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Q:\7-03_受託R5（国土交通省）\400_調査票の更新_(調査票の解説)\04_調査票(案)\20250331_調査票R5追加修正(週休2日プルダウン修正)\20250416_国交省送付一式\20250416_国交省送付【最終版】発注者用\"/>
    </mc:Choice>
  </mc:AlternateContent>
  <xr:revisionPtr revIDLastSave="0" documentId="13_ncr:1_{11EB9B15-8084-404D-BB96-5F92F6956B15}" xr6:coauthVersionLast="47" xr6:coauthVersionMax="47" xr10:uidLastSave="{00000000-0000-0000-0000-000000000000}"/>
  <workbookProtection workbookAlgorithmName="SHA-512" workbookHashValue="ZEF/jRbI6MwJ+h74BELuELpbZWUvb2n5d7vXAY8XpI7Bfh73lt7wnN3lcLMcJCXJfV50qINwEaAgvgoM6FUwEA==" workbookSaltValue="payYQ7rsBcifdLBGGHXWzA==" workbookSpinCount="100000" lockStructure="1"/>
  <bookViews>
    <workbookView xWindow="-28920" yWindow="-120" windowWidth="29040" windowHeight="15720" tabRatio="819" activeTab="1" xr2:uid="{CAAF8575-72EA-49C9-83CC-CA67D613F518}"/>
  </bookViews>
  <sheets>
    <sheet name="実態調査" sheetId="13" r:id="rId1"/>
    <sheet name="表紙･目次" sheetId="12" r:id="rId2"/>
    <sheet name="調査票(1期主)" sheetId="1" r:id="rId3"/>
    <sheet name="調査票(1期1従)" sheetId="2" r:id="rId4"/>
    <sheet name="調査票(1期2従)" sheetId="4" r:id="rId5"/>
    <sheet name="調査票(2期主)" sheetId="6" r:id="rId6"/>
    <sheet name="調査票(2期従)" sheetId="7" r:id="rId7"/>
    <sheet name="調査票(3期主)" sheetId="8" r:id="rId8"/>
    <sheet name="調査票(3期従)" sheetId="9" r:id="rId9"/>
    <sheet name="調査票(4期主)" sheetId="10" r:id="rId10"/>
    <sheet name="ck" sheetId="11" r:id="rId11"/>
  </sheets>
  <definedNames>
    <definedName name="_xlnm.Print_Area" localSheetId="10">ck!$A:$AA</definedName>
    <definedName name="_xlnm.Print_Area" localSheetId="0">実態調査!$A$1:$N$58</definedName>
    <definedName name="_xlnm.Print_Area" localSheetId="3">'調査票(1期1従)'!$A:$O</definedName>
    <definedName name="_xlnm.Print_Area" localSheetId="4">'調査票(1期2従)'!$A:$O</definedName>
    <definedName name="_xlnm.Print_Area" localSheetId="2">'調査票(1期主)'!$A:$O</definedName>
    <definedName name="_xlnm.Print_Area" localSheetId="5">'調査票(2期主)'!$A:$O</definedName>
    <definedName name="_xlnm.Print_Area" localSheetId="6">'調査票(2期従)'!$A:$O</definedName>
    <definedName name="_xlnm.Print_Area" localSheetId="7">'調査票(3期主)'!$A:$O</definedName>
    <definedName name="_xlnm.Print_Area" localSheetId="8">'調査票(3期従)'!$A:$O</definedName>
    <definedName name="_xlnm.Print_Area" localSheetId="9">'調査票(4期主)'!$A:$O</definedName>
    <definedName name="_xlnm.Print_Area" localSheetId="1">表紙･目次!$A$1:$X$62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0" l="1"/>
  <c r="B10" i="9"/>
  <c r="B10" i="8"/>
  <c r="B10" i="7"/>
  <c r="B10" i="6"/>
  <c r="B10" i="4"/>
  <c r="B10" i="2"/>
  <c r="X32" i="11" l="1"/>
  <c r="X31" i="11" l="1"/>
  <c r="X30" i="11" s="1"/>
  <c r="X29" i="11" s="1"/>
  <c r="Y32" i="11" s="1"/>
  <c r="Q129" i="11"/>
  <c r="P129" i="11"/>
  <c r="O129" i="11"/>
  <c r="N129" i="11"/>
  <c r="M129" i="11"/>
  <c r="L129" i="11"/>
  <c r="K129" i="11"/>
  <c r="Q128" i="11"/>
  <c r="P128" i="11"/>
  <c r="O128" i="11"/>
  <c r="N128" i="11"/>
  <c r="M128" i="11"/>
  <c r="L128" i="11"/>
  <c r="K128" i="11"/>
  <c r="Q127" i="11"/>
  <c r="P127" i="11"/>
  <c r="O127" i="11"/>
  <c r="N127" i="11"/>
  <c r="M127" i="11"/>
  <c r="L127" i="11"/>
  <c r="K127" i="11"/>
  <c r="Q126" i="11"/>
  <c r="P126" i="11"/>
  <c r="O126" i="11"/>
  <c r="N126" i="11"/>
  <c r="M126" i="11"/>
  <c r="L126" i="11"/>
  <c r="K126" i="11"/>
  <c r="Q97" i="11"/>
  <c r="P97" i="11"/>
  <c r="O97" i="11"/>
  <c r="N97" i="11"/>
  <c r="M97" i="11"/>
  <c r="L97" i="11"/>
  <c r="K97" i="11"/>
  <c r="Q96" i="11"/>
  <c r="P96" i="11"/>
  <c r="O96" i="11"/>
  <c r="N96" i="11"/>
  <c r="M96" i="11"/>
  <c r="L96" i="11"/>
  <c r="K96" i="11"/>
  <c r="Q95" i="11"/>
  <c r="P95" i="11"/>
  <c r="O95" i="11"/>
  <c r="N95" i="11"/>
  <c r="M95" i="11"/>
  <c r="L95" i="11"/>
  <c r="K95" i="11"/>
  <c r="Q94" i="11"/>
  <c r="P94" i="11"/>
  <c r="O94" i="11"/>
  <c r="N94" i="11"/>
  <c r="M94" i="11"/>
  <c r="L94" i="11"/>
  <c r="K94" i="11"/>
  <c r="X65" i="11"/>
  <c r="W65" i="11"/>
  <c r="V65" i="11"/>
  <c r="U65" i="11"/>
  <c r="T65" i="11"/>
  <c r="S65" i="11"/>
  <c r="R65" i="11"/>
  <c r="X64" i="11"/>
  <c r="W64" i="11"/>
  <c r="V64" i="11"/>
  <c r="U64" i="11"/>
  <c r="T64" i="11"/>
  <c r="S64" i="11"/>
  <c r="R64" i="11"/>
  <c r="X63" i="11"/>
  <c r="W63" i="11"/>
  <c r="V63" i="11"/>
  <c r="U63" i="11"/>
  <c r="T63" i="11"/>
  <c r="S63" i="11"/>
  <c r="R63" i="11"/>
  <c r="X62" i="11"/>
  <c r="W62" i="11"/>
  <c r="V62" i="11"/>
  <c r="U62" i="11"/>
  <c r="T62" i="11"/>
  <c r="S62" i="11"/>
  <c r="R62" i="11"/>
  <c r="Q65" i="11"/>
  <c r="P65" i="11"/>
  <c r="O65" i="11"/>
  <c r="N65" i="11"/>
  <c r="M65" i="11"/>
  <c r="L65" i="11"/>
  <c r="K65" i="11"/>
  <c r="Q64" i="11"/>
  <c r="P64" i="11"/>
  <c r="O64" i="11"/>
  <c r="N64" i="11"/>
  <c r="M64" i="11"/>
  <c r="L64" i="11"/>
  <c r="K64" i="11"/>
  <c r="Q63" i="11"/>
  <c r="P63" i="11"/>
  <c r="O63" i="11"/>
  <c r="N63" i="11"/>
  <c r="M63" i="11"/>
  <c r="L63" i="11"/>
  <c r="K63" i="11"/>
  <c r="Q62" i="11"/>
  <c r="P62" i="11"/>
  <c r="O62" i="11"/>
  <c r="N62" i="11"/>
  <c r="M62" i="11"/>
  <c r="L62" i="11"/>
  <c r="K62" i="11"/>
  <c r="J65" i="11"/>
  <c r="J64" i="11"/>
  <c r="J63" i="11"/>
  <c r="J62" i="11"/>
  <c r="I65" i="11"/>
  <c r="I64" i="11"/>
  <c r="I63" i="11"/>
  <c r="I62" i="11"/>
  <c r="H65" i="11"/>
  <c r="H64" i="11"/>
  <c r="H63" i="11"/>
  <c r="H62" i="11"/>
  <c r="G65" i="11"/>
  <c r="G64" i="11"/>
  <c r="G63" i="11"/>
  <c r="G62" i="11"/>
  <c r="F65" i="11"/>
  <c r="F64" i="11"/>
  <c r="F63" i="11"/>
  <c r="F62" i="11"/>
  <c r="E65" i="11"/>
  <c r="E64" i="11"/>
  <c r="E63" i="11"/>
  <c r="E62" i="11"/>
  <c r="D65" i="11"/>
  <c r="D64" i="11"/>
  <c r="D63" i="11"/>
  <c r="D62" i="11" l="1"/>
  <c r="H22" i="9" l="1"/>
  <c r="E22" i="9"/>
  <c r="H22" i="7"/>
  <c r="E22" i="7"/>
  <c r="H22" i="2"/>
  <c r="E22" i="2"/>
  <c r="G35" i="1" l="1"/>
  <c r="J141" i="9" l="1"/>
  <c r="J140" i="9"/>
  <c r="J139" i="9"/>
  <c r="J138" i="9"/>
  <c r="J137" i="9"/>
  <c r="J136" i="9"/>
  <c r="J135" i="9"/>
  <c r="J141" i="7"/>
  <c r="J140" i="7"/>
  <c r="J139" i="7"/>
  <c r="J138" i="7"/>
  <c r="J137" i="7"/>
  <c r="J136" i="7"/>
  <c r="J135" i="7"/>
  <c r="J141" i="4"/>
  <c r="J140" i="4"/>
  <c r="J139" i="4"/>
  <c r="J138" i="4"/>
  <c r="J137" i="4"/>
  <c r="J136" i="4"/>
  <c r="J135" i="4"/>
  <c r="J141" i="2"/>
  <c r="J140" i="2"/>
  <c r="J139" i="2"/>
  <c r="J138" i="2"/>
  <c r="J137" i="2"/>
  <c r="J136" i="2"/>
  <c r="J135" i="2"/>
  <c r="J141" i="1"/>
  <c r="J140" i="1"/>
  <c r="J139" i="1"/>
  <c r="J138" i="1"/>
  <c r="J137" i="1"/>
  <c r="J136" i="1"/>
  <c r="J135" i="1"/>
  <c r="S54" i="11"/>
  <c r="S46" i="11"/>
  <c r="S47" i="11"/>
  <c r="S48" i="11"/>
  <c r="S49" i="11"/>
  <c r="S50" i="11"/>
  <c r="S51" i="11"/>
  <c r="S52" i="11"/>
  <c r="M54" i="11"/>
  <c r="M53" i="11"/>
  <c r="S53" i="11" s="1"/>
  <c r="M52" i="11"/>
  <c r="M51" i="11"/>
  <c r="M50" i="11"/>
  <c r="M49" i="11"/>
  <c r="M48" i="11"/>
  <c r="M47" i="11"/>
  <c r="M46" i="11"/>
  <c r="M45" i="11"/>
  <c r="S45" i="11" s="1"/>
  <c r="M44" i="11"/>
  <c r="S44" i="11" s="1"/>
  <c r="M42" i="11"/>
  <c r="S42" i="11" s="1"/>
  <c r="M41" i="11"/>
  <c r="S41" i="11" s="1"/>
  <c r="M40" i="11"/>
  <c r="S40" i="11" s="1"/>
  <c r="M39" i="11"/>
  <c r="S39" i="11" s="1"/>
  <c r="O55" i="11"/>
  <c r="N55" i="11"/>
  <c r="W28" i="11"/>
  <c r="W27" i="11"/>
  <c r="W26" i="11"/>
  <c r="W25" i="11"/>
  <c r="V25" i="11" s="1"/>
  <c r="W24" i="11"/>
  <c r="W23" i="11"/>
  <c r="W22" i="11"/>
  <c r="W20" i="11"/>
  <c r="W17" i="11"/>
  <c r="W16" i="11"/>
  <c r="W15" i="11"/>
  <c r="W12" i="11"/>
  <c r="V12" i="11" s="1"/>
  <c r="W10" i="11"/>
  <c r="V10" i="11" s="1"/>
  <c r="W9" i="11"/>
  <c r="Y12" i="11"/>
  <c r="X12" i="11" s="1"/>
  <c r="C54" i="1" l="1"/>
  <c r="J183" i="11"/>
  <c r="I183" i="11"/>
  <c r="H183" i="11"/>
  <c r="G183" i="11"/>
  <c r="F183" i="11"/>
  <c r="E183" i="11"/>
  <c r="D183" i="11"/>
  <c r="J182" i="11"/>
  <c r="I182" i="11"/>
  <c r="H182" i="11"/>
  <c r="G182" i="11"/>
  <c r="F182" i="11"/>
  <c r="E182" i="11"/>
  <c r="D182" i="11"/>
  <c r="J181" i="11"/>
  <c r="I181" i="11"/>
  <c r="H181" i="11"/>
  <c r="G181" i="11"/>
  <c r="F181" i="11"/>
  <c r="E181" i="11"/>
  <c r="D181" i="11"/>
  <c r="J180" i="11"/>
  <c r="I180" i="11"/>
  <c r="H180" i="11"/>
  <c r="G180" i="11"/>
  <c r="F180" i="11"/>
  <c r="E180" i="11"/>
  <c r="D180" i="11"/>
  <c r="J179" i="11"/>
  <c r="I179" i="11"/>
  <c r="H179" i="11"/>
  <c r="G179" i="11"/>
  <c r="F179" i="11"/>
  <c r="E179" i="11"/>
  <c r="D179" i="11"/>
  <c r="J178" i="11"/>
  <c r="I178" i="11"/>
  <c r="H178" i="11"/>
  <c r="G178" i="11"/>
  <c r="F178" i="11"/>
  <c r="E178" i="11"/>
  <c r="D178" i="11"/>
  <c r="J177" i="11"/>
  <c r="I177" i="11"/>
  <c r="H177" i="11"/>
  <c r="G177" i="11"/>
  <c r="F177" i="11"/>
  <c r="E177" i="11"/>
  <c r="D177" i="11"/>
  <c r="J176" i="11"/>
  <c r="I176" i="11"/>
  <c r="H176" i="11"/>
  <c r="G176" i="11"/>
  <c r="F176" i="11"/>
  <c r="E176" i="11"/>
  <c r="D176" i="11"/>
  <c r="J175" i="11"/>
  <c r="I175" i="11"/>
  <c r="H175" i="11"/>
  <c r="G175" i="11"/>
  <c r="F175" i="11"/>
  <c r="E175" i="11"/>
  <c r="D175" i="11"/>
  <c r="J174" i="11"/>
  <c r="I174" i="11"/>
  <c r="H174" i="11"/>
  <c r="G174" i="11"/>
  <c r="F174" i="11"/>
  <c r="E174" i="11"/>
  <c r="D174" i="11"/>
  <c r="J173" i="11"/>
  <c r="I173" i="11"/>
  <c r="H173" i="11"/>
  <c r="G173" i="11"/>
  <c r="F173" i="11"/>
  <c r="E173" i="11"/>
  <c r="D173" i="11"/>
  <c r="J172" i="11"/>
  <c r="I172" i="11"/>
  <c r="H172" i="11"/>
  <c r="G172" i="11"/>
  <c r="F172" i="11"/>
  <c r="E172" i="11"/>
  <c r="D172" i="11"/>
  <c r="J171" i="11"/>
  <c r="I171" i="11"/>
  <c r="H171" i="11"/>
  <c r="G171" i="11"/>
  <c r="F171" i="11"/>
  <c r="E171" i="11"/>
  <c r="D171" i="11"/>
  <c r="J170" i="11"/>
  <c r="I170" i="11"/>
  <c r="H170" i="11"/>
  <c r="G170" i="11"/>
  <c r="F170" i="11"/>
  <c r="E170" i="11"/>
  <c r="D170" i="11"/>
  <c r="J169" i="11"/>
  <c r="I169" i="11"/>
  <c r="H169" i="11"/>
  <c r="G169" i="11"/>
  <c r="F169" i="11"/>
  <c r="E169" i="11"/>
  <c r="D169" i="11"/>
  <c r="J168" i="11"/>
  <c r="I168" i="11"/>
  <c r="H168" i="11"/>
  <c r="G168" i="11"/>
  <c r="F168" i="11"/>
  <c r="E168" i="11"/>
  <c r="D168" i="11"/>
  <c r="J167" i="11"/>
  <c r="I167" i="11"/>
  <c r="H167" i="11"/>
  <c r="G167" i="11"/>
  <c r="F167" i="11"/>
  <c r="E167" i="11"/>
  <c r="D167" i="11"/>
  <c r="J166" i="11"/>
  <c r="I166" i="11"/>
  <c r="H166" i="11"/>
  <c r="G166" i="11"/>
  <c r="F166" i="11"/>
  <c r="E166" i="11"/>
  <c r="D166" i="11"/>
  <c r="J165" i="11"/>
  <c r="I165" i="11"/>
  <c r="H165" i="11"/>
  <c r="G165" i="11"/>
  <c r="F165" i="11"/>
  <c r="E165" i="11"/>
  <c r="D165" i="11"/>
  <c r="J164" i="11"/>
  <c r="I164" i="11"/>
  <c r="H164" i="11"/>
  <c r="G164" i="11"/>
  <c r="F164" i="11"/>
  <c r="E164" i="11"/>
  <c r="D164" i="11"/>
  <c r="J163" i="11"/>
  <c r="I163" i="11"/>
  <c r="H163" i="11"/>
  <c r="G163" i="11"/>
  <c r="F163" i="11"/>
  <c r="E163" i="11"/>
  <c r="D163" i="11"/>
  <c r="J162" i="11"/>
  <c r="I162" i="11"/>
  <c r="H162" i="11"/>
  <c r="G162" i="11"/>
  <c r="F162" i="11"/>
  <c r="E162" i="11"/>
  <c r="D162" i="11"/>
  <c r="K189" i="11"/>
  <c r="L189" i="11"/>
  <c r="M189" i="11"/>
  <c r="N189" i="11"/>
  <c r="O189" i="11"/>
  <c r="P189" i="11"/>
  <c r="Q189" i="11"/>
  <c r="R189" i="11"/>
  <c r="S189" i="11"/>
  <c r="T189" i="11"/>
  <c r="U189" i="11"/>
  <c r="V189" i="11"/>
  <c r="W189" i="11"/>
  <c r="X189" i="11"/>
  <c r="J151" i="11"/>
  <c r="I151" i="11"/>
  <c r="H151" i="11"/>
  <c r="G151" i="11"/>
  <c r="F151" i="11"/>
  <c r="E151" i="11"/>
  <c r="D151" i="11"/>
  <c r="J150" i="11"/>
  <c r="I150" i="11"/>
  <c r="H150" i="11"/>
  <c r="G150" i="11"/>
  <c r="F150" i="11"/>
  <c r="E150" i="11"/>
  <c r="D150" i="11"/>
  <c r="J149" i="11"/>
  <c r="I149" i="11"/>
  <c r="H149" i="11"/>
  <c r="G149" i="11"/>
  <c r="F149" i="11"/>
  <c r="E149" i="11"/>
  <c r="D149" i="11"/>
  <c r="J148" i="11"/>
  <c r="I148" i="11"/>
  <c r="H148" i="11"/>
  <c r="G148" i="11"/>
  <c r="F148" i="11"/>
  <c r="E148" i="11"/>
  <c r="D148" i="11"/>
  <c r="J147" i="11"/>
  <c r="I147" i="11"/>
  <c r="H147" i="11"/>
  <c r="G147" i="11"/>
  <c r="F147" i="11"/>
  <c r="E147" i="11"/>
  <c r="D147" i="11"/>
  <c r="J146" i="11"/>
  <c r="I146" i="11"/>
  <c r="H146" i="11"/>
  <c r="G146" i="11"/>
  <c r="F146" i="11"/>
  <c r="E146" i="11"/>
  <c r="D146" i="11"/>
  <c r="J145" i="11"/>
  <c r="I145" i="11"/>
  <c r="H145" i="11"/>
  <c r="G145" i="11"/>
  <c r="F145" i="11"/>
  <c r="E145" i="11"/>
  <c r="D145" i="11"/>
  <c r="J144" i="11"/>
  <c r="I144" i="11"/>
  <c r="H144" i="11"/>
  <c r="G144" i="11"/>
  <c r="F144" i="11"/>
  <c r="E144" i="11"/>
  <c r="D144" i="11"/>
  <c r="J143" i="11"/>
  <c r="I143" i="11"/>
  <c r="H143" i="11"/>
  <c r="G143" i="11"/>
  <c r="F143" i="11"/>
  <c r="E143" i="11"/>
  <c r="D143" i="11"/>
  <c r="J142" i="11"/>
  <c r="I142" i="11"/>
  <c r="H142" i="11"/>
  <c r="G142" i="11"/>
  <c r="F142" i="11"/>
  <c r="E142" i="11"/>
  <c r="D142" i="11"/>
  <c r="J141" i="11"/>
  <c r="I141" i="11"/>
  <c r="H141" i="11"/>
  <c r="G141" i="11"/>
  <c r="F141" i="11"/>
  <c r="E141" i="11"/>
  <c r="D141" i="11"/>
  <c r="J140" i="11"/>
  <c r="I140" i="11"/>
  <c r="H140" i="11"/>
  <c r="G140" i="11"/>
  <c r="F140" i="11"/>
  <c r="E140" i="11"/>
  <c r="D140" i="11"/>
  <c r="J139" i="11"/>
  <c r="I139" i="11"/>
  <c r="H139" i="11"/>
  <c r="G139" i="11"/>
  <c r="F139" i="11"/>
  <c r="E139" i="11"/>
  <c r="D139" i="11"/>
  <c r="J138" i="11"/>
  <c r="I138" i="11"/>
  <c r="H138" i="11"/>
  <c r="G138" i="11"/>
  <c r="F138" i="11"/>
  <c r="E138" i="11"/>
  <c r="D138" i="11"/>
  <c r="J137" i="11"/>
  <c r="I137" i="11"/>
  <c r="H137" i="11"/>
  <c r="G137" i="11"/>
  <c r="F137" i="11"/>
  <c r="E137" i="11"/>
  <c r="D137" i="11"/>
  <c r="J136" i="11"/>
  <c r="I136" i="11"/>
  <c r="H136" i="11"/>
  <c r="G136" i="11"/>
  <c r="F136" i="11"/>
  <c r="E136" i="11"/>
  <c r="D136" i="11"/>
  <c r="J135" i="11"/>
  <c r="I135" i="11"/>
  <c r="H135" i="11"/>
  <c r="G135" i="11"/>
  <c r="F135" i="11"/>
  <c r="E135" i="11"/>
  <c r="D135" i="11"/>
  <c r="J134" i="11"/>
  <c r="I134" i="11"/>
  <c r="H134" i="11"/>
  <c r="G134" i="11"/>
  <c r="F134" i="11"/>
  <c r="E134" i="11"/>
  <c r="D134" i="11"/>
  <c r="J133" i="11"/>
  <c r="I133" i="11"/>
  <c r="H133" i="11"/>
  <c r="G133" i="11"/>
  <c r="F133" i="11"/>
  <c r="E133" i="11"/>
  <c r="D133" i="11"/>
  <c r="J132" i="11"/>
  <c r="I132" i="11"/>
  <c r="H132" i="11"/>
  <c r="G132" i="11"/>
  <c r="F132" i="11"/>
  <c r="E132" i="11"/>
  <c r="D132" i="11"/>
  <c r="J131" i="11"/>
  <c r="I131" i="11"/>
  <c r="H131" i="11"/>
  <c r="G131" i="11"/>
  <c r="F131" i="11"/>
  <c r="E131" i="11"/>
  <c r="D131" i="11"/>
  <c r="J130" i="11"/>
  <c r="I130" i="11"/>
  <c r="H130" i="11"/>
  <c r="G130" i="11"/>
  <c r="F130" i="11"/>
  <c r="E130" i="11"/>
  <c r="D130" i="11"/>
  <c r="Q152" i="11"/>
  <c r="Q188" i="11" s="1"/>
  <c r="P152" i="11"/>
  <c r="P188" i="11" s="1"/>
  <c r="O152" i="11"/>
  <c r="O188" i="11" s="1"/>
  <c r="N152" i="11"/>
  <c r="N188" i="11" s="1"/>
  <c r="M152" i="11"/>
  <c r="M188" i="11" s="1"/>
  <c r="L152" i="11"/>
  <c r="L188" i="11" s="1"/>
  <c r="Q151" i="11"/>
  <c r="P151" i="11"/>
  <c r="O151" i="11"/>
  <c r="N151" i="11"/>
  <c r="M151" i="11"/>
  <c r="L151" i="11"/>
  <c r="K151" i="11"/>
  <c r="Q150" i="11"/>
  <c r="P150" i="11"/>
  <c r="O150" i="11"/>
  <c r="N150" i="11"/>
  <c r="M150" i="11"/>
  <c r="L150" i="11"/>
  <c r="K150" i="11"/>
  <c r="Q149" i="11"/>
  <c r="P149" i="11"/>
  <c r="O149" i="11"/>
  <c r="N149" i="11"/>
  <c r="M149" i="11"/>
  <c r="L149" i="11"/>
  <c r="K149" i="11"/>
  <c r="Q148" i="11"/>
  <c r="P148" i="11"/>
  <c r="O148" i="11"/>
  <c r="N148" i="11"/>
  <c r="M148" i="11"/>
  <c r="L148" i="11"/>
  <c r="K148" i="11"/>
  <c r="Q147" i="11"/>
  <c r="P147" i="11"/>
  <c r="O147" i="11"/>
  <c r="N147" i="11"/>
  <c r="M147" i="11"/>
  <c r="L147" i="11"/>
  <c r="K147" i="11"/>
  <c r="Q146" i="11"/>
  <c r="P146" i="11"/>
  <c r="O146" i="11"/>
  <c r="N146" i="11"/>
  <c r="M146" i="11"/>
  <c r="L146" i="11"/>
  <c r="K146" i="11"/>
  <c r="Q145" i="11"/>
  <c r="P145" i="11"/>
  <c r="O145" i="11"/>
  <c r="N145" i="11"/>
  <c r="M145" i="11"/>
  <c r="L145" i="11"/>
  <c r="K145" i="11"/>
  <c r="Q144" i="11"/>
  <c r="P144" i="11"/>
  <c r="O144" i="11"/>
  <c r="N144" i="11"/>
  <c r="M144" i="11"/>
  <c r="L144" i="11"/>
  <c r="K144" i="11"/>
  <c r="Q143" i="11"/>
  <c r="P143" i="11"/>
  <c r="O143" i="11"/>
  <c r="N143" i="11"/>
  <c r="M143" i="11"/>
  <c r="L143" i="11"/>
  <c r="K143" i="11"/>
  <c r="Q142" i="11"/>
  <c r="P142" i="11"/>
  <c r="O142" i="11"/>
  <c r="N142" i="11"/>
  <c r="M142" i="11"/>
  <c r="L142" i="11"/>
  <c r="K142" i="11"/>
  <c r="Q141" i="11"/>
  <c r="P141" i="11"/>
  <c r="O141" i="11"/>
  <c r="N141" i="11"/>
  <c r="M141" i="11"/>
  <c r="L141" i="11"/>
  <c r="K141" i="11"/>
  <c r="Q140" i="11"/>
  <c r="P140" i="11"/>
  <c r="O140" i="11"/>
  <c r="N140" i="11"/>
  <c r="M140" i="11"/>
  <c r="L140" i="11"/>
  <c r="K140" i="11"/>
  <c r="Q139" i="11"/>
  <c r="P139" i="11"/>
  <c r="O139" i="11"/>
  <c r="N139" i="11"/>
  <c r="M139" i="11"/>
  <c r="L139" i="11"/>
  <c r="K139" i="11"/>
  <c r="Q138" i="11"/>
  <c r="P138" i="11"/>
  <c r="O138" i="11"/>
  <c r="N138" i="11"/>
  <c r="M138" i="11"/>
  <c r="L138" i="11"/>
  <c r="K138" i="11"/>
  <c r="Q137" i="11"/>
  <c r="P137" i="11"/>
  <c r="O137" i="11"/>
  <c r="N137" i="11"/>
  <c r="M137" i="11"/>
  <c r="L137" i="11"/>
  <c r="K137" i="11"/>
  <c r="Q136" i="11"/>
  <c r="P136" i="11"/>
  <c r="O136" i="11"/>
  <c r="N136" i="11"/>
  <c r="M136" i="11"/>
  <c r="L136" i="11"/>
  <c r="K136" i="11"/>
  <c r="Q135" i="11"/>
  <c r="P135" i="11"/>
  <c r="O135" i="11"/>
  <c r="N135" i="11"/>
  <c r="M135" i="11"/>
  <c r="L135" i="11"/>
  <c r="K135" i="11"/>
  <c r="Q134" i="11"/>
  <c r="P134" i="11"/>
  <c r="O134" i="11"/>
  <c r="N134" i="11"/>
  <c r="M134" i="11"/>
  <c r="L134" i="11"/>
  <c r="K134" i="11"/>
  <c r="Q133" i="11"/>
  <c r="P133" i="11"/>
  <c r="O133" i="11"/>
  <c r="N133" i="11"/>
  <c r="M133" i="11"/>
  <c r="L133" i="11"/>
  <c r="K133" i="11"/>
  <c r="Q132" i="11"/>
  <c r="P132" i="11"/>
  <c r="O132" i="11"/>
  <c r="N132" i="11"/>
  <c r="M132" i="11"/>
  <c r="L132" i="11"/>
  <c r="K132" i="11"/>
  <c r="Q131" i="11"/>
  <c r="P131" i="11"/>
  <c r="O131" i="11"/>
  <c r="N131" i="11"/>
  <c r="M131" i="11"/>
  <c r="L131" i="11"/>
  <c r="K131" i="11"/>
  <c r="Q130" i="11"/>
  <c r="P130" i="11"/>
  <c r="O130" i="11"/>
  <c r="N130" i="11"/>
  <c r="M130" i="11"/>
  <c r="L130" i="11"/>
  <c r="K130" i="11"/>
  <c r="Q120" i="11"/>
  <c r="Q187" i="11" s="1"/>
  <c r="P120" i="11"/>
  <c r="P187" i="11" s="1"/>
  <c r="O120" i="11"/>
  <c r="O187" i="11" s="1"/>
  <c r="N120" i="11"/>
  <c r="N187" i="11" s="1"/>
  <c r="M120" i="11"/>
  <c r="M187" i="11" s="1"/>
  <c r="L120" i="11"/>
  <c r="L187" i="11" s="1"/>
  <c r="Q119" i="11"/>
  <c r="P119" i="11"/>
  <c r="O119" i="11"/>
  <c r="N119" i="11"/>
  <c r="M119" i="11"/>
  <c r="L119" i="11"/>
  <c r="K119" i="11"/>
  <c r="Q118" i="11"/>
  <c r="P118" i="11"/>
  <c r="O118" i="11"/>
  <c r="N118" i="11"/>
  <c r="M118" i="11"/>
  <c r="L118" i="11"/>
  <c r="K118" i="11"/>
  <c r="Q117" i="11"/>
  <c r="P117" i="11"/>
  <c r="O117" i="11"/>
  <c r="N117" i="11"/>
  <c r="M117" i="11"/>
  <c r="L117" i="11"/>
  <c r="K117" i="11"/>
  <c r="Q116" i="11"/>
  <c r="P116" i="11"/>
  <c r="O116" i="11"/>
  <c r="N116" i="11"/>
  <c r="M116" i="11"/>
  <c r="L116" i="11"/>
  <c r="K116" i="11"/>
  <c r="Q115" i="11"/>
  <c r="P115" i="11"/>
  <c r="O115" i="11"/>
  <c r="N115" i="11"/>
  <c r="M115" i="11"/>
  <c r="L115" i="11"/>
  <c r="K115" i="11"/>
  <c r="Q114" i="11"/>
  <c r="P114" i="11"/>
  <c r="O114" i="11"/>
  <c r="N114" i="11"/>
  <c r="M114" i="11"/>
  <c r="L114" i="11"/>
  <c r="K114" i="11"/>
  <c r="Q113" i="11"/>
  <c r="P113" i="11"/>
  <c r="O113" i="11"/>
  <c r="N113" i="11"/>
  <c r="M113" i="11"/>
  <c r="L113" i="11"/>
  <c r="K113" i="11"/>
  <c r="Q112" i="11"/>
  <c r="P112" i="11"/>
  <c r="O112" i="11"/>
  <c r="N112" i="11"/>
  <c r="M112" i="11"/>
  <c r="L112" i="11"/>
  <c r="K112" i="11"/>
  <c r="Q111" i="11"/>
  <c r="P111" i="11"/>
  <c r="O111" i="11"/>
  <c r="N111" i="11"/>
  <c r="M111" i="11"/>
  <c r="L111" i="11"/>
  <c r="K111" i="11"/>
  <c r="Q110" i="11"/>
  <c r="P110" i="11"/>
  <c r="O110" i="11"/>
  <c r="N110" i="11"/>
  <c r="M110" i="11"/>
  <c r="L110" i="11"/>
  <c r="K110" i="11"/>
  <c r="Q109" i="11"/>
  <c r="P109" i="11"/>
  <c r="O109" i="11"/>
  <c r="N109" i="11"/>
  <c r="M109" i="11"/>
  <c r="L109" i="11"/>
  <c r="K109" i="11"/>
  <c r="Q108" i="11"/>
  <c r="P108" i="11"/>
  <c r="O108" i="11"/>
  <c r="N108" i="11"/>
  <c r="M108" i="11"/>
  <c r="L108" i="11"/>
  <c r="K108" i="11"/>
  <c r="Q107" i="11"/>
  <c r="P107" i="11"/>
  <c r="O107" i="11"/>
  <c r="N107" i="11"/>
  <c r="M107" i="11"/>
  <c r="L107" i="11"/>
  <c r="K107" i="11"/>
  <c r="Q106" i="11"/>
  <c r="P106" i="11"/>
  <c r="O106" i="11"/>
  <c r="N106" i="11"/>
  <c r="M106" i="11"/>
  <c r="L106" i="11"/>
  <c r="K106" i="11"/>
  <c r="Q105" i="11"/>
  <c r="P105" i="11"/>
  <c r="O105" i="11"/>
  <c r="N105" i="11"/>
  <c r="M105" i="11"/>
  <c r="L105" i="11"/>
  <c r="K105" i="11"/>
  <c r="Q104" i="11"/>
  <c r="P104" i="11"/>
  <c r="O104" i="11"/>
  <c r="N104" i="11"/>
  <c r="M104" i="11"/>
  <c r="L104" i="11"/>
  <c r="K104" i="11"/>
  <c r="Q103" i="11"/>
  <c r="P103" i="11"/>
  <c r="O103" i="11"/>
  <c r="N103" i="11"/>
  <c r="M103" i="11"/>
  <c r="L103" i="11"/>
  <c r="K103" i="11"/>
  <c r="Q102" i="11"/>
  <c r="P102" i="11"/>
  <c r="O102" i="11"/>
  <c r="N102" i="11"/>
  <c r="M102" i="11"/>
  <c r="L102" i="11"/>
  <c r="K102" i="11"/>
  <c r="Q101" i="11"/>
  <c r="P101" i="11"/>
  <c r="O101" i="11"/>
  <c r="N101" i="11"/>
  <c r="M101" i="11"/>
  <c r="L101" i="11"/>
  <c r="K101" i="11"/>
  <c r="Q100" i="11"/>
  <c r="P100" i="11"/>
  <c r="O100" i="11"/>
  <c r="N100" i="11"/>
  <c r="M100" i="11"/>
  <c r="L100" i="11"/>
  <c r="K100" i="11"/>
  <c r="Q99" i="11"/>
  <c r="P99" i="11"/>
  <c r="O99" i="11"/>
  <c r="N99" i="11"/>
  <c r="M99" i="11"/>
  <c r="L99" i="11"/>
  <c r="K99" i="11"/>
  <c r="Q98" i="11"/>
  <c r="P98" i="11"/>
  <c r="O98" i="11"/>
  <c r="N98" i="11"/>
  <c r="M98" i="11"/>
  <c r="L98" i="11"/>
  <c r="K98" i="11"/>
  <c r="J119" i="11"/>
  <c r="I119" i="11"/>
  <c r="H119" i="11"/>
  <c r="G119" i="11"/>
  <c r="F119" i="11"/>
  <c r="E119" i="11"/>
  <c r="D119" i="11"/>
  <c r="J118" i="11"/>
  <c r="I118" i="11"/>
  <c r="H118" i="11"/>
  <c r="G118" i="11"/>
  <c r="F118" i="11"/>
  <c r="E118" i="11"/>
  <c r="D118" i="11"/>
  <c r="J117" i="11"/>
  <c r="I117" i="11"/>
  <c r="H117" i="11"/>
  <c r="G117" i="11"/>
  <c r="F117" i="11"/>
  <c r="E117" i="11"/>
  <c r="D117" i="11"/>
  <c r="J116" i="11"/>
  <c r="I116" i="11"/>
  <c r="H116" i="11"/>
  <c r="G116" i="11"/>
  <c r="F116" i="11"/>
  <c r="E116" i="11"/>
  <c r="D116" i="11"/>
  <c r="J115" i="11"/>
  <c r="I115" i="11"/>
  <c r="H115" i="11"/>
  <c r="G115" i="11"/>
  <c r="F115" i="11"/>
  <c r="E115" i="11"/>
  <c r="D115" i="11"/>
  <c r="J114" i="11"/>
  <c r="I114" i="11"/>
  <c r="H114" i="11"/>
  <c r="G114" i="11"/>
  <c r="F114" i="11"/>
  <c r="E114" i="11"/>
  <c r="D114" i="11"/>
  <c r="J113" i="11"/>
  <c r="I113" i="11"/>
  <c r="H113" i="11"/>
  <c r="G113" i="11"/>
  <c r="F113" i="11"/>
  <c r="E113" i="11"/>
  <c r="D113" i="11"/>
  <c r="J112" i="11"/>
  <c r="I112" i="11"/>
  <c r="H112" i="11"/>
  <c r="G112" i="11"/>
  <c r="F112" i="11"/>
  <c r="E112" i="11"/>
  <c r="D112" i="11"/>
  <c r="J111" i="11"/>
  <c r="I111" i="11"/>
  <c r="H111" i="11"/>
  <c r="G111" i="11"/>
  <c r="F111" i="11"/>
  <c r="E111" i="11"/>
  <c r="D111" i="11"/>
  <c r="J110" i="11"/>
  <c r="I110" i="11"/>
  <c r="H110" i="11"/>
  <c r="G110" i="11"/>
  <c r="F110" i="11"/>
  <c r="E110" i="11"/>
  <c r="D110" i="11"/>
  <c r="J109" i="11"/>
  <c r="I109" i="11"/>
  <c r="H109" i="11"/>
  <c r="G109" i="11"/>
  <c r="F109" i="11"/>
  <c r="E109" i="11"/>
  <c r="D109" i="11"/>
  <c r="J108" i="11"/>
  <c r="I108" i="11"/>
  <c r="H108" i="11"/>
  <c r="G108" i="11"/>
  <c r="F108" i="11"/>
  <c r="E108" i="11"/>
  <c r="D108" i="11"/>
  <c r="J107" i="11"/>
  <c r="I107" i="11"/>
  <c r="H107" i="11"/>
  <c r="G107" i="11"/>
  <c r="F107" i="11"/>
  <c r="E107" i="11"/>
  <c r="D107" i="11"/>
  <c r="J106" i="11"/>
  <c r="I106" i="11"/>
  <c r="H106" i="11"/>
  <c r="G106" i="11"/>
  <c r="F106" i="11"/>
  <c r="E106" i="11"/>
  <c r="D106" i="11"/>
  <c r="J105" i="11"/>
  <c r="I105" i="11"/>
  <c r="H105" i="11"/>
  <c r="G105" i="11"/>
  <c r="F105" i="11"/>
  <c r="E105" i="11"/>
  <c r="D105" i="11"/>
  <c r="J104" i="11"/>
  <c r="I104" i="11"/>
  <c r="H104" i="11"/>
  <c r="G104" i="11"/>
  <c r="F104" i="11"/>
  <c r="E104" i="11"/>
  <c r="D104" i="11"/>
  <c r="J103" i="11"/>
  <c r="I103" i="11"/>
  <c r="H103" i="11"/>
  <c r="G103" i="11"/>
  <c r="F103" i="11"/>
  <c r="E103" i="11"/>
  <c r="D103" i="11"/>
  <c r="J102" i="11"/>
  <c r="I102" i="11"/>
  <c r="H102" i="11"/>
  <c r="G102" i="11"/>
  <c r="F102" i="11"/>
  <c r="E102" i="11"/>
  <c r="D102" i="11"/>
  <c r="J101" i="11"/>
  <c r="I101" i="11"/>
  <c r="H101" i="11"/>
  <c r="G101" i="11"/>
  <c r="F101" i="11"/>
  <c r="E101" i="11"/>
  <c r="D101" i="11"/>
  <c r="J100" i="11"/>
  <c r="I100" i="11"/>
  <c r="H100" i="11"/>
  <c r="G100" i="11"/>
  <c r="F100" i="11"/>
  <c r="E100" i="11"/>
  <c r="D100" i="11"/>
  <c r="J99" i="11"/>
  <c r="I99" i="11"/>
  <c r="H99" i="11"/>
  <c r="G99" i="11"/>
  <c r="F99" i="11"/>
  <c r="E99" i="11"/>
  <c r="D99" i="11"/>
  <c r="J98" i="11"/>
  <c r="I98" i="11"/>
  <c r="H98" i="11"/>
  <c r="G98" i="11"/>
  <c r="F98" i="11"/>
  <c r="E98" i="11"/>
  <c r="D98" i="11"/>
  <c r="X88" i="11"/>
  <c r="X186" i="11" s="1"/>
  <c r="W88" i="11"/>
  <c r="W186" i="11" s="1"/>
  <c r="V88" i="11"/>
  <c r="V186" i="11" s="1"/>
  <c r="U88" i="11"/>
  <c r="U186" i="11" s="1"/>
  <c r="T88" i="11"/>
  <c r="T186" i="11" s="1"/>
  <c r="S88" i="11"/>
  <c r="S186" i="11" s="1"/>
  <c r="Q88" i="11"/>
  <c r="Q186" i="11" s="1"/>
  <c r="P88" i="11"/>
  <c r="P186" i="11" s="1"/>
  <c r="O88" i="11"/>
  <c r="O186" i="11" s="1"/>
  <c r="N88" i="11"/>
  <c r="M88" i="11"/>
  <c r="L88" i="11"/>
  <c r="J88" i="11"/>
  <c r="J186" i="11" s="1"/>
  <c r="I88" i="11"/>
  <c r="H88" i="11"/>
  <c r="H186" i="11" s="1"/>
  <c r="G88" i="11"/>
  <c r="G186" i="11" s="1"/>
  <c r="F88" i="11"/>
  <c r="F186" i="11" s="1"/>
  <c r="E88" i="11"/>
  <c r="E186" i="11" s="1"/>
  <c r="D88" i="11"/>
  <c r="D186" i="11" s="1"/>
  <c r="W87" i="11"/>
  <c r="T87" i="11"/>
  <c r="P87" i="11"/>
  <c r="M87" i="11"/>
  <c r="I87" i="11"/>
  <c r="F87" i="11"/>
  <c r="W86" i="11"/>
  <c r="T86" i="11"/>
  <c r="P86" i="11"/>
  <c r="M86" i="11"/>
  <c r="I86" i="11"/>
  <c r="F86" i="11"/>
  <c r="W85" i="11"/>
  <c r="T85" i="11"/>
  <c r="P85" i="11"/>
  <c r="M85" i="11"/>
  <c r="I85" i="11"/>
  <c r="F85" i="11"/>
  <c r="W84" i="11"/>
  <c r="T84" i="11"/>
  <c r="P84" i="11"/>
  <c r="M84" i="11"/>
  <c r="I84" i="11"/>
  <c r="F84" i="11"/>
  <c r="W83" i="11"/>
  <c r="T83" i="11"/>
  <c r="P83" i="11"/>
  <c r="M83" i="11"/>
  <c r="I83" i="11"/>
  <c r="F83" i="11"/>
  <c r="W82" i="11"/>
  <c r="T82" i="11"/>
  <c r="P82" i="11"/>
  <c r="M82" i="11"/>
  <c r="I82" i="11"/>
  <c r="F82" i="11"/>
  <c r="W81" i="11"/>
  <c r="T81" i="11"/>
  <c r="P81" i="11"/>
  <c r="M81" i="11"/>
  <c r="I81" i="11"/>
  <c r="F81" i="11"/>
  <c r="W80" i="11"/>
  <c r="T80" i="11"/>
  <c r="P80" i="11"/>
  <c r="M80" i="11"/>
  <c r="I80" i="11"/>
  <c r="F80" i="11"/>
  <c r="W79" i="11"/>
  <c r="T79" i="11"/>
  <c r="P79" i="11"/>
  <c r="M79" i="11"/>
  <c r="I79" i="11"/>
  <c r="F79" i="11"/>
  <c r="W78" i="11"/>
  <c r="T78" i="11"/>
  <c r="P78" i="11"/>
  <c r="M78" i="11"/>
  <c r="I78" i="11"/>
  <c r="F78" i="11"/>
  <c r="W77" i="11"/>
  <c r="T77" i="11"/>
  <c r="P77" i="11"/>
  <c r="M77" i="11"/>
  <c r="I77" i="11"/>
  <c r="F77" i="11"/>
  <c r="W76" i="11"/>
  <c r="T76" i="11"/>
  <c r="P76" i="11"/>
  <c r="M76" i="11"/>
  <c r="I76" i="11"/>
  <c r="F76" i="11"/>
  <c r="W75" i="11"/>
  <c r="T75" i="11"/>
  <c r="P75" i="11"/>
  <c r="M75" i="11"/>
  <c r="I75" i="11"/>
  <c r="F75" i="11"/>
  <c r="W74" i="11"/>
  <c r="T74" i="11"/>
  <c r="P74" i="11"/>
  <c r="M74" i="11"/>
  <c r="I74" i="11"/>
  <c r="F74" i="11"/>
  <c r="W73" i="11"/>
  <c r="T73" i="11"/>
  <c r="P73" i="11"/>
  <c r="M73" i="11"/>
  <c r="I73" i="11"/>
  <c r="F73" i="11"/>
  <c r="W72" i="11"/>
  <c r="T72" i="11"/>
  <c r="P72" i="11"/>
  <c r="M72" i="11"/>
  <c r="I72" i="11"/>
  <c r="F72" i="11"/>
  <c r="W71" i="11"/>
  <c r="T71" i="11"/>
  <c r="P71" i="11"/>
  <c r="M71" i="11"/>
  <c r="I71" i="11"/>
  <c r="F71" i="11"/>
  <c r="W70" i="11"/>
  <c r="T70" i="11"/>
  <c r="P70" i="11"/>
  <c r="M70" i="11"/>
  <c r="I70" i="11"/>
  <c r="F70" i="11"/>
  <c r="W69" i="11"/>
  <c r="T69" i="11"/>
  <c r="P69" i="11"/>
  <c r="M69" i="11"/>
  <c r="I69" i="11"/>
  <c r="F69" i="11"/>
  <c r="W68" i="11"/>
  <c r="T68" i="11"/>
  <c r="P68" i="11"/>
  <c r="M68" i="11"/>
  <c r="I68" i="11"/>
  <c r="F68" i="11"/>
  <c r="W67" i="11"/>
  <c r="T67" i="11"/>
  <c r="P67" i="11"/>
  <c r="M67" i="11"/>
  <c r="I67" i="11"/>
  <c r="F67" i="11"/>
  <c r="W66" i="11"/>
  <c r="T66" i="11"/>
  <c r="P66" i="11"/>
  <c r="M66" i="11"/>
  <c r="I66" i="11"/>
  <c r="F66" i="11"/>
  <c r="V87" i="11"/>
  <c r="S87" i="11"/>
  <c r="O87" i="11"/>
  <c r="L87" i="11"/>
  <c r="H87" i="11"/>
  <c r="E87" i="11"/>
  <c r="V86" i="11"/>
  <c r="S86" i="11"/>
  <c r="O86" i="11"/>
  <c r="L86" i="11"/>
  <c r="H86" i="11"/>
  <c r="E86" i="11"/>
  <c r="V85" i="11"/>
  <c r="S85" i="11"/>
  <c r="O85" i="11"/>
  <c r="L85" i="11"/>
  <c r="H85" i="11"/>
  <c r="E85" i="11"/>
  <c r="V84" i="11"/>
  <c r="S84" i="11"/>
  <c r="O84" i="11"/>
  <c r="L84" i="11"/>
  <c r="H84" i="11"/>
  <c r="E84" i="11"/>
  <c r="V83" i="11"/>
  <c r="S83" i="11"/>
  <c r="O83" i="11"/>
  <c r="L83" i="11"/>
  <c r="H83" i="11"/>
  <c r="E83" i="11"/>
  <c r="V82" i="11"/>
  <c r="S82" i="11"/>
  <c r="O82" i="11"/>
  <c r="L82" i="11"/>
  <c r="H82" i="11"/>
  <c r="E82" i="11"/>
  <c r="V81" i="11"/>
  <c r="S81" i="11"/>
  <c r="O81" i="11"/>
  <c r="L81" i="11"/>
  <c r="H81" i="11"/>
  <c r="E81" i="11"/>
  <c r="V80" i="11"/>
  <c r="S80" i="11"/>
  <c r="O80" i="11"/>
  <c r="L80" i="11"/>
  <c r="H80" i="11"/>
  <c r="E80" i="11"/>
  <c r="V79" i="11"/>
  <c r="S79" i="11"/>
  <c r="O79" i="11"/>
  <c r="L79" i="11"/>
  <c r="H79" i="11"/>
  <c r="E79" i="11"/>
  <c r="V78" i="11"/>
  <c r="S78" i="11"/>
  <c r="O78" i="11"/>
  <c r="L78" i="11"/>
  <c r="H78" i="11"/>
  <c r="E78" i="11"/>
  <c r="V77" i="11"/>
  <c r="S77" i="11"/>
  <c r="O77" i="11"/>
  <c r="L77" i="11"/>
  <c r="H77" i="11"/>
  <c r="E77" i="11"/>
  <c r="V76" i="11"/>
  <c r="S76" i="11"/>
  <c r="O76" i="11"/>
  <c r="L76" i="11"/>
  <c r="H76" i="11"/>
  <c r="E76" i="11"/>
  <c r="V75" i="11"/>
  <c r="S75" i="11"/>
  <c r="O75" i="11"/>
  <c r="L75" i="11"/>
  <c r="H75" i="11"/>
  <c r="E75" i="11"/>
  <c r="V74" i="11"/>
  <c r="S74" i="11"/>
  <c r="O74" i="11"/>
  <c r="L74" i="11"/>
  <c r="H74" i="11"/>
  <c r="E74" i="11"/>
  <c r="V73" i="11"/>
  <c r="S73" i="11"/>
  <c r="O73" i="11"/>
  <c r="L73" i="11"/>
  <c r="H73" i="11"/>
  <c r="E73" i="11"/>
  <c r="V72" i="11"/>
  <c r="S72" i="11"/>
  <c r="O72" i="11"/>
  <c r="L72" i="11"/>
  <c r="H72" i="11"/>
  <c r="E72" i="11"/>
  <c r="V71" i="11"/>
  <c r="S71" i="11"/>
  <c r="O71" i="11"/>
  <c r="L71" i="11"/>
  <c r="H71" i="11"/>
  <c r="E71" i="11"/>
  <c r="V70" i="11"/>
  <c r="S70" i="11"/>
  <c r="O70" i="11"/>
  <c r="L70" i="11"/>
  <c r="H70" i="11"/>
  <c r="E70" i="11"/>
  <c r="V69" i="11"/>
  <c r="S69" i="11"/>
  <c r="O69" i="11"/>
  <c r="L69" i="11"/>
  <c r="H69" i="11"/>
  <c r="E69" i="11"/>
  <c r="V68" i="11"/>
  <c r="S68" i="11"/>
  <c r="O68" i="11"/>
  <c r="L68" i="11"/>
  <c r="H68" i="11"/>
  <c r="E68" i="11"/>
  <c r="V67" i="11"/>
  <c r="S67" i="11"/>
  <c r="O67" i="11"/>
  <c r="L67" i="11"/>
  <c r="H67" i="11"/>
  <c r="E67" i="11"/>
  <c r="V66" i="11"/>
  <c r="S66" i="11"/>
  <c r="O66" i="11"/>
  <c r="L66" i="11"/>
  <c r="H66" i="11"/>
  <c r="E66" i="11"/>
  <c r="X87" i="11"/>
  <c r="U87" i="11"/>
  <c r="R87" i="11"/>
  <c r="Q87" i="11"/>
  <c r="N87" i="11"/>
  <c r="K87" i="11"/>
  <c r="J87" i="11"/>
  <c r="G87" i="11"/>
  <c r="D87" i="11"/>
  <c r="X86" i="11"/>
  <c r="U86" i="11"/>
  <c r="R86" i="11"/>
  <c r="Q86" i="11"/>
  <c r="N86" i="11"/>
  <c r="K86" i="11"/>
  <c r="J86" i="11"/>
  <c r="G86" i="11"/>
  <c r="D86" i="11"/>
  <c r="X85" i="11"/>
  <c r="U85" i="11"/>
  <c r="R85" i="11"/>
  <c r="Q85" i="11"/>
  <c r="N85" i="11"/>
  <c r="K85" i="11"/>
  <c r="J85" i="11"/>
  <c r="G85" i="11"/>
  <c r="D85" i="11"/>
  <c r="X84" i="11"/>
  <c r="U84" i="11"/>
  <c r="R84" i="11"/>
  <c r="Q84" i="11"/>
  <c r="N84" i="11"/>
  <c r="K84" i="11"/>
  <c r="J84" i="11"/>
  <c r="G84" i="11"/>
  <c r="D84" i="11"/>
  <c r="X83" i="11"/>
  <c r="U83" i="11"/>
  <c r="R83" i="11"/>
  <c r="Q83" i="11"/>
  <c r="N83" i="11"/>
  <c r="K83" i="11"/>
  <c r="J83" i="11"/>
  <c r="G83" i="11"/>
  <c r="D83" i="11"/>
  <c r="X82" i="11"/>
  <c r="U82" i="11"/>
  <c r="R82" i="11"/>
  <c r="Q82" i="11"/>
  <c r="N82" i="11"/>
  <c r="K82" i="11"/>
  <c r="J82" i="11"/>
  <c r="G82" i="11"/>
  <c r="D82" i="11"/>
  <c r="X81" i="11"/>
  <c r="U81" i="11"/>
  <c r="R81" i="11"/>
  <c r="Q81" i="11"/>
  <c r="N81" i="11"/>
  <c r="K81" i="11"/>
  <c r="J81" i="11"/>
  <c r="G81" i="11"/>
  <c r="D81" i="11"/>
  <c r="X80" i="11"/>
  <c r="U80" i="11"/>
  <c r="R80" i="11"/>
  <c r="Q80" i="11"/>
  <c r="N80" i="11"/>
  <c r="K80" i="11"/>
  <c r="J80" i="11"/>
  <c r="G80" i="11"/>
  <c r="D80" i="11"/>
  <c r="X79" i="11"/>
  <c r="U79" i="11"/>
  <c r="R79" i="11"/>
  <c r="Q79" i="11"/>
  <c r="N79" i="11"/>
  <c r="K79" i="11"/>
  <c r="J79" i="11"/>
  <c r="G79" i="11"/>
  <c r="D79" i="11"/>
  <c r="X78" i="11"/>
  <c r="U78" i="11"/>
  <c r="R78" i="11"/>
  <c r="Q78" i="11"/>
  <c r="N78" i="11"/>
  <c r="K78" i="11"/>
  <c r="J78" i="11"/>
  <c r="G78" i="11"/>
  <c r="D78" i="11"/>
  <c r="X77" i="11"/>
  <c r="U77" i="11"/>
  <c r="R77" i="11"/>
  <c r="Q77" i="11"/>
  <c r="N77" i="11"/>
  <c r="K77" i="11"/>
  <c r="J77" i="11"/>
  <c r="G77" i="11"/>
  <c r="D77" i="11"/>
  <c r="X76" i="11"/>
  <c r="U76" i="11"/>
  <c r="R76" i="11"/>
  <c r="Q76" i="11"/>
  <c r="N76" i="11"/>
  <c r="K76" i="11"/>
  <c r="J76" i="11"/>
  <c r="G76" i="11"/>
  <c r="D76" i="11"/>
  <c r="X75" i="11"/>
  <c r="U75" i="11"/>
  <c r="R75" i="11"/>
  <c r="Q75" i="11"/>
  <c r="N75" i="11"/>
  <c r="K75" i="11"/>
  <c r="J75" i="11"/>
  <c r="G75" i="11"/>
  <c r="D75" i="11"/>
  <c r="X74" i="11"/>
  <c r="U74" i="11"/>
  <c r="R74" i="11"/>
  <c r="Q74" i="11"/>
  <c r="N74" i="11"/>
  <c r="K74" i="11"/>
  <c r="J74" i="11"/>
  <c r="G74" i="11"/>
  <c r="D74" i="11"/>
  <c r="X73" i="11"/>
  <c r="U73" i="11"/>
  <c r="R73" i="11"/>
  <c r="Q73" i="11"/>
  <c r="N73" i="11"/>
  <c r="K73" i="11"/>
  <c r="J73" i="11"/>
  <c r="G73" i="11"/>
  <c r="D73" i="11"/>
  <c r="X72" i="11"/>
  <c r="U72" i="11"/>
  <c r="R72" i="11"/>
  <c r="Q72" i="11"/>
  <c r="N72" i="11"/>
  <c r="K72" i="11"/>
  <c r="J72" i="11"/>
  <c r="G72" i="11"/>
  <c r="D72" i="11"/>
  <c r="X71" i="11"/>
  <c r="U71" i="11"/>
  <c r="R71" i="11"/>
  <c r="Q71" i="11"/>
  <c r="N71" i="11"/>
  <c r="K71" i="11"/>
  <c r="J71" i="11"/>
  <c r="G71" i="11"/>
  <c r="D71" i="11"/>
  <c r="X70" i="11"/>
  <c r="U70" i="11"/>
  <c r="R70" i="11"/>
  <c r="Q70" i="11"/>
  <c r="N70" i="11"/>
  <c r="K70" i="11"/>
  <c r="J70" i="11"/>
  <c r="G70" i="11"/>
  <c r="D70" i="11"/>
  <c r="X69" i="11"/>
  <c r="U69" i="11"/>
  <c r="R69" i="11"/>
  <c r="Q69" i="11"/>
  <c r="N69" i="11"/>
  <c r="K69" i="11"/>
  <c r="J69" i="11"/>
  <c r="G69" i="11"/>
  <c r="D69" i="11"/>
  <c r="X68" i="11"/>
  <c r="U68" i="11"/>
  <c r="R68" i="11"/>
  <c r="Q68" i="11"/>
  <c r="N68" i="11"/>
  <c r="K68" i="11"/>
  <c r="J68" i="11"/>
  <c r="G68" i="11"/>
  <c r="D68" i="11"/>
  <c r="X67" i="11"/>
  <c r="U67" i="11"/>
  <c r="R67" i="11"/>
  <c r="Q67" i="11"/>
  <c r="N67" i="11"/>
  <c r="K67" i="11"/>
  <c r="J67" i="11"/>
  <c r="G67" i="11"/>
  <c r="D67" i="11"/>
  <c r="X66" i="11"/>
  <c r="U66" i="11"/>
  <c r="R66" i="11"/>
  <c r="Q66" i="11"/>
  <c r="N66" i="11"/>
  <c r="K66" i="11"/>
  <c r="J66" i="11"/>
  <c r="G66" i="11"/>
  <c r="D66" i="11"/>
  <c r="K54" i="11"/>
  <c r="J54" i="11"/>
  <c r="H54" i="11"/>
  <c r="G54" i="11"/>
  <c r="F54" i="11"/>
  <c r="E54" i="11"/>
  <c r="D54" i="11"/>
  <c r="K53" i="11"/>
  <c r="J53" i="11"/>
  <c r="H53" i="11"/>
  <c r="G53" i="11"/>
  <c r="F53" i="11"/>
  <c r="E53" i="11"/>
  <c r="D53" i="11"/>
  <c r="K52" i="11"/>
  <c r="J52" i="11"/>
  <c r="H52" i="11"/>
  <c r="G52" i="11"/>
  <c r="Q52" i="11" s="1"/>
  <c r="F52" i="11"/>
  <c r="E52" i="11"/>
  <c r="D52" i="11"/>
  <c r="K51" i="11"/>
  <c r="J51" i="11"/>
  <c r="H51" i="11"/>
  <c r="G51" i="11"/>
  <c r="F51" i="11"/>
  <c r="E51" i="11"/>
  <c r="D51" i="11"/>
  <c r="K50" i="11"/>
  <c r="J50" i="11"/>
  <c r="H50" i="11"/>
  <c r="G50" i="11"/>
  <c r="F50" i="11"/>
  <c r="E50" i="11"/>
  <c r="D50" i="11"/>
  <c r="K49" i="11"/>
  <c r="J49" i="11"/>
  <c r="H49" i="11"/>
  <c r="G49" i="11"/>
  <c r="F49" i="11"/>
  <c r="E49" i="11"/>
  <c r="D49" i="11"/>
  <c r="K48" i="11"/>
  <c r="J48" i="11"/>
  <c r="H48" i="11"/>
  <c r="G48" i="11"/>
  <c r="F48" i="11"/>
  <c r="E48" i="11"/>
  <c r="D48" i="11"/>
  <c r="K47" i="11"/>
  <c r="J47" i="11"/>
  <c r="H47" i="11"/>
  <c r="G47" i="11"/>
  <c r="F47" i="11"/>
  <c r="E47" i="11"/>
  <c r="D47" i="11"/>
  <c r="F1" i="11"/>
  <c r="Q125" i="11"/>
  <c r="P125" i="11"/>
  <c r="O125" i="11"/>
  <c r="N125" i="11"/>
  <c r="M125" i="11"/>
  <c r="L125" i="11"/>
  <c r="K125" i="11"/>
  <c r="Q93" i="11"/>
  <c r="P93" i="11"/>
  <c r="O93" i="11"/>
  <c r="N93" i="11"/>
  <c r="M93" i="11"/>
  <c r="L93" i="11"/>
  <c r="K93" i="11"/>
  <c r="N186" i="11"/>
  <c r="M186" i="11"/>
  <c r="L186" i="11"/>
  <c r="X61" i="11"/>
  <c r="W61" i="11"/>
  <c r="V61" i="11"/>
  <c r="U61" i="11"/>
  <c r="T61" i="11"/>
  <c r="S61" i="11"/>
  <c r="R61" i="11"/>
  <c r="Q61" i="11"/>
  <c r="P61" i="11"/>
  <c r="O61" i="11"/>
  <c r="N61" i="11"/>
  <c r="M61" i="11"/>
  <c r="L61" i="11"/>
  <c r="K61" i="11"/>
  <c r="J61" i="11"/>
  <c r="I61" i="11"/>
  <c r="H61" i="11"/>
  <c r="G61" i="11"/>
  <c r="F61" i="11"/>
  <c r="E61" i="11"/>
  <c r="D61" i="11"/>
  <c r="K46" i="11"/>
  <c r="J46" i="11"/>
  <c r="H46" i="11"/>
  <c r="G46" i="11"/>
  <c r="F46" i="11"/>
  <c r="E46" i="11"/>
  <c r="D46" i="11"/>
  <c r="K45" i="11"/>
  <c r="J45" i="11"/>
  <c r="H45" i="11"/>
  <c r="G45" i="11"/>
  <c r="F45" i="11"/>
  <c r="E45" i="11"/>
  <c r="D45" i="11"/>
  <c r="K44" i="11"/>
  <c r="J44" i="11"/>
  <c r="H44" i="11"/>
  <c r="G44" i="11"/>
  <c r="F44" i="11"/>
  <c r="E44" i="11"/>
  <c r="D44" i="11"/>
  <c r="K42" i="11"/>
  <c r="J42" i="11"/>
  <c r="H42" i="11"/>
  <c r="G42" i="11"/>
  <c r="F42" i="11"/>
  <c r="E42" i="11"/>
  <c r="D42" i="11"/>
  <c r="K41" i="11"/>
  <c r="J41" i="11"/>
  <c r="H41" i="11"/>
  <c r="G41" i="11"/>
  <c r="F41" i="11"/>
  <c r="E41" i="11"/>
  <c r="D41" i="11"/>
  <c r="K40" i="11"/>
  <c r="J40" i="11"/>
  <c r="H40" i="11"/>
  <c r="G40" i="11"/>
  <c r="F40" i="11"/>
  <c r="E40" i="11"/>
  <c r="D40" i="11"/>
  <c r="K39" i="11"/>
  <c r="J39" i="11"/>
  <c r="R39" i="11" s="1"/>
  <c r="H39" i="11"/>
  <c r="G39" i="11"/>
  <c r="F39" i="11"/>
  <c r="E39" i="11"/>
  <c r="D39" i="11"/>
  <c r="E32" i="11"/>
  <c r="E31" i="11"/>
  <c r="E30" i="11"/>
  <c r="E29" i="11"/>
  <c r="Q28" i="11"/>
  <c r="K28" i="11"/>
  <c r="E28" i="11"/>
  <c r="Q27" i="11"/>
  <c r="K27" i="11"/>
  <c r="E27" i="11"/>
  <c r="Q26" i="11"/>
  <c r="K26" i="11"/>
  <c r="E26" i="11"/>
  <c r="Q25" i="11"/>
  <c r="P25" i="11" s="1"/>
  <c r="K25" i="11"/>
  <c r="J25" i="11" s="1"/>
  <c r="E25" i="11"/>
  <c r="D25" i="11" s="1"/>
  <c r="Q24" i="11"/>
  <c r="K24" i="11"/>
  <c r="E24" i="11"/>
  <c r="Q23" i="11"/>
  <c r="K23" i="11"/>
  <c r="E23" i="11"/>
  <c r="Q22" i="11"/>
  <c r="K22" i="11"/>
  <c r="E22" i="11"/>
  <c r="E21" i="11"/>
  <c r="Q20" i="11"/>
  <c r="K20" i="11"/>
  <c r="E20" i="11"/>
  <c r="E19" i="11"/>
  <c r="D19" i="11" s="1"/>
  <c r="E18" i="11"/>
  <c r="D18" i="11" s="1"/>
  <c r="Q17" i="11"/>
  <c r="K17" i="11"/>
  <c r="E17" i="11"/>
  <c r="Q16" i="11"/>
  <c r="K16" i="11"/>
  <c r="E16" i="11"/>
  <c r="Q15" i="11"/>
  <c r="K15" i="11"/>
  <c r="E15" i="11"/>
  <c r="E14" i="11"/>
  <c r="D14" i="11" s="1"/>
  <c r="E13" i="11"/>
  <c r="D13" i="11" s="1"/>
  <c r="S12" i="11"/>
  <c r="R12" i="11" s="1"/>
  <c r="Q12" i="11"/>
  <c r="P12" i="11" s="1"/>
  <c r="K12" i="11"/>
  <c r="J12" i="11" s="1"/>
  <c r="G12" i="11"/>
  <c r="F12" i="11" s="1"/>
  <c r="E12" i="11"/>
  <c r="D12" i="11" s="1"/>
  <c r="K11" i="11"/>
  <c r="J11" i="11" s="1"/>
  <c r="E11" i="11"/>
  <c r="D11" i="11" s="1"/>
  <c r="Q10" i="11"/>
  <c r="P10" i="11" s="1"/>
  <c r="K10" i="11"/>
  <c r="J10" i="11" s="1"/>
  <c r="E10" i="11"/>
  <c r="D10" i="11" s="1"/>
  <c r="Q9" i="11"/>
  <c r="K9" i="11"/>
  <c r="E9" i="11"/>
  <c r="E8" i="11"/>
  <c r="E7" i="11"/>
  <c r="D7" i="11" s="1"/>
  <c r="X188" i="11"/>
  <c r="W188" i="11"/>
  <c r="V188" i="11"/>
  <c r="U188" i="11"/>
  <c r="T188" i="11"/>
  <c r="S188" i="11"/>
  <c r="R188" i="11"/>
  <c r="X187" i="11"/>
  <c r="W187" i="11"/>
  <c r="V187" i="11"/>
  <c r="U187" i="11"/>
  <c r="T187" i="11"/>
  <c r="S187" i="11"/>
  <c r="R187" i="11"/>
  <c r="L55" i="11"/>
  <c r="I55" i="11"/>
  <c r="C18" i="10"/>
  <c r="J16" i="10"/>
  <c r="J15" i="10"/>
  <c r="J11" i="10"/>
  <c r="K10" i="10"/>
  <c r="C9" i="10"/>
  <c r="W11" i="11" s="1"/>
  <c r="V11" i="11" s="1"/>
  <c r="H6" i="10"/>
  <c r="H5" i="10"/>
  <c r="C18" i="8"/>
  <c r="J16" i="8"/>
  <c r="J15" i="8"/>
  <c r="J11" i="8"/>
  <c r="K10" i="8"/>
  <c r="C9" i="8"/>
  <c r="Q11" i="11" s="1"/>
  <c r="P11" i="11" s="1"/>
  <c r="H6" i="8"/>
  <c r="H5" i="8"/>
  <c r="C18" i="6"/>
  <c r="J16" i="6"/>
  <c r="J15" i="6"/>
  <c r="J11" i="6"/>
  <c r="K10" i="6"/>
  <c r="C9" i="6"/>
  <c r="H6" i="6"/>
  <c r="H5" i="6"/>
  <c r="R50" i="11" l="1"/>
  <c r="C49" i="1"/>
  <c r="G49" i="1" s="1"/>
  <c r="Q49" i="11"/>
  <c r="D43" i="11"/>
  <c r="P39" i="11"/>
  <c r="W190" i="11"/>
  <c r="R53" i="11"/>
  <c r="Y165" i="11"/>
  <c r="Y172" i="11"/>
  <c r="Y177" i="11"/>
  <c r="X190" i="11"/>
  <c r="P47" i="11"/>
  <c r="P49" i="11"/>
  <c r="T49" i="11" s="1"/>
  <c r="P54" i="11"/>
  <c r="Y179" i="11"/>
  <c r="Y162" i="11"/>
  <c r="Y169" i="11"/>
  <c r="Y181" i="11"/>
  <c r="R54" i="11"/>
  <c r="Y164" i="11"/>
  <c r="Y176" i="11"/>
  <c r="V190" i="11"/>
  <c r="Y71" i="11"/>
  <c r="Y75" i="11"/>
  <c r="Y166" i="11"/>
  <c r="Y168" i="11"/>
  <c r="Y171" i="11"/>
  <c r="Y173" i="11"/>
  <c r="Y178" i="11"/>
  <c r="Y180" i="11"/>
  <c r="Y183" i="11"/>
  <c r="Y72" i="11"/>
  <c r="Q190" i="11"/>
  <c r="Y163" i="11"/>
  <c r="Y175" i="11"/>
  <c r="U190" i="11"/>
  <c r="Y170" i="11"/>
  <c r="Y182" i="11"/>
  <c r="P190" i="11"/>
  <c r="Y174" i="11"/>
  <c r="Y167" i="11"/>
  <c r="M190" i="11"/>
  <c r="Y76" i="11"/>
  <c r="Y80" i="11"/>
  <c r="Y105" i="11"/>
  <c r="L190" i="11"/>
  <c r="T190" i="11"/>
  <c r="O190" i="11"/>
  <c r="N190" i="11"/>
  <c r="S190" i="11"/>
  <c r="Y112" i="11"/>
  <c r="Y133" i="11"/>
  <c r="Y140" i="11"/>
  <c r="Y107" i="11"/>
  <c r="Y135" i="11"/>
  <c r="Y142" i="11"/>
  <c r="Y109" i="11"/>
  <c r="Y137" i="11"/>
  <c r="Y104" i="11"/>
  <c r="Y144" i="11"/>
  <c r="Y70" i="11"/>
  <c r="Y74" i="11"/>
  <c r="Y78" i="11"/>
  <c r="Y111" i="11"/>
  <c r="Y139" i="11"/>
  <c r="Y73" i="11"/>
  <c r="Y79" i="11"/>
  <c r="Y106" i="11"/>
  <c r="Y134" i="11"/>
  <c r="Y113" i="11"/>
  <c r="Y77" i="11"/>
  <c r="Y108" i="11"/>
  <c r="Y103" i="11"/>
  <c r="Y143" i="11"/>
  <c r="Y110" i="11"/>
  <c r="Y136" i="11"/>
  <c r="Y138" i="11"/>
  <c r="Y141" i="11"/>
  <c r="R48" i="11"/>
  <c r="Q50" i="11"/>
  <c r="Q47" i="11"/>
  <c r="P40" i="11"/>
  <c r="R41" i="11"/>
  <c r="P48" i="11"/>
  <c r="R49" i="11"/>
  <c r="Q51" i="11"/>
  <c r="P53" i="11"/>
  <c r="Q41" i="11"/>
  <c r="Q48" i="11"/>
  <c r="P45" i="11"/>
  <c r="R46" i="11"/>
  <c r="R45" i="11"/>
  <c r="Q42" i="11"/>
  <c r="R40" i="11"/>
  <c r="P50" i="11"/>
  <c r="T50" i="11" s="1"/>
  <c r="R51" i="11"/>
  <c r="Q53" i="11"/>
  <c r="P52" i="11"/>
  <c r="Q40" i="11"/>
  <c r="P42" i="11"/>
  <c r="Q45" i="11"/>
  <c r="P44" i="11"/>
  <c r="R44" i="11"/>
  <c r="Q46" i="11"/>
  <c r="P51" i="11"/>
  <c r="R52" i="11"/>
  <c r="Q54" i="11"/>
  <c r="Y68" i="11"/>
  <c r="Y118" i="11"/>
  <c r="Y151" i="11"/>
  <c r="R42" i="11"/>
  <c r="P46" i="11"/>
  <c r="Y66" i="11"/>
  <c r="Y67" i="11"/>
  <c r="Y69" i="11"/>
  <c r="Y81" i="11"/>
  <c r="Y82" i="11"/>
  <c r="Y83" i="11"/>
  <c r="Y84" i="11"/>
  <c r="Y85" i="11"/>
  <c r="Y86" i="11"/>
  <c r="Y87" i="11"/>
  <c r="Y98" i="11"/>
  <c r="Y99" i="11"/>
  <c r="Y100" i="11"/>
  <c r="Y101" i="11"/>
  <c r="Y102" i="11"/>
  <c r="Y114" i="11"/>
  <c r="Y115" i="11"/>
  <c r="Y116" i="11"/>
  <c r="Y117" i="11"/>
  <c r="Y119" i="11"/>
  <c r="Y130" i="11"/>
  <c r="Y131" i="11"/>
  <c r="Y132" i="11"/>
  <c r="Y145" i="11"/>
  <c r="Y146" i="11"/>
  <c r="Y147" i="11"/>
  <c r="Y148" i="11"/>
  <c r="Y149" i="11"/>
  <c r="Y150" i="11"/>
  <c r="R47" i="11"/>
  <c r="I186" i="11"/>
  <c r="Q44" i="11"/>
  <c r="P41" i="11"/>
  <c r="Q39" i="11"/>
  <c r="G35" i="10"/>
  <c r="H33" i="9"/>
  <c r="E33" i="9"/>
  <c r="H32" i="9"/>
  <c r="E32" i="9"/>
  <c r="C23" i="9"/>
  <c r="K21" i="9"/>
  <c r="H20" i="9"/>
  <c r="H19" i="9"/>
  <c r="E19" i="9"/>
  <c r="C18" i="9"/>
  <c r="J17" i="9"/>
  <c r="J16" i="9"/>
  <c r="J15" i="9"/>
  <c r="C14" i="9"/>
  <c r="C13" i="9"/>
  <c r="C12" i="9"/>
  <c r="J11" i="9"/>
  <c r="K10" i="9"/>
  <c r="C9" i="9"/>
  <c r="C7" i="9"/>
  <c r="H6" i="9"/>
  <c r="H5" i="9"/>
  <c r="G35" i="9" s="1"/>
  <c r="G35" i="8"/>
  <c r="T51" i="11" l="1"/>
  <c r="T40" i="11"/>
  <c r="T52" i="11"/>
  <c r="H49" i="1"/>
  <c r="T53" i="11"/>
  <c r="T48" i="11"/>
  <c r="T54" i="11"/>
  <c r="T47" i="11"/>
  <c r="T46" i="11"/>
  <c r="T45" i="11"/>
  <c r="T44" i="11"/>
  <c r="T42" i="11"/>
  <c r="T41" i="11"/>
  <c r="T39" i="11"/>
  <c r="C54" i="9"/>
  <c r="C49" i="9" s="1"/>
  <c r="G49" i="9" s="1"/>
  <c r="K152" i="11"/>
  <c r="K188" i="11" s="1"/>
  <c r="D55" i="11"/>
  <c r="H33" i="7"/>
  <c r="E33" i="7"/>
  <c r="H32" i="7"/>
  <c r="E32" i="7"/>
  <c r="C23" i="7"/>
  <c r="K21" i="7"/>
  <c r="H20" i="7"/>
  <c r="H19" i="7"/>
  <c r="E19" i="7"/>
  <c r="C18" i="7"/>
  <c r="J17" i="7"/>
  <c r="J16" i="7"/>
  <c r="J15" i="7"/>
  <c r="C14" i="7"/>
  <c r="C13" i="7"/>
  <c r="C12" i="7"/>
  <c r="J11" i="7"/>
  <c r="K10" i="7"/>
  <c r="C9" i="7"/>
  <c r="C7" i="7"/>
  <c r="H6" i="7"/>
  <c r="H5" i="7"/>
  <c r="G35" i="7" s="1"/>
  <c r="G35" i="6"/>
  <c r="H33" i="6"/>
  <c r="H33" i="8" s="1"/>
  <c r="H33" i="10" s="1"/>
  <c r="E33" i="6"/>
  <c r="E33" i="8" s="1"/>
  <c r="E33" i="10" s="1"/>
  <c r="H32" i="6"/>
  <c r="H32" i="8" s="1"/>
  <c r="H32" i="10" s="1"/>
  <c r="E32" i="6"/>
  <c r="E32" i="8" s="1"/>
  <c r="E32" i="10" s="1"/>
  <c r="K31" i="6"/>
  <c r="J31" i="6"/>
  <c r="K30" i="6"/>
  <c r="J30" i="6"/>
  <c r="K29" i="6"/>
  <c r="J29" i="6"/>
  <c r="K28" i="6"/>
  <c r="J28" i="6"/>
  <c r="K27" i="6"/>
  <c r="J27" i="6"/>
  <c r="K26" i="6"/>
  <c r="J26" i="6"/>
  <c r="K25" i="6"/>
  <c r="J25" i="6"/>
  <c r="G31" i="6"/>
  <c r="G30" i="6"/>
  <c r="G29" i="6"/>
  <c r="G28" i="6"/>
  <c r="G27" i="6"/>
  <c r="G26" i="6"/>
  <c r="G25" i="6"/>
  <c r="H31" i="6"/>
  <c r="H30" i="6"/>
  <c r="H29" i="6"/>
  <c r="H28" i="6"/>
  <c r="H27" i="6"/>
  <c r="H26" i="6"/>
  <c r="H25" i="6"/>
  <c r="E31" i="6"/>
  <c r="E30" i="6"/>
  <c r="E29" i="6"/>
  <c r="E28" i="6"/>
  <c r="E27" i="6"/>
  <c r="J137" i="6" s="1"/>
  <c r="E26" i="6"/>
  <c r="J136" i="6" s="1"/>
  <c r="E25" i="6"/>
  <c r="J135" i="6" s="1"/>
  <c r="H33" i="4"/>
  <c r="E33" i="4"/>
  <c r="H32" i="4"/>
  <c r="E32" i="4"/>
  <c r="C23" i="4"/>
  <c r="K21" i="4"/>
  <c r="H20" i="4"/>
  <c r="H19" i="4"/>
  <c r="E19" i="4"/>
  <c r="C18" i="4"/>
  <c r="J17" i="4"/>
  <c r="J16" i="4"/>
  <c r="J15" i="4"/>
  <c r="C14" i="4"/>
  <c r="C13" i="4"/>
  <c r="C12" i="4"/>
  <c r="J11" i="4"/>
  <c r="K10" i="4"/>
  <c r="C9" i="4"/>
  <c r="C7" i="4"/>
  <c r="H6" i="4"/>
  <c r="H5" i="4"/>
  <c r="G35" i="4" s="1"/>
  <c r="E96" i="11" l="1"/>
  <c r="J26" i="8"/>
  <c r="E97" i="11"/>
  <c r="K26" i="8"/>
  <c r="H97" i="11"/>
  <c r="K29" i="8"/>
  <c r="D95" i="11"/>
  <c r="H25" i="8"/>
  <c r="F95" i="11"/>
  <c r="H27" i="8"/>
  <c r="I96" i="11"/>
  <c r="J30" i="8"/>
  <c r="E94" i="11"/>
  <c r="G26" i="8"/>
  <c r="F94" i="11"/>
  <c r="G27" i="8"/>
  <c r="J94" i="11"/>
  <c r="G31" i="8"/>
  <c r="D96" i="11"/>
  <c r="J25" i="8"/>
  <c r="J140" i="6"/>
  <c r="I120" i="11" s="1"/>
  <c r="I187" i="11" s="1"/>
  <c r="I93" i="11"/>
  <c r="E30" i="8"/>
  <c r="F96" i="11"/>
  <c r="J27" i="8"/>
  <c r="J141" i="6"/>
  <c r="J120" i="11" s="1"/>
  <c r="J187" i="11" s="1"/>
  <c r="J93" i="11"/>
  <c r="E31" i="8"/>
  <c r="G96" i="11"/>
  <c r="J28" i="8"/>
  <c r="G97" i="11"/>
  <c r="K28" i="8"/>
  <c r="I95" i="11"/>
  <c r="H30" i="8"/>
  <c r="J95" i="11"/>
  <c r="H31" i="8"/>
  <c r="G94" i="11"/>
  <c r="G28" i="8"/>
  <c r="D97" i="11"/>
  <c r="K25" i="8"/>
  <c r="J138" i="6"/>
  <c r="G120" i="11" s="1"/>
  <c r="G187" i="11" s="1"/>
  <c r="G93" i="11"/>
  <c r="E28" i="8"/>
  <c r="J139" i="6"/>
  <c r="H120" i="11" s="1"/>
  <c r="H187" i="11" s="1"/>
  <c r="H93" i="11"/>
  <c r="E29" i="8"/>
  <c r="F97" i="11"/>
  <c r="K27" i="8"/>
  <c r="E95" i="11"/>
  <c r="H26" i="8"/>
  <c r="H95" i="11"/>
  <c r="H29" i="8"/>
  <c r="I97" i="11"/>
  <c r="K30" i="8"/>
  <c r="J96" i="11"/>
  <c r="J31" i="8"/>
  <c r="D94" i="11"/>
  <c r="G25" i="8"/>
  <c r="J97" i="11"/>
  <c r="K31" i="8"/>
  <c r="H94" i="11"/>
  <c r="G29" i="8"/>
  <c r="H96" i="11"/>
  <c r="J29" i="8"/>
  <c r="G95" i="11"/>
  <c r="H28" i="8"/>
  <c r="I94" i="11"/>
  <c r="G30" i="8"/>
  <c r="K43" i="11"/>
  <c r="K55" i="11" s="1"/>
  <c r="C54" i="7"/>
  <c r="C49" i="7" s="1"/>
  <c r="G49" i="7" s="1"/>
  <c r="K120" i="11"/>
  <c r="K187" i="11" s="1"/>
  <c r="C54" i="4"/>
  <c r="C49" i="4" s="1"/>
  <c r="G49" i="4" s="1"/>
  <c r="R88" i="11"/>
  <c r="R186" i="11" s="1"/>
  <c r="R190" i="11" s="1"/>
  <c r="F120" i="11"/>
  <c r="F187" i="11" s="1"/>
  <c r="F93" i="11"/>
  <c r="E27" i="8"/>
  <c r="J137" i="8" s="1"/>
  <c r="E120" i="11"/>
  <c r="E187" i="11" s="1"/>
  <c r="E93" i="11"/>
  <c r="E26" i="8"/>
  <c r="J136" i="8" s="1"/>
  <c r="D93" i="11"/>
  <c r="E25" i="8"/>
  <c r="J135" i="8" s="1"/>
  <c r="D126" i="11" l="1"/>
  <c r="G25" i="10"/>
  <c r="D158" i="11" s="1"/>
  <c r="I128" i="11"/>
  <c r="J30" i="10"/>
  <c r="I160" i="11" s="1"/>
  <c r="F127" i="11"/>
  <c r="H27" i="10"/>
  <c r="F159" i="11" s="1"/>
  <c r="H129" i="11"/>
  <c r="K29" i="10"/>
  <c r="H161" i="11" s="1"/>
  <c r="J129" i="11"/>
  <c r="K31" i="10"/>
  <c r="J161" i="11" s="1"/>
  <c r="J128" i="11"/>
  <c r="J31" i="10"/>
  <c r="J160" i="11" s="1"/>
  <c r="F126" i="11"/>
  <c r="G27" i="10"/>
  <c r="F158" i="11" s="1"/>
  <c r="E126" i="11"/>
  <c r="G26" i="10"/>
  <c r="E158" i="11" s="1"/>
  <c r="H128" i="11"/>
  <c r="J29" i="10"/>
  <c r="H160" i="11" s="1"/>
  <c r="D129" i="11"/>
  <c r="K25" i="10"/>
  <c r="D161" i="11" s="1"/>
  <c r="G126" i="11"/>
  <c r="G28" i="10"/>
  <c r="G158" i="11" s="1"/>
  <c r="I127" i="11"/>
  <c r="H30" i="10"/>
  <c r="I159" i="11" s="1"/>
  <c r="H127" i="11"/>
  <c r="H29" i="10"/>
  <c r="H159" i="11" s="1"/>
  <c r="E127" i="11"/>
  <c r="H26" i="10"/>
  <c r="E159" i="11" s="1"/>
  <c r="J141" i="8"/>
  <c r="J152" i="11" s="1"/>
  <c r="J188" i="11" s="1"/>
  <c r="J125" i="11"/>
  <c r="E31" i="10"/>
  <c r="J139" i="8"/>
  <c r="H152" i="11" s="1"/>
  <c r="H188" i="11" s="1"/>
  <c r="H125" i="11"/>
  <c r="E29" i="10"/>
  <c r="F128" i="11"/>
  <c r="J27" i="10"/>
  <c r="F160" i="11" s="1"/>
  <c r="J140" i="8"/>
  <c r="I152" i="11" s="1"/>
  <c r="I188" i="11" s="1"/>
  <c r="I125" i="11"/>
  <c r="E30" i="10"/>
  <c r="D128" i="11"/>
  <c r="J25" i="10"/>
  <c r="D160" i="11" s="1"/>
  <c r="J127" i="11"/>
  <c r="H31" i="10"/>
  <c r="J159" i="11" s="1"/>
  <c r="G129" i="11"/>
  <c r="K28" i="10"/>
  <c r="G161" i="11" s="1"/>
  <c r="D127" i="11"/>
  <c r="H25" i="10"/>
  <c r="D159" i="11" s="1"/>
  <c r="E129" i="11"/>
  <c r="K26" i="10"/>
  <c r="E161" i="11" s="1"/>
  <c r="J138" i="8"/>
  <c r="G152" i="11" s="1"/>
  <c r="G188" i="11" s="1"/>
  <c r="G125" i="11"/>
  <c r="E28" i="10"/>
  <c r="H126" i="11"/>
  <c r="G29" i="10"/>
  <c r="H158" i="11" s="1"/>
  <c r="E128" i="11"/>
  <c r="J26" i="10"/>
  <c r="E160" i="11" s="1"/>
  <c r="J126" i="11"/>
  <c r="G31" i="10"/>
  <c r="J158" i="11" s="1"/>
  <c r="I129" i="11"/>
  <c r="K30" i="10"/>
  <c r="I161" i="11" s="1"/>
  <c r="G128" i="11"/>
  <c r="J28" i="10"/>
  <c r="G160" i="11" s="1"/>
  <c r="I126" i="11"/>
  <c r="G30" i="10"/>
  <c r="I158" i="11" s="1"/>
  <c r="F129" i="11"/>
  <c r="K27" i="10"/>
  <c r="F161" i="11" s="1"/>
  <c r="G127" i="11"/>
  <c r="H28" i="10"/>
  <c r="G159" i="11" s="1"/>
  <c r="H49" i="9"/>
  <c r="N118" i="9"/>
  <c r="H43" i="11"/>
  <c r="H55" i="11" s="1"/>
  <c r="D120" i="11"/>
  <c r="D187" i="11" s="1"/>
  <c r="C54" i="6"/>
  <c r="F43" i="11"/>
  <c r="F55" i="11" s="1"/>
  <c r="C54" i="2"/>
  <c r="C49" i="2" s="1"/>
  <c r="G49" i="2" s="1"/>
  <c r="K88" i="11"/>
  <c r="F125" i="11"/>
  <c r="F152" i="11"/>
  <c r="F188" i="11" s="1"/>
  <c r="E27" i="10"/>
  <c r="J137" i="10" s="1"/>
  <c r="E152" i="11"/>
  <c r="E188" i="11" s="1"/>
  <c r="E125" i="11"/>
  <c r="E26" i="10"/>
  <c r="J136" i="10" s="1"/>
  <c r="D125" i="11"/>
  <c r="E25" i="10"/>
  <c r="J135" i="10" s="1"/>
  <c r="N118" i="1"/>
  <c r="H33" i="2"/>
  <c r="E33" i="2"/>
  <c r="H32" i="2"/>
  <c r="E32" i="2"/>
  <c r="C23" i="2"/>
  <c r="K21" i="2"/>
  <c r="H20" i="2"/>
  <c r="H19" i="2"/>
  <c r="E19" i="2"/>
  <c r="C18" i="2"/>
  <c r="J16" i="2"/>
  <c r="J17" i="2"/>
  <c r="J15" i="2"/>
  <c r="C14" i="2"/>
  <c r="C13" i="2"/>
  <c r="C12" i="2"/>
  <c r="J11" i="2"/>
  <c r="K10" i="2"/>
  <c r="G13" i="11" s="1"/>
  <c r="F13" i="11" s="1"/>
  <c r="C9" i="2"/>
  <c r="C7" i="2"/>
  <c r="H6" i="2"/>
  <c r="H5" i="2"/>
  <c r="G35" i="2" s="1"/>
  <c r="J141" i="10" l="1"/>
  <c r="J184" i="11" s="1"/>
  <c r="J189" i="11" s="1"/>
  <c r="J190" i="11" s="1"/>
  <c r="J157" i="11"/>
  <c r="J139" i="10"/>
  <c r="H184" i="11" s="1"/>
  <c r="H189" i="11" s="1"/>
  <c r="H190" i="11" s="1"/>
  <c r="H157" i="11"/>
  <c r="J138" i="10"/>
  <c r="G184" i="11" s="1"/>
  <c r="G189" i="11" s="1"/>
  <c r="G190" i="11" s="1"/>
  <c r="G157" i="11"/>
  <c r="J140" i="10"/>
  <c r="I184" i="11" s="1"/>
  <c r="I189" i="11" s="1"/>
  <c r="I190" i="11" s="1"/>
  <c r="I157" i="11"/>
  <c r="C54" i="8"/>
  <c r="C49" i="8" s="1"/>
  <c r="G49" i="8" s="1"/>
  <c r="H49" i="8" s="1"/>
  <c r="E22" i="4"/>
  <c r="H22" i="4"/>
  <c r="C49" i="6"/>
  <c r="Y120" i="11"/>
  <c r="N92" i="9"/>
  <c r="N3" i="9"/>
  <c r="H49" i="7"/>
  <c r="N118" i="7"/>
  <c r="H49" i="4"/>
  <c r="N118" i="4"/>
  <c r="K186" i="11"/>
  <c r="K190" i="11" s="1"/>
  <c r="Y88" i="11"/>
  <c r="H49" i="2"/>
  <c r="E43" i="11"/>
  <c r="F157" i="11"/>
  <c r="F184" i="11"/>
  <c r="F189" i="11" s="1"/>
  <c r="F190" i="11" s="1"/>
  <c r="G43" i="11"/>
  <c r="Q43" i="11" s="1"/>
  <c r="E184" i="11"/>
  <c r="E189" i="11" s="1"/>
  <c r="E190" i="11" s="1"/>
  <c r="E157" i="11"/>
  <c r="D157" i="11"/>
  <c r="D152" i="11"/>
  <c r="G49" i="6" l="1"/>
  <c r="N118" i="6" s="1"/>
  <c r="J43" i="11"/>
  <c r="H49" i="6"/>
  <c r="D184" i="11"/>
  <c r="D189" i="11" s="1"/>
  <c r="C54" i="10"/>
  <c r="N3" i="7"/>
  <c r="N92" i="7"/>
  <c r="G55" i="11"/>
  <c r="N92" i="4"/>
  <c r="N3" i="4"/>
  <c r="E55" i="11"/>
  <c r="P43" i="11"/>
  <c r="P55" i="11" s="1"/>
  <c r="N118" i="2"/>
  <c r="N118" i="8"/>
  <c r="J55" i="11"/>
  <c r="R43" i="11"/>
  <c r="R55" i="11" s="1"/>
  <c r="D188" i="11"/>
  <c r="Y152" i="11"/>
  <c r="Q55" i="11"/>
  <c r="N3" i="1"/>
  <c r="N92" i="1"/>
  <c r="N3" i="6" l="1"/>
  <c r="N92" i="6"/>
  <c r="Y184" i="11"/>
  <c r="C49" i="10"/>
  <c r="M43" i="11"/>
  <c r="S43" i="11" s="1"/>
  <c r="N92" i="2"/>
  <c r="N3" i="2"/>
  <c r="D190" i="11"/>
  <c r="N92" i="8"/>
  <c r="N3" i="8"/>
  <c r="G49" i="10" l="1"/>
  <c r="H49" i="10" s="1"/>
  <c r="M55" i="11"/>
  <c r="S55" i="11"/>
  <c r="T43" i="11"/>
  <c r="T55" i="11" s="1"/>
  <c r="N118" i="10" l="1"/>
  <c r="N92" i="10" s="1"/>
  <c r="N3" i="10" l="1"/>
</calcChain>
</file>

<file path=xl/sharedStrings.xml><?xml version="1.0" encoding="utf-8"?>
<sst xmlns="http://schemas.openxmlformats.org/spreadsheetml/2006/main" count="4420" uniqueCount="426">
  <si>
    <t>1. 当該工事の情報</t>
    <rPh sb="3" eb="5">
      <t>トウガイ</t>
    </rPh>
    <rPh sb="5" eb="7">
      <t>コウジ</t>
    </rPh>
    <rPh sb="8" eb="10">
      <t>ジョウホウ</t>
    </rPh>
    <phoneticPr fontId="4"/>
  </si>
  <si>
    <t>の調査票です。</t>
  </si>
  <si>
    <t>この調査票は</t>
  </si>
  <si>
    <t>項　目</t>
  </si>
  <si>
    <t>入　　力　　欄</t>
  </si>
  <si>
    <t>① 発注機関名</t>
    <rPh sb="6" eb="7">
      <t>メイ</t>
    </rPh>
    <phoneticPr fontId="4"/>
  </si>
  <si>
    <t>←</t>
  </si>
  <si>
    <r>
      <t>発注者の部署名を入力します。　　</t>
    </r>
    <r>
      <rPr>
        <b/>
        <sz val="10"/>
        <color theme="1"/>
        <rFont val="ＭＳ 明朝"/>
        <family val="1"/>
        <charset val="128"/>
      </rPr>
      <t>例：○○局、　　県等の場合は　：○○県（市）○○部</t>
    </r>
    <phoneticPr fontId="3"/>
  </si>
  <si>
    <t>該当する発注者の機関名を選択してください。</t>
    <phoneticPr fontId="3"/>
  </si>
  <si>
    <t>01：最高裁判所</t>
  </si>
  <si>
    <t>02：法務省</t>
  </si>
  <si>
    <t>03：財務省</t>
  </si>
  <si>
    <t>04：文部科学省</t>
    <rPh sb="3" eb="5">
      <t>モンブ</t>
    </rPh>
    <rPh sb="5" eb="8">
      <t>カガクショウ</t>
    </rPh>
    <phoneticPr fontId="1"/>
  </si>
  <si>
    <t>05：厚生労働省</t>
    <rPh sb="3" eb="5">
      <t>コウセイ</t>
    </rPh>
    <rPh sb="5" eb="8">
      <t>ロウドウショウ</t>
    </rPh>
    <phoneticPr fontId="1"/>
  </si>
  <si>
    <t>06：農林水産省</t>
    <rPh sb="3" eb="5">
      <t>ノウリン</t>
    </rPh>
    <rPh sb="5" eb="8">
      <t>スイサンショウ</t>
    </rPh>
    <phoneticPr fontId="1"/>
  </si>
  <si>
    <t>07：国土交通省</t>
    <rPh sb="3" eb="5">
      <t>コクド</t>
    </rPh>
    <rPh sb="5" eb="8">
      <t>コウツウショウ</t>
    </rPh>
    <phoneticPr fontId="1"/>
  </si>
  <si>
    <t>08：環境省</t>
    <rPh sb="3" eb="6">
      <t>カンキョウショウ</t>
    </rPh>
    <phoneticPr fontId="1"/>
  </si>
  <si>
    <t>09：防衛省</t>
    <rPh sb="3" eb="6">
      <t>ボウエイショウ</t>
    </rPh>
    <phoneticPr fontId="1"/>
  </si>
  <si>
    <t>10：都市再生機構</t>
    <rPh sb="3" eb="5">
      <t>トシ</t>
    </rPh>
    <rPh sb="5" eb="7">
      <t>サイセイ</t>
    </rPh>
    <rPh sb="7" eb="9">
      <t>キコウ</t>
    </rPh>
    <phoneticPr fontId="1"/>
  </si>
  <si>
    <t>11：鉄道運輸機構</t>
    <rPh sb="3" eb="5">
      <t>テツドウ</t>
    </rPh>
    <rPh sb="5" eb="7">
      <t>ウンユ</t>
    </rPh>
    <rPh sb="7" eb="9">
      <t>キコウ</t>
    </rPh>
    <phoneticPr fontId="1"/>
  </si>
  <si>
    <t>12：都道府県</t>
    <rPh sb="3" eb="7">
      <t>トドウフケン</t>
    </rPh>
    <phoneticPr fontId="1"/>
  </si>
  <si>
    <t>13：政令指定都市</t>
    <rPh sb="3" eb="5">
      <t>セイレイ</t>
    </rPh>
    <rPh sb="5" eb="7">
      <t>シテイ</t>
    </rPh>
    <rPh sb="7" eb="9">
      <t>トシ</t>
    </rPh>
    <phoneticPr fontId="1"/>
  </si>
  <si>
    <t>14：政令指定都市以外</t>
    <rPh sb="3" eb="5">
      <t>セイレイ</t>
    </rPh>
    <rPh sb="5" eb="7">
      <t>シテイ</t>
    </rPh>
    <rPh sb="7" eb="9">
      <t>トシ</t>
    </rPh>
    <rPh sb="9" eb="11">
      <t>イガイ</t>
    </rPh>
    <phoneticPr fontId="1"/>
  </si>
  <si>
    <t>15：住宅供給公社</t>
    <rPh sb="3" eb="5">
      <t>ジュウタク</t>
    </rPh>
    <rPh sb="5" eb="7">
      <t>キョウキュウ</t>
    </rPh>
    <rPh sb="7" eb="9">
      <t>コウシャ</t>
    </rPh>
    <phoneticPr fontId="1"/>
  </si>
  <si>
    <r>
      <t>発注者の</t>
    </r>
    <r>
      <rPr>
        <b/>
        <sz val="10"/>
        <color theme="1"/>
        <rFont val="ＭＳ 明朝"/>
        <family val="1"/>
        <charset val="128"/>
      </rPr>
      <t>機関名を選択</t>
    </r>
    <r>
      <rPr>
        <sz val="10"/>
        <color theme="1"/>
        <rFont val="ＭＳ 明朝"/>
        <family val="1"/>
        <charset val="128"/>
      </rPr>
      <t>します。</t>
    </r>
    <phoneticPr fontId="3"/>
  </si>
  <si>
    <r>
      <t>発注者の</t>
    </r>
    <r>
      <rPr>
        <b/>
        <sz val="10"/>
        <color theme="1"/>
        <rFont val="ＭＳ 明朝"/>
        <family val="1"/>
        <charset val="128"/>
      </rPr>
      <t>部署名を入力</t>
    </r>
    <r>
      <rPr>
        <sz val="10"/>
        <color theme="1"/>
        <rFont val="ＭＳ 明朝"/>
        <family val="1"/>
        <charset val="128"/>
      </rPr>
      <t>します。</t>
    </r>
    <phoneticPr fontId="3"/>
  </si>
  <si>
    <t>② 工事名称</t>
    <rPh sb="2" eb="4">
      <t>コウジ</t>
    </rPh>
    <rPh sb="4" eb="6">
      <t>メイショウ</t>
    </rPh>
    <phoneticPr fontId="4"/>
  </si>
  <si>
    <t>請負契約書に記載されている調査対象工事の工事名称を入力します。</t>
    <phoneticPr fontId="3"/>
  </si>
  <si>
    <t>工事を１期２期等と分割発注している場合は「有」を選択します。</t>
    <rPh sb="4" eb="5">
      <t>キ</t>
    </rPh>
    <rPh sb="6" eb="7">
      <t>キ</t>
    </rPh>
    <rPh sb="7" eb="8">
      <t>ナド</t>
    </rPh>
    <rPh sb="24" eb="26">
      <t>センタク</t>
    </rPh>
    <phoneticPr fontId="3"/>
  </si>
  <si>
    <t>無</t>
    <rPh sb="0" eb="1">
      <t>ナ</t>
    </rPh>
    <phoneticPr fontId="1"/>
  </si>
  <si>
    <t>有</t>
    <rPh sb="0" eb="1">
      <t>ア</t>
    </rPh>
    <phoneticPr fontId="1"/>
  </si>
  <si>
    <t>③ 工事場所</t>
    <rPh sb="2" eb="4">
      <t>コウジ</t>
    </rPh>
    <rPh sb="4" eb="6">
      <t>バショ</t>
    </rPh>
    <phoneticPr fontId="1"/>
  </si>
  <si>
    <t>工事場所が２か所以上にあるか？有る場合は「有」を選択</t>
  </si>
  <si>
    <t>01：北海道</t>
    <rPh sb="3" eb="6">
      <t>ホッカイドウ</t>
    </rPh>
    <phoneticPr fontId="5"/>
  </si>
  <si>
    <t>02：青森県</t>
    <rPh sb="3" eb="6">
      <t>アオモリケン</t>
    </rPh>
    <phoneticPr fontId="5"/>
  </si>
  <si>
    <t>03：岩手県</t>
    <rPh sb="3" eb="6">
      <t>イワテケン</t>
    </rPh>
    <phoneticPr fontId="5"/>
  </si>
  <si>
    <t>04：宮城県</t>
    <rPh sb="3" eb="6">
      <t>ミヤギケン</t>
    </rPh>
    <phoneticPr fontId="5"/>
  </si>
  <si>
    <t>05：秋田県</t>
    <rPh sb="3" eb="6">
      <t>アキタケン</t>
    </rPh>
    <phoneticPr fontId="5"/>
  </si>
  <si>
    <t>06：山形県</t>
    <rPh sb="3" eb="6">
      <t>ヤマガタケン</t>
    </rPh>
    <phoneticPr fontId="5"/>
  </si>
  <si>
    <t>07：福島県</t>
    <rPh sb="3" eb="5">
      <t>フクシマ</t>
    </rPh>
    <rPh sb="5" eb="6">
      <t>ケン</t>
    </rPh>
    <phoneticPr fontId="5"/>
  </si>
  <si>
    <t>08：茨城県</t>
    <rPh sb="3" eb="5">
      <t>イバラキ</t>
    </rPh>
    <rPh sb="5" eb="6">
      <t>ケン</t>
    </rPh>
    <phoneticPr fontId="5"/>
  </si>
  <si>
    <t>09：栃木県</t>
    <rPh sb="3" eb="6">
      <t>トチギケン</t>
    </rPh>
    <phoneticPr fontId="5"/>
  </si>
  <si>
    <t>10：群馬県</t>
    <rPh sb="3" eb="6">
      <t>グンマケン</t>
    </rPh>
    <phoneticPr fontId="5"/>
  </si>
  <si>
    <t>11：埼玉県</t>
    <rPh sb="3" eb="6">
      <t>サイタマケン</t>
    </rPh>
    <phoneticPr fontId="5"/>
  </si>
  <si>
    <t>12：千葉県</t>
    <rPh sb="3" eb="6">
      <t>チバケン</t>
    </rPh>
    <phoneticPr fontId="5"/>
  </si>
  <si>
    <t>13：東京都</t>
    <rPh sb="3" eb="6">
      <t>トウキョウト</t>
    </rPh>
    <phoneticPr fontId="5"/>
  </si>
  <si>
    <t>14：神奈川県</t>
    <rPh sb="3" eb="6">
      <t>カナガワ</t>
    </rPh>
    <rPh sb="6" eb="7">
      <t>ケン</t>
    </rPh>
    <phoneticPr fontId="5"/>
  </si>
  <si>
    <t>15：新潟県</t>
    <rPh sb="3" eb="6">
      <t>ニイガタケン</t>
    </rPh>
    <phoneticPr fontId="5"/>
  </si>
  <si>
    <t>16：富山県</t>
    <rPh sb="3" eb="6">
      <t>トヤマケン</t>
    </rPh>
    <phoneticPr fontId="5"/>
  </si>
  <si>
    <t>17：石川県</t>
    <rPh sb="3" eb="6">
      <t>イシカワケン</t>
    </rPh>
    <phoneticPr fontId="5"/>
  </si>
  <si>
    <t>18：福井県</t>
    <rPh sb="3" eb="6">
      <t>フクイケン</t>
    </rPh>
    <phoneticPr fontId="5"/>
  </si>
  <si>
    <t>19：山梨県</t>
    <rPh sb="3" eb="6">
      <t>ヤマナシケン</t>
    </rPh>
    <phoneticPr fontId="5"/>
  </si>
  <si>
    <t>20：長野県</t>
    <rPh sb="3" eb="6">
      <t>ナガノケン</t>
    </rPh>
    <phoneticPr fontId="5"/>
  </si>
  <si>
    <t>21：岐阜県</t>
    <rPh sb="3" eb="6">
      <t>ギフケン</t>
    </rPh>
    <phoneticPr fontId="5"/>
  </si>
  <si>
    <t>22：静岡県</t>
    <rPh sb="3" eb="6">
      <t>シズオカケン</t>
    </rPh>
    <phoneticPr fontId="5"/>
  </si>
  <si>
    <t>23：愛知県</t>
    <rPh sb="3" eb="6">
      <t>アイチケン</t>
    </rPh>
    <phoneticPr fontId="5"/>
  </si>
  <si>
    <t>24：三重県</t>
    <rPh sb="3" eb="6">
      <t>ミエケン</t>
    </rPh>
    <phoneticPr fontId="5"/>
  </si>
  <si>
    <t>25：滋賀県</t>
    <rPh sb="3" eb="6">
      <t>シガケン</t>
    </rPh>
    <phoneticPr fontId="5"/>
  </si>
  <si>
    <t>26：京都府</t>
    <rPh sb="3" eb="6">
      <t>キョウトフ</t>
    </rPh>
    <phoneticPr fontId="5"/>
  </si>
  <si>
    <t>27：大阪府</t>
    <rPh sb="3" eb="6">
      <t>オオサカフ</t>
    </rPh>
    <phoneticPr fontId="5"/>
  </si>
  <si>
    <t>28：兵庫県</t>
    <rPh sb="3" eb="6">
      <t>ヒョウゴケン</t>
    </rPh>
    <phoneticPr fontId="5"/>
  </si>
  <si>
    <t>29：奈良県</t>
    <rPh sb="3" eb="6">
      <t>ナラケン</t>
    </rPh>
    <phoneticPr fontId="5"/>
  </si>
  <si>
    <t>30：和歌山県</t>
    <rPh sb="3" eb="7">
      <t>ワカヤマケン</t>
    </rPh>
    <phoneticPr fontId="5"/>
  </si>
  <si>
    <t>31：鳥取県</t>
    <rPh sb="3" eb="6">
      <t>トットリケン</t>
    </rPh>
    <phoneticPr fontId="5"/>
  </si>
  <si>
    <t>32：島根県</t>
    <rPh sb="3" eb="6">
      <t>シマネケン</t>
    </rPh>
    <phoneticPr fontId="5"/>
  </si>
  <si>
    <t>33：岡山県</t>
    <rPh sb="3" eb="6">
      <t>オカヤマケン</t>
    </rPh>
    <phoneticPr fontId="5"/>
  </si>
  <si>
    <t>34：広島県</t>
    <rPh sb="3" eb="6">
      <t>ヒロシマケン</t>
    </rPh>
    <phoneticPr fontId="5"/>
  </si>
  <si>
    <t>35：山口県</t>
    <rPh sb="3" eb="6">
      <t>ヤマグチケン</t>
    </rPh>
    <phoneticPr fontId="5"/>
  </si>
  <si>
    <t>36：徳島県</t>
    <rPh sb="3" eb="6">
      <t>トクシマケン</t>
    </rPh>
    <phoneticPr fontId="5"/>
  </si>
  <si>
    <t>37：香川県</t>
    <rPh sb="3" eb="6">
      <t>カガワケン</t>
    </rPh>
    <phoneticPr fontId="5"/>
  </si>
  <si>
    <t>38：愛媛県</t>
    <rPh sb="3" eb="6">
      <t>エヒメケン</t>
    </rPh>
    <phoneticPr fontId="5"/>
  </si>
  <si>
    <t>39：高知県</t>
    <rPh sb="3" eb="6">
      <t>コウチケン</t>
    </rPh>
    <phoneticPr fontId="5"/>
  </si>
  <si>
    <t>40：福岡県</t>
    <rPh sb="3" eb="6">
      <t>フクオカケン</t>
    </rPh>
    <phoneticPr fontId="5"/>
  </si>
  <si>
    <t>41：佐賀県</t>
    <rPh sb="3" eb="6">
      <t>サガケン</t>
    </rPh>
    <phoneticPr fontId="5"/>
  </si>
  <si>
    <t>42：長崎県</t>
    <rPh sb="3" eb="5">
      <t>ナガサキ</t>
    </rPh>
    <rPh sb="5" eb="6">
      <t>ケン</t>
    </rPh>
    <phoneticPr fontId="5"/>
  </si>
  <si>
    <t>43：熊本県</t>
    <rPh sb="3" eb="5">
      <t>クマモト</t>
    </rPh>
    <rPh sb="5" eb="6">
      <t>ケン</t>
    </rPh>
    <phoneticPr fontId="5"/>
  </si>
  <si>
    <t>44：大分県</t>
    <rPh sb="3" eb="5">
      <t>オオイタ</t>
    </rPh>
    <rPh sb="5" eb="6">
      <t>ケン</t>
    </rPh>
    <phoneticPr fontId="5"/>
  </si>
  <si>
    <t>45：宮崎県</t>
    <rPh sb="3" eb="5">
      <t>ミヤザキ</t>
    </rPh>
    <rPh sb="5" eb="6">
      <t>ケン</t>
    </rPh>
    <phoneticPr fontId="5"/>
  </si>
  <si>
    <t>46：鹿児島県</t>
    <rPh sb="3" eb="6">
      <t>カゴシマ</t>
    </rPh>
    <rPh sb="6" eb="7">
      <t>ケン</t>
    </rPh>
    <phoneticPr fontId="5"/>
  </si>
  <si>
    <t>47：沖縄県</t>
    <rPh sb="3" eb="5">
      <t>オキナワ</t>
    </rPh>
    <rPh sb="5" eb="6">
      <t>ケン</t>
    </rPh>
    <phoneticPr fontId="5"/>
  </si>
  <si>
    <t>国土交通省の通達方式</t>
    <rPh sb="0" eb="2">
      <t>コクド</t>
    </rPh>
    <rPh sb="2" eb="5">
      <t>コウツウショウ</t>
    </rPh>
    <rPh sb="6" eb="8">
      <t>ツウタツ</t>
    </rPh>
    <rPh sb="8" eb="10">
      <t>ホウシキ</t>
    </rPh>
    <phoneticPr fontId="1"/>
  </si>
  <si>
    <t>独自の方式</t>
    <rPh sb="0" eb="2">
      <t>ドクジ</t>
    </rPh>
    <rPh sb="3" eb="5">
      <t>ホウシキ</t>
    </rPh>
    <phoneticPr fontId="1"/>
  </si>
  <si>
    <t>⑤ 当初予定価格等</t>
    <rPh sb="2" eb="4">
      <t>トウショ</t>
    </rPh>
    <rPh sb="4" eb="6">
      <t>ヨテイ</t>
    </rPh>
    <rPh sb="6" eb="8">
      <t>カカク</t>
    </rPh>
    <rPh sb="8" eb="9">
      <t>ナド</t>
    </rPh>
    <phoneticPr fontId="1"/>
  </si>
  <si>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</si>
  <si>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t>当初発注時の予定価格（又は設計価格）を入力します。</t>
    </r>
    <r>
      <rPr>
        <b/>
        <sz val="10"/>
        <color theme="1"/>
        <rFont val="ＭＳ 明朝"/>
        <family val="1"/>
        <charset val="128"/>
      </rPr>
      <t>各種負担金は含めないでください。</t>
    </r>
    <rPh sb="31" eb="32">
      <t>フク</t>
    </rPh>
    <phoneticPr fontId="3"/>
  </si>
  <si>
    <r>
      <t>当初落札金額を入力します。</t>
    </r>
    <r>
      <rPr>
        <b/>
        <sz val="10"/>
        <color theme="1"/>
        <rFont val="ＭＳ 明朝"/>
        <family val="1"/>
        <charset val="128"/>
      </rPr>
      <t>各種負担金は含めないでください。</t>
    </r>
    <phoneticPr fontId="3"/>
  </si>
  <si>
    <r>
      <t>当初発注時の</t>
    </r>
    <r>
      <rPr>
        <b/>
        <sz val="10"/>
        <color theme="1"/>
        <rFont val="ＭＳ 明朝"/>
        <family val="1"/>
        <charset val="128"/>
      </rPr>
      <t>落札価格</t>
    </r>
    <r>
      <rPr>
        <sz val="10"/>
        <color theme="1"/>
        <rFont val="ＭＳ 明朝"/>
        <family val="1"/>
        <charset val="128"/>
      </rPr>
      <t>を入力します。</t>
    </r>
    <rPh sb="0" eb="2">
      <t>トウショ</t>
    </rPh>
    <rPh sb="2" eb="5">
      <t>ハッチュウジ</t>
    </rPh>
    <rPh sb="6" eb="10">
      <t>ラクサツカカク</t>
    </rPh>
    <rPh sb="11" eb="13">
      <t>ニュウリョク</t>
    </rPh>
    <phoneticPr fontId="3"/>
  </si>
  <si>
    <r>
      <rPr>
        <b/>
        <sz val="10"/>
        <color theme="1"/>
        <rFont val="ＭＳ 明朝"/>
        <family val="1"/>
        <charset val="128"/>
      </rPr>
      <t>最終契約額</t>
    </r>
    <r>
      <rPr>
        <sz val="10"/>
        <color theme="1"/>
        <rFont val="ＭＳ 明朝"/>
        <family val="1"/>
        <charset val="128"/>
      </rPr>
      <t>を入力します。</t>
    </r>
    <rPh sb="0" eb="2">
      <t>サイシュウ</t>
    </rPh>
    <rPh sb="2" eb="5">
      <t>ケイヤクガク</t>
    </rPh>
    <rPh sb="6" eb="8">
      <t>ニュウリョク</t>
    </rPh>
    <phoneticPr fontId="3"/>
  </si>
  <si>
    <r>
      <t>本工事の完成時の</t>
    </r>
    <r>
      <rPr>
        <b/>
        <sz val="10"/>
        <color theme="1"/>
        <rFont val="ＭＳ 明朝"/>
        <family val="1"/>
        <charset val="128"/>
      </rPr>
      <t>最終契約金額</t>
    </r>
    <r>
      <rPr>
        <sz val="10"/>
        <color theme="1"/>
        <rFont val="ＭＳ 明朝"/>
        <family val="1"/>
        <charset val="128"/>
      </rPr>
      <t>を入力します。</t>
    </r>
    <rPh sb="0" eb="1">
      <t>ホン</t>
    </rPh>
    <rPh sb="1" eb="3">
      <t>コウジ</t>
    </rPh>
    <phoneticPr fontId="3"/>
  </si>
  <si>
    <t>⑥ 数量公開の方式</t>
    <rPh sb="2" eb="4">
      <t>スウリョウ</t>
    </rPh>
    <rPh sb="4" eb="6">
      <t>コウカイ</t>
    </rPh>
    <rPh sb="7" eb="9">
      <t>ホウシキ</t>
    </rPh>
    <phoneticPr fontId="1"/>
  </si>
  <si>
    <t>非公開</t>
    <rPh sb="0" eb="3">
      <t>ヒコウカイ</t>
    </rPh>
    <phoneticPr fontId="1"/>
  </si>
  <si>
    <t>公開（参考数量）</t>
    <rPh sb="0" eb="2">
      <t>コウカイ</t>
    </rPh>
    <rPh sb="3" eb="5">
      <t>サンコウ</t>
    </rPh>
    <rPh sb="5" eb="7">
      <t>スウリョウ</t>
    </rPh>
    <phoneticPr fontId="1"/>
  </si>
  <si>
    <t>公開(入札時積算数量書活用方式)</t>
    <rPh sb="0" eb="2">
      <t>コウカイ</t>
    </rPh>
    <phoneticPr fontId="5"/>
  </si>
  <si>
    <t>「入札時積算数量書活用方式」とは、契約後、積算数量に関する協議を可能とする方式。</t>
    <rPh sb="21" eb="23">
      <t>セキサン</t>
    </rPh>
    <phoneticPr fontId="3"/>
  </si>
  <si>
    <t>⑦ 設計価格公開の方式</t>
    <rPh sb="2" eb="4">
      <t>セッケイ</t>
    </rPh>
    <rPh sb="4" eb="6">
      <t>カカク</t>
    </rPh>
    <rPh sb="6" eb="8">
      <t>コウカイ</t>
    </rPh>
    <rPh sb="9" eb="11">
      <t>ホウシキ</t>
    </rPh>
    <phoneticPr fontId="1"/>
  </si>
  <si>
    <t>事前公表</t>
    <rPh sb="0" eb="2">
      <t>ジゼン</t>
    </rPh>
    <rPh sb="2" eb="4">
      <t>コウヒョウ</t>
    </rPh>
    <phoneticPr fontId="1"/>
  </si>
  <si>
    <t>事後公表</t>
    <rPh sb="0" eb="2">
      <t>ジゴ</t>
    </rPh>
    <rPh sb="2" eb="4">
      <t>コウヒョウ</t>
    </rPh>
    <phoneticPr fontId="1"/>
  </si>
  <si>
    <t>非公表</t>
    <rPh sb="0" eb="1">
      <t>ヒ</t>
    </rPh>
    <rPh sb="1" eb="3">
      <t>コウヒョウ</t>
    </rPh>
    <phoneticPr fontId="1"/>
  </si>
  <si>
    <t>⑧ 前払金</t>
    <rPh sb="2" eb="4">
      <t>マエバラ</t>
    </rPh>
    <rPh sb="4" eb="5">
      <t>キン</t>
    </rPh>
    <phoneticPr fontId="1"/>
  </si>
  <si>
    <r>
      <t>前払いが</t>
    </r>
    <r>
      <rPr>
        <b/>
        <sz val="10"/>
        <color theme="1"/>
        <rFont val="ＭＳ 明朝"/>
        <family val="1"/>
        <charset val="128"/>
      </rPr>
      <t>無い場合は「0」</t>
    </r>
    <r>
      <rPr>
        <sz val="10"/>
        <color theme="1"/>
        <rFont val="ＭＳ 明朝"/>
        <family val="1"/>
        <charset val="128"/>
      </rPr>
      <t>を入力します。</t>
    </r>
    <rPh sb="0" eb="2">
      <t>マエバラ</t>
    </rPh>
    <rPh sb="4" eb="5">
      <t>ナ</t>
    </rPh>
    <rPh sb="6" eb="8">
      <t>バアイ</t>
    </rPh>
    <rPh sb="13" eb="15">
      <t>ニュウリョク</t>
    </rPh>
    <phoneticPr fontId="3"/>
  </si>
  <si>
    <r>
      <t xml:space="preserve">請負契約者名を入力します。 </t>
    </r>
    <r>
      <rPr>
        <b/>
        <sz val="10"/>
        <color theme="1"/>
        <rFont val="ＭＳ 明朝"/>
        <family val="1"/>
        <charset val="128"/>
      </rPr>
      <t>例：○○株式会社〇〇支店 :○○建築○○・○○・○○建設工事共同企業体</t>
    </r>
    <phoneticPr fontId="3"/>
  </si>
  <si>
    <t>⑨ 受注者名</t>
    <rPh sb="2" eb="5">
      <t>ジュチュウシャ</t>
    </rPh>
    <rPh sb="5" eb="6">
      <t>メイ</t>
    </rPh>
    <phoneticPr fontId="1"/>
  </si>
  <si>
    <t>⑩ 工期</t>
    <rPh sb="2" eb="4">
      <t>コウキ</t>
    </rPh>
    <phoneticPr fontId="1"/>
  </si>
  <si>
    <t>～</t>
    <phoneticPr fontId="3"/>
  </si>
  <si>
    <t>当初：工期首</t>
    <rPh sb="0" eb="2">
      <t>トウショ</t>
    </rPh>
    <rPh sb="3" eb="5">
      <t>コウキ</t>
    </rPh>
    <rPh sb="5" eb="6">
      <t>シュ</t>
    </rPh>
    <phoneticPr fontId="1"/>
  </si>
  <si>
    <t>工期末</t>
    <phoneticPr fontId="3"/>
  </si>
  <si>
    <t>最終 工期末</t>
    <phoneticPr fontId="3"/>
  </si>
  <si>
    <t>工期に変更があった場合は、最終工期を入力します。</t>
    <rPh sb="0" eb="2">
      <t>コウキ</t>
    </rPh>
    <rPh sb="3" eb="5">
      <t>ヘンコウ</t>
    </rPh>
    <rPh sb="9" eb="11">
      <t>バアイ</t>
    </rPh>
    <phoneticPr fontId="3"/>
  </si>
  <si>
    <t>⑪ 工事中止</t>
    <rPh sb="2" eb="4">
      <t>コウジ</t>
    </rPh>
    <rPh sb="4" eb="6">
      <t>チュウシ</t>
    </rPh>
    <phoneticPr fontId="1"/>
  </si>
  <si>
    <t>工事中止があった場合は「有」を選択します。</t>
    <rPh sb="0" eb="2">
      <t>コウジ</t>
    </rPh>
    <rPh sb="2" eb="4">
      <t>チュウシ</t>
    </rPh>
    <rPh sb="8" eb="10">
      <t>バアイ</t>
    </rPh>
    <rPh sb="15" eb="17">
      <t>センタク</t>
    </rPh>
    <phoneticPr fontId="3"/>
  </si>
  <si>
    <t>中止期間の始期</t>
    <rPh sb="0" eb="2">
      <t>チュウシ</t>
    </rPh>
    <rPh sb="2" eb="4">
      <t>キカン</t>
    </rPh>
    <rPh sb="5" eb="7">
      <t>シキ</t>
    </rPh>
    <phoneticPr fontId="1"/>
  </si>
  <si>
    <t>中止の終期</t>
    <rPh sb="0" eb="2">
      <t>チュウシ</t>
    </rPh>
    <rPh sb="3" eb="5">
      <t>シュウキ</t>
    </rPh>
    <phoneticPr fontId="3"/>
  </si>
  <si>
    <t>工事中止のうち「工事の一部一時中止」は工事中止に含みません。このため「無」を選択します。</t>
    <rPh sb="38" eb="40">
      <t>センタク</t>
    </rPh>
    <phoneticPr fontId="3"/>
  </si>
  <si>
    <t>工事の一次中止に伴う増加費用を入力します。</t>
    <phoneticPr fontId="3"/>
  </si>
  <si>
    <t>工事の一次中止に伴う増加費用を入力します。</t>
    <rPh sb="15" eb="17">
      <t>ニュウリョク</t>
    </rPh>
    <phoneticPr fontId="3"/>
  </si>
  <si>
    <t>⑫ 建物概要</t>
    <rPh sb="2" eb="4">
      <t>タテモノ</t>
    </rPh>
    <rPh sb="4" eb="6">
      <t>ガイヨウ</t>
    </rPh>
    <phoneticPr fontId="1"/>
  </si>
  <si>
    <t>建物種別</t>
    <rPh sb="0" eb="2">
      <t>タテモノ</t>
    </rPh>
    <rPh sb="2" eb="4">
      <t>シュベツ</t>
    </rPh>
    <phoneticPr fontId="15"/>
  </si>
  <si>
    <t>延べ面積㎡</t>
    <rPh sb="0" eb="1">
      <t>ノ</t>
    </rPh>
    <rPh sb="2" eb="4">
      <t>メンセキ</t>
    </rPh>
    <phoneticPr fontId="15"/>
  </si>
  <si>
    <t>構造種別</t>
    <rPh sb="0" eb="4">
      <t>コウゾウシュベツ</t>
    </rPh>
    <phoneticPr fontId="15"/>
  </si>
  <si>
    <t>地上階数</t>
    <rPh sb="0" eb="4">
      <t>チジョウカイスウ</t>
    </rPh>
    <phoneticPr fontId="15"/>
  </si>
  <si>
    <t>地下階数</t>
    <rPh sb="0" eb="4">
      <t>チカカイスウ</t>
    </rPh>
    <phoneticPr fontId="15"/>
  </si>
  <si>
    <t>建物1</t>
    <rPh sb="0" eb="2">
      <t>タテモノ</t>
    </rPh>
    <phoneticPr fontId="15"/>
  </si>
  <si>
    <t>建物2</t>
    <rPh sb="0" eb="2">
      <t>タテモノ</t>
    </rPh>
    <phoneticPr fontId="15"/>
  </si>
  <si>
    <t>建物3</t>
    <rPh sb="0" eb="2">
      <t>タテモノ</t>
    </rPh>
    <phoneticPr fontId="15"/>
  </si>
  <si>
    <t>建物4</t>
    <rPh sb="0" eb="2">
      <t>タテモノ</t>
    </rPh>
    <phoneticPr fontId="15"/>
  </si>
  <si>
    <t>建物5</t>
    <rPh sb="0" eb="2">
      <t>タテモノ</t>
    </rPh>
    <phoneticPr fontId="15"/>
  </si>
  <si>
    <t>建物6</t>
    <rPh sb="0" eb="2">
      <t>タテモノ</t>
    </rPh>
    <phoneticPr fontId="15"/>
  </si>
  <si>
    <t>建物7</t>
    <rPh sb="0" eb="2">
      <t>タテモノ</t>
    </rPh>
    <phoneticPr fontId="15"/>
  </si>
  <si>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</si>
  <si>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</si>
  <si>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</si>
  <si>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</si>
  <si>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</si>
  <si>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</si>
  <si>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</si>
  <si>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</si>
  <si>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</si>
  <si>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</si>
  <si>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</si>
  <si>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</si>
  <si>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</si>
  <si>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</si>
  <si>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</si>
  <si>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</si>
  <si>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06:その他</t>
  </si>
  <si>
    <t>⑬ 入力者の情報</t>
    <rPh sb="2" eb="4">
      <t>ニュウリョク</t>
    </rPh>
    <rPh sb="4" eb="5">
      <t>シャ</t>
    </rPh>
    <rPh sb="6" eb="8">
      <t>ジョウホウ</t>
    </rPh>
    <phoneticPr fontId="1"/>
  </si>
  <si>
    <t>本調査票に入力した方の、所属とお名前をご記入願いいます。</t>
    <phoneticPr fontId="3"/>
  </si>
  <si>
    <t>担当者の氏名</t>
    <rPh sb="0" eb="3">
      <t>タントウシャ</t>
    </rPh>
    <rPh sb="4" eb="6">
      <t>シメイ</t>
    </rPh>
    <phoneticPr fontId="3"/>
  </si>
  <si>
    <t>担当者の所属</t>
    <rPh sb="0" eb="3">
      <t>タントウシャ</t>
    </rPh>
    <rPh sb="4" eb="6">
      <t>ショゾク</t>
    </rPh>
    <phoneticPr fontId="3"/>
  </si>
  <si>
    <t>担当者の連絡先☎</t>
    <rPh sb="0" eb="3">
      <t>タントウシャ</t>
    </rPh>
    <rPh sb="4" eb="7">
      <t>レンラクサキ</t>
    </rPh>
    <phoneticPr fontId="3"/>
  </si>
  <si>
    <t>☎内線番号</t>
    <rPh sb="1" eb="3">
      <t>ナイセン</t>
    </rPh>
    <rPh sb="3" eb="5">
      <t>バンゴウ</t>
    </rPh>
    <phoneticPr fontId="3"/>
  </si>
  <si>
    <t>※建物の概要が把握できるよう、主な建物の構造、階数、延床面積を入力します。</t>
  </si>
  <si>
    <t>本調査票に入力した方へお問い合わせが発生した場合の、連絡先をご記入願います。</t>
    <phoneticPr fontId="3"/>
  </si>
  <si>
    <t>　入力例：　03-XXXX-XXXX（半角）</t>
    <phoneticPr fontId="3"/>
  </si>
  <si>
    <t>建物種類及び構造は、下記の中からプルダウンにより選択します。</t>
    <rPh sb="10" eb="11">
      <t>シタ</t>
    </rPh>
    <phoneticPr fontId="3"/>
  </si>
  <si>
    <t xml:space="preserve"> 1. 直接仮設</t>
    <rPh sb="4" eb="6">
      <t>チョクセツ</t>
    </rPh>
    <rPh sb="6" eb="8">
      <t>カセツ</t>
    </rPh>
    <phoneticPr fontId="1"/>
  </si>
  <si>
    <t xml:space="preserve"> 2. 土工</t>
    <rPh sb="4" eb="6">
      <t>ドコウ</t>
    </rPh>
    <phoneticPr fontId="1"/>
  </si>
  <si>
    <t xml:space="preserve"> 3. 地業</t>
    <rPh sb="4" eb="6">
      <t>ジギョウ</t>
    </rPh>
    <phoneticPr fontId="1"/>
  </si>
  <si>
    <t xml:space="preserve"> 4. 鉄筋</t>
    <rPh sb="4" eb="6">
      <t>テッキン</t>
    </rPh>
    <phoneticPr fontId="1"/>
  </si>
  <si>
    <t xml:space="preserve"> 5. コンクリート</t>
  </si>
  <si>
    <t xml:space="preserve"> 6. 型枠</t>
    <rPh sb="4" eb="6">
      <t>カタワク</t>
    </rPh>
    <phoneticPr fontId="1"/>
  </si>
  <si>
    <t xml:space="preserve"> 7. 鉄骨</t>
    <rPh sb="4" eb="6">
      <t>テッコツ</t>
    </rPh>
    <phoneticPr fontId="1"/>
  </si>
  <si>
    <t xml:space="preserve"> 8. 既製コンクリート</t>
    <rPh sb="4" eb="6">
      <t>キセイ</t>
    </rPh>
    <phoneticPr fontId="1"/>
  </si>
  <si>
    <t xml:space="preserve"> 9. 防水</t>
    <rPh sb="4" eb="6">
      <t>ボウスイ</t>
    </rPh>
    <phoneticPr fontId="1"/>
  </si>
  <si>
    <t>10. 石</t>
    <rPh sb="4" eb="5">
      <t>イシ</t>
    </rPh>
    <phoneticPr fontId="1"/>
  </si>
  <si>
    <t>11. タイル</t>
  </si>
  <si>
    <t>13. 屋根及びとい</t>
    <rPh sb="4" eb="6">
      <t>ヤネ</t>
    </rPh>
    <rPh sb="6" eb="7">
      <t>オヨ</t>
    </rPh>
    <phoneticPr fontId="1"/>
  </si>
  <si>
    <t>14. 金属</t>
    <rPh sb="4" eb="6">
      <t>キンゾク</t>
    </rPh>
    <phoneticPr fontId="1"/>
  </si>
  <si>
    <t>15. 左官</t>
    <rPh sb="4" eb="6">
      <t>サカン</t>
    </rPh>
    <phoneticPr fontId="1"/>
  </si>
  <si>
    <t>16. 建具</t>
    <rPh sb="4" eb="6">
      <t>タテグ</t>
    </rPh>
    <phoneticPr fontId="1"/>
  </si>
  <si>
    <t>17. カーテンウォール</t>
  </si>
  <si>
    <t>18. 塗装</t>
    <rPh sb="4" eb="6">
      <t>トソウ</t>
    </rPh>
    <phoneticPr fontId="1"/>
  </si>
  <si>
    <t>19. 内外装</t>
    <rPh sb="4" eb="7">
      <t>ナイガイソウ</t>
    </rPh>
    <phoneticPr fontId="1"/>
  </si>
  <si>
    <t>20. ユニット及びその他</t>
    <rPh sb="8" eb="9">
      <t>オヨ</t>
    </rPh>
    <rPh sb="12" eb="13">
      <t>タ</t>
    </rPh>
    <phoneticPr fontId="1"/>
  </si>
  <si>
    <t>21. 発生材処理</t>
    <rPh sb="4" eb="7">
      <t>ハッセイザイ</t>
    </rPh>
    <rPh sb="7" eb="9">
      <t>ショリ</t>
    </rPh>
    <phoneticPr fontId="1"/>
  </si>
  <si>
    <r>
      <t>⑫建物概要は、新築･増築の建物について入力します。</t>
    </r>
    <r>
      <rPr>
        <b/>
        <sz val="10"/>
        <color theme="1"/>
        <rFont val="ＭＳ 明朝"/>
        <family val="1"/>
        <charset val="128"/>
      </rPr>
      <t>既存建物の改修は入力は不要です。</t>
    </r>
    <rPh sb="1" eb="3">
      <t>タテモノ</t>
    </rPh>
    <rPh sb="3" eb="5">
      <t>ガイヨウ</t>
    </rPh>
    <rPh sb="7" eb="9">
      <t>シンチク</t>
    </rPh>
    <rPh sb="10" eb="12">
      <t>ゾウチク</t>
    </rPh>
    <rPh sb="13" eb="15">
      <t>タテモノ</t>
    </rPh>
    <rPh sb="19" eb="21">
      <t>ニュウリョク</t>
    </rPh>
    <rPh sb="25" eb="29">
      <t>キゾンタテモノ</t>
    </rPh>
    <rPh sb="30" eb="32">
      <t>カイシュウ</t>
    </rPh>
    <rPh sb="33" eb="35">
      <t>ニュウリョク</t>
    </rPh>
    <rPh sb="36" eb="38">
      <t>フヨウ</t>
    </rPh>
    <phoneticPr fontId="3"/>
  </si>
  <si>
    <t>　・地下部分がＲＣ造で地上部分がＳ造の場合は、主な部分を優先しＳ造とします。</t>
    <phoneticPr fontId="3"/>
  </si>
  <si>
    <t>　・10:倉庫等(格納庫,書庫,資材庫)には「車庫」に類する建物を含みます。</t>
    <phoneticPr fontId="3"/>
  </si>
  <si>
    <r>
      <t>　また、自転車置場、渡り廊下等の雑屋建築物は、</t>
    </r>
    <r>
      <rPr>
        <b/>
        <sz val="10"/>
        <color theme="1"/>
        <rFont val="ＭＳ 明朝"/>
        <family val="1"/>
        <charset val="128"/>
      </rPr>
      <t>付属建物とし入力は不要です。</t>
    </r>
    <rPh sb="23" eb="25">
      <t>フゾク</t>
    </rPh>
    <rPh sb="25" eb="27">
      <t>タテモノ</t>
    </rPh>
    <rPh sb="29" eb="31">
      <t>ニュウリョク</t>
    </rPh>
    <phoneticPr fontId="3"/>
  </si>
  <si>
    <t>1. 種目別工事費</t>
    <rPh sb="3" eb="5">
      <t>シュモク</t>
    </rPh>
    <rPh sb="6" eb="9">
      <t>コウジヒ</t>
    </rPh>
    <phoneticPr fontId="1"/>
  </si>
  <si>
    <t>① 共通仮設費</t>
    <rPh sb="2" eb="7">
      <t>キョウツウカセツヒ</t>
    </rPh>
    <phoneticPr fontId="3"/>
  </si>
  <si>
    <t>② 現場管理費</t>
    <rPh sb="2" eb="7">
      <t>ゲンバカンリヒ</t>
    </rPh>
    <phoneticPr fontId="3"/>
  </si>
  <si>
    <t>③ 一般管理費等</t>
    <rPh sb="2" eb="8">
      <t>イッパンカンリヒトウ</t>
    </rPh>
    <phoneticPr fontId="3"/>
  </si>
  <si>
    <t>④ 各種負担金</t>
    <rPh sb="2" eb="4">
      <t>カクシュ</t>
    </rPh>
    <rPh sb="4" eb="7">
      <t>フタンキン</t>
    </rPh>
    <phoneticPr fontId="3"/>
  </si>
  <si>
    <t>　工事価格</t>
    <rPh sb="1" eb="5">
      <t>コウジカカク</t>
    </rPh>
    <phoneticPr fontId="3"/>
  </si>
  <si>
    <t>⑤ 付属建物</t>
    <rPh sb="2" eb="4">
      <t>フゾク</t>
    </rPh>
    <rPh sb="4" eb="6">
      <t>タテモノ</t>
    </rPh>
    <phoneticPr fontId="1"/>
  </si>
  <si>
    <t>⑥ 囲障工事</t>
    <rPh sb="2" eb="4">
      <t>イショウ</t>
    </rPh>
    <rPh sb="4" eb="6">
      <t>コウジ</t>
    </rPh>
    <phoneticPr fontId="1"/>
  </si>
  <si>
    <t>⑦ 舗装工事</t>
    <rPh sb="2" eb="4">
      <t>ホソウ</t>
    </rPh>
    <rPh sb="4" eb="6">
      <t>コウジ</t>
    </rPh>
    <phoneticPr fontId="1"/>
  </si>
  <si>
    <t>⑧ 屋外排水工事</t>
    <rPh sb="2" eb="4">
      <t>オクガイ</t>
    </rPh>
    <rPh sb="4" eb="6">
      <t>ハイスイ</t>
    </rPh>
    <rPh sb="6" eb="8">
      <t>コウジ</t>
    </rPh>
    <phoneticPr fontId="1"/>
  </si>
  <si>
    <t>⑨ 造園工事</t>
    <rPh sb="2" eb="4">
      <t>ゾウエン</t>
    </rPh>
    <rPh sb="4" eb="6">
      <t>コウジ</t>
    </rPh>
    <phoneticPr fontId="1"/>
  </si>
  <si>
    <t>⑪ 既存建物改修工事</t>
    <rPh sb="2" eb="4">
      <t>キゾン</t>
    </rPh>
    <rPh sb="4" eb="6">
      <t>タテモノ</t>
    </rPh>
    <rPh sb="6" eb="8">
      <t>カイシュウ</t>
    </rPh>
    <rPh sb="8" eb="10">
      <t>コウジ</t>
    </rPh>
    <phoneticPr fontId="1"/>
  </si>
  <si>
    <t>⑬ 設備工事</t>
    <rPh sb="2" eb="4">
      <t>セツビ</t>
    </rPh>
    <rPh sb="4" eb="6">
      <t>コウジ</t>
    </rPh>
    <phoneticPr fontId="1"/>
  </si>
  <si>
    <t>⑭ 取りこわし工事</t>
    <rPh sb="2" eb="3">
      <t>ト</t>
    </rPh>
    <rPh sb="7" eb="9">
      <t>コウジ</t>
    </rPh>
    <phoneticPr fontId="1"/>
  </si>
  <si>
    <t>12. 木</t>
    <rPh sb="4" eb="5">
      <t>キ</t>
    </rPh>
    <phoneticPr fontId="1"/>
  </si>
  <si>
    <t>建物1</t>
    <phoneticPr fontId="3"/>
  </si>
  <si>
    <t>建物2</t>
    <phoneticPr fontId="3"/>
  </si>
  <si>
    <t>建物3</t>
    <phoneticPr fontId="3"/>
  </si>
  <si>
    <t>建物4</t>
    <phoneticPr fontId="3"/>
  </si>
  <si>
    <t>建物5</t>
    <phoneticPr fontId="3"/>
  </si>
  <si>
    <t>建物6</t>
    <phoneticPr fontId="3"/>
  </si>
  <si>
    <t>⑩ ⑥～⑨以外の外構工事合計額</t>
    <rPh sb="5" eb="7">
      <t>イガイ</t>
    </rPh>
    <rPh sb="8" eb="10">
      <t>ガイコウ</t>
    </rPh>
    <rPh sb="10" eb="12">
      <t>コウジ</t>
    </rPh>
    <rPh sb="12" eb="15">
      <t>ゴウケイガク</t>
    </rPh>
    <phoneticPr fontId="1"/>
  </si>
  <si>
    <t>1～21以外の科目　合計額</t>
    <rPh sb="4" eb="6">
      <t>イガイ</t>
    </rPh>
    <rPh sb="7" eb="9">
      <t>カモク</t>
    </rPh>
    <rPh sb="10" eb="13">
      <t>ゴウケイガク</t>
    </rPh>
    <phoneticPr fontId="3"/>
  </si>
  <si>
    <t>建物7</t>
    <phoneticPr fontId="3"/>
  </si>
  <si>
    <t>円</t>
    <rPh sb="0" eb="1">
      <t>エン</t>
    </rPh>
    <phoneticPr fontId="3"/>
  </si>
  <si>
    <r>
      <t>①～⑮について、</t>
    </r>
    <r>
      <rPr>
        <b/>
        <sz val="10"/>
        <color theme="1"/>
        <rFont val="ＭＳ 明朝"/>
        <family val="1"/>
        <charset val="128"/>
      </rPr>
      <t>設計変更を含めた種目別内訳書の金額</t>
    </r>
    <r>
      <rPr>
        <sz val="10"/>
        <color theme="1"/>
        <rFont val="ＭＳ 明朝"/>
        <family val="1"/>
        <charset val="128"/>
      </rPr>
      <t>を入力してください。</t>
    </r>
    <rPh sb="8" eb="12">
      <t>セッケイヘンコウ</t>
    </rPh>
    <rPh sb="13" eb="14">
      <t>フク</t>
    </rPh>
    <rPh sb="16" eb="19">
      <t>シュモクベツ</t>
    </rPh>
    <rPh sb="19" eb="22">
      <t>ウチワケショ</t>
    </rPh>
    <rPh sb="23" eb="25">
      <t>キンガク</t>
    </rPh>
    <rPh sb="26" eb="28">
      <t>ニュウリョク</t>
    </rPh>
    <phoneticPr fontId="3"/>
  </si>
  <si>
    <r>
      <t>設計変更を含めた</t>
    </r>
    <r>
      <rPr>
        <b/>
        <sz val="10"/>
        <color theme="1"/>
        <rFont val="ＭＳ 明朝"/>
        <family val="1"/>
        <charset val="128"/>
      </rPr>
      <t>「共通仮設費」</t>
    </r>
    <r>
      <rPr>
        <sz val="10"/>
        <color theme="1"/>
        <rFont val="ＭＳ 明朝"/>
        <family val="1"/>
        <charset val="128"/>
      </rPr>
      <t>の額を入力します。</t>
    </r>
    <rPh sb="0" eb="4">
      <t>セッケイヘンコウ</t>
    </rPh>
    <rPh sb="5" eb="6">
      <t>フク</t>
    </rPh>
    <rPh sb="9" eb="14">
      <t>キョウツウカセツヒ</t>
    </rPh>
    <rPh sb="16" eb="17">
      <t>ガク</t>
    </rPh>
    <rPh sb="18" eb="20">
      <t>ニュウリョク</t>
    </rPh>
    <phoneticPr fontId="3"/>
  </si>
  <si>
    <r>
      <t>設計変更を含めた</t>
    </r>
    <r>
      <rPr>
        <b/>
        <sz val="10"/>
        <color theme="1"/>
        <rFont val="ＭＳ 明朝"/>
        <family val="1"/>
        <charset val="128"/>
      </rPr>
      <t>「現場管理費」</t>
    </r>
    <r>
      <rPr>
        <sz val="10"/>
        <color theme="1"/>
        <rFont val="ＭＳ 明朝"/>
        <family val="1"/>
        <charset val="128"/>
      </rPr>
      <t>の額を入力します。</t>
    </r>
    <rPh sb="0" eb="4">
      <t>セッケイヘンコウ</t>
    </rPh>
    <rPh sb="5" eb="6">
      <t>フク</t>
    </rPh>
    <rPh sb="9" eb="11">
      <t>ゲンバ</t>
    </rPh>
    <rPh sb="11" eb="14">
      <t>カンリヒ</t>
    </rPh>
    <rPh sb="16" eb="17">
      <t>ガク</t>
    </rPh>
    <rPh sb="18" eb="20">
      <t>ニュウリョク</t>
    </rPh>
    <phoneticPr fontId="3"/>
  </si>
  <si>
    <r>
      <t>設計変更を含めた</t>
    </r>
    <r>
      <rPr>
        <b/>
        <sz val="10"/>
        <color theme="1"/>
        <rFont val="ＭＳ 明朝"/>
        <family val="1"/>
        <charset val="128"/>
      </rPr>
      <t>「一般管理費等」</t>
    </r>
    <r>
      <rPr>
        <sz val="10"/>
        <color theme="1"/>
        <rFont val="ＭＳ 明朝"/>
        <family val="1"/>
        <charset val="128"/>
      </rPr>
      <t>の額を入力します。</t>
    </r>
    <rPh sb="0" eb="4">
      <t>セッケイヘンコウ</t>
    </rPh>
    <rPh sb="5" eb="6">
      <t>フク</t>
    </rPh>
    <rPh sb="9" eb="14">
      <t>イッパンカンリヒ</t>
    </rPh>
    <rPh sb="14" eb="15">
      <t>ナド</t>
    </rPh>
    <rPh sb="17" eb="18">
      <t>ガク</t>
    </rPh>
    <rPh sb="19" eb="21">
      <t>ニュウリョク</t>
    </rPh>
    <phoneticPr fontId="3"/>
  </si>
  <si>
    <r>
      <t>設計変更を含めた</t>
    </r>
    <r>
      <rPr>
        <b/>
        <sz val="10"/>
        <color theme="1"/>
        <rFont val="ＭＳ 明朝"/>
        <family val="1"/>
        <charset val="128"/>
      </rPr>
      <t>「各種負担金」</t>
    </r>
    <r>
      <rPr>
        <sz val="10"/>
        <color theme="1"/>
        <rFont val="ＭＳ 明朝"/>
        <family val="1"/>
        <charset val="128"/>
      </rPr>
      <t>の合計額を入力します。</t>
    </r>
    <rPh sb="0" eb="4">
      <t>セッケイヘンコウ</t>
    </rPh>
    <rPh sb="5" eb="6">
      <t>フク</t>
    </rPh>
    <rPh sb="9" eb="11">
      <t>カクシュ</t>
    </rPh>
    <rPh sb="11" eb="14">
      <t>フタンキン</t>
    </rPh>
    <rPh sb="16" eb="18">
      <t>ゴウケイ</t>
    </rPh>
    <rPh sb="18" eb="19">
      <t>ガク</t>
    </rPh>
    <rPh sb="20" eb="22">
      <t>ニュウリョク</t>
    </rPh>
    <phoneticPr fontId="3"/>
  </si>
  <si>
    <r>
      <t>設計変更を含めた</t>
    </r>
    <r>
      <rPr>
        <b/>
        <sz val="10"/>
        <color theme="1"/>
        <rFont val="ＭＳ 明朝"/>
        <family val="1"/>
        <charset val="128"/>
      </rPr>
      <t>「囲障工事」</t>
    </r>
    <r>
      <rPr>
        <sz val="10"/>
        <color theme="1"/>
        <rFont val="ＭＳ 明朝"/>
        <family val="1"/>
        <charset val="128"/>
      </rPr>
      <t>の合計額を入力します。</t>
    </r>
    <rPh sb="0" eb="4">
      <t>セッケイヘンコウ</t>
    </rPh>
    <rPh sb="5" eb="6">
      <t>フク</t>
    </rPh>
    <rPh sb="9" eb="13">
      <t>イショウコウジ</t>
    </rPh>
    <rPh sb="15" eb="17">
      <t>ゴウケイ</t>
    </rPh>
    <rPh sb="17" eb="18">
      <t>ガク</t>
    </rPh>
    <rPh sb="19" eb="21">
      <t>ニュウリョク</t>
    </rPh>
    <phoneticPr fontId="3"/>
  </si>
  <si>
    <r>
      <t>設計変更を含めた</t>
    </r>
    <r>
      <rPr>
        <b/>
        <sz val="10"/>
        <color theme="1"/>
        <rFont val="ＭＳ 明朝"/>
        <family val="1"/>
        <charset val="128"/>
      </rPr>
      <t>「舗装工事」</t>
    </r>
    <r>
      <rPr>
        <sz val="10"/>
        <color theme="1"/>
        <rFont val="ＭＳ 明朝"/>
        <family val="1"/>
        <charset val="128"/>
      </rPr>
      <t>の合計額を入力します。</t>
    </r>
    <rPh sb="0" eb="4">
      <t>セッケイヘンコウ</t>
    </rPh>
    <rPh sb="5" eb="6">
      <t>フク</t>
    </rPh>
    <rPh sb="9" eb="11">
      <t>ホソウ</t>
    </rPh>
    <rPh sb="11" eb="13">
      <t>コウジ</t>
    </rPh>
    <rPh sb="15" eb="17">
      <t>ゴウケイ</t>
    </rPh>
    <rPh sb="17" eb="18">
      <t>ガク</t>
    </rPh>
    <rPh sb="19" eb="21">
      <t>ニュウリョク</t>
    </rPh>
    <phoneticPr fontId="3"/>
  </si>
  <si>
    <r>
      <t>設計変更を含めた</t>
    </r>
    <r>
      <rPr>
        <b/>
        <sz val="10"/>
        <color theme="1"/>
        <rFont val="ＭＳ 明朝"/>
        <family val="1"/>
        <charset val="128"/>
      </rPr>
      <t>「屋外排水工事」</t>
    </r>
    <r>
      <rPr>
        <sz val="10"/>
        <color theme="1"/>
        <rFont val="ＭＳ 明朝"/>
        <family val="1"/>
        <charset val="128"/>
      </rPr>
      <t>の合計額を入力します。</t>
    </r>
    <rPh sb="0" eb="4">
      <t>セッケイヘンコウ</t>
    </rPh>
    <rPh sb="5" eb="6">
      <t>フク</t>
    </rPh>
    <rPh sb="9" eb="11">
      <t>オクガイ</t>
    </rPh>
    <rPh sb="11" eb="13">
      <t>ハイスイ</t>
    </rPh>
    <rPh sb="13" eb="15">
      <t>コウジ</t>
    </rPh>
    <rPh sb="17" eb="19">
      <t>ゴウケイ</t>
    </rPh>
    <rPh sb="19" eb="20">
      <t>ガク</t>
    </rPh>
    <rPh sb="21" eb="23">
      <t>ニュウリョク</t>
    </rPh>
    <phoneticPr fontId="3"/>
  </si>
  <si>
    <r>
      <t>設計変更を含めた建物1～建物7以外の「自転車置場、渡り廊下等」の</t>
    </r>
    <r>
      <rPr>
        <b/>
        <sz val="10"/>
        <color theme="1"/>
        <rFont val="ＭＳ 明朝"/>
        <family val="1"/>
        <charset val="128"/>
      </rPr>
      <t>雑屋建て</t>
    </r>
    <r>
      <rPr>
        <sz val="10"/>
        <color theme="1"/>
        <rFont val="ＭＳ 明朝"/>
        <family val="1"/>
        <charset val="128"/>
      </rPr>
      <t>の</t>
    </r>
    <r>
      <rPr>
        <b/>
        <sz val="10"/>
        <color theme="1"/>
        <rFont val="ＭＳ 明朝"/>
        <family val="1"/>
        <charset val="128"/>
      </rPr>
      <t>合計額を入力</t>
    </r>
    <r>
      <rPr>
        <sz val="10"/>
        <color theme="1"/>
        <rFont val="ＭＳ 明朝"/>
        <family val="1"/>
        <charset val="128"/>
      </rPr>
      <t>します。</t>
    </r>
    <rPh sb="8" eb="10">
      <t>タテモノ</t>
    </rPh>
    <rPh sb="12" eb="14">
      <t>タテモノ</t>
    </rPh>
    <rPh sb="15" eb="17">
      <t>イガイ</t>
    </rPh>
    <rPh sb="32" eb="35">
      <t>ザツヤダ</t>
    </rPh>
    <rPh sb="37" eb="40">
      <t>ゴウケイガク</t>
    </rPh>
    <rPh sb="41" eb="43">
      <t>ニュウリョク</t>
    </rPh>
    <phoneticPr fontId="3"/>
  </si>
  <si>
    <r>
      <t>設計変更を含めた</t>
    </r>
    <r>
      <rPr>
        <b/>
        <sz val="10"/>
        <color theme="1"/>
        <rFont val="ＭＳ 明朝"/>
        <family val="1"/>
        <charset val="128"/>
      </rPr>
      <t>「造園工事」</t>
    </r>
    <r>
      <rPr>
        <sz val="10"/>
        <color theme="1"/>
        <rFont val="ＭＳ 明朝"/>
        <family val="1"/>
        <charset val="128"/>
      </rPr>
      <t>の合計額を入力します。</t>
    </r>
    <rPh sb="0" eb="4">
      <t>セッケイヘンコウ</t>
    </rPh>
    <rPh sb="5" eb="6">
      <t>フク</t>
    </rPh>
    <rPh sb="9" eb="11">
      <t>ゾウエン</t>
    </rPh>
    <rPh sb="11" eb="13">
      <t>コウジ</t>
    </rPh>
    <rPh sb="15" eb="17">
      <t>ゴウケイ</t>
    </rPh>
    <rPh sb="17" eb="18">
      <t>ガク</t>
    </rPh>
    <rPh sb="19" eb="21">
      <t>ニュウリョク</t>
    </rPh>
    <phoneticPr fontId="3"/>
  </si>
  <si>
    <r>
      <t>上記についての</t>
    </r>
    <r>
      <rPr>
        <b/>
        <sz val="10"/>
        <color theme="1"/>
        <rFont val="ＭＳ 明朝"/>
        <family val="1"/>
        <charset val="128"/>
      </rPr>
      <t>発生材処理費</t>
    </r>
    <r>
      <rPr>
        <sz val="10"/>
        <color theme="1"/>
        <rFont val="ＭＳ 明朝"/>
        <family val="1"/>
        <charset val="128"/>
      </rPr>
      <t>について、設計変更を含めた合計額を入力します。</t>
    </r>
    <rPh sb="0" eb="2">
      <t>ジョウキ</t>
    </rPh>
    <rPh sb="7" eb="10">
      <t>ハッセイザイ</t>
    </rPh>
    <rPh sb="10" eb="12">
      <t>ショリ</t>
    </rPh>
    <rPh sb="12" eb="13">
      <t>ヒ</t>
    </rPh>
    <phoneticPr fontId="3"/>
  </si>
  <si>
    <r>
      <t>設計変更を含めた</t>
    </r>
    <r>
      <rPr>
        <b/>
        <sz val="10"/>
        <color theme="1"/>
        <rFont val="ＭＳ 明朝"/>
        <family val="1"/>
        <charset val="128"/>
      </rPr>
      <t>「直接仮設」</t>
    </r>
    <r>
      <rPr>
        <sz val="10"/>
        <color theme="1"/>
        <rFont val="ＭＳ 明朝"/>
        <family val="1"/>
        <charset val="128"/>
      </rPr>
      <t>の合計額を入力します。</t>
    </r>
    <rPh sb="0" eb="4">
      <t>セッケイヘンコウ</t>
    </rPh>
    <rPh sb="5" eb="6">
      <t>フク</t>
    </rPh>
    <rPh sb="9" eb="11">
      <t>チョクセツ</t>
    </rPh>
    <rPh sb="11" eb="13">
      <t>カセツ</t>
    </rPh>
    <rPh sb="15" eb="17">
      <t>ゴウケイ</t>
    </rPh>
    <rPh sb="17" eb="18">
      <t>ガク</t>
    </rPh>
    <rPh sb="19" eb="21">
      <t>ニュウリョク</t>
    </rPh>
    <phoneticPr fontId="3"/>
  </si>
  <si>
    <r>
      <t>設計変更を含めた</t>
    </r>
    <r>
      <rPr>
        <b/>
        <sz val="10"/>
        <color theme="1"/>
        <rFont val="ＭＳ 明朝"/>
        <family val="1"/>
        <charset val="128"/>
      </rPr>
      <t>「土工」</t>
    </r>
    <r>
      <rPr>
        <sz val="10"/>
        <color theme="1"/>
        <rFont val="ＭＳ 明朝"/>
        <family val="1"/>
        <charset val="128"/>
      </rPr>
      <t>の合計額を入力します。</t>
    </r>
    <rPh sb="0" eb="4">
      <t>セッケイヘンコウ</t>
    </rPh>
    <rPh sb="5" eb="6">
      <t>フク</t>
    </rPh>
    <rPh sb="9" eb="11">
      <t>ドコウ</t>
    </rPh>
    <rPh sb="13" eb="15">
      <t>ゴウケイ</t>
    </rPh>
    <rPh sb="15" eb="16">
      <t>ガク</t>
    </rPh>
    <rPh sb="17" eb="19">
      <t>ニュウリョク</t>
    </rPh>
    <phoneticPr fontId="3"/>
  </si>
  <si>
    <r>
      <t>設計変更を含めた</t>
    </r>
    <r>
      <rPr>
        <b/>
        <sz val="10"/>
        <color theme="1"/>
        <rFont val="ＭＳ 明朝"/>
        <family val="1"/>
        <charset val="128"/>
      </rPr>
      <t>「地業」</t>
    </r>
    <r>
      <rPr>
        <sz val="10"/>
        <color theme="1"/>
        <rFont val="ＭＳ 明朝"/>
        <family val="1"/>
        <charset val="128"/>
      </rPr>
      <t>の合計額を入力します。</t>
    </r>
    <rPh sb="0" eb="4">
      <t>セッケイヘンコウ</t>
    </rPh>
    <rPh sb="5" eb="6">
      <t>フク</t>
    </rPh>
    <rPh sb="9" eb="11">
      <t>ジギョウ</t>
    </rPh>
    <rPh sb="13" eb="15">
      <t>ゴウケイ</t>
    </rPh>
    <rPh sb="15" eb="16">
      <t>ガク</t>
    </rPh>
    <rPh sb="17" eb="19">
      <t>ニュウリョク</t>
    </rPh>
    <phoneticPr fontId="3"/>
  </si>
  <si>
    <r>
      <t>設計変更を含めた</t>
    </r>
    <r>
      <rPr>
        <b/>
        <sz val="10"/>
        <color theme="1"/>
        <rFont val="ＭＳ 明朝"/>
        <family val="1"/>
        <charset val="128"/>
      </rPr>
      <t>「鉄筋」</t>
    </r>
    <r>
      <rPr>
        <sz val="10"/>
        <color theme="1"/>
        <rFont val="ＭＳ 明朝"/>
        <family val="1"/>
        <charset val="128"/>
      </rPr>
      <t>の合計額を入力します。</t>
    </r>
    <rPh sb="0" eb="4">
      <t>セッケイヘンコウ</t>
    </rPh>
    <rPh sb="5" eb="6">
      <t>フク</t>
    </rPh>
    <rPh sb="9" eb="11">
      <t>テッキン</t>
    </rPh>
    <rPh sb="13" eb="15">
      <t>ゴウケイ</t>
    </rPh>
    <rPh sb="15" eb="16">
      <t>ガク</t>
    </rPh>
    <rPh sb="17" eb="19">
      <t>ニュウリョク</t>
    </rPh>
    <phoneticPr fontId="3"/>
  </si>
  <si>
    <r>
      <t>設計変更を含めた</t>
    </r>
    <r>
      <rPr>
        <b/>
        <sz val="10"/>
        <color theme="1"/>
        <rFont val="ＭＳ 明朝"/>
        <family val="1"/>
        <charset val="128"/>
      </rPr>
      <t>「コンクリート」</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</si>
  <si>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「型枠」</t>
    </r>
    <r>
      <rPr>
        <sz val="10"/>
        <color theme="1"/>
        <rFont val="ＭＳ 明朝"/>
        <family val="1"/>
        <charset val="128"/>
      </rPr>
      <t>の合計額を入力します。</t>
    </r>
    <rPh sb="0" eb="4">
      <t>セッケイヘンコウ</t>
    </rPh>
    <rPh sb="5" eb="6">
      <t>フク</t>
    </rPh>
    <rPh sb="9" eb="11">
      <t>カタワク</t>
    </rPh>
    <rPh sb="13" eb="15">
      <t>ゴウケイ</t>
    </rPh>
    <rPh sb="15" eb="16">
      <t>ガク</t>
    </rPh>
    <rPh sb="17" eb="19">
      <t>ニュウリョク</t>
    </rPh>
    <phoneticPr fontId="3"/>
  </si>
  <si>
    <r>
      <t>設計変更を含めた</t>
    </r>
    <r>
      <rPr>
        <b/>
        <sz val="10"/>
        <color theme="1"/>
        <rFont val="ＭＳ 明朝"/>
        <family val="1"/>
        <charset val="128"/>
      </rPr>
      <t>「既製コンクリート」</t>
    </r>
    <r>
      <rPr>
        <sz val="10"/>
        <color theme="1"/>
        <rFont val="ＭＳ 明朝"/>
        <family val="1"/>
        <charset val="128"/>
      </rPr>
      <t>の合計額を入力します。</t>
    </r>
    <rPh sb="0" eb="4">
      <t>セッケイヘンコウ</t>
    </rPh>
    <rPh sb="5" eb="6">
      <t>フク</t>
    </rPh>
    <rPh sb="9" eb="11">
      <t>キセイ</t>
    </rPh>
    <rPh sb="19" eb="21">
      <t>ゴウケイ</t>
    </rPh>
    <rPh sb="21" eb="22">
      <t>ガク</t>
    </rPh>
    <rPh sb="23" eb="25">
      <t>ニュウリョク</t>
    </rPh>
    <phoneticPr fontId="3"/>
  </si>
  <si>
    <r>
      <t>設計変更を含めた</t>
    </r>
    <r>
      <rPr>
        <b/>
        <sz val="10"/>
        <color theme="1"/>
        <rFont val="ＭＳ 明朝"/>
        <family val="1"/>
        <charset val="128"/>
      </rPr>
      <t>「防水」</t>
    </r>
    <r>
      <rPr>
        <sz val="10"/>
        <color theme="1"/>
        <rFont val="ＭＳ 明朝"/>
        <family val="1"/>
        <charset val="128"/>
      </rPr>
      <t>の合計額を入力します。</t>
    </r>
    <rPh sb="0" eb="4">
      <t>セッケイヘンコウ</t>
    </rPh>
    <rPh sb="5" eb="6">
      <t>フク</t>
    </rPh>
    <rPh sb="9" eb="11">
      <t>ボウスイ</t>
    </rPh>
    <rPh sb="13" eb="15">
      <t>ゴウケイ</t>
    </rPh>
    <rPh sb="15" eb="16">
      <t>ガク</t>
    </rPh>
    <rPh sb="17" eb="19">
      <t>ニュウリョク</t>
    </rPh>
    <phoneticPr fontId="3"/>
  </si>
  <si>
    <r>
      <t>設計変更を含めた</t>
    </r>
    <r>
      <rPr>
        <b/>
        <sz val="10"/>
        <color theme="1"/>
        <rFont val="ＭＳ 明朝"/>
        <family val="1"/>
        <charset val="128"/>
      </rPr>
      <t>「鉄骨」</t>
    </r>
    <r>
      <rPr>
        <sz val="10"/>
        <color theme="1"/>
        <rFont val="ＭＳ 明朝"/>
        <family val="1"/>
        <charset val="128"/>
      </rPr>
      <t>の合計額を入力します。</t>
    </r>
    <rPh sb="0" eb="4">
      <t>セッケイヘンコウ</t>
    </rPh>
    <rPh sb="5" eb="6">
      <t>フク</t>
    </rPh>
    <rPh sb="9" eb="11">
      <t>テッコツ</t>
    </rPh>
    <rPh sb="13" eb="15">
      <t>ゴウケイ</t>
    </rPh>
    <rPh sb="15" eb="16">
      <t>ガク</t>
    </rPh>
    <rPh sb="17" eb="19">
      <t>ニュウリョク</t>
    </rPh>
    <phoneticPr fontId="3"/>
  </si>
  <si>
    <r>
      <t>設計変更を含めた</t>
    </r>
    <r>
      <rPr>
        <b/>
        <sz val="10"/>
        <color theme="1"/>
        <rFont val="ＭＳ 明朝"/>
        <family val="1"/>
        <charset val="128"/>
      </rPr>
      <t>「石」</t>
    </r>
    <r>
      <rPr>
        <sz val="10"/>
        <color theme="1"/>
        <rFont val="ＭＳ 明朝"/>
        <family val="1"/>
        <charset val="128"/>
      </rPr>
      <t>の合計額を入力します。</t>
    </r>
    <rPh sb="0" eb="4">
      <t>セッケイヘンコウ</t>
    </rPh>
    <rPh sb="5" eb="6">
      <t>フク</t>
    </rPh>
    <rPh sb="9" eb="10">
      <t>イシ</t>
    </rPh>
    <rPh sb="12" eb="14">
      <t>ゴウケイ</t>
    </rPh>
    <rPh sb="14" eb="15">
      <t>ガク</t>
    </rPh>
    <rPh sb="16" eb="18">
      <t>ニュウリョク</t>
    </rPh>
    <phoneticPr fontId="3"/>
  </si>
  <si>
    <r>
      <t>設計変更を含めた</t>
    </r>
    <r>
      <rPr>
        <b/>
        <sz val="10"/>
        <color theme="1"/>
        <rFont val="ＭＳ 明朝"/>
        <family val="1"/>
        <charset val="128"/>
      </rPr>
      <t>「タイル」</t>
    </r>
    <r>
      <rPr>
        <sz val="10"/>
        <color theme="1"/>
        <rFont val="ＭＳ 明朝"/>
        <family val="1"/>
        <charset val="128"/>
      </rPr>
      <t>の合計額を入力します。</t>
    </r>
    <rPh sb="0" eb="4">
      <t>セッケイヘンコウ</t>
    </rPh>
    <rPh sb="5" eb="6">
      <t>フク</t>
    </rPh>
    <rPh sb="14" eb="16">
      <t>ゴウケイ</t>
    </rPh>
    <rPh sb="16" eb="17">
      <t>ガク</t>
    </rPh>
    <rPh sb="18" eb="20">
      <t>ニュウリョク</t>
    </rPh>
    <phoneticPr fontId="3"/>
  </si>
  <si>
    <r>
      <t>設計変更を含めた</t>
    </r>
    <r>
      <rPr>
        <b/>
        <sz val="10"/>
        <color theme="1"/>
        <rFont val="ＭＳ 明朝"/>
        <family val="1"/>
        <charset val="128"/>
      </rPr>
      <t>「木」</t>
    </r>
    <r>
      <rPr>
        <sz val="10"/>
        <color theme="1"/>
        <rFont val="ＭＳ 明朝"/>
        <family val="1"/>
        <charset val="128"/>
      </rPr>
      <t>の合計額を入力します。</t>
    </r>
    <rPh sb="0" eb="4">
      <t>セッケイヘンコウ</t>
    </rPh>
    <rPh sb="5" eb="6">
      <t>フク</t>
    </rPh>
    <rPh sb="9" eb="10">
      <t>モク</t>
    </rPh>
    <rPh sb="12" eb="14">
      <t>ゴウケイ</t>
    </rPh>
    <rPh sb="14" eb="15">
      <t>ガク</t>
    </rPh>
    <rPh sb="16" eb="18">
      <t>ニュウリョク</t>
    </rPh>
    <phoneticPr fontId="3"/>
  </si>
  <si>
    <r>
      <t>設計変更を含めた</t>
    </r>
    <r>
      <rPr>
        <b/>
        <sz val="10"/>
        <color theme="1"/>
        <rFont val="ＭＳ 明朝"/>
        <family val="1"/>
        <charset val="128"/>
      </rPr>
      <t>「屋根及びとい」</t>
    </r>
    <r>
      <rPr>
        <sz val="10"/>
        <color theme="1"/>
        <rFont val="ＭＳ 明朝"/>
        <family val="1"/>
        <charset val="128"/>
      </rPr>
      <t>の合計額を入力します。</t>
    </r>
    <rPh sb="0" eb="4">
      <t>セッケイヘンコウ</t>
    </rPh>
    <rPh sb="5" eb="6">
      <t>フク</t>
    </rPh>
    <rPh sb="9" eb="11">
      <t>ヤネ</t>
    </rPh>
    <rPh sb="11" eb="12">
      <t>オヨ</t>
    </rPh>
    <rPh sb="17" eb="19">
      <t>ゴウケイ</t>
    </rPh>
    <rPh sb="19" eb="20">
      <t>ガク</t>
    </rPh>
    <rPh sb="21" eb="23">
      <t>ニュウリョク</t>
    </rPh>
    <phoneticPr fontId="3"/>
  </si>
  <si>
    <r>
      <t>設計変更を含めた</t>
    </r>
    <r>
      <rPr>
        <b/>
        <sz val="10"/>
        <color theme="1"/>
        <rFont val="ＭＳ 明朝"/>
        <family val="1"/>
        <charset val="128"/>
      </rPr>
      <t>「金属」</t>
    </r>
    <r>
      <rPr>
        <sz val="10"/>
        <color theme="1"/>
        <rFont val="ＭＳ 明朝"/>
        <family val="1"/>
        <charset val="128"/>
      </rPr>
      <t>の合計額を入力します。</t>
    </r>
    <rPh sb="0" eb="4">
      <t>セッケイヘンコウ</t>
    </rPh>
    <rPh sb="5" eb="6">
      <t>フク</t>
    </rPh>
    <rPh sb="9" eb="11">
      <t>キンゾク</t>
    </rPh>
    <rPh sb="13" eb="15">
      <t>ゴウケイ</t>
    </rPh>
    <rPh sb="15" eb="16">
      <t>ガク</t>
    </rPh>
    <rPh sb="17" eb="19">
      <t>ニュウリョク</t>
    </rPh>
    <phoneticPr fontId="3"/>
  </si>
  <si>
    <r>
      <t>設計変更を含めた</t>
    </r>
    <r>
      <rPr>
        <b/>
        <sz val="10"/>
        <color theme="1"/>
        <rFont val="ＭＳ 明朝"/>
        <family val="1"/>
        <charset val="128"/>
      </rPr>
      <t>「左官」</t>
    </r>
    <r>
      <rPr>
        <sz val="10"/>
        <color theme="1"/>
        <rFont val="ＭＳ 明朝"/>
        <family val="1"/>
        <charset val="128"/>
      </rPr>
      <t>の合計額を入力します。</t>
    </r>
    <rPh sb="0" eb="4">
      <t>セッケイヘンコウ</t>
    </rPh>
    <rPh sb="5" eb="6">
      <t>フク</t>
    </rPh>
    <rPh sb="9" eb="11">
      <t>サカン</t>
    </rPh>
    <rPh sb="13" eb="15">
      <t>ゴウケイ</t>
    </rPh>
    <rPh sb="15" eb="16">
      <t>ガク</t>
    </rPh>
    <rPh sb="17" eb="19">
      <t>ニュウリョク</t>
    </rPh>
    <phoneticPr fontId="3"/>
  </si>
  <si>
    <r>
      <t>設計変更を含めた</t>
    </r>
    <r>
      <rPr>
        <b/>
        <sz val="10"/>
        <color theme="1"/>
        <rFont val="ＭＳ 明朝"/>
        <family val="1"/>
        <charset val="128"/>
      </rPr>
      <t>「建具」</t>
    </r>
    <r>
      <rPr>
        <sz val="10"/>
        <color theme="1"/>
        <rFont val="ＭＳ 明朝"/>
        <family val="1"/>
        <charset val="128"/>
      </rPr>
      <t>の合計額を入力します。</t>
    </r>
    <rPh sb="0" eb="4">
      <t>セッケイヘンコウ</t>
    </rPh>
    <rPh sb="5" eb="6">
      <t>フク</t>
    </rPh>
    <rPh sb="9" eb="11">
      <t>タテグ</t>
    </rPh>
    <rPh sb="13" eb="15">
      <t>ゴウケイ</t>
    </rPh>
    <rPh sb="15" eb="16">
      <t>ガク</t>
    </rPh>
    <rPh sb="17" eb="19">
      <t>ニュウリョク</t>
    </rPh>
    <phoneticPr fontId="3"/>
  </si>
  <si>
    <r>
      <t>設計変更を含めた</t>
    </r>
    <r>
      <rPr>
        <b/>
        <sz val="10"/>
        <color theme="1"/>
        <rFont val="ＭＳ 明朝"/>
        <family val="1"/>
        <charset val="128"/>
      </rPr>
      <t>「カーテンウオール」</t>
    </r>
    <r>
      <rPr>
        <sz val="10"/>
        <color theme="1"/>
        <rFont val="ＭＳ 明朝"/>
        <family val="1"/>
        <charset val="128"/>
      </rPr>
      <t>の合計額を入力します。</t>
    </r>
    <rPh sb="0" eb="4">
      <t>セッケイヘンコウ</t>
    </rPh>
    <rPh sb="5" eb="6">
      <t>フク</t>
    </rPh>
    <rPh sb="19" eb="21">
      <t>ゴウケイ</t>
    </rPh>
    <rPh sb="21" eb="22">
      <t>ガク</t>
    </rPh>
    <rPh sb="23" eb="25">
      <t>ニュウリョク</t>
    </rPh>
    <phoneticPr fontId="3"/>
  </si>
  <si>
    <r>
      <t>設計変更を含めた</t>
    </r>
    <r>
      <rPr>
        <b/>
        <sz val="10"/>
        <color theme="1"/>
        <rFont val="ＭＳ 明朝"/>
        <family val="1"/>
        <charset val="128"/>
      </rPr>
      <t>「塗装」</t>
    </r>
    <r>
      <rPr>
        <sz val="10"/>
        <color theme="1"/>
        <rFont val="ＭＳ 明朝"/>
        <family val="1"/>
        <charset val="128"/>
      </rPr>
      <t>の合計額を入力します。</t>
    </r>
    <rPh sb="0" eb="4">
      <t>セッケイヘンコウ</t>
    </rPh>
    <rPh sb="5" eb="6">
      <t>フク</t>
    </rPh>
    <rPh sb="9" eb="11">
      <t>トソウ</t>
    </rPh>
    <rPh sb="13" eb="15">
      <t>ゴウケイ</t>
    </rPh>
    <rPh sb="15" eb="16">
      <t>ガク</t>
    </rPh>
    <rPh sb="17" eb="19">
      <t>ニュウリョク</t>
    </rPh>
    <phoneticPr fontId="3"/>
  </si>
  <si>
    <r>
      <t>設計変更を含めた</t>
    </r>
    <r>
      <rPr>
        <b/>
        <sz val="10"/>
        <color theme="1"/>
        <rFont val="ＭＳ 明朝"/>
        <family val="1"/>
        <charset val="128"/>
      </rPr>
      <t>「内外装」</t>
    </r>
    <r>
      <rPr>
        <sz val="10"/>
        <color theme="1"/>
        <rFont val="ＭＳ 明朝"/>
        <family val="1"/>
        <charset val="128"/>
      </rPr>
      <t>の合計額を入力します。</t>
    </r>
    <rPh sb="0" eb="4">
      <t>セッケイヘンコウ</t>
    </rPh>
    <rPh sb="5" eb="6">
      <t>フク</t>
    </rPh>
    <rPh sb="9" eb="12">
      <t>ナイガイソウ</t>
    </rPh>
    <rPh sb="14" eb="16">
      <t>ゴウケイ</t>
    </rPh>
    <rPh sb="16" eb="17">
      <t>ガク</t>
    </rPh>
    <rPh sb="18" eb="20">
      <t>ニュウリョク</t>
    </rPh>
    <phoneticPr fontId="3"/>
  </si>
  <si>
    <r>
      <t>設計変更を含めた</t>
    </r>
    <r>
      <rPr>
        <b/>
        <sz val="10"/>
        <color theme="1"/>
        <rFont val="ＭＳ 明朝"/>
        <family val="1"/>
        <charset val="128"/>
      </rPr>
      <t>「ユニット及びその他」</t>
    </r>
    <r>
      <rPr>
        <sz val="10"/>
        <color theme="1"/>
        <rFont val="ＭＳ 明朝"/>
        <family val="1"/>
        <charset val="128"/>
      </rPr>
      <t>の合計額を入力します。</t>
    </r>
    <rPh sb="0" eb="4">
      <t>セッケイヘンコウ</t>
    </rPh>
    <rPh sb="5" eb="6">
      <t>フク</t>
    </rPh>
    <rPh sb="13" eb="14">
      <t>オヨ</t>
    </rPh>
    <rPh sb="17" eb="18">
      <t>タ</t>
    </rPh>
    <rPh sb="20" eb="22">
      <t>ゴウケイ</t>
    </rPh>
    <rPh sb="22" eb="23">
      <t>ガク</t>
    </rPh>
    <rPh sb="24" eb="26">
      <t>ニュウリョク</t>
    </rPh>
    <phoneticPr fontId="3"/>
  </si>
  <si>
    <r>
      <t>設計変更を含めた</t>
    </r>
    <r>
      <rPr>
        <b/>
        <sz val="10"/>
        <color theme="1"/>
        <rFont val="ＭＳ 明朝"/>
        <family val="1"/>
        <charset val="128"/>
      </rPr>
      <t>「発生材処理」</t>
    </r>
    <r>
      <rPr>
        <sz val="10"/>
        <color theme="1"/>
        <rFont val="ＭＳ 明朝"/>
        <family val="1"/>
        <charset val="128"/>
      </rPr>
      <t>の合計額を入力します。</t>
    </r>
    <rPh sb="0" eb="4">
      <t>セッケイヘンコウ</t>
    </rPh>
    <rPh sb="5" eb="6">
      <t>フク</t>
    </rPh>
    <rPh sb="9" eb="14">
      <t>ハッセイザイショリ</t>
    </rPh>
    <rPh sb="16" eb="18">
      <t>ゴウケイ</t>
    </rPh>
    <rPh sb="18" eb="19">
      <t>ガク</t>
    </rPh>
    <rPh sb="20" eb="22">
      <t>ニュウリョク</t>
    </rPh>
    <phoneticPr fontId="3"/>
  </si>
  <si>
    <r>
      <t>上記各種目と異なる種目について、</t>
    </r>
    <r>
      <rPr>
        <b/>
        <sz val="10"/>
        <color theme="1"/>
        <rFont val="ＭＳ 明朝"/>
        <family val="1"/>
        <charset val="128"/>
      </rPr>
      <t>異なる種目の合計額</t>
    </r>
    <r>
      <rPr>
        <sz val="10"/>
        <color theme="1"/>
        <rFont val="ＭＳ 明朝"/>
        <family val="1"/>
        <charset val="128"/>
      </rPr>
      <t>を入力してください。</t>
    </r>
    <rPh sb="0" eb="2">
      <t>ジョウキ</t>
    </rPh>
    <rPh sb="2" eb="3">
      <t>カク</t>
    </rPh>
    <rPh sb="3" eb="5">
      <t>シュモク</t>
    </rPh>
    <rPh sb="6" eb="7">
      <t>コト</t>
    </rPh>
    <rPh sb="9" eb="11">
      <t>シュモク</t>
    </rPh>
    <rPh sb="16" eb="17">
      <t>コト</t>
    </rPh>
    <rPh sb="19" eb="21">
      <t>シュモク</t>
    </rPh>
    <rPh sb="22" eb="25">
      <t>ゴウケイガク</t>
    </rPh>
    <rPh sb="26" eb="28">
      <t>ニュウリョク</t>
    </rPh>
    <phoneticPr fontId="3"/>
  </si>
  <si>
    <r>
      <t>上記各科目と異なる科目について、</t>
    </r>
    <r>
      <rPr>
        <b/>
        <sz val="10"/>
        <color theme="1"/>
        <rFont val="ＭＳ 明朝"/>
        <family val="1"/>
        <charset val="128"/>
      </rPr>
      <t>異なる科目の合計額</t>
    </r>
    <r>
      <rPr>
        <sz val="10"/>
        <color theme="1"/>
        <rFont val="ＭＳ 明朝"/>
        <family val="1"/>
        <charset val="128"/>
      </rPr>
      <t>を入力してください。</t>
    </r>
    <rPh sb="0" eb="2">
      <t>ジョウキ</t>
    </rPh>
    <rPh sb="2" eb="3">
      <t>カク</t>
    </rPh>
    <rPh sb="3" eb="5">
      <t>カモク</t>
    </rPh>
    <rPh sb="6" eb="7">
      <t>コト</t>
    </rPh>
    <rPh sb="9" eb="11">
      <t>カモク</t>
    </rPh>
    <rPh sb="16" eb="17">
      <t>コト</t>
    </rPh>
    <rPh sb="19" eb="21">
      <t>カモク</t>
    </rPh>
    <rPh sb="22" eb="25">
      <t>ゴウケイガク</t>
    </rPh>
    <rPh sb="26" eb="28">
      <t>ニュウリョク</t>
    </rPh>
    <phoneticPr fontId="3"/>
  </si>
  <si>
    <r>
      <rPr>
        <b/>
        <sz val="10"/>
        <color theme="1"/>
        <rFont val="ＭＳ 明朝"/>
        <family val="1"/>
        <charset val="128"/>
      </rPr>
      <t>建物1～建物7のうち、01 1 ⑫建物概要で選択入力した建物</t>
    </r>
    <r>
      <rPr>
        <sz val="10"/>
        <color theme="1"/>
        <rFont val="ＭＳ 明朝"/>
        <family val="1"/>
        <charset val="128"/>
      </rPr>
      <t>の設計変更を含めた科目別内訳書金額を入力してください。</t>
    </r>
    <rPh sb="17" eb="21">
      <t>タテモノガイヨウ</t>
    </rPh>
    <rPh sb="22" eb="24">
      <t>センタク</t>
    </rPh>
    <rPh sb="24" eb="26">
      <t>ニュウリョク</t>
    </rPh>
    <rPh sb="28" eb="30">
      <t>タテモノ</t>
    </rPh>
    <rPh sb="39" eb="42">
      <t>カモクベツ</t>
    </rPh>
    <rPh sb="42" eb="45">
      <t>ウチワケショ</t>
    </rPh>
    <rPh sb="45" eb="47">
      <t>キンガク</t>
    </rPh>
    <rPh sb="48" eb="50">
      <t>ニュウリョク</t>
    </rPh>
    <phoneticPr fontId="3"/>
  </si>
  <si>
    <r>
      <t>既存建物の</t>
    </r>
    <r>
      <rPr>
        <b/>
        <sz val="10"/>
        <color theme="1"/>
        <rFont val="ＭＳ 明朝"/>
        <family val="1"/>
        <charset val="128"/>
      </rPr>
      <t>「改修工事」</t>
    </r>
    <r>
      <rPr>
        <sz val="10"/>
        <color theme="1"/>
        <rFont val="ＭＳ 明朝"/>
        <family val="1"/>
        <charset val="128"/>
      </rPr>
      <t>が含む場合、設計変更を含めた合計額を入力します。発生材処理費は含みません。</t>
    </r>
    <rPh sb="0" eb="2">
      <t>キゾン</t>
    </rPh>
    <rPh sb="2" eb="4">
      <t>タテモノ</t>
    </rPh>
    <rPh sb="6" eb="10">
      <t>カイシュウコウジ</t>
    </rPh>
    <rPh sb="12" eb="13">
      <t>フク</t>
    </rPh>
    <rPh sb="14" eb="16">
      <t>バアイ</t>
    </rPh>
    <rPh sb="35" eb="41">
      <t>ハッセイザイショリヒ</t>
    </rPh>
    <rPh sb="42" eb="43">
      <t>フク</t>
    </rPh>
    <phoneticPr fontId="3"/>
  </si>
  <si>
    <r>
      <rPr>
        <b/>
        <sz val="10"/>
        <color theme="1"/>
        <rFont val="ＭＳ 明朝"/>
        <family val="1"/>
        <charset val="128"/>
      </rPr>
      <t>とりこわし工事を</t>
    </r>
    <r>
      <rPr>
        <sz val="10"/>
        <color theme="1"/>
        <rFont val="ＭＳ 明朝"/>
        <family val="1"/>
        <charset val="128"/>
      </rPr>
      <t>含む場合、設計変更を含めた合計額を入力します。発生材処理費は含みません。</t>
    </r>
    <rPh sb="5" eb="7">
      <t>コウジ</t>
    </rPh>
    <rPh sb="8" eb="9">
      <t>フク</t>
    </rPh>
    <rPh sb="10" eb="12">
      <t>バアイ</t>
    </rPh>
    <rPh sb="31" eb="37">
      <t>ハッセイザイショリヒ</t>
    </rPh>
    <rPh sb="38" eb="39">
      <t>フク</t>
    </rPh>
    <phoneticPr fontId="3"/>
  </si>
  <si>
    <r>
      <rPr>
        <b/>
        <sz val="10"/>
        <color theme="1"/>
        <rFont val="ＭＳ 明朝"/>
        <family val="1"/>
        <charset val="128"/>
      </rPr>
      <t>設備工事を</t>
    </r>
    <r>
      <rPr>
        <sz val="10"/>
        <color theme="1"/>
        <rFont val="ＭＳ 明朝"/>
        <family val="1"/>
        <charset val="128"/>
      </rPr>
      <t>含む場合、設計変更を含めた合計額を入力します。</t>
    </r>
    <rPh sb="0" eb="2">
      <t>セツビ</t>
    </rPh>
    <rPh sb="2" eb="4">
      <t>コウジ</t>
    </rPh>
    <rPh sb="5" eb="6">
      <t>フク</t>
    </rPh>
    <rPh sb="7" eb="9">
      <t>バアイ</t>
    </rPh>
    <phoneticPr fontId="3"/>
  </si>
  <si>
    <r>
      <rPr>
        <b/>
        <sz val="10"/>
        <color theme="1"/>
        <rFont val="ＭＳ 明朝"/>
        <family val="1"/>
        <charset val="128"/>
      </rPr>
      <t>本従工事</t>
    </r>
    <r>
      <rPr>
        <sz val="10"/>
        <color theme="1"/>
        <rFont val="ＭＳ 明朝"/>
        <family val="1"/>
        <charset val="128"/>
      </rPr>
      <t>が１期２期等と分割発注している場合は「有」を選択します。</t>
    </r>
    <rPh sb="0" eb="1">
      <t>ホン</t>
    </rPh>
    <rPh sb="1" eb="2">
      <t>ジュウ</t>
    </rPh>
    <rPh sb="6" eb="7">
      <t>キ</t>
    </rPh>
    <rPh sb="8" eb="9">
      <t>キ</t>
    </rPh>
    <rPh sb="9" eb="10">
      <t>ナド</t>
    </rPh>
    <rPh sb="26" eb="28">
      <t>センタク</t>
    </rPh>
    <phoneticPr fontId="3"/>
  </si>
  <si>
    <r>
      <t>工事場所が</t>
    </r>
    <r>
      <rPr>
        <b/>
        <sz val="10"/>
        <color theme="1"/>
        <rFont val="ＭＳ 明朝"/>
        <family val="1"/>
        <charset val="128"/>
      </rPr>
      <t>３か所目が有る場合</t>
    </r>
    <r>
      <rPr>
        <sz val="10"/>
        <color theme="1"/>
        <rFont val="ＭＳ 明朝"/>
        <family val="1"/>
        <charset val="128"/>
      </rPr>
      <t>は「有」を選択</t>
    </r>
    <rPh sb="8" eb="9">
      <t>メ</t>
    </rPh>
    <phoneticPr fontId="15"/>
  </si>
  <si>
    <r>
      <rPr>
        <b/>
        <sz val="10"/>
        <color theme="1"/>
        <rFont val="ＭＳ 明朝"/>
        <family val="1"/>
        <charset val="128"/>
      </rPr>
      <t>従工事に主建物が無い場合は</t>
    </r>
    <r>
      <rPr>
        <sz val="10"/>
        <color theme="1"/>
        <rFont val="ＭＳ 明朝"/>
        <family val="1"/>
        <charset val="128"/>
      </rPr>
      <t>「1.科目別工事費」の入力は不要です。</t>
    </r>
    <rPh sb="0" eb="1">
      <t>ジュウ</t>
    </rPh>
    <rPh sb="1" eb="3">
      <t>コウジ</t>
    </rPh>
    <rPh sb="4" eb="5">
      <t>シュ</t>
    </rPh>
    <rPh sb="5" eb="7">
      <t>タテモノ</t>
    </rPh>
    <rPh sb="8" eb="9">
      <t>ナ</t>
    </rPh>
    <rPh sb="10" eb="12">
      <t>バアイ</t>
    </rPh>
    <rPh sb="16" eb="19">
      <t>カモクベツ</t>
    </rPh>
    <rPh sb="19" eb="22">
      <t>コウジヒ</t>
    </rPh>
    <rPh sb="24" eb="26">
      <t>ニュウリョク</t>
    </rPh>
    <rPh sb="27" eb="29">
      <t>フヨウ</t>
    </rPh>
    <phoneticPr fontId="15"/>
  </si>
  <si>
    <r>
      <t>主工事と従工事に分割できない場合は、</t>
    </r>
    <r>
      <rPr>
        <b/>
        <sz val="10"/>
        <color theme="1"/>
        <rFont val="ＭＳ 明朝"/>
        <family val="1"/>
        <charset val="128"/>
      </rPr>
      <t>主工事に全体額を入力</t>
    </r>
    <r>
      <rPr>
        <sz val="10"/>
        <color theme="1"/>
        <rFont val="ＭＳ 明朝"/>
        <family val="1"/>
        <charset val="128"/>
      </rPr>
      <t>し、</t>
    </r>
    <r>
      <rPr>
        <b/>
        <sz val="10"/>
        <color theme="1"/>
        <rFont val="ＭＳ 明朝"/>
        <family val="1"/>
        <charset val="128"/>
      </rPr>
      <t>当該部分には「0」</t>
    </r>
    <r>
      <rPr>
        <sz val="10"/>
        <color theme="1"/>
        <rFont val="ＭＳ 明朝"/>
        <family val="1"/>
        <charset val="128"/>
      </rPr>
      <t>を入力してください。</t>
    </r>
    <rPh sb="0" eb="3">
      <t>シュコウジ</t>
    </rPh>
    <rPh sb="4" eb="5">
      <t>ジュ</t>
    </rPh>
    <rPh sb="5" eb="7">
      <t>コウジ</t>
    </rPh>
    <rPh sb="8" eb="10">
      <t>ブンカツ</t>
    </rPh>
    <rPh sb="14" eb="16">
      <t>バアイ</t>
    </rPh>
    <rPh sb="18" eb="21">
      <t>シュコウジ</t>
    </rPh>
    <rPh sb="22" eb="25">
      <t>ゼンタイガク</t>
    </rPh>
    <rPh sb="26" eb="28">
      <t>ニュウリョク</t>
    </rPh>
    <rPh sb="30" eb="32">
      <t>トウガイ</t>
    </rPh>
    <rPh sb="32" eb="34">
      <t>ブブン</t>
    </rPh>
    <rPh sb="40" eb="42">
      <t>ニュウリョク</t>
    </rPh>
    <phoneticPr fontId="3"/>
  </si>
  <si>
    <r>
      <t>「無」の場合、本調査票のみの入力です。</t>
    </r>
    <r>
      <rPr>
        <b/>
        <sz val="10"/>
        <color theme="1"/>
        <rFont val="ＭＳ 明朝"/>
        <family val="1"/>
        <charset val="128"/>
      </rPr>
      <t>「有」の場合「調査票(2期主)」以降の入力</t>
    </r>
    <r>
      <rPr>
        <sz val="10"/>
        <color theme="1"/>
        <rFont val="ＭＳ 明朝"/>
        <family val="1"/>
        <charset val="128"/>
      </rPr>
      <t>もお願いします。</t>
    </r>
    <rPh sb="32" eb="33">
      <t>シュ</t>
    </rPh>
    <phoneticPr fontId="3"/>
  </si>
  <si>
    <r>
      <t>従工事について</t>
    </r>
    <r>
      <rPr>
        <b/>
        <sz val="10"/>
        <color theme="1"/>
        <rFont val="ＭＳ 明朝"/>
        <family val="1"/>
        <charset val="128"/>
      </rPr>
      <t>「有」の場合「調査票(2期)」以降の入力</t>
    </r>
    <r>
      <rPr>
        <sz val="10"/>
        <color theme="1"/>
        <rFont val="ＭＳ 明朝"/>
        <family val="1"/>
        <charset val="128"/>
      </rPr>
      <t>もお願いします。</t>
    </r>
    <rPh sb="0" eb="3">
      <t>ジュウコウジ</t>
    </rPh>
    <phoneticPr fontId="3"/>
  </si>
  <si>
    <t>工事場所が３か所以上有る場合は「有」を選択し、別敷地の各情報は「調査票(1期従2)」へ入力してください。</t>
    <phoneticPr fontId="3"/>
  </si>
  <si>
    <t>以下なし</t>
    <rPh sb="0" eb="2">
      <t>イカ</t>
    </rPh>
    <phoneticPr fontId="3"/>
  </si>
  <si>
    <t>自動入力です。</t>
    <rPh sb="0" eb="2">
      <t>ジドウ</t>
    </rPh>
    <rPh sb="2" eb="4">
      <t>ニュウリョク</t>
    </rPh>
    <phoneticPr fontId="3"/>
  </si>
  <si>
    <r>
      <t>２従工事に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</si>
  <si>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r>
      <t>１従工事に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</si>
  <si>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t>従工事が４か所目が有る場合は、シート名「調査票(1期2従)」をシートコピーし、シート名を「調査票(1期3従)」としてデータを入力してください。</t>
    <phoneticPr fontId="15"/>
  </si>
  <si>
    <t>本シートの入力をお願いします。</t>
    <phoneticPr fontId="3"/>
  </si>
  <si>
    <t>本シートの入力が完了しました。アンケート調査にご協力ありがとうございました。</t>
    <rPh sb="8" eb="10">
      <t>カンリョウ</t>
    </rPh>
    <rPh sb="20" eb="22">
      <t>チョウサ</t>
    </rPh>
    <rPh sb="24" eb="26">
      <t>キョウリョク</t>
    </rPh>
    <phoneticPr fontId="3"/>
  </si>
  <si>
    <t>本シートの入力が完了しました。引き続きシート名「調査票(1期従)」の入力をお願いします。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</si>
  <si>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本シートの入力が完了しました。引き続きシート名「調査票(2期主)」の入力をお願いします。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</si>
  <si>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r>
      <t>工事場所の都道府県名を選択します。また、工事場所が２か所以上有る場合は</t>
    </r>
    <r>
      <rPr>
        <b/>
        <sz val="10"/>
        <color theme="1"/>
        <rFont val="ＭＳ 明朝"/>
        <family val="1"/>
        <charset val="128"/>
      </rPr>
      <t>「有」を選択し、別敷地の各情報は「調査票(1期1従)」へ入力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9" eb="60">
      <t>ジュウ</t>
    </rPh>
    <rPh sb="63" eb="65">
      <t>ニュウリョク</t>
    </rPh>
    <phoneticPr fontId="3"/>
  </si>
  <si>
    <t>色の付いたセルの入力をお願いします。</t>
    <rPh sb="0" eb="1">
      <t>イロ</t>
    </rPh>
    <rPh sb="2" eb="3">
      <t>ツ</t>
    </rPh>
    <rPh sb="8" eb="10">
      <t>ニュウリョク</t>
    </rPh>
    <rPh sb="12" eb="13">
      <t>ネガ</t>
    </rPh>
    <phoneticPr fontId="3"/>
  </si>
  <si>
    <r>
      <rPr>
        <b/>
        <sz val="10"/>
        <color theme="1"/>
        <rFont val="ＭＳ 明朝"/>
        <family val="1"/>
        <charset val="128"/>
      </rPr>
      <t>建物7がある場合</t>
    </r>
    <r>
      <rPr>
        <sz val="10"/>
        <color theme="1"/>
        <rFont val="ＭＳ 明朝"/>
        <family val="1"/>
        <charset val="128"/>
      </rPr>
      <t>に入力してください。</t>
    </r>
    <rPh sb="0" eb="2">
      <t>タテモノ</t>
    </rPh>
    <rPh sb="6" eb="8">
      <t>バアイ</t>
    </rPh>
    <rPh sb="9" eb="11">
      <t>ニュウリョク</t>
    </rPh>
    <phoneticPr fontId="3"/>
  </si>
  <si>
    <r>
      <rPr>
        <b/>
        <sz val="10"/>
        <color theme="1"/>
        <rFont val="ＭＳ 明朝"/>
        <family val="1"/>
        <charset val="128"/>
      </rPr>
      <t>建物4～建物6がある場合</t>
    </r>
    <r>
      <rPr>
        <sz val="10"/>
        <color theme="1"/>
        <rFont val="ＭＳ 明朝"/>
        <family val="1"/>
        <charset val="128"/>
      </rPr>
      <t>に入力してください。</t>
    </r>
    <rPh sb="0" eb="2">
      <t>タテモノ</t>
    </rPh>
    <rPh sb="4" eb="6">
      <t>タテモノ</t>
    </rPh>
    <rPh sb="10" eb="12">
      <t>バアイ</t>
    </rPh>
    <rPh sb="13" eb="15">
      <t>ニュウリョク</t>
    </rPh>
    <phoneticPr fontId="3"/>
  </si>
  <si>
    <t>３期工事が有る場合は「有」を選択します。</t>
    <rPh sb="1" eb="2">
      <t>キ</t>
    </rPh>
    <rPh sb="2" eb="4">
      <t>コウジ</t>
    </rPh>
    <rPh sb="5" eb="6">
      <t>ア</t>
    </rPh>
    <rPh sb="14" eb="16">
      <t>センタク</t>
    </rPh>
    <phoneticPr fontId="3"/>
  </si>
  <si>
    <r>
      <t>２期工事で新たに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</si>
  <si>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r>
      <t>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0" eb="1">
      <t>ジュウ</t>
    </rPh>
    <rPh sb="1" eb="3">
      <t>コウジ</t>
    </rPh>
    <rPh sb="4" eb="5">
      <t>シュ</t>
    </rPh>
    <rPh sb="5" eb="7">
      <t>タテモノ</t>
    </rPh>
    <rPh sb="8" eb="9">
      <t>ナ</t>
    </rPh>
    <rPh sb="10" eb="12">
      <t>バアイ</t>
    </rPh>
    <rPh sb="16" eb="18">
      <t>ギョウメ</t>
    </rPh>
    <rPh sb="18" eb="20">
      <t>タテモノ</t>
    </rPh>
    <rPh sb="20" eb="22">
      <t>シュベツ</t>
    </rPh>
    <phoneticPr fontId="15"/>
  </si>
  <si>
    <r>
      <t>３期工事で新たに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</si>
  <si>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４期工事が有る場合は「有」を選択します。</t>
    <rPh sb="1" eb="2">
      <t>キ</t>
    </rPh>
    <rPh sb="2" eb="4">
      <t>コウジ</t>
    </rPh>
    <rPh sb="5" eb="6">
      <t>ア</t>
    </rPh>
    <rPh sb="14" eb="16">
      <t>センタク</t>
    </rPh>
    <phoneticPr fontId="3"/>
  </si>
  <si>
    <r>
      <t>「無」の場合、本調査票のみの入力です。</t>
    </r>
    <r>
      <rPr>
        <b/>
        <sz val="10"/>
        <color theme="1"/>
        <rFont val="ＭＳ 明朝"/>
        <family val="1"/>
        <charset val="128"/>
      </rPr>
      <t>「有」の場合「調査票(3期主)」以降の入力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</si>
  <si>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「有」を選択し、別敷地の各情報は「調査票(2期従)」へ入力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</si>
  <si>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「無」の場合、本調査票のみの入力です。</t>
    </r>
    <r>
      <rPr>
        <b/>
        <sz val="10"/>
        <color theme="1"/>
        <rFont val="ＭＳ 明朝"/>
        <family val="1"/>
        <charset val="128"/>
      </rPr>
      <t>「有」の場合「調査票(4期主)」以降の入力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</si>
  <si>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「有」を選択し、別敷地の各情報は「調査票(3期従)」へ入力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</si>
  <si>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工事場所の都道府県名を選択します。また、工事場所が２か所以上有る場合は</t>
    </r>
    <r>
      <rPr>
        <b/>
        <sz val="10"/>
        <color theme="1"/>
        <rFont val="ＭＳ 明朝"/>
        <family val="1"/>
        <charset val="128"/>
      </rPr>
      <t>「有」を選択し、別敷地の各情報は「調査票(4期従)」へ入力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</si>
  <si>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４期工事で新たに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</si>
  <si>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１期工事</t>
    <rPh sb="1" eb="2">
      <t>キ</t>
    </rPh>
    <rPh sb="2" eb="4">
      <t>コウジ</t>
    </rPh>
    <phoneticPr fontId="15"/>
  </si>
  <si>
    <t>２期工事</t>
    <rPh sb="1" eb="2">
      <t>キ</t>
    </rPh>
    <rPh sb="2" eb="4">
      <t>コウジ</t>
    </rPh>
    <phoneticPr fontId="15"/>
  </si>
  <si>
    <t>３期工事</t>
    <rPh sb="1" eb="2">
      <t>キ</t>
    </rPh>
    <rPh sb="2" eb="4">
      <t>コウジ</t>
    </rPh>
    <phoneticPr fontId="15"/>
  </si>
  <si>
    <t>従1</t>
    <rPh sb="0" eb="1">
      <t>ジュウ</t>
    </rPh>
    <phoneticPr fontId="15"/>
  </si>
  <si>
    <t>従2</t>
    <rPh sb="0" eb="1">
      <t>ジュウ</t>
    </rPh>
    <phoneticPr fontId="15"/>
  </si>
  <si>
    <t>コード</t>
    <phoneticPr fontId="15"/>
  </si>
  <si>
    <t>入力データ</t>
    <rPh sb="0" eb="2">
      <t>ニュウリョク</t>
    </rPh>
    <phoneticPr fontId="15"/>
  </si>
  <si>
    <t>部署名</t>
    <phoneticPr fontId="15"/>
  </si>
  <si>
    <t>分割発注有無</t>
    <rPh sb="4" eb="6">
      <t>ウム</t>
    </rPh>
    <phoneticPr fontId="3"/>
  </si>
  <si>
    <t>２か所以上</t>
    <phoneticPr fontId="15"/>
  </si>
  <si>
    <t>有無</t>
    <rPh sb="0" eb="2">
      <t>ウム</t>
    </rPh>
    <phoneticPr fontId="3"/>
  </si>
  <si>
    <t>適用方式</t>
    <phoneticPr fontId="3"/>
  </si>
  <si>
    <t>設計価格</t>
    <rPh sb="0" eb="4">
      <t>セッケイカカク</t>
    </rPh>
    <phoneticPr fontId="3"/>
  </si>
  <si>
    <t>落札価格</t>
    <rPh sb="0" eb="4">
      <t>ラクサツカカク</t>
    </rPh>
    <phoneticPr fontId="3"/>
  </si>
  <si>
    <t>最終契約額</t>
    <rPh sb="0" eb="2">
      <t>サイシュウ</t>
    </rPh>
    <rPh sb="2" eb="5">
      <t>ケイヤクガク</t>
    </rPh>
    <phoneticPr fontId="3"/>
  </si>
  <si>
    <t>工期首</t>
    <rPh sb="0" eb="2">
      <t>コウキ</t>
    </rPh>
    <rPh sb="2" eb="3">
      <t>シュ</t>
    </rPh>
    <phoneticPr fontId="1"/>
  </si>
  <si>
    <t>工期末</t>
  </si>
  <si>
    <t>最終工期末</t>
    <phoneticPr fontId="15"/>
  </si>
  <si>
    <t>始期</t>
    <rPh sb="0" eb="2">
      <t>シキ</t>
    </rPh>
    <phoneticPr fontId="1"/>
  </si>
  <si>
    <t>終期</t>
    <rPh sb="0" eb="2">
      <t>シュウキ</t>
    </rPh>
    <phoneticPr fontId="3"/>
  </si>
  <si>
    <t>増加費用</t>
    <phoneticPr fontId="3"/>
  </si>
  <si>
    <t>所属</t>
    <rPh sb="0" eb="2">
      <t>ショゾク</t>
    </rPh>
    <phoneticPr fontId="3"/>
  </si>
  <si>
    <t>氏名</t>
    <rPh sb="0" eb="2">
      <t>シメイ</t>
    </rPh>
    <phoneticPr fontId="3"/>
  </si>
  <si>
    <t>連絡先☎</t>
    <rPh sb="0" eb="3">
      <t>レンラクサキ</t>
    </rPh>
    <phoneticPr fontId="3"/>
  </si>
  <si>
    <t>☎内線</t>
    <rPh sb="1" eb="3">
      <t>ナイセン</t>
    </rPh>
    <phoneticPr fontId="3"/>
  </si>
  <si>
    <t>主</t>
    <rPh sb="0" eb="1">
      <t>シュ</t>
    </rPh>
    <phoneticPr fontId="15"/>
  </si>
  <si>
    <t>横計</t>
    <rPh sb="0" eb="1">
      <t>ヨコ</t>
    </rPh>
    <rPh sb="1" eb="2">
      <t>ケイ</t>
    </rPh>
    <phoneticPr fontId="15"/>
  </si>
  <si>
    <t>横合計</t>
    <rPh sb="0" eb="1">
      <t>ヨコ</t>
    </rPh>
    <rPh sb="1" eb="2">
      <t>ゴウ</t>
    </rPh>
    <rPh sb="2" eb="3">
      <t>ケイ</t>
    </rPh>
    <phoneticPr fontId="15"/>
  </si>
  <si>
    <t>主要建物　建物1～建物7</t>
    <rPh sb="0" eb="2">
      <t>シュヨウ</t>
    </rPh>
    <rPh sb="2" eb="4">
      <t>タテモノ</t>
    </rPh>
    <phoneticPr fontId="1"/>
  </si>
  <si>
    <t>縦計</t>
    <rPh sb="0" eb="1">
      <t>タテ</t>
    </rPh>
    <rPh sb="1" eb="2">
      <t>ケイ</t>
    </rPh>
    <phoneticPr fontId="15"/>
  </si>
  <si>
    <t>2. 科目別工事費</t>
    <rPh sb="3" eb="5">
      <t>カモク</t>
    </rPh>
    <rPh sb="5" eb="6">
      <t>ベツ</t>
    </rPh>
    <rPh sb="6" eb="9">
      <t>コウジヒ</t>
    </rPh>
    <phoneticPr fontId="1"/>
  </si>
  <si>
    <t>建物１</t>
    <rPh sb="0" eb="2">
      <t>タテモノ</t>
    </rPh>
    <phoneticPr fontId="15"/>
  </si>
  <si>
    <t>建物２</t>
    <rPh sb="0" eb="2">
      <t>タテモノ</t>
    </rPh>
    <phoneticPr fontId="15"/>
  </si>
  <si>
    <t>建物３</t>
    <rPh sb="0" eb="2">
      <t>タテモノ</t>
    </rPh>
    <phoneticPr fontId="15"/>
  </si>
  <si>
    <t>建物４</t>
    <rPh sb="0" eb="2">
      <t>タテモノ</t>
    </rPh>
    <phoneticPr fontId="15"/>
  </si>
  <si>
    <t>建物５</t>
    <rPh sb="0" eb="2">
      <t>タテモノ</t>
    </rPh>
    <phoneticPr fontId="15"/>
  </si>
  <si>
    <t>建物６</t>
    <rPh sb="0" eb="2">
      <t>タテモノ</t>
    </rPh>
    <phoneticPr fontId="15"/>
  </si>
  <si>
    <t>建物７</t>
    <rPh sb="0" eb="2">
      <t>タテモノ</t>
    </rPh>
    <phoneticPr fontId="15"/>
  </si>
  <si>
    <t>建物種別コード</t>
    <rPh sb="0" eb="2">
      <t>タテモノ</t>
    </rPh>
    <rPh sb="2" eb="4">
      <t>シュベツ</t>
    </rPh>
    <phoneticPr fontId="13"/>
  </si>
  <si>
    <t>構造種別</t>
    <rPh sb="0" eb="2">
      <t>コウゾウ</t>
    </rPh>
    <rPh sb="2" eb="4">
      <t>シュベツ</t>
    </rPh>
    <phoneticPr fontId="15"/>
  </si>
  <si>
    <t>地上階数(階)</t>
    <rPh sb="0" eb="2">
      <t>チジョウ</t>
    </rPh>
    <rPh sb="2" eb="4">
      <t>カイスウ</t>
    </rPh>
    <rPh sb="5" eb="6">
      <t>カイ</t>
    </rPh>
    <phoneticPr fontId="13"/>
  </si>
  <si>
    <t>地下階数(階)</t>
    <rPh sb="0" eb="2">
      <t>チカ</t>
    </rPh>
    <rPh sb="2" eb="4">
      <t>カイスウ</t>
    </rPh>
    <rPh sb="5" eb="6">
      <t>カイ</t>
    </rPh>
    <phoneticPr fontId="13"/>
  </si>
  <si>
    <t>計</t>
    <rPh sb="0" eb="1">
      <t>ケイ</t>
    </rPh>
    <phoneticPr fontId="15"/>
  </si>
  <si>
    <t>1期　計</t>
    <rPh sb="1" eb="2">
      <t>キ</t>
    </rPh>
    <rPh sb="3" eb="4">
      <t>ケイ</t>
    </rPh>
    <phoneticPr fontId="15"/>
  </si>
  <si>
    <t>2期　計</t>
    <rPh sb="1" eb="2">
      <t>キ</t>
    </rPh>
    <rPh sb="3" eb="4">
      <t>ケイ</t>
    </rPh>
    <phoneticPr fontId="15"/>
  </si>
  <si>
    <t>3期　計</t>
    <rPh sb="1" eb="2">
      <t>キ</t>
    </rPh>
    <rPh sb="3" eb="4">
      <t>ケイ</t>
    </rPh>
    <phoneticPr fontId="15"/>
  </si>
  <si>
    <t>合計</t>
    <rPh sb="0" eb="2">
      <t>ゴウケイ</t>
    </rPh>
    <phoneticPr fontId="15"/>
  </si>
  <si>
    <t>⑫ 発生材処理</t>
  </si>
  <si>
    <t>⑮ 発生材処理</t>
  </si>
  <si>
    <t>4期　計</t>
    <rPh sb="1" eb="2">
      <t>キ</t>
    </rPh>
    <rPh sb="3" eb="4">
      <t>ケイ</t>
    </rPh>
    <phoneticPr fontId="15"/>
  </si>
  <si>
    <t>４期工事</t>
    <rPh sb="1" eb="2">
      <t>キ</t>
    </rPh>
    <rPh sb="2" eb="4">
      <t>コウジ</t>
    </rPh>
    <phoneticPr fontId="15"/>
  </si>
  <si>
    <t>共通費実態調査票　目次</t>
    <phoneticPr fontId="15"/>
  </si>
  <si>
    <t>共通費実態調査</t>
  </si>
  <si>
    <t>調査票（１期主）</t>
    <rPh sb="0" eb="3">
      <t>チョウサヒョウ</t>
    </rPh>
    <rPh sb="5" eb="6">
      <t>キ</t>
    </rPh>
    <rPh sb="6" eb="7">
      <t>シュ</t>
    </rPh>
    <phoneticPr fontId="15"/>
  </si>
  <si>
    <t>・・・・・・・・・・・・・</t>
    <phoneticPr fontId="15"/>
  </si>
  <si>
    <t>調査票（１期１従）</t>
    <rPh sb="0" eb="3">
      <t>チョウサヒョウ</t>
    </rPh>
    <rPh sb="5" eb="6">
      <t>キ</t>
    </rPh>
    <rPh sb="7" eb="8">
      <t>ジュウ</t>
    </rPh>
    <phoneticPr fontId="15"/>
  </si>
  <si>
    <t>共 通 費 実 態 調 査 票</t>
    <phoneticPr fontId="15"/>
  </si>
  <si>
    <t>調査票（１期２従）</t>
    <rPh sb="0" eb="3">
      <t>チョウサヒョウ</t>
    </rPh>
    <rPh sb="5" eb="6">
      <t>キ</t>
    </rPh>
    <rPh sb="7" eb="8">
      <t>ジュウ</t>
    </rPh>
    <phoneticPr fontId="15"/>
  </si>
  <si>
    <t>調査票（２期主）</t>
    <rPh sb="0" eb="3">
      <t>チョウサヒョウ</t>
    </rPh>
    <rPh sb="5" eb="6">
      <t>キ</t>
    </rPh>
    <rPh sb="6" eb="7">
      <t>シュ</t>
    </rPh>
    <phoneticPr fontId="15"/>
  </si>
  <si>
    <t>調査票（２期従）</t>
    <rPh sb="0" eb="3">
      <t>チョウサヒョウ</t>
    </rPh>
    <rPh sb="5" eb="6">
      <t>キ</t>
    </rPh>
    <rPh sb="6" eb="7">
      <t>ジュウ</t>
    </rPh>
    <phoneticPr fontId="15"/>
  </si>
  <si>
    <t>調査票（３期主）</t>
    <rPh sb="0" eb="3">
      <t>チョウサヒョウ</t>
    </rPh>
    <rPh sb="5" eb="6">
      <t>キ</t>
    </rPh>
    <rPh sb="6" eb="7">
      <t>シュ</t>
    </rPh>
    <phoneticPr fontId="15"/>
  </si>
  <si>
    <t>調査票（２期主）に同じ</t>
    <rPh sb="9" eb="10">
      <t>オナ</t>
    </rPh>
    <phoneticPr fontId="15"/>
  </si>
  <si>
    <t>調査票（３期従）</t>
    <rPh sb="0" eb="3">
      <t>チョウサヒョウ</t>
    </rPh>
    <rPh sb="5" eb="6">
      <t>キ</t>
    </rPh>
    <rPh sb="6" eb="7">
      <t>ジュウ</t>
    </rPh>
    <phoneticPr fontId="15"/>
  </si>
  <si>
    <t>調査票（２期従）に同じ</t>
    <rPh sb="6" eb="7">
      <t>ジュウ</t>
    </rPh>
    <rPh sb="9" eb="10">
      <t>オナ</t>
    </rPh>
    <phoneticPr fontId="15"/>
  </si>
  <si>
    <t>１．共通費実態調査票（建築新営工事・発注者用）</t>
    <rPh sb="13" eb="15">
      <t>シンエイ</t>
    </rPh>
    <rPh sb="18" eb="21">
      <t>ハッチュウシャ</t>
    </rPh>
    <phoneticPr fontId="15"/>
  </si>
  <si>
    <t>■発注者用■
新営（建築）</t>
    <rPh sb="1" eb="4">
      <t>ハッチュウシャ</t>
    </rPh>
    <rPh sb="7" eb="9">
      <t>シンエイ</t>
    </rPh>
    <phoneticPr fontId="15"/>
  </si>
  <si>
    <t>（建築新営工事・発注者用）</t>
    <rPh sb="3" eb="5">
      <t>シンエイ</t>
    </rPh>
    <rPh sb="5" eb="7">
      <t>コウジ</t>
    </rPh>
    <rPh sb="8" eb="11">
      <t>ハッチュウシャ</t>
    </rPh>
    <phoneticPr fontId="15"/>
  </si>
  <si>
    <t>調査票（４期主）</t>
    <rPh sb="0" eb="3">
      <t>チョウサヒョウ</t>
    </rPh>
    <rPh sb="5" eb="6">
      <t>キ</t>
    </rPh>
    <rPh sb="6" eb="7">
      <t>シュ</t>
    </rPh>
    <phoneticPr fontId="15"/>
  </si>
  <si>
    <t>共通費実態調査について</t>
    <phoneticPr fontId="15"/>
  </si>
  <si>
    <t>１．共通費実態調査にあたって</t>
    <rPh sb="2" eb="4">
      <t>キョウツウ</t>
    </rPh>
    <rPh sb="4" eb="5">
      <t>ヒ</t>
    </rPh>
    <rPh sb="5" eb="6">
      <t>ジツ</t>
    </rPh>
    <rPh sb="6" eb="7">
      <t>タイ</t>
    </rPh>
    <rPh sb="7" eb="9">
      <t>チョウサ</t>
    </rPh>
    <phoneticPr fontId="6"/>
  </si>
  <si>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調査は、共通仮設費及び現場管理費の実態を調査するもので、調査の分析結果を基に「公共建築工事共通費積算基準」の改定を行うこととしております。
　入力していただいた調査票は、調査の目的以外には使用することはありません。</t>
    <phoneticPr fontId="15"/>
  </si>
  <si>
    <t>２．調査票【留意事項】</t>
    <rPh sb="2" eb="4">
      <t>チョウサ</t>
    </rPh>
    <rPh sb="4" eb="5">
      <t>ヒョウ</t>
    </rPh>
    <rPh sb="6" eb="8">
      <t>リュウイ</t>
    </rPh>
    <rPh sb="8" eb="10">
      <t>ジコウ</t>
    </rPh>
    <phoneticPr fontId="6"/>
  </si>
  <si>
    <t>①</t>
  </si>
  <si>
    <t>②</t>
  </si>
  <si>
    <t>③</t>
  </si>
  <si>
    <t>　当該工事に複数の敷地（隣接しない敷地）における工事が含まれている場合は、主たる工事を「調査票1期主」へ従となる工事を「調査票1期1従」へ、それぞれ別々に入力をお願いします。</t>
    <phoneticPr fontId="15"/>
  </si>
  <si>
    <t>　また、従となる工事が、本調査票で準備した件数以上ある場合は、「調査票1期2従」シートをコピーし、各種情報を入力してください。２期の場合は、２期の「２期従」をコビーしてください。なお、シート名を「調査票１期従〇」としてください。〇は続き番号を入力してください。</t>
    <rPh sb="12" eb="13">
      <t>ホン</t>
    </rPh>
    <rPh sb="13" eb="16">
      <t>チョウサヒョウ</t>
    </rPh>
    <rPh sb="17" eb="19">
      <t>ジュンビ</t>
    </rPh>
    <rPh sb="21" eb="23">
      <t>ケンスウ</t>
    </rPh>
    <rPh sb="49" eb="51">
      <t>カクシュ</t>
    </rPh>
    <rPh sb="64" eb="65">
      <t>キ</t>
    </rPh>
    <rPh sb="66" eb="68">
      <t>バアイ</t>
    </rPh>
    <rPh sb="71" eb="72">
      <t>キ</t>
    </rPh>
    <rPh sb="75" eb="76">
      <t>キ</t>
    </rPh>
    <rPh sb="76" eb="77">
      <t>ジュウ</t>
    </rPh>
    <rPh sb="116" eb="117">
      <t>ツヅ</t>
    </rPh>
    <rPh sb="118" eb="120">
      <t>バンゴウ</t>
    </rPh>
    <rPh sb="121" eb="123">
      <t>ニュウリョク</t>
    </rPh>
    <phoneticPr fontId="15"/>
  </si>
  <si>
    <t>注)</t>
    <rPh sb="0" eb="1">
      <t>チュウ</t>
    </rPh>
    <phoneticPr fontId="15"/>
  </si>
  <si>
    <t>「1. 種目別工事費」は、全体の共通仮設費、現場管理費、一般管理費等及び負担金等の額を「主たる工事」に入力してください。なお、この場合は、直接工事費が主たる工事のみの金額であるため、工事価格が内訳書上の工事価格と異なることになりますが、分析の過程で処理を行うこととしています。</t>
    <phoneticPr fontId="15"/>
  </si>
  <si>
    <t>３．記入要領</t>
  </si>
  <si>
    <t>工事を分割発注している場合は、「調査票(2期主)」以降の入力もお願いします。</t>
    <rPh sb="22" eb="23">
      <t>シュ</t>
    </rPh>
    <phoneticPr fontId="15"/>
  </si>
  <si>
    <t>入力欄の右に“入力上の注意”及び“内容説明”を付していますので、入力の際の参考にしてください。</t>
    <phoneticPr fontId="15"/>
  </si>
  <si>
    <t>④</t>
  </si>
  <si>
    <t>数値、金額は半角で入力をお願いします。なお、コンマは不要です。</t>
    <phoneticPr fontId="15"/>
  </si>
  <si>
    <t>⑤</t>
  </si>
  <si>
    <t>金額が発生しない場合等は「0」を入力してください。</t>
    <rPh sb="3" eb="5">
      <t>ハッセイ</t>
    </rPh>
    <rPh sb="10" eb="11">
      <t>ナド</t>
    </rPh>
    <phoneticPr fontId="15"/>
  </si>
  <si>
    <t>⑥</t>
  </si>
  <si>
    <t>「ck」への入力は不要ですが、入力内容の最終的なチェックにご活用ください。</t>
    <phoneticPr fontId="15"/>
  </si>
  <si>
    <t>　既存建物等の改修工事が当該工事に含まれる場合も本調査票を使用して下さい。</t>
    <phoneticPr fontId="15"/>
  </si>
  <si>
    <r>
      <t>　当該工事において、複数棟の建物を新築する場合は、棟毎の建物概要や科目別内訳を、本調査票へ入力して下さい。（７棟まで入力が可能な書式としています。）なお、</t>
    </r>
    <r>
      <rPr>
        <b/>
        <sz val="11"/>
        <color rgb="FFFF0000"/>
        <rFont val="ＭＳ 明朝"/>
        <family val="1"/>
        <charset val="128"/>
      </rPr>
      <t>改修建物の建物概要の入力は不要</t>
    </r>
    <r>
      <rPr>
        <sz val="11"/>
        <color theme="1"/>
        <rFont val="ＭＳ 明朝"/>
        <family val="1"/>
        <charset val="128"/>
      </rPr>
      <t>です。</t>
    </r>
    <rPh sb="77" eb="81">
      <t>カイシュウタテモノ</t>
    </rPh>
    <rPh sb="82" eb="86">
      <t>タテモノガイヨウ</t>
    </rPh>
    <rPh sb="87" eb="89">
      <t>ニュウリョク</t>
    </rPh>
    <rPh sb="90" eb="92">
      <t>フヨウ</t>
    </rPh>
    <phoneticPr fontId="15"/>
  </si>
  <si>
    <t>③</t>
    <phoneticPr fontId="15"/>
  </si>
  <si>
    <t>④</t>
    <phoneticPr fontId="15"/>
  </si>
  <si>
    <t>⑦ 予定価格公開の方式</t>
    <rPh sb="2" eb="4">
      <t>ヨテイ</t>
    </rPh>
    <rPh sb="4" eb="6">
      <t>カカク</t>
    </rPh>
    <rPh sb="6" eb="8">
      <t>コウカイ</t>
    </rPh>
    <rPh sb="9" eb="11">
      <t>ホウシキ</t>
    </rPh>
    <phoneticPr fontId="1"/>
  </si>
  <si>
    <r>
      <t>当初発注時の</t>
    </r>
    <r>
      <rPr>
        <b/>
        <sz val="10"/>
        <color theme="1"/>
        <rFont val="ＭＳ 明朝"/>
        <family val="1"/>
        <charset val="128"/>
      </rPr>
      <t>予定価格</t>
    </r>
    <r>
      <rPr>
        <sz val="10"/>
        <color theme="1"/>
        <rFont val="ＭＳ 明朝"/>
        <family val="1"/>
        <charset val="128"/>
      </rPr>
      <t>を入力します。</t>
    </r>
    <rPh sb="0" eb="2">
      <t>トウショ</t>
    </rPh>
    <rPh sb="2" eb="5">
      <t>ハッチュウジ</t>
    </rPh>
    <rPh sb="6" eb="8">
      <t>ヨテイ</t>
    </rPh>
    <rPh sb="8" eb="10">
      <t>カカク</t>
    </rPh>
    <rPh sb="11" eb="13">
      <t>ニュウリョク</t>
    </rPh>
    <phoneticPr fontId="3"/>
  </si>
  <si>
    <t>数量公開の方式を選択します。</t>
    <rPh sb="0" eb="2">
      <t>スウリョウ</t>
    </rPh>
    <rPh sb="2" eb="4">
      <t>コウカイ</t>
    </rPh>
    <rPh sb="5" eb="7">
      <t>ホウシキ</t>
    </rPh>
    <rPh sb="8" eb="10">
      <t>センタク</t>
    </rPh>
    <phoneticPr fontId="3"/>
  </si>
  <si>
    <t>予定価格（設計価格）の公開手法について選択します。</t>
    <rPh sb="0" eb="2">
      <t>ヨテイ</t>
    </rPh>
    <rPh sb="2" eb="4">
      <t>カカク</t>
    </rPh>
    <rPh sb="5" eb="7">
      <t>セッケイ</t>
    </rPh>
    <rPh sb="7" eb="9">
      <t>カカク</t>
    </rPh>
    <rPh sb="11" eb="13">
      <t>コウカイ</t>
    </rPh>
    <rPh sb="13" eb="15">
      <t>シュホウ</t>
    </rPh>
    <rPh sb="19" eb="21">
      <t>センタク</t>
    </rPh>
    <phoneticPr fontId="3"/>
  </si>
  <si>
    <t>予定価格（又は設計価格）の公開について、実施の可否を選択してください。</t>
    <rPh sb="0" eb="2">
      <t>ヨテイ</t>
    </rPh>
    <rPh sb="13" eb="15">
      <t>コウカイ</t>
    </rPh>
    <rPh sb="20" eb="22">
      <t>ジッシ</t>
    </rPh>
    <rPh sb="23" eb="25">
      <t>カヒ</t>
    </rPh>
    <rPh sb="26" eb="28">
      <t>センタク</t>
    </rPh>
    <phoneticPr fontId="3"/>
  </si>
  <si>
    <r>
      <t>工期を入力します。余裕工期等の場合は実工期を入力します。</t>
    </r>
    <r>
      <rPr>
        <b/>
        <sz val="10"/>
        <color theme="1"/>
        <rFont val="ＭＳ 明朝"/>
        <family val="1"/>
        <charset val="128"/>
      </rPr>
      <t>入力例：2023/6/30（西暦を半角</t>
    </r>
    <r>
      <rPr>
        <sz val="10"/>
        <color theme="1"/>
        <rFont val="ＭＳ 明朝"/>
        <family val="1"/>
        <charset val="128"/>
      </rPr>
      <t>で入力します）</t>
    </r>
    <phoneticPr fontId="3"/>
  </si>
  <si>
    <r>
      <t xml:space="preserve">有りの場合、中止期間の始期及び終期を入力します。 </t>
    </r>
    <r>
      <rPr>
        <b/>
        <sz val="10"/>
        <color theme="1"/>
        <rFont val="ＭＳ 明朝"/>
        <family val="1"/>
        <charset val="128"/>
      </rPr>
      <t>入力例：2023/6/30（半角</t>
    </r>
    <r>
      <rPr>
        <sz val="10"/>
        <color theme="1"/>
        <rFont val="ＭＳ 明朝"/>
        <family val="1"/>
        <charset val="128"/>
      </rPr>
      <t>で入力します）</t>
    </r>
    <rPh sb="13" eb="14">
      <t>オヨ</t>
    </rPh>
    <rPh sb="15" eb="17">
      <t>シュウキ</t>
    </rPh>
    <phoneticPr fontId="3"/>
  </si>
  <si>
    <t>⑤ 主要建物　建物1～建物7</t>
    <rPh sb="2" eb="4">
      <t>シュヨウ</t>
    </rPh>
    <rPh sb="4" eb="6">
      <t>タテモノ</t>
    </rPh>
    <phoneticPr fontId="1"/>
  </si>
  <si>
    <t>⑥ 付属建物</t>
    <rPh sb="2" eb="4">
      <t>フゾク</t>
    </rPh>
    <rPh sb="4" eb="6">
      <t>タテモノ</t>
    </rPh>
    <phoneticPr fontId="1"/>
  </si>
  <si>
    <t>⑦ 囲障工事</t>
    <rPh sb="2" eb="4">
      <t>イショウ</t>
    </rPh>
    <rPh sb="4" eb="6">
      <t>コウジ</t>
    </rPh>
    <phoneticPr fontId="1"/>
  </si>
  <si>
    <t>⑧ 舗装工事</t>
    <rPh sb="2" eb="4">
      <t>ホソウ</t>
    </rPh>
    <rPh sb="4" eb="6">
      <t>コウジ</t>
    </rPh>
    <phoneticPr fontId="1"/>
  </si>
  <si>
    <t>⑨ 屋外排水工事</t>
    <rPh sb="2" eb="4">
      <t>オクガイ</t>
    </rPh>
    <rPh sb="4" eb="6">
      <t>ハイスイ</t>
    </rPh>
    <rPh sb="6" eb="8">
      <t>コウジ</t>
    </rPh>
    <phoneticPr fontId="1"/>
  </si>
  <si>
    <t>⑩ 造園工事</t>
    <rPh sb="2" eb="4">
      <t>ゾウエン</t>
    </rPh>
    <rPh sb="4" eb="6">
      <t>コウジ</t>
    </rPh>
    <phoneticPr fontId="1"/>
  </si>
  <si>
    <t>⑫ 既存建物改修工事</t>
    <rPh sb="2" eb="4">
      <t>キゾン</t>
    </rPh>
    <rPh sb="4" eb="6">
      <t>タテモノ</t>
    </rPh>
    <rPh sb="6" eb="8">
      <t>カイシュウ</t>
    </rPh>
    <rPh sb="8" eb="10">
      <t>コウジ</t>
    </rPh>
    <phoneticPr fontId="1"/>
  </si>
  <si>
    <t>⑬ 発生材処理</t>
  </si>
  <si>
    <t>⑬ 発生材処理</t>
    <phoneticPr fontId="1"/>
  </si>
  <si>
    <t>⑭ 設備工事</t>
    <rPh sb="2" eb="4">
      <t>セツビ</t>
    </rPh>
    <rPh sb="4" eb="6">
      <t>コウジ</t>
    </rPh>
    <phoneticPr fontId="1"/>
  </si>
  <si>
    <t>⑮ 取りこわし工事</t>
    <rPh sb="2" eb="3">
      <t>ト</t>
    </rPh>
    <rPh sb="7" eb="9">
      <t>コウジ</t>
    </rPh>
    <phoneticPr fontId="1"/>
  </si>
  <si>
    <t>⑯ 発生材処理</t>
  </si>
  <si>
    <t>⑯ 発生材処理</t>
    <phoneticPr fontId="1"/>
  </si>
  <si>
    <t>⑪ ⑤～⑩以外の工事の合計額</t>
    <rPh sb="5" eb="7">
      <t>イガイ</t>
    </rPh>
    <rPh sb="8" eb="10">
      <t>コウジ</t>
    </rPh>
    <rPh sb="11" eb="14">
      <t>ゴウケイガク</t>
    </rPh>
    <phoneticPr fontId="1"/>
  </si>
  <si>
    <t>⑫建物概要 建物種別で「以下なし」を入力願います</t>
    <rPh sb="18" eb="20">
      <t>ニュウリョク</t>
    </rPh>
    <rPh sb="20" eb="21">
      <t>ネガ</t>
    </rPh>
    <phoneticPr fontId="3"/>
  </si>
  <si>
    <t>COUNTBLANK</t>
  </si>
  <si>
    <r>
      <t>契約工期に変更があった場合は、最終工期を入力します。工期</t>
    </r>
    <r>
      <rPr>
        <b/>
        <sz val="10"/>
        <color theme="1"/>
        <rFont val="ＭＳ 明朝"/>
        <family val="1"/>
        <charset val="128"/>
      </rPr>
      <t>変更がない場合は「同上」</t>
    </r>
    <r>
      <rPr>
        <sz val="10"/>
        <color theme="1"/>
        <rFont val="ＭＳ 明朝"/>
        <family val="1"/>
        <charset val="128"/>
      </rPr>
      <t>とします。</t>
    </r>
    <rPh sb="37" eb="38">
      <t>オナ</t>
    </rPh>
    <rPh sb="38" eb="39">
      <t>ウエ</t>
    </rPh>
    <phoneticPr fontId="3"/>
  </si>
  <si>
    <t>2. 科目別工事費（ 建物1～建物3 ）</t>
    <rPh sb="3" eb="5">
      <t>カモク</t>
    </rPh>
    <rPh sb="5" eb="6">
      <t>ベツ</t>
    </rPh>
    <rPh sb="6" eb="9">
      <t>コウジヒ</t>
    </rPh>
    <rPh sb="11" eb="13">
      <t>タテモノ</t>
    </rPh>
    <rPh sb="15" eb="17">
      <t>タテモノ</t>
    </rPh>
    <phoneticPr fontId="1"/>
  </si>
  <si>
    <t>　　　　　 　　（ 建物4～建物7 ）</t>
  </si>
  <si>
    <t>　　　　　 　　（ 建物4～建物7 ）</t>
    <phoneticPr fontId="1"/>
  </si>
  <si>
    <t>自動入力です。</t>
    <rPh sb="0" eb="2">
      <t>ジドウ</t>
    </rPh>
    <rPh sb="2" eb="4">
      <t>ニュウリョク</t>
    </rPh>
    <phoneticPr fontId="3"/>
  </si>
  <si>
    <t>本シートの入力が完了しました。引き続きシート名「調査票(1期2従)」の入力をお願いします。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</si>
  <si>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本シートの入力が完了しました。引き続きシート名「調査票(1期1従)」の入力をお願いします。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</si>
  <si>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本シートの入力が完了しました。引き続きシート名「調査票(2期従)」の入力をお願いします。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</si>
  <si>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本シートの入力が完了しました。引き続きシート名「調査票(3期主)」の入力をお願いします。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</si>
  <si>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本シートの入力が完了しました。引き続きシート名「調査票(4期主)」の入力をお願いします。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</si>
  <si>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本シートの入力が完了しました。引き続きシート名「調査票(3期従)」の入力をお願いします。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</si>
  <si>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調査票の項目内容に基づいて　　　橙色に着色されたセルに対して入力してください。</t>
    <rPh sb="16" eb="18">
      <t>ダイダイイロ</t>
    </rPh>
    <rPh sb="19" eb="21">
      <t>チャクショク</t>
    </rPh>
    <rPh sb="27" eb="28">
      <t>タイ</t>
    </rPh>
    <phoneticPr fontId="15"/>
  </si>
  <si>
    <t>⑤ 主要建物　建物1～建物3</t>
    <rPh sb="2" eb="4">
      <t>シュヨウ</t>
    </rPh>
    <rPh sb="4" eb="6">
      <t>タテモノ</t>
    </rPh>
    <phoneticPr fontId="1"/>
  </si>
  <si>
    <t>⑤ 主要建物　建物4～建物6</t>
    <rPh sb="2" eb="4">
      <t>シュヨウ</t>
    </rPh>
    <rPh sb="4" eb="6">
      <t>タテモノ</t>
    </rPh>
    <phoneticPr fontId="1"/>
  </si>
  <si>
    <t>⑤ 主要建物　建物7</t>
    <rPh sb="2" eb="4">
      <t>シュヨウ</t>
    </rPh>
    <rPh sb="4" eb="6">
      <t>タテモノ</t>
    </rPh>
    <phoneticPr fontId="1"/>
  </si>
  <si>
    <t>日数の計算</t>
    <rPh sb="0" eb="2">
      <t>ニッスウ</t>
    </rPh>
    <rPh sb="3" eb="5">
      <t>ケイサン</t>
    </rPh>
    <phoneticPr fontId="15"/>
  </si>
  <si>
    <t>1期工事</t>
    <rPh sb="1" eb="2">
      <t>キ</t>
    </rPh>
    <rPh sb="2" eb="4">
      <t>コウジ</t>
    </rPh>
    <phoneticPr fontId="15"/>
  </si>
  <si>
    <t>2期工事</t>
    <rPh sb="1" eb="2">
      <t>キ</t>
    </rPh>
    <rPh sb="2" eb="4">
      <t>コウジ</t>
    </rPh>
    <phoneticPr fontId="15"/>
  </si>
  <si>
    <t>3期工事</t>
    <rPh sb="1" eb="2">
      <t>キ</t>
    </rPh>
    <rPh sb="2" eb="4">
      <t>コウジ</t>
    </rPh>
    <phoneticPr fontId="15"/>
  </si>
  <si>
    <t>4期工事</t>
    <rPh sb="1" eb="2">
      <t>キ</t>
    </rPh>
    <rPh sb="2" eb="4">
      <t>コウジ</t>
    </rPh>
    <phoneticPr fontId="15"/>
  </si>
  <si>
    <t>工期日数</t>
    <rPh sb="0" eb="2">
      <t>コウキ</t>
    </rPh>
    <rPh sb="2" eb="4">
      <t>ニッスウ</t>
    </rPh>
    <phoneticPr fontId="15"/>
  </si>
  <si>
    <t>（建築新営工事・発注者用）</t>
  </si>
  <si>
    <t>０１　工事全般に関する事項</t>
    <rPh sb="3" eb="5">
      <t>コウジ</t>
    </rPh>
    <rPh sb="5" eb="7">
      <t>ゼンパン</t>
    </rPh>
    <rPh sb="8" eb="9">
      <t>カン</t>
    </rPh>
    <rPh sb="11" eb="13">
      <t>ジコウ</t>
    </rPh>
    <phoneticPr fontId="4"/>
  </si>
  <si>
    <t>０２　工事価格等に関する事項</t>
    <rPh sb="3" eb="5">
      <t>コウジ</t>
    </rPh>
    <rPh sb="5" eb="7">
      <t>カカク</t>
    </rPh>
    <rPh sb="7" eb="8">
      <t>ナド</t>
    </rPh>
    <rPh sb="9" eb="10">
      <t>カン</t>
    </rPh>
    <rPh sb="12" eb="14">
      <t>ジコウ</t>
    </rPh>
    <phoneticPr fontId="4"/>
  </si>
  <si>
    <r>
      <t>前払金（中間前払い金を除く）の割合を整数で入力します。　　</t>
    </r>
    <r>
      <rPr>
        <b/>
        <sz val="10"/>
        <color theme="1"/>
        <rFont val="ＭＳ 明朝"/>
        <family val="1"/>
        <charset val="128"/>
      </rPr>
      <t>前払いが40％の場合の例：40</t>
    </r>
    <rPh sb="18" eb="20">
      <t>セイスウ</t>
    </rPh>
    <phoneticPr fontId="3"/>
  </si>
  <si>
    <t>　・例えば、建物総数が３棟の場合、「建物4」において「以下なし」を選択してください。</t>
    <rPh sb="2" eb="3">
      <t>タト</t>
    </rPh>
    <rPh sb="6" eb="8">
      <t>タテモノ</t>
    </rPh>
    <rPh sb="8" eb="10">
      <t>ソウスウ</t>
    </rPh>
    <rPh sb="12" eb="13">
      <t>トウ</t>
    </rPh>
    <rPh sb="14" eb="16">
      <t>バアイ</t>
    </rPh>
    <rPh sb="18" eb="20">
      <t>タテモノ</t>
    </rPh>
    <rPh sb="27" eb="29">
      <t>イカ</t>
    </rPh>
    <rPh sb="33" eb="35">
      <t>センタク</t>
    </rPh>
    <phoneticPr fontId="15"/>
  </si>
  <si>
    <t>新営工事とは、新築工事及び増築工事のことです。</t>
    <phoneticPr fontId="3"/>
  </si>
  <si>
    <t>↓下記に入力に関するガイドが表示されます。↓</t>
    <phoneticPr fontId="3"/>
  </si>
  <si>
    <t>「建築新営工事・発注者用」</t>
    <rPh sb="8" eb="10">
      <t>ハッチュウ</t>
    </rPh>
    <phoneticPr fontId="3"/>
  </si>
  <si>
    <r>
      <t>　建物を新築又は増築する工事の調査票です。建物の</t>
    </r>
    <r>
      <rPr>
        <b/>
        <sz val="11"/>
        <color rgb="FFFF0000"/>
        <rFont val="ＭＳ 明朝"/>
        <family val="1"/>
        <charset val="128"/>
      </rPr>
      <t>とりこわし工事を含む場合も本調査票</t>
    </r>
    <r>
      <rPr>
        <sz val="11"/>
        <color theme="1"/>
        <rFont val="ＭＳ 明朝"/>
        <family val="1"/>
        <charset val="128"/>
      </rPr>
      <t>をご利用ください。</t>
    </r>
    <r>
      <rPr>
        <b/>
        <u/>
        <sz val="11"/>
        <color theme="1"/>
        <rFont val="ＭＳ 明朝"/>
        <family val="1"/>
        <charset val="128"/>
      </rPr>
      <t>(とりこわし工事単独発注（解体業者への発注）は調査の対象外です)</t>
    </r>
    <rPh sb="21" eb="23">
      <t>タテモノ</t>
    </rPh>
    <rPh sb="29" eb="31">
      <t>コウジ</t>
    </rPh>
    <rPh sb="32" eb="33">
      <t>フク</t>
    </rPh>
    <rPh sb="34" eb="36">
      <t>バアイ</t>
    </rPh>
    <rPh sb="37" eb="38">
      <t>ホン</t>
    </rPh>
    <rPh sb="38" eb="41">
      <t>チョウサヒョウ</t>
    </rPh>
    <rPh sb="43" eb="45">
      <t>リヨウ</t>
    </rPh>
    <rPh sb="76" eb="78">
      <t>タイショウ</t>
    </rPh>
    <phoneticPr fontId="15"/>
  </si>
  <si>
    <t>④ 週休２日促進工事の取組</t>
    <rPh sb="2" eb="4">
      <t>シュウキュウ</t>
    </rPh>
    <rPh sb="5" eb="6">
      <t>ニチ</t>
    </rPh>
    <rPh sb="6" eb="8">
      <t>ソクシン</t>
    </rPh>
    <rPh sb="8" eb="10">
      <t>コウジ</t>
    </rPh>
    <rPh sb="11" eb="13">
      <t>トリクミ</t>
    </rPh>
    <phoneticPr fontId="1"/>
  </si>
  <si>
    <t>週休２日の適用工事（実施）は「有」を選択します。</t>
    <rPh sb="5" eb="7">
      <t>テキヨウ</t>
    </rPh>
    <rPh sb="18" eb="20">
      <t>センタク</t>
    </rPh>
    <phoneticPr fontId="3"/>
  </si>
  <si>
    <t>週休２日の適用方式を選択します。</t>
    <rPh sb="10" eb="12">
      <t>センタク</t>
    </rPh>
    <phoneticPr fontId="3"/>
  </si>
  <si>
    <t>週休２日促進工事の適用工事（実施）した場合は「有」を入力します。</t>
    <rPh sb="4" eb="8">
      <t>ソクシンコウジ</t>
    </rPh>
    <rPh sb="9" eb="11">
      <t>テキヨウ</t>
    </rPh>
    <phoneticPr fontId="3"/>
  </si>
  <si>
    <t>④ 週休２日の取組</t>
    <rPh sb="2" eb="4">
      <t>シュウキュウ</t>
    </rPh>
    <rPh sb="5" eb="6">
      <t>ニチ</t>
    </rPh>
    <rPh sb="7" eb="9">
      <t>トリクミ</t>
    </rPh>
    <phoneticPr fontId="1"/>
  </si>
  <si>
    <t>通達とは「営繕工事における週休2日促進工事の実施について（改定）」令和7年3月25日付け(国営計第170号)</t>
    <rPh sb="29" eb="31">
      <t>カイテイ</t>
    </rPh>
    <rPh sb="33" eb="35">
      <t>レイワ</t>
    </rPh>
    <phoneticPr fontId="3"/>
  </si>
  <si>
    <t>2025.4版</t>
    <rPh sb="6" eb="7">
      <t>バン</t>
    </rPh>
    <phoneticPr fontId="19"/>
  </si>
  <si>
    <t>2024.4版</t>
    <rPh sb="6" eb="7">
      <t>バン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</si>
</sst>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ページ&quot;"/>
    <numFmt numFmtId="177" formatCode="[$-F800]dddd\,\ mmmm\ dd\,\ yyyy"/>
    <numFmt numFmtId="178" formatCode="00"/>
  </numFmts>
  <fonts count="28" x14ac:knownFonts="1">
    <font>
      <sz val="10"/>
      <color theme="1"/>
      <name val="ＭＳ ゴシック"/>
      <family val="2"/>
      <charset val="128"/>
    </font>
    <font>
      <b/>
      <sz val="10"/>
      <color theme="1"/>
      <name val="ＭＳ ゴシック"/>
      <family val="2"/>
      <charset val="128"/>
    </font>
    <font>
      <sz val="10"/>
      <color theme="1"/>
      <name val="ＭＳ 明朝"/>
      <family val="1"/>
      <charset val="128"/>
    </font>
    <font>
      <sz val="11"/>
      <name val="ＭＳ 明朝"/>
      <family val="1"/>
      <charset val="128"/>
    </font>
    <font>
      <b/>
      <sz val="11"/>
      <color rgb="FFFF0000"/>
      <name val="游ゴシック Light"/>
      <family val="3"/>
      <charset val="128"/>
    </font>
    <font>
      <sz val="10"/>
      <name val="ＭＳ 明朝"/>
      <family val="1"/>
      <charset val="128"/>
    </font>
    <font>
      <b/>
      <sz val="10"/>
      <color theme="1"/>
      <name val="ＭＳ 明朝"/>
      <family val="1"/>
      <charset val="128"/>
    </font>
    <font>
      <b/>
      <sz val="10"/>
      <name val="ＭＳ 明朝"/>
      <family val="1"/>
      <charset val="128"/>
    </font>
    <font>
      <b/>
      <sz val="10"/>
      <color rgb="FFFF0000"/>
      <name val="ＭＳ 明朝"/>
      <family val="1"/>
      <charset val="128"/>
    </font>
    <font>
      <b/>
      <sz val="10"/>
      <color theme="1"/>
      <name val="ＭＳ ゴシック"/>
      <family val="3"/>
      <charset val="128"/>
    </font>
    <font>
      <sz val="11"/>
      <color theme="1"/>
      <name val="ＭＳ 明朝"/>
      <family val="1"/>
      <charset val="128"/>
    </font>
    <font>
      <sz val="9"/>
      <color theme="1"/>
      <name val="ＭＳ 明朝"/>
      <family val="1"/>
      <charset val="128"/>
    </font>
    <font>
      <b/>
      <sz val="11"/>
      <color rgb="FFFF0000"/>
      <name val="ＭＳ 明朝"/>
      <family val="1"/>
      <charset val="128"/>
    </font>
    <font>
      <sz val="11"/>
      <color rgb="FF006100"/>
      <name val="ＭＳ ゴシック"/>
      <family val="2"/>
      <charset val="128"/>
    </font>
    <font>
      <sz val="10"/>
      <color theme="1"/>
      <name val="ＭＳ ゴシック"/>
      <family val="3"/>
      <charset val="128"/>
    </font>
    <font>
      <sz val="6"/>
      <name val="ＭＳ ゴシック"/>
      <family val="2"/>
      <charset val="128"/>
    </font>
    <font>
      <b/>
      <sz val="11"/>
      <color theme="1"/>
      <name val="ＭＳ 明朝"/>
      <family val="1"/>
      <charset val="128"/>
    </font>
    <font>
      <b/>
      <sz val="10"/>
      <color rgb="FFFF0000"/>
      <name val="ＭＳ ゴシック"/>
      <family val="2"/>
      <charset val="128"/>
    </font>
    <font>
      <sz val="10"/>
      <color rgb="FFFF0000"/>
      <name val="ＭＳ 明朝"/>
      <family val="1"/>
      <charset val="128"/>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b/>
      <u/>
      <sz val="11"/>
      <color theme="1"/>
      <name val="ＭＳ 明朝"/>
      <family val="1"/>
      <charset val="128"/>
    </font>
    <font>
      <b/>
      <sz val="11"/>
      <name val="ＭＳ 明朝"/>
      <family val="1"/>
      <charset val="128"/>
    </font>
    <font>
      <sz val="10"/>
      <name val="ＭＳ ゴシック"/>
      <family val="2"/>
      <charset val="128"/>
    </font>
    <font>
      <sz val="10"/>
      <color rgb="FFCCCCFF"/>
      <name val="ＭＳ ゴシック"/>
      <family val="2"/>
      <charset val="128"/>
    </font>
  </fonts>
  <fills count="8">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style="thin">
        <color auto="1"/>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medium">
        <color auto="1"/>
      </right>
      <top style="dotted">
        <color auto="1"/>
      </top>
      <bottom style="dotted">
        <color auto="1"/>
      </bottom>
      <diagonal/>
    </border>
    <border>
      <left style="medium">
        <color auto="1"/>
      </left>
      <right style="thin">
        <color auto="1"/>
      </right>
      <top/>
      <bottom style="medium">
        <color auto="1"/>
      </bottom>
      <diagonal/>
    </border>
    <border>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dotted">
        <color auto="1"/>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dotted">
        <color auto="1"/>
      </bottom>
      <diagonal/>
    </border>
    <border>
      <left style="thin">
        <color auto="1"/>
      </left>
      <right/>
      <top style="dotted">
        <color auto="1"/>
      </top>
      <bottom/>
      <diagonal/>
    </border>
    <border>
      <left/>
      <right/>
      <top style="dotted">
        <color auto="1"/>
      </top>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dotted">
        <color auto="1"/>
      </bottom>
      <diagonal/>
    </border>
    <border>
      <left style="dotted">
        <color auto="1"/>
      </left>
      <right style="medium">
        <color auto="1"/>
      </right>
      <top style="thin">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right style="medium">
        <color auto="1"/>
      </right>
      <top style="dotted">
        <color auto="1"/>
      </top>
      <bottom style="thin">
        <color auto="1"/>
      </bottom>
      <diagonal/>
    </border>
    <border>
      <left style="thin">
        <color auto="1"/>
      </left>
      <right/>
      <top style="dotted">
        <color auto="1"/>
      </top>
      <bottom style="medium">
        <color auto="1"/>
      </bottom>
      <diagonal/>
    </border>
    <border>
      <left style="medium">
        <color auto="1"/>
      </left>
      <right style="thin">
        <color auto="1"/>
      </right>
      <top/>
      <bottom style="thin">
        <color auto="1"/>
      </bottom>
      <diagonal/>
    </border>
    <border>
      <left style="thin">
        <color auto="1"/>
      </left>
      <right/>
      <top/>
      <bottom style="dotted">
        <color auto="1"/>
      </bottom>
      <diagonal/>
    </border>
    <border>
      <left/>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right style="medium">
        <color auto="1"/>
      </right>
      <top/>
      <bottom style="dotted">
        <color auto="1"/>
      </bottom>
      <diagonal/>
    </border>
    <border>
      <left/>
      <right style="medium">
        <color auto="1"/>
      </right>
      <top/>
      <bottom/>
      <diagonal/>
    </border>
    <border>
      <left style="dotted">
        <color auto="1"/>
      </left>
      <right/>
      <top/>
      <bottom style="dotted">
        <color auto="1"/>
      </bottom>
      <diagonal/>
    </border>
    <border>
      <left style="dotted">
        <color auto="1"/>
      </left>
      <right style="medium">
        <color auto="1"/>
      </right>
      <top style="dotted">
        <color auto="1"/>
      </top>
      <bottom style="thin">
        <color auto="1"/>
      </bottom>
      <diagonal/>
    </border>
    <border>
      <left style="medium">
        <color auto="1"/>
      </left>
      <right/>
      <top style="thin">
        <color auto="1"/>
      </top>
      <bottom style="thin">
        <color auto="1"/>
      </bottom>
      <diagonal/>
    </border>
    <border>
      <left style="dotted">
        <color auto="1"/>
      </left>
      <right style="medium">
        <color auto="1"/>
      </right>
      <top style="thin">
        <color auto="1"/>
      </top>
      <bottom style="thin">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otted">
        <color indexed="64"/>
      </right>
      <top/>
      <bottom style="thin">
        <color auto="1"/>
      </bottom>
      <diagonal/>
    </border>
    <border>
      <left style="dotted">
        <color indexed="64"/>
      </left>
      <right style="thin">
        <color auto="1"/>
      </right>
      <top/>
      <bottom style="thin">
        <color auto="1"/>
      </bottom>
      <diagonal/>
    </border>
    <border>
      <left style="dotted">
        <color indexed="64"/>
      </left>
      <right/>
      <top/>
      <bottom style="thin">
        <color auto="1"/>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style="thin">
        <color indexed="64"/>
      </right>
      <top/>
      <bottom style="thin">
        <color indexed="64"/>
      </bottom>
      <diagonal/>
    </border>
    <border>
      <left style="thin">
        <color indexed="64"/>
      </left>
      <right style="dotted">
        <color indexed="64"/>
      </right>
      <top style="thin">
        <color auto="1"/>
      </top>
      <bottom/>
      <diagonal/>
    </border>
    <border>
      <left style="dotted">
        <color indexed="64"/>
      </left>
      <right style="dotted">
        <color indexed="64"/>
      </right>
      <top style="thin">
        <color auto="1"/>
      </top>
      <bottom/>
      <diagonal/>
    </border>
    <border>
      <left style="dotted">
        <color indexed="64"/>
      </left>
      <right style="thin">
        <color auto="1"/>
      </right>
      <top style="thin">
        <color auto="1"/>
      </top>
      <bottom/>
      <diagonal/>
    </border>
    <border>
      <left style="dotted">
        <color indexed="64"/>
      </left>
      <right style="dotted">
        <color indexed="64"/>
      </right>
      <top/>
      <bottom style="thin">
        <color auto="1"/>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thin">
        <color indexed="64"/>
      </right>
      <top/>
      <bottom style="thin">
        <color indexed="64"/>
      </bottom>
      <diagonal/>
    </border>
    <border>
      <left style="dotted">
        <color indexed="64"/>
      </left>
      <right style="thin">
        <color indexed="64"/>
      </right>
      <top style="dotted">
        <color indexed="64"/>
      </top>
      <bottom style="thin">
        <color indexed="64"/>
      </bottom>
      <diagonal/>
    </border>
  </borders>
  <cellStyleXfs count="1">
    <xf numFmtId="0" fontId="0" fillId="0" borderId="0">
      <alignment vertical="center"/>
    </xf>
  </cellStyleXfs>
  <cellXfs count="337">
    <xf numFmtId="0" fontId="0" fillId="0" borderId="0" xfId="0">
      <alignment vertical="center"/>
    </xf>
    <xf numFmtId="0" fontId="10" fillId="0" borderId="0" xfId="0" applyFont="1">
      <alignment vertical="center"/>
    </xf>
    <xf numFmtId="0" fontId="10" fillId="0" borderId="0" xfId="0" applyFont="1" applyAlignment="1">
      <alignment horizontal="centerContinuous" vertical="center"/>
    </xf>
    <xf numFmtId="0" fontId="10"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right" vertical="center"/>
    </xf>
    <xf numFmtId="0" fontId="10" fillId="0" borderId="0" xfId="0" applyFont="1" applyAlignment="1">
      <alignment horizontal="right" vertical="center"/>
    </xf>
    <xf numFmtId="0" fontId="18" fillId="0" borderId="0" xfId="0" applyFont="1">
      <alignment vertical="center"/>
    </xf>
    <xf numFmtId="0" fontId="20" fillId="0" borderId="0" xfId="0" applyFont="1">
      <alignment vertical="center"/>
    </xf>
    <xf numFmtId="0" fontId="2" fillId="0" borderId="0" xfId="0" applyFont="1" applyAlignment="1">
      <alignment horizontal="centerContinuous" vertical="center"/>
    </xf>
    <xf numFmtId="0" fontId="22" fillId="0" borderId="0" xfId="0" applyFont="1" applyAlignment="1">
      <alignment horizontal="centerContinuous" vertical="center"/>
    </xf>
    <xf numFmtId="0" fontId="3" fillId="0" borderId="0" xfId="0" applyFont="1">
      <alignment vertical="center"/>
    </xf>
    <xf numFmtId="0" fontId="16" fillId="0" borderId="0" xfId="0" applyFont="1" applyAlignment="1">
      <alignment horizontal="centerContinuous" vertical="center"/>
    </xf>
    <xf numFmtId="0" fontId="16" fillId="0" borderId="0" xfId="0" applyFont="1">
      <alignment vertical="center"/>
    </xf>
    <xf numFmtId="3" fontId="2" fillId="0" borderId="0" xfId="0" applyNumberFormat="1" applyFont="1" applyProtection="1">
      <alignment vertical="center"/>
      <protection hidden="1"/>
    </xf>
    <xf numFmtId="3" fontId="5" fillId="0" borderId="0" xfId="0" applyNumberFormat="1" applyFont="1" applyAlignment="1" applyProtection="1">
      <alignment horizontal="right" vertical="center"/>
      <protection hidden="1"/>
    </xf>
    <xf numFmtId="3" fontId="2" fillId="0" borderId="0" xfId="0" applyNumberFormat="1" applyFont="1" applyAlignment="1" applyProtection="1">
      <alignment horizontal="center" vertical="center"/>
      <protection hidden="1"/>
    </xf>
    <xf numFmtId="3" fontId="6" fillId="0" borderId="0" xfId="0" applyNumberFormat="1" applyFont="1" applyAlignment="1" applyProtection="1">
      <alignment vertical="center" wrapText="1"/>
      <protection hidden="1"/>
    </xf>
    <xf numFmtId="3" fontId="6" fillId="0" borderId="0" xfId="0" applyNumberFormat="1" applyFont="1" applyProtection="1">
      <alignment vertical="center"/>
      <protection hidden="1"/>
    </xf>
    <xf numFmtId="3" fontId="8" fillId="0" borderId="2" xfId="0" applyNumberFormat="1" applyFont="1" applyBorder="1" applyAlignment="1" applyProtection="1">
      <alignment vertical="center" wrapText="1"/>
      <protection hidden="1"/>
    </xf>
    <xf numFmtId="3" fontId="2" fillId="0" borderId="0" xfId="0" applyNumberFormat="1" applyFont="1" applyAlignment="1" applyProtection="1">
      <alignment vertical="center" wrapText="1"/>
      <protection hidden="1"/>
    </xf>
    <xf numFmtId="3" fontId="2" fillId="0" borderId="19" xfId="0" applyNumberFormat="1" applyFont="1" applyBorder="1" applyProtection="1">
      <alignment vertical="center"/>
      <protection hidden="1"/>
    </xf>
    <xf numFmtId="3" fontId="2" fillId="0" borderId="44" xfId="0" applyNumberFormat="1" applyFont="1" applyBorder="1" applyProtection="1">
      <alignment vertical="center"/>
      <protection hidden="1"/>
    </xf>
    <xf numFmtId="3" fontId="2" fillId="0" borderId="45" xfId="0" applyNumberFormat="1" applyFont="1" applyBorder="1" applyProtection="1">
      <alignment vertical="center"/>
      <protection hidden="1"/>
    </xf>
    <xf numFmtId="3" fontId="2" fillId="0" borderId="45" xfId="0" applyNumberFormat="1" applyFont="1" applyBorder="1" applyAlignment="1" applyProtection="1">
      <alignment horizontal="right" vertical="center"/>
      <protection hidden="1"/>
    </xf>
    <xf numFmtId="3" fontId="6" fillId="0" borderId="43" xfId="0" applyNumberFormat="1" applyFont="1" applyBorder="1" applyProtection="1">
      <alignment vertical="center"/>
      <protection hidden="1"/>
    </xf>
    <xf numFmtId="3" fontId="2" fillId="0" borderId="37" xfId="0" applyNumberFormat="1" applyFont="1" applyBorder="1" applyProtection="1">
      <alignment vertical="center"/>
      <protection hidden="1"/>
    </xf>
    <xf numFmtId="3" fontId="2" fillId="0" borderId="38" xfId="0" applyNumberFormat="1" applyFont="1" applyBorder="1" applyProtection="1">
      <alignment vertical="center"/>
      <protection hidden="1"/>
    </xf>
    <xf numFmtId="3" fontId="2" fillId="0" borderId="38" xfId="0" applyNumberFormat="1" applyFont="1" applyBorder="1" applyAlignment="1" applyProtection="1">
      <alignment horizontal="right" vertical="center"/>
      <protection hidden="1"/>
    </xf>
    <xf numFmtId="3" fontId="2" fillId="0" borderId="14" xfId="0" applyNumberFormat="1" applyFont="1" applyBorder="1" applyProtection="1">
      <alignment vertical="center"/>
      <protection hidden="1"/>
    </xf>
    <xf numFmtId="3" fontId="2" fillId="0" borderId="67" xfId="0" applyNumberFormat="1" applyFont="1" applyBorder="1" applyProtection="1">
      <alignment vertical="center"/>
      <protection hidden="1"/>
    </xf>
    <xf numFmtId="3" fontId="2" fillId="0" borderId="68" xfId="0" applyNumberFormat="1" applyFont="1" applyBorder="1" applyProtection="1">
      <alignment vertical="center"/>
      <protection hidden="1"/>
    </xf>
    <xf numFmtId="3" fontId="2" fillId="0" borderId="68" xfId="0" applyNumberFormat="1" applyFont="1" applyBorder="1" applyAlignment="1" applyProtection="1">
      <alignment horizontal="right" vertical="center"/>
      <protection hidden="1"/>
    </xf>
    <xf numFmtId="3" fontId="2" fillId="0" borderId="9" xfId="0" applyNumberFormat="1" applyFont="1" applyBorder="1" applyProtection="1">
      <alignment vertical="center"/>
      <protection hidden="1"/>
    </xf>
    <xf numFmtId="3" fontId="2" fillId="0" borderId="11" xfId="0" applyNumberFormat="1" applyFont="1" applyBorder="1" applyProtection="1">
      <alignment vertical="center"/>
      <protection hidden="1"/>
    </xf>
    <xf numFmtId="3" fontId="2" fillId="0" borderId="11" xfId="0" applyNumberFormat="1" applyFont="1" applyBorder="1" applyAlignment="1" applyProtection="1">
      <alignment horizontal="right" vertical="center"/>
      <protection hidden="1"/>
    </xf>
    <xf numFmtId="3" fontId="2" fillId="0" borderId="35" xfId="0" applyNumberFormat="1" applyFont="1" applyBorder="1" applyProtection="1">
      <alignment vertical="center"/>
      <protection hidden="1"/>
    </xf>
    <xf numFmtId="3" fontId="2" fillId="0" borderId="16" xfId="0" applyNumberFormat="1" applyFont="1" applyBorder="1" applyProtection="1">
      <alignment vertical="center"/>
      <protection hidden="1"/>
    </xf>
    <xf numFmtId="3" fontId="2" fillId="0" borderId="69" xfId="0" applyNumberFormat="1" applyFont="1" applyBorder="1" applyAlignment="1" applyProtection="1">
      <alignment horizontal="right" vertical="center"/>
      <protection hidden="1"/>
    </xf>
    <xf numFmtId="3" fontId="2" fillId="0" borderId="43" xfId="0" applyNumberFormat="1" applyFont="1" applyBorder="1" applyProtection="1">
      <alignment vertical="center"/>
      <protection hidden="1"/>
    </xf>
    <xf numFmtId="3" fontId="2" fillId="0" borderId="16" xfId="0" applyNumberFormat="1" applyFont="1" applyBorder="1" applyAlignment="1" applyProtection="1">
      <alignment vertical="center" shrinkToFit="1"/>
      <protection hidden="1"/>
    </xf>
    <xf numFmtId="3" fontId="2" fillId="0" borderId="18" xfId="0" applyNumberFormat="1" applyFont="1" applyBorder="1" applyProtection="1">
      <alignment vertical="center"/>
      <protection hidden="1"/>
    </xf>
    <xf numFmtId="3" fontId="2" fillId="0" borderId="21" xfId="0" applyNumberFormat="1" applyFont="1" applyBorder="1" applyAlignment="1" applyProtection="1">
      <alignment vertical="center" shrinkToFit="1"/>
      <protection hidden="1"/>
    </xf>
    <xf numFmtId="3" fontId="2" fillId="0" borderId="21" xfId="0" applyNumberFormat="1" applyFont="1" applyBorder="1" applyProtection="1">
      <alignment vertical="center"/>
      <protection hidden="1"/>
    </xf>
    <xf numFmtId="3" fontId="2" fillId="0" borderId="23" xfId="0" applyNumberFormat="1" applyFont="1" applyBorder="1" applyProtection="1">
      <alignment vertical="center"/>
      <protection hidden="1"/>
    </xf>
    <xf numFmtId="3" fontId="2" fillId="0" borderId="38" xfId="0" applyNumberFormat="1" applyFont="1" applyBorder="1" applyAlignment="1" applyProtection="1">
      <alignment vertical="center" shrinkToFit="1"/>
      <protection hidden="1"/>
    </xf>
    <xf numFmtId="3" fontId="2" fillId="0" borderId="41" xfId="0" applyNumberFormat="1" applyFont="1" applyBorder="1" applyProtection="1">
      <alignment vertical="center"/>
      <protection hidden="1"/>
    </xf>
    <xf numFmtId="3" fontId="2" fillId="0" borderId="53" xfId="0" applyNumberFormat="1" applyFont="1" applyBorder="1" applyProtection="1">
      <alignment vertical="center"/>
      <protection hidden="1"/>
    </xf>
    <xf numFmtId="3" fontId="2" fillId="0" borderId="16" xfId="0" applyNumberFormat="1" applyFont="1" applyBorder="1" applyAlignment="1" applyProtection="1">
      <alignment horizontal="right" vertical="center"/>
      <protection hidden="1"/>
    </xf>
    <xf numFmtId="3" fontId="2" fillId="0" borderId="16" xfId="0" applyNumberFormat="1" applyFont="1" applyBorder="1" applyAlignment="1" applyProtection="1">
      <alignment horizontal="center" vertical="center"/>
      <protection hidden="1"/>
    </xf>
    <xf numFmtId="3" fontId="2" fillId="0" borderId="69" xfId="0" applyNumberFormat="1" applyFont="1" applyBorder="1" applyProtection="1">
      <alignment vertical="center"/>
      <protection hidden="1"/>
    </xf>
    <xf numFmtId="3" fontId="2" fillId="0" borderId="31" xfId="0" applyNumberFormat="1" applyFont="1" applyBorder="1" applyProtection="1">
      <alignment vertical="center"/>
      <protection hidden="1"/>
    </xf>
    <xf numFmtId="3" fontId="2" fillId="0" borderId="32" xfId="0" applyNumberFormat="1" applyFont="1" applyBorder="1" applyAlignment="1" applyProtection="1">
      <alignment horizontal="right" vertical="center"/>
      <protection hidden="1"/>
    </xf>
    <xf numFmtId="3" fontId="2" fillId="0" borderId="21" xfId="0" applyNumberFormat="1" applyFont="1" applyBorder="1" applyAlignment="1" applyProtection="1">
      <alignment horizontal="center" vertical="center"/>
      <protection hidden="1"/>
    </xf>
    <xf numFmtId="3" fontId="2" fillId="0" borderId="49" xfId="0" applyNumberFormat="1" applyFont="1" applyBorder="1" applyProtection="1">
      <alignment vertical="center"/>
      <protection hidden="1"/>
    </xf>
    <xf numFmtId="3" fontId="2" fillId="0" borderId="68" xfId="0" applyNumberFormat="1" applyFont="1" applyBorder="1" applyAlignment="1" applyProtection="1">
      <alignment vertical="center" shrinkToFit="1"/>
      <protection hidden="1"/>
    </xf>
    <xf numFmtId="3" fontId="2" fillId="0" borderId="30" xfId="0" applyNumberFormat="1" applyFont="1" applyBorder="1" applyProtection="1">
      <alignment vertical="center"/>
      <protection hidden="1"/>
    </xf>
    <xf numFmtId="3" fontId="2" fillId="0" borderId="21" xfId="0" applyNumberFormat="1" applyFont="1" applyBorder="1" applyAlignment="1" applyProtection="1">
      <alignment horizontal="right" vertical="center"/>
      <protection hidden="1"/>
    </xf>
    <xf numFmtId="0" fontId="2" fillId="0" borderId="18" xfId="0" applyFont="1" applyBorder="1" applyProtection="1">
      <alignment vertical="center"/>
      <protection hidden="1"/>
    </xf>
    <xf numFmtId="3" fontId="2" fillId="0" borderId="24" xfId="0" applyNumberFormat="1" applyFont="1" applyBorder="1" applyProtection="1">
      <alignment vertical="center"/>
      <protection hidden="1"/>
    </xf>
    <xf numFmtId="3" fontId="2" fillId="0" borderId="42" xfId="0" applyNumberFormat="1" applyFont="1" applyBorder="1" applyProtection="1">
      <alignment vertical="center"/>
      <protection hidden="1"/>
    </xf>
    <xf numFmtId="3" fontId="2" fillId="0" borderId="27" xfId="0" applyNumberFormat="1" applyFont="1" applyBorder="1" applyAlignment="1" applyProtection="1">
      <alignment horizontal="right" vertical="center"/>
      <protection hidden="1"/>
    </xf>
    <xf numFmtId="3" fontId="2" fillId="0" borderId="27" xfId="0" applyNumberFormat="1" applyFont="1" applyBorder="1" applyProtection="1">
      <alignment vertical="center"/>
      <protection hidden="1"/>
    </xf>
    <xf numFmtId="3" fontId="2" fillId="0" borderId="29" xfId="0" applyNumberFormat="1" applyFont="1" applyBorder="1" applyProtection="1">
      <alignment vertical="center"/>
      <protection hidden="1"/>
    </xf>
    <xf numFmtId="3" fontId="8" fillId="0" borderId="0" xfId="0" applyNumberFormat="1" applyFont="1" applyProtection="1">
      <alignment vertical="center"/>
      <protection hidden="1"/>
    </xf>
    <xf numFmtId="3" fontId="2" fillId="0" borderId="0" xfId="0" quotePrefix="1" applyNumberFormat="1" applyFont="1" applyProtection="1">
      <alignment vertical="center"/>
      <protection hidden="1"/>
    </xf>
    <xf numFmtId="3" fontId="2" fillId="0" borderId="6" xfId="0" applyNumberFormat="1" applyFont="1" applyBorder="1" applyProtection="1">
      <alignment vertical="center"/>
      <protection hidden="1"/>
    </xf>
    <xf numFmtId="3" fontId="2" fillId="0" borderId="7" xfId="0" applyNumberFormat="1" applyFont="1" applyBorder="1" applyProtection="1">
      <alignment vertical="center"/>
      <protection hidden="1"/>
    </xf>
    <xf numFmtId="3" fontId="16" fillId="0" borderId="7" xfId="0" applyNumberFormat="1" applyFont="1" applyBorder="1" applyProtection="1">
      <alignment vertical="center"/>
      <protection hidden="1"/>
    </xf>
    <xf numFmtId="3" fontId="8" fillId="0" borderId="7" xfId="0" applyNumberFormat="1" applyFont="1" applyBorder="1" applyProtection="1">
      <alignment vertical="center"/>
      <protection hidden="1"/>
    </xf>
    <xf numFmtId="3" fontId="2" fillId="0" borderId="8" xfId="0" applyNumberFormat="1" applyFont="1" applyBorder="1" applyProtection="1">
      <alignment vertical="center"/>
      <protection hidden="1"/>
    </xf>
    <xf numFmtId="3" fontId="2" fillId="0" borderId="50" xfId="0" applyNumberFormat="1" applyFont="1" applyBorder="1" applyProtection="1">
      <alignment vertical="center"/>
      <protection hidden="1"/>
    </xf>
    <xf numFmtId="3" fontId="2" fillId="0" borderId="19" xfId="0" applyNumberFormat="1" applyFont="1" applyBorder="1" applyAlignment="1" applyProtection="1">
      <alignment vertical="center" shrinkToFit="1"/>
      <protection hidden="1"/>
    </xf>
    <xf numFmtId="3" fontId="2" fillId="0" borderId="25" xfId="0" applyNumberFormat="1" applyFont="1" applyBorder="1" applyProtection="1">
      <alignment vertical="center"/>
      <protection hidden="1"/>
    </xf>
    <xf numFmtId="3" fontId="2" fillId="0" borderId="25" xfId="0" quotePrefix="1" applyNumberFormat="1" applyFont="1" applyBorder="1" applyProtection="1">
      <alignment vertical="center"/>
      <protection hidden="1"/>
    </xf>
    <xf numFmtId="3" fontId="2" fillId="0" borderId="55" xfId="0" applyNumberFormat="1" applyFont="1" applyBorder="1" applyProtection="1">
      <alignment vertical="center"/>
      <protection hidden="1"/>
    </xf>
    <xf numFmtId="3" fontId="2" fillId="0" borderId="64" xfId="0" applyNumberFormat="1" applyFont="1" applyBorder="1" applyAlignment="1" applyProtection="1">
      <alignment horizontal="centerContinuous" vertical="center"/>
      <protection hidden="1"/>
    </xf>
    <xf numFmtId="3" fontId="2" fillId="0" borderId="64" xfId="0" quotePrefix="1" applyNumberFormat="1" applyFont="1" applyBorder="1" applyAlignment="1" applyProtection="1">
      <alignment horizontal="centerContinuous" vertical="center"/>
      <protection hidden="1"/>
    </xf>
    <xf numFmtId="3" fontId="2" fillId="0" borderId="65" xfId="0" applyNumberFormat="1" applyFont="1" applyBorder="1" applyAlignment="1" applyProtection="1">
      <alignment horizontal="centerContinuous" vertical="center"/>
      <protection hidden="1"/>
    </xf>
    <xf numFmtId="3" fontId="2" fillId="0" borderId="46" xfId="0" applyNumberFormat="1" applyFont="1" applyBorder="1" applyProtection="1">
      <alignment vertical="center"/>
      <protection hidden="1"/>
    </xf>
    <xf numFmtId="3" fontId="2" fillId="0" borderId="47" xfId="0" applyNumberFormat="1" applyFont="1" applyBorder="1" applyProtection="1">
      <alignment vertical="center"/>
      <protection hidden="1"/>
    </xf>
    <xf numFmtId="3" fontId="2" fillId="0" borderId="48" xfId="0" applyNumberFormat="1" applyFont="1" applyBorder="1" applyProtection="1">
      <alignment vertical="center"/>
      <protection hidden="1"/>
    </xf>
    <xf numFmtId="3" fontId="2" fillId="0" borderId="56" xfId="0" applyNumberFormat="1" applyFont="1" applyBorder="1" applyAlignment="1" applyProtection="1">
      <alignment horizontal="centerContinuous" vertical="center"/>
      <protection hidden="1"/>
    </xf>
    <xf numFmtId="3" fontId="2" fillId="0" borderId="7" xfId="0" applyNumberFormat="1" applyFont="1" applyBorder="1" applyAlignment="1" applyProtection="1">
      <alignment horizontal="centerContinuous" vertical="center"/>
      <protection hidden="1"/>
    </xf>
    <xf numFmtId="3" fontId="2" fillId="0" borderId="57" xfId="0" quotePrefix="1" applyNumberFormat="1" applyFont="1" applyBorder="1" applyAlignment="1" applyProtection="1">
      <alignment horizontal="centerContinuous" vertical="center"/>
      <protection hidden="1"/>
    </xf>
    <xf numFmtId="3" fontId="2" fillId="0" borderId="7" xfId="0" quotePrefix="1" applyNumberFormat="1" applyFont="1" applyBorder="1" applyProtection="1">
      <alignment vertical="center"/>
      <protection hidden="1"/>
    </xf>
    <xf numFmtId="3" fontId="2" fillId="0" borderId="45" xfId="0" quotePrefix="1" applyNumberFormat="1" applyFont="1" applyBorder="1" applyProtection="1">
      <alignment vertical="center"/>
      <protection hidden="1"/>
    </xf>
    <xf numFmtId="3" fontId="2" fillId="0" borderId="21" xfId="0" quotePrefix="1" applyNumberFormat="1" applyFont="1" applyBorder="1" applyProtection="1">
      <alignment vertical="center"/>
      <protection hidden="1"/>
    </xf>
    <xf numFmtId="178" fontId="2" fillId="0" borderId="0" xfId="0" quotePrefix="1" applyNumberFormat="1" applyFont="1" applyProtection="1">
      <alignment vertical="center"/>
      <protection hidden="1"/>
    </xf>
    <xf numFmtId="3" fontId="9" fillId="0" borderId="36" xfId="0" applyNumberFormat="1" applyFont="1" applyBorder="1" applyAlignment="1" applyProtection="1">
      <alignment horizontal="center" vertical="center"/>
      <protection hidden="1"/>
    </xf>
    <xf numFmtId="3" fontId="9" fillId="0" borderId="52" xfId="0" applyNumberFormat="1" applyFont="1" applyBorder="1" applyAlignment="1" applyProtection="1">
      <alignment horizontal="center" vertical="center"/>
      <protection locked="0" hidden="1"/>
    </xf>
    <xf numFmtId="3" fontId="9" fillId="0" borderId="54" xfId="0" applyNumberFormat="1" applyFont="1" applyBorder="1" applyAlignment="1" applyProtection="1">
      <alignment horizontal="center" vertical="center"/>
      <protection locked="0" hidden="1"/>
    </xf>
    <xf numFmtId="3" fontId="9" fillId="0" borderId="70" xfId="0" applyNumberFormat="1" applyFont="1" applyBorder="1" applyAlignment="1" applyProtection="1">
      <alignment horizontal="center" vertical="center"/>
      <protection hidden="1"/>
    </xf>
    <xf numFmtId="3" fontId="18" fillId="0" borderId="0" xfId="0" applyNumberFormat="1" applyFont="1" applyAlignment="1" applyProtection="1">
      <alignment vertical="center" wrapText="1"/>
      <protection hidden="1"/>
    </xf>
    <xf numFmtId="3" fontId="9" fillId="0" borderId="13" xfId="0" applyNumberFormat="1" applyFont="1" applyBorder="1" applyAlignment="1" applyProtection="1">
      <alignment horizontal="center" vertical="center"/>
      <protection hidden="1"/>
    </xf>
    <xf numFmtId="3" fontId="0" fillId="0" borderId="0" xfId="0" applyNumberFormat="1">
      <alignment vertical="center"/>
    </xf>
    <xf numFmtId="3" fontId="9" fillId="0" borderId="0" xfId="0" applyNumberFormat="1" applyFont="1">
      <alignment vertical="center"/>
    </xf>
    <xf numFmtId="3" fontId="0" fillId="0" borderId="71" xfId="0" applyNumberFormat="1" applyBorder="1">
      <alignment vertical="center"/>
    </xf>
    <xf numFmtId="3" fontId="0" fillId="0" borderId="72" xfId="0" applyNumberFormat="1" applyBorder="1">
      <alignment vertical="center"/>
    </xf>
    <xf numFmtId="3" fontId="9" fillId="0" borderId="71" xfId="0" applyNumberFormat="1" applyFont="1" applyBorder="1">
      <alignment vertical="center"/>
    </xf>
    <xf numFmtId="3" fontId="0" fillId="0" borderId="69" xfId="0" applyNumberFormat="1" applyBorder="1">
      <alignment vertical="center"/>
    </xf>
    <xf numFmtId="3" fontId="0" fillId="0" borderId="73" xfId="0" applyNumberFormat="1" applyBorder="1">
      <alignment vertical="center"/>
    </xf>
    <xf numFmtId="3" fontId="0" fillId="0" borderId="74" xfId="0" applyNumberFormat="1" applyBorder="1">
      <alignment vertical="center"/>
    </xf>
    <xf numFmtId="3" fontId="9" fillId="0" borderId="73" xfId="0" applyNumberFormat="1" applyFont="1" applyBorder="1">
      <alignment vertical="center"/>
    </xf>
    <xf numFmtId="3" fontId="0" fillId="0" borderId="75" xfId="0" applyNumberFormat="1" applyBorder="1">
      <alignment vertical="center"/>
    </xf>
    <xf numFmtId="3" fontId="0" fillId="0" borderId="76" xfId="0" applyNumberFormat="1" applyBorder="1">
      <alignment vertical="center"/>
    </xf>
    <xf numFmtId="3" fontId="0" fillId="0" borderId="77" xfId="0" applyNumberFormat="1" applyBorder="1">
      <alignment vertical="center"/>
    </xf>
    <xf numFmtId="3" fontId="0" fillId="0" borderId="78" xfId="0" applyNumberFormat="1" applyBorder="1">
      <alignment vertical="center"/>
    </xf>
    <xf numFmtId="3" fontId="0" fillId="0" borderId="79" xfId="0" applyNumberFormat="1" applyBorder="1">
      <alignment vertical="center"/>
    </xf>
    <xf numFmtId="3" fontId="0" fillId="4" borderId="78" xfId="0" applyNumberFormat="1" applyFill="1" applyBorder="1">
      <alignment vertical="center"/>
    </xf>
    <xf numFmtId="3" fontId="0" fillId="4" borderId="80" xfId="0" applyNumberFormat="1" applyFill="1" applyBorder="1">
      <alignment vertical="center"/>
    </xf>
    <xf numFmtId="3" fontId="0" fillId="0" borderId="16" xfId="0" applyNumberFormat="1" applyBorder="1">
      <alignment vertical="center"/>
    </xf>
    <xf numFmtId="3" fontId="0" fillId="0" borderId="81" xfId="0" applyNumberFormat="1" applyBorder="1">
      <alignment vertical="center"/>
    </xf>
    <xf numFmtId="3" fontId="0" fillId="0" borderId="82" xfId="0" applyNumberFormat="1" applyBorder="1">
      <alignment vertical="center"/>
    </xf>
    <xf numFmtId="3" fontId="0" fillId="0" borderId="83" xfId="0" applyNumberFormat="1" applyBorder="1">
      <alignment vertical="center"/>
    </xf>
    <xf numFmtId="3" fontId="0" fillId="4" borderId="84" xfId="0" applyNumberFormat="1" applyFill="1" applyBorder="1">
      <alignment vertical="center"/>
    </xf>
    <xf numFmtId="3" fontId="0" fillId="0" borderId="21" xfId="0" applyNumberFormat="1" applyBorder="1">
      <alignment vertical="center"/>
    </xf>
    <xf numFmtId="3" fontId="0" fillId="0" borderId="85" xfId="0" applyNumberFormat="1" applyBorder="1">
      <alignment vertical="center"/>
    </xf>
    <xf numFmtId="3" fontId="0" fillId="0" borderId="44" xfId="0" applyNumberFormat="1" applyBorder="1">
      <alignment vertical="center"/>
    </xf>
    <xf numFmtId="3" fontId="0" fillId="0" borderId="45" xfId="0" applyNumberFormat="1" applyBorder="1">
      <alignment vertical="center"/>
    </xf>
    <xf numFmtId="3" fontId="0" fillId="0" borderId="86" xfId="0" applyNumberFormat="1" applyBorder="1">
      <alignment vertical="center"/>
    </xf>
    <xf numFmtId="3" fontId="0" fillId="0" borderId="30" xfId="0" applyNumberFormat="1" applyBorder="1">
      <alignment vertical="center"/>
    </xf>
    <xf numFmtId="3" fontId="0" fillId="4" borderId="82" xfId="0" applyNumberFormat="1" applyFill="1" applyBorder="1">
      <alignment vertical="center"/>
    </xf>
    <xf numFmtId="3" fontId="0" fillId="4" borderId="22" xfId="0" applyNumberFormat="1" applyFill="1" applyBorder="1">
      <alignment vertical="center"/>
    </xf>
    <xf numFmtId="3" fontId="0" fillId="0" borderId="20" xfId="0" applyNumberFormat="1" applyBorder="1">
      <alignment vertical="center"/>
    </xf>
    <xf numFmtId="3" fontId="0" fillId="0" borderId="31" xfId="0" applyNumberFormat="1" applyBorder="1">
      <alignment vertical="center"/>
    </xf>
    <xf numFmtId="3" fontId="0" fillId="0" borderId="32" xfId="0" applyNumberFormat="1" applyBorder="1">
      <alignment vertical="center"/>
    </xf>
    <xf numFmtId="3" fontId="0" fillId="0" borderId="87" xfId="0" applyNumberFormat="1" applyBorder="1">
      <alignment vertical="center"/>
    </xf>
    <xf numFmtId="3" fontId="14" fillId="0" borderId="85" xfId="0" applyNumberFormat="1" applyFont="1" applyBorder="1">
      <alignment vertical="center"/>
    </xf>
    <xf numFmtId="3" fontId="2" fillId="0" borderId="85" xfId="0" applyNumberFormat="1" applyFont="1" applyBorder="1">
      <alignment vertical="center"/>
    </xf>
    <xf numFmtId="3" fontId="0" fillId="0" borderId="37" xfId="0" applyNumberFormat="1" applyBorder="1">
      <alignment vertical="center"/>
    </xf>
    <xf numFmtId="3" fontId="0" fillId="0" borderId="88" xfId="0" applyNumberFormat="1" applyBorder="1">
      <alignment vertical="center"/>
    </xf>
    <xf numFmtId="3" fontId="0" fillId="0" borderId="89" xfId="0" applyNumberFormat="1" applyBorder="1">
      <alignment vertical="center"/>
    </xf>
    <xf numFmtId="3" fontId="0" fillId="4" borderId="90" xfId="0" applyNumberFormat="1" applyFill="1" applyBorder="1">
      <alignment vertical="center"/>
    </xf>
    <xf numFmtId="3" fontId="0" fillId="0" borderId="38" xfId="0" applyNumberFormat="1" applyBorder="1">
      <alignment vertical="center"/>
    </xf>
    <xf numFmtId="3" fontId="0" fillId="0" borderId="67" xfId="0" applyNumberFormat="1" applyBorder="1">
      <alignment vertical="center"/>
    </xf>
    <xf numFmtId="3" fontId="0" fillId="0" borderId="68" xfId="0" applyNumberFormat="1" applyBorder="1">
      <alignment vertical="center"/>
    </xf>
    <xf numFmtId="3" fontId="0" fillId="0" borderId="91" xfId="0" applyNumberFormat="1" applyBorder="1">
      <alignment vertical="center"/>
    </xf>
    <xf numFmtId="3" fontId="9" fillId="0" borderId="92" xfId="0" applyNumberFormat="1" applyFont="1" applyBorder="1" applyAlignment="1">
      <alignment horizontal="centerContinuous" vertical="center"/>
    </xf>
    <xf numFmtId="3" fontId="9" fillId="0" borderId="93" xfId="0" applyNumberFormat="1" applyFont="1" applyBorder="1" applyAlignment="1">
      <alignment horizontal="centerContinuous" vertical="center"/>
    </xf>
    <xf numFmtId="3" fontId="9" fillId="0" borderId="94" xfId="0" applyNumberFormat="1" applyFont="1" applyBorder="1" applyAlignment="1">
      <alignment horizontal="centerContinuous" vertical="center"/>
    </xf>
    <xf numFmtId="3" fontId="9" fillId="0" borderId="1" xfId="0" applyNumberFormat="1" applyFont="1" applyBorder="1">
      <alignment vertical="center"/>
    </xf>
    <xf numFmtId="3" fontId="9" fillId="0" borderId="75" xfId="0" applyNumberFormat="1" applyFont="1" applyBorder="1" applyAlignment="1">
      <alignment horizontal="centerContinuous" vertical="center"/>
    </xf>
    <xf numFmtId="3" fontId="9" fillId="0" borderId="95" xfId="0" applyNumberFormat="1" applyFont="1" applyBorder="1" applyAlignment="1">
      <alignment horizontal="centerContinuous" vertical="center"/>
    </xf>
    <xf numFmtId="3" fontId="9" fillId="0" borderId="76" xfId="0" applyNumberFormat="1" applyFont="1" applyBorder="1" applyAlignment="1">
      <alignment horizontal="centerContinuous" vertical="center"/>
    </xf>
    <xf numFmtId="3" fontId="0" fillId="0" borderId="35" xfId="0" applyNumberFormat="1" applyBorder="1">
      <alignment vertical="center"/>
    </xf>
    <xf numFmtId="3" fontId="0" fillId="4" borderId="79" xfId="0" applyNumberFormat="1" applyFill="1" applyBorder="1">
      <alignment vertical="center"/>
    </xf>
    <xf numFmtId="3" fontId="0" fillId="6" borderId="79" xfId="0" applyNumberFormat="1" applyFill="1" applyBorder="1" applyProtection="1">
      <alignment vertical="center"/>
      <protection locked="0"/>
    </xf>
    <xf numFmtId="3" fontId="0" fillId="4" borderId="83" xfId="0" applyNumberFormat="1" applyFill="1" applyBorder="1">
      <alignment vertical="center"/>
    </xf>
    <xf numFmtId="3" fontId="0" fillId="6" borderId="83" xfId="0" applyNumberFormat="1" applyFill="1" applyBorder="1" applyProtection="1">
      <alignment vertical="center"/>
      <protection locked="0"/>
    </xf>
    <xf numFmtId="3" fontId="0" fillId="4" borderId="96" xfId="0" applyNumberFormat="1" applyFill="1" applyBorder="1">
      <alignment vertical="center"/>
    </xf>
    <xf numFmtId="3" fontId="0" fillId="4" borderId="97" xfId="0" applyNumberFormat="1" applyFill="1" applyBorder="1">
      <alignment vertical="center"/>
    </xf>
    <xf numFmtId="3" fontId="0" fillId="4" borderId="98" xfId="0" applyNumberFormat="1" applyFill="1" applyBorder="1">
      <alignment vertical="center"/>
    </xf>
    <xf numFmtId="3" fontId="0" fillId="6" borderId="98" xfId="0" applyNumberFormat="1" applyFill="1" applyBorder="1" applyProtection="1">
      <alignment vertical="center"/>
      <protection locked="0"/>
    </xf>
    <xf numFmtId="3" fontId="0" fillId="0" borderId="10" xfId="0" applyNumberFormat="1" applyBorder="1">
      <alignment vertical="center"/>
    </xf>
    <xf numFmtId="3" fontId="0" fillId="0" borderId="12" xfId="0" applyNumberFormat="1" applyBorder="1">
      <alignment vertical="center"/>
    </xf>
    <xf numFmtId="3" fontId="0" fillId="4" borderId="99" xfId="0" applyNumberFormat="1" applyFill="1" applyBorder="1">
      <alignment vertical="center"/>
    </xf>
    <xf numFmtId="3" fontId="0" fillId="4" borderId="100" xfId="0" applyNumberFormat="1" applyFill="1" applyBorder="1">
      <alignment vertical="center"/>
    </xf>
    <xf numFmtId="3" fontId="0" fillId="4" borderId="101" xfId="0" applyNumberFormat="1" applyFill="1" applyBorder="1">
      <alignment vertical="center"/>
    </xf>
    <xf numFmtId="3" fontId="0" fillId="6" borderId="101" xfId="0" applyNumberFormat="1" applyFill="1" applyBorder="1" applyProtection="1">
      <alignment vertical="center"/>
      <protection locked="0"/>
    </xf>
    <xf numFmtId="3" fontId="0" fillId="4" borderId="102" xfId="0" applyNumberFormat="1" applyFill="1" applyBorder="1">
      <alignment vertical="center"/>
    </xf>
    <xf numFmtId="3" fontId="0" fillId="4" borderId="103" xfId="0" applyNumberFormat="1" applyFill="1" applyBorder="1">
      <alignment vertical="center"/>
    </xf>
    <xf numFmtId="3" fontId="0" fillId="4" borderId="104" xfId="0" applyNumberFormat="1" applyFill="1" applyBorder="1">
      <alignment vertical="center"/>
    </xf>
    <xf numFmtId="3" fontId="0" fillId="6" borderId="104" xfId="0" applyNumberFormat="1" applyFill="1" applyBorder="1" applyProtection="1">
      <alignment vertical="center"/>
      <protection locked="0"/>
    </xf>
    <xf numFmtId="3" fontId="9" fillId="0" borderId="74" xfId="0" applyNumberFormat="1" applyFont="1" applyBorder="1">
      <alignment vertical="center"/>
    </xf>
    <xf numFmtId="3" fontId="9" fillId="0" borderId="67" xfId="0" applyNumberFormat="1" applyFont="1" applyBorder="1">
      <alignment vertical="center"/>
    </xf>
    <xf numFmtId="3" fontId="9" fillId="0" borderId="68" xfId="0" applyNumberFormat="1" applyFont="1" applyBorder="1">
      <alignment vertical="center"/>
    </xf>
    <xf numFmtId="3" fontId="9" fillId="0" borderId="91" xfId="0" applyNumberFormat="1" applyFont="1" applyBorder="1">
      <alignment vertical="center"/>
    </xf>
    <xf numFmtId="3" fontId="0" fillId="4" borderId="89" xfId="0" applyNumberFormat="1" applyFill="1" applyBorder="1">
      <alignment vertical="center"/>
    </xf>
    <xf numFmtId="3" fontId="0" fillId="4" borderId="106" xfId="0" applyNumberFormat="1" applyFill="1" applyBorder="1">
      <alignment vertical="center"/>
    </xf>
    <xf numFmtId="3" fontId="0" fillId="6" borderId="78" xfId="0" applyNumberFormat="1" applyFill="1" applyBorder="1" applyProtection="1">
      <alignment vertical="center"/>
      <protection locked="0"/>
    </xf>
    <xf numFmtId="3" fontId="0" fillId="6" borderId="80" xfId="0" applyNumberFormat="1" applyFill="1" applyBorder="1" applyProtection="1">
      <alignment vertical="center"/>
      <protection locked="0"/>
    </xf>
    <xf numFmtId="3" fontId="0" fillId="6" borderId="82" xfId="0" applyNumberFormat="1" applyFill="1" applyBorder="1" applyProtection="1">
      <alignment vertical="center"/>
      <protection locked="0"/>
    </xf>
    <xf numFmtId="3" fontId="0" fillId="6" borderId="84" xfId="0" applyNumberFormat="1" applyFill="1" applyBorder="1" applyProtection="1">
      <alignment vertical="center"/>
      <protection locked="0"/>
    </xf>
    <xf numFmtId="3" fontId="0" fillId="6" borderId="89" xfId="0" applyNumberFormat="1" applyFill="1" applyBorder="1" applyProtection="1">
      <alignment vertical="center"/>
      <protection locked="0"/>
    </xf>
    <xf numFmtId="3" fontId="0" fillId="6" borderId="90" xfId="0" applyNumberFormat="1" applyFill="1" applyBorder="1" applyProtection="1">
      <alignment vertical="center"/>
      <protection locked="0"/>
    </xf>
    <xf numFmtId="3" fontId="0" fillId="6" borderId="106" xfId="0" applyNumberFormat="1" applyFill="1" applyBorder="1" applyProtection="1">
      <alignment vertical="center"/>
      <protection locked="0"/>
    </xf>
    <xf numFmtId="3" fontId="0" fillId="6" borderId="105" xfId="0" applyNumberFormat="1" applyFill="1" applyBorder="1" applyProtection="1">
      <alignment vertical="center"/>
      <protection locked="0"/>
    </xf>
    <xf numFmtId="3" fontId="6" fillId="0" borderId="0" xfId="0" applyNumberFormat="1" applyFont="1" applyAlignment="1">
      <alignment vertical="center" wrapText="1"/>
    </xf>
    <xf numFmtId="0" fontId="7" fillId="0" borderId="0" xfId="0" applyFont="1" applyAlignment="1">
      <alignment vertical="center" wrapText="1"/>
    </xf>
    <xf numFmtId="3" fontId="2" fillId="0" borderId="0" xfId="0" applyNumberFormat="1" applyFont="1" applyAlignment="1">
      <alignment vertical="center" wrapText="1"/>
    </xf>
    <xf numFmtId="3" fontId="2" fillId="0" borderId="0" xfId="0" applyNumberFormat="1" applyFont="1">
      <alignment vertical="center"/>
    </xf>
    <xf numFmtId="3" fontId="2" fillId="6" borderId="3" xfId="0" applyNumberFormat="1" applyFont="1" applyFill="1" applyBorder="1" applyAlignment="1" applyProtection="1">
      <alignment horizontal="centerContinuous" vertical="center"/>
      <protection hidden="1"/>
    </xf>
    <xf numFmtId="3" fontId="2" fillId="6" borderId="4" xfId="0" applyNumberFormat="1" applyFont="1" applyFill="1" applyBorder="1" applyAlignment="1" applyProtection="1">
      <alignment horizontal="centerContinuous" vertical="center"/>
      <protection hidden="1"/>
    </xf>
    <xf numFmtId="3" fontId="2" fillId="6" borderId="5" xfId="0" applyNumberFormat="1" applyFont="1" applyFill="1" applyBorder="1" applyAlignment="1" applyProtection="1">
      <alignment horizontal="centerContinuous" vertical="center"/>
      <protection hidden="1"/>
    </xf>
    <xf numFmtId="3" fontId="2" fillId="6" borderId="1" xfId="0" applyNumberFormat="1" applyFont="1" applyFill="1" applyBorder="1" applyAlignment="1" applyProtection="1">
      <alignment horizontal="centerContinuous" vertical="center"/>
      <protection hidden="1"/>
    </xf>
    <xf numFmtId="3" fontId="2" fillId="6" borderId="58" xfId="0" applyNumberFormat="1" applyFont="1" applyFill="1" applyBorder="1" applyAlignment="1" applyProtection="1">
      <alignment horizontal="centerContinuous" vertical="center"/>
      <protection hidden="1"/>
    </xf>
    <xf numFmtId="3" fontId="9" fillId="5" borderId="58" xfId="0" applyNumberFormat="1" applyFont="1" applyFill="1" applyBorder="1" applyAlignment="1" applyProtection="1">
      <alignment horizontal="center" vertical="center"/>
      <protection locked="0" hidden="1"/>
    </xf>
    <xf numFmtId="3" fontId="9" fillId="5" borderId="70" xfId="0" applyNumberFormat="1" applyFont="1" applyFill="1" applyBorder="1" applyAlignment="1" applyProtection="1">
      <alignment horizontal="center" vertical="center"/>
      <protection locked="0" hidden="1"/>
    </xf>
    <xf numFmtId="4" fontId="9" fillId="5" borderId="1" xfId="0" applyNumberFormat="1" applyFont="1" applyFill="1" applyBorder="1" applyAlignment="1" applyProtection="1">
      <alignment vertical="center" shrinkToFit="1"/>
      <protection locked="0" hidden="1"/>
    </xf>
    <xf numFmtId="3" fontId="9" fillId="5" borderId="1" xfId="0" applyNumberFormat="1" applyFont="1" applyFill="1" applyBorder="1" applyAlignment="1" applyProtection="1">
      <alignment horizontal="center" vertical="center"/>
      <protection locked="0" hidden="1"/>
    </xf>
    <xf numFmtId="3" fontId="9" fillId="7" borderId="1" xfId="0" applyNumberFormat="1" applyFont="1" applyFill="1" applyBorder="1">
      <alignment vertical="center"/>
    </xf>
    <xf numFmtId="3" fontId="0" fillId="7" borderId="1" xfId="0" applyNumberFormat="1" applyFill="1" applyBorder="1">
      <alignment vertical="center"/>
    </xf>
    <xf numFmtId="3" fontId="9" fillId="7" borderId="105" xfId="0" applyNumberFormat="1" applyFont="1" applyFill="1" applyBorder="1">
      <alignment vertical="center"/>
    </xf>
    <xf numFmtId="3" fontId="0" fillId="7" borderId="105" xfId="0" applyNumberFormat="1" applyFill="1" applyBorder="1">
      <alignment vertical="center"/>
    </xf>
    <xf numFmtId="177" fontId="0" fillId="4" borderId="84" xfId="0" applyNumberFormat="1" applyFill="1" applyBorder="1">
      <alignment vertical="center"/>
    </xf>
    <xf numFmtId="3" fontId="0" fillId="0" borderId="32" xfId="0" applyNumberFormat="1" applyBorder="1" applyAlignment="1">
      <alignment horizontal="right" vertical="center"/>
    </xf>
    <xf numFmtId="3" fontId="0" fillId="0" borderId="0" xfId="0" applyNumberFormat="1" applyAlignment="1">
      <alignment horizontal="right" vertical="center"/>
    </xf>
    <xf numFmtId="3" fontId="0" fillId="0" borderId="68" xfId="0" applyNumberFormat="1" applyBorder="1" applyAlignment="1">
      <alignment horizontal="right" vertical="center"/>
    </xf>
    <xf numFmtId="3" fontId="0" fillId="4" borderId="68" xfId="0" applyNumberFormat="1" applyFill="1" applyBorder="1">
      <alignment vertical="center"/>
    </xf>
    <xf numFmtId="3" fontId="8" fillId="0" borderId="0" xfId="0" applyNumberFormat="1" applyFont="1" applyAlignment="1" applyProtection="1">
      <alignment vertical="center" wrapText="1"/>
      <protection hidden="1"/>
    </xf>
    <xf numFmtId="3" fontId="8" fillId="0" borderId="0" xfId="0" applyNumberFormat="1" applyFont="1" applyAlignment="1">
      <alignment vertical="center" wrapText="1"/>
    </xf>
    <xf numFmtId="3" fontId="7" fillId="0" borderId="0" xfId="0" applyNumberFormat="1" applyFont="1" applyAlignment="1" applyProtection="1">
      <alignment vertical="center" wrapText="1"/>
      <protection hidden="1"/>
    </xf>
    <xf numFmtId="0" fontId="25" fillId="0" borderId="0" xfId="0" applyFont="1">
      <alignment vertical="center"/>
    </xf>
    <xf numFmtId="3" fontId="26" fillId="0" borderId="30" xfId="0" applyNumberFormat="1" applyFont="1" applyBorder="1">
      <alignment vertical="center"/>
    </xf>
    <xf numFmtId="3" fontId="5" fillId="0" borderId="14" xfId="0" applyNumberFormat="1" applyFont="1" applyBorder="1" applyProtection="1">
      <alignment vertical="center"/>
      <protection hidden="1"/>
    </xf>
    <xf numFmtId="3" fontId="5" fillId="0" borderId="16" xfId="0" applyNumberFormat="1" applyFont="1" applyBorder="1" applyProtection="1">
      <alignment vertical="center"/>
      <protection hidden="1"/>
    </xf>
    <xf numFmtId="3" fontId="5" fillId="0" borderId="69" xfId="0" applyNumberFormat="1" applyFont="1" applyBorder="1" applyAlignment="1" applyProtection="1">
      <alignment horizontal="right" vertical="center"/>
      <protection hidden="1"/>
    </xf>
    <xf numFmtId="3" fontId="5" fillId="0" borderId="38" xfId="0" applyNumberFormat="1" applyFont="1" applyBorder="1" applyAlignment="1" applyProtection="1">
      <alignment horizontal="right" vertical="center"/>
      <protection hidden="1"/>
    </xf>
    <xf numFmtId="3" fontId="5" fillId="0" borderId="0" xfId="0" applyNumberFormat="1" applyFont="1" applyAlignment="1">
      <alignment vertical="center" wrapText="1"/>
    </xf>
    <xf numFmtId="3" fontId="27" fillId="0" borderId="0" xfId="0" applyNumberFormat="1" applyFont="1" applyAlignment="1">
      <alignment horizontal="center" vertical="center"/>
    </xf>
    <xf numFmtId="0" fontId="10"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2" fillId="2" borderId="71" xfId="0" applyFont="1" applyFill="1" applyBorder="1" applyAlignment="1">
      <alignment horizontal="center" vertical="center" wrapText="1"/>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2" fillId="2" borderId="74"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91" xfId="0" applyFont="1" applyFill="1" applyBorder="1" applyAlignment="1">
      <alignment horizontal="center" vertical="center"/>
    </xf>
    <xf numFmtId="0" fontId="21" fillId="0" borderId="0" xfId="0" applyFont="1" applyAlignment="1">
      <alignment horizontal="center" vertical="center"/>
    </xf>
    <xf numFmtId="0" fontId="2" fillId="0" borderId="0" xfId="0" applyFont="1" applyAlignment="1">
      <alignment horizontal="center" vertical="center"/>
    </xf>
    <xf numFmtId="0" fontId="23" fillId="0" borderId="0" xfId="0" applyFont="1" applyAlignment="1">
      <alignment horizontal="center" vertical="center"/>
    </xf>
    <xf numFmtId="3" fontId="6" fillId="0" borderId="20" xfId="0" applyNumberFormat="1" applyFont="1" applyBorder="1" applyProtection="1">
      <alignment vertical="center"/>
      <protection hidden="1"/>
    </xf>
    <xf numFmtId="0" fontId="1" fillId="0" borderId="23" xfId="0" applyFont="1" applyBorder="1" applyProtection="1">
      <alignment vertical="center"/>
      <protection hidden="1"/>
    </xf>
    <xf numFmtId="3" fontId="6" fillId="0" borderId="26" xfId="0" applyNumberFormat="1" applyFont="1" applyBorder="1" applyProtection="1">
      <alignment vertical="center"/>
      <protection hidden="1"/>
    </xf>
    <xf numFmtId="0" fontId="1" fillId="0" borderId="29" xfId="0" applyFont="1" applyBorder="1" applyProtection="1">
      <alignment vertical="center"/>
      <protection hidden="1"/>
    </xf>
    <xf numFmtId="3" fontId="9" fillId="0" borderId="61" xfId="0" quotePrefix="1" applyNumberFormat="1" applyFont="1" applyBorder="1" applyProtection="1">
      <alignment vertical="center"/>
      <protection locked="0" hidden="1"/>
    </xf>
    <xf numFmtId="3" fontId="9" fillId="0" borderId="62" xfId="0" applyNumberFormat="1" applyFont="1" applyBorder="1" applyProtection="1">
      <alignment vertical="center"/>
      <protection locked="0" hidden="1"/>
    </xf>
    <xf numFmtId="3" fontId="9" fillId="0" borderId="63" xfId="0" applyNumberFormat="1" applyFont="1" applyBorder="1" applyProtection="1">
      <alignment vertical="center"/>
      <protection locked="0" hidden="1"/>
    </xf>
    <xf numFmtId="3" fontId="9" fillId="0" borderId="10" xfId="0" quotePrefix="1" applyNumberFormat="1" applyFont="1" applyBorder="1" applyProtection="1">
      <alignment vertical="center"/>
      <protection locked="0" hidden="1"/>
    </xf>
    <xf numFmtId="3" fontId="9" fillId="0" borderId="11" xfId="0" applyNumberFormat="1" applyFont="1" applyBorder="1" applyProtection="1">
      <alignment vertical="center"/>
      <protection locked="0" hidden="1"/>
    </xf>
    <xf numFmtId="3" fontId="9" fillId="0" borderId="12" xfId="0" applyNumberFormat="1" applyFont="1" applyBorder="1" applyProtection="1">
      <alignment vertical="center"/>
      <protection locked="0" hidden="1"/>
    </xf>
    <xf numFmtId="3" fontId="2" fillId="0" borderId="0" xfId="0" applyNumberFormat="1" applyFont="1" applyAlignment="1">
      <alignment vertical="center" wrapText="1"/>
    </xf>
    <xf numFmtId="3" fontId="9" fillId="0" borderId="1" xfId="0" quotePrefix="1" applyNumberFormat="1" applyFont="1" applyBorder="1" applyProtection="1">
      <alignment vertical="center"/>
      <protection locked="0" hidden="1"/>
    </xf>
    <xf numFmtId="3" fontId="9" fillId="0" borderId="1" xfId="0" applyNumberFormat="1" applyFont="1" applyBorder="1" applyProtection="1">
      <alignment vertical="center"/>
      <protection locked="0" hidden="1"/>
    </xf>
    <xf numFmtId="3" fontId="9" fillId="0" borderId="58" xfId="0" applyNumberFormat="1" applyFont="1" applyBorder="1" applyProtection="1">
      <alignment vertical="center"/>
      <protection locked="0" hidden="1"/>
    </xf>
    <xf numFmtId="3" fontId="9" fillId="5" borderId="1" xfId="0" quotePrefix="1" applyNumberFormat="1" applyFont="1" applyFill="1" applyBorder="1" applyProtection="1">
      <alignment vertical="center"/>
      <protection locked="0" hidden="1"/>
    </xf>
    <xf numFmtId="3" fontId="9" fillId="3" borderId="1" xfId="0" applyNumberFormat="1" applyFont="1" applyFill="1" applyBorder="1" applyProtection="1">
      <alignment vertical="center"/>
      <protection locked="0" hidden="1"/>
    </xf>
    <xf numFmtId="176" fontId="3" fillId="0" borderId="0" xfId="0" applyNumberFormat="1" applyFont="1" applyAlignment="1" applyProtection="1">
      <alignment horizontal="right" vertical="center"/>
      <protection hidden="1"/>
    </xf>
    <xf numFmtId="3" fontId="6" fillId="0" borderId="56" xfId="0" quotePrefix="1" applyNumberFormat="1" applyFont="1" applyBorder="1" applyProtection="1">
      <alignment vertical="center"/>
      <protection hidden="1"/>
    </xf>
    <xf numFmtId="3" fontId="1" fillId="0" borderId="7" xfId="0" applyNumberFormat="1" applyFont="1" applyBorder="1" applyProtection="1">
      <alignment vertical="center"/>
      <protection hidden="1"/>
    </xf>
    <xf numFmtId="3" fontId="1" fillId="0" borderId="57" xfId="0" applyNumberFormat="1" applyFont="1" applyBorder="1" applyProtection="1">
      <alignment vertical="center"/>
      <protection hidden="1"/>
    </xf>
    <xf numFmtId="3" fontId="9" fillId="5" borderId="10" xfId="0" quotePrefix="1" applyNumberFormat="1" applyFont="1" applyFill="1" applyBorder="1" applyProtection="1">
      <alignment vertical="center"/>
      <protection locked="0" hidden="1"/>
    </xf>
    <xf numFmtId="3" fontId="9" fillId="3" borderId="11" xfId="0" applyNumberFormat="1" applyFont="1" applyFill="1" applyBorder="1" applyProtection="1">
      <alignment vertical="center"/>
      <protection locked="0" hidden="1"/>
    </xf>
    <xf numFmtId="3" fontId="9" fillId="3" borderId="12" xfId="0" applyNumberFormat="1" applyFont="1" applyFill="1" applyBorder="1" applyProtection="1">
      <alignment vertical="center"/>
      <protection locked="0" hidden="1"/>
    </xf>
    <xf numFmtId="3" fontId="6" fillId="0" borderId="10" xfId="0" quotePrefix="1" applyNumberFormat="1" applyFont="1" applyBorder="1" applyProtection="1">
      <alignment vertical="center"/>
      <protection hidden="1"/>
    </xf>
    <xf numFmtId="3" fontId="6" fillId="0" borderId="11" xfId="0" quotePrefix="1" applyNumberFormat="1" applyFont="1" applyBorder="1" applyProtection="1">
      <alignment vertical="center"/>
      <protection hidden="1"/>
    </xf>
    <xf numFmtId="3" fontId="6" fillId="0" borderId="12" xfId="0" quotePrefix="1" applyNumberFormat="1" applyFont="1" applyBorder="1" applyProtection="1">
      <alignment vertical="center"/>
      <protection hidden="1"/>
    </xf>
    <xf numFmtId="3" fontId="9" fillId="2" borderId="11" xfId="0" applyNumberFormat="1" applyFont="1" applyFill="1" applyBorder="1" applyProtection="1">
      <alignment vertical="center"/>
      <protection locked="0" hidden="1"/>
    </xf>
    <xf numFmtId="3" fontId="9" fillId="2" borderId="12" xfId="0" applyNumberFormat="1" applyFont="1" applyFill="1" applyBorder="1" applyProtection="1">
      <alignment vertical="center"/>
      <protection locked="0" hidden="1"/>
    </xf>
    <xf numFmtId="3" fontId="9" fillId="5" borderId="61" xfId="0" quotePrefix="1" applyNumberFormat="1" applyFont="1" applyFill="1" applyBorder="1" applyProtection="1">
      <alignment vertical="center"/>
      <protection locked="0" hidden="1"/>
    </xf>
    <xf numFmtId="3" fontId="9" fillId="2" borderId="62" xfId="0" applyNumberFormat="1" applyFont="1" applyFill="1" applyBorder="1" applyProtection="1">
      <alignment vertical="center"/>
      <protection locked="0" hidden="1"/>
    </xf>
    <xf numFmtId="3" fontId="9" fillId="2" borderId="63" xfId="0" applyNumberFormat="1" applyFont="1" applyFill="1" applyBorder="1" applyProtection="1">
      <alignment vertical="center"/>
      <protection locked="0" hidden="1"/>
    </xf>
    <xf numFmtId="3" fontId="9" fillId="5" borderId="10" xfId="0" applyNumberFormat="1" applyFont="1" applyFill="1" applyBorder="1" applyProtection="1">
      <alignment vertical="center"/>
      <protection locked="0" hidden="1"/>
    </xf>
    <xf numFmtId="0" fontId="9" fillId="2" borderId="11" xfId="0" applyFont="1" applyFill="1" applyBorder="1" applyProtection="1">
      <alignment vertical="center"/>
      <protection locked="0" hidden="1"/>
    </xf>
    <xf numFmtId="0" fontId="9" fillId="2" borderId="12" xfId="0" applyFont="1" applyFill="1" applyBorder="1" applyProtection="1">
      <alignment vertical="center"/>
      <protection locked="0" hidden="1"/>
    </xf>
    <xf numFmtId="3" fontId="9" fillId="5" borderId="1" xfId="0" applyNumberFormat="1" applyFont="1" applyFill="1" applyBorder="1" applyAlignment="1" applyProtection="1">
      <alignment vertical="center" shrinkToFit="1"/>
      <protection locked="0" hidden="1"/>
    </xf>
    <xf numFmtId="0" fontId="9" fillId="2" borderId="1" xfId="0" applyFont="1" applyFill="1" applyBorder="1" applyAlignment="1" applyProtection="1">
      <alignment vertical="center" shrinkToFit="1"/>
      <protection locked="0" hidden="1"/>
    </xf>
    <xf numFmtId="0" fontId="9" fillId="2" borderId="1" xfId="0" applyFont="1" applyFill="1" applyBorder="1" applyProtection="1">
      <alignment vertical="center"/>
      <protection locked="0" hidden="1"/>
    </xf>
    <xf numFmtId="3" fontId="12" fillId="0" borderId="0" xfId="0" applyNumberFormat="1" applyFont="1" applyAlignment="1" applyProtection="1">
      <alignment horizontal="distributed" vertical="center"/>
      <protection hidden="1"/>
    </xf>
    <xf numFmtId="0" fontId="2" fillId="0" borderId="0" xfId="0" applyFont="1" applyAlignment="1" applyProtection="1">
      <alignment horizontal="distributed" vertical="center"/>
      <protection hidden="1"/>
    </xf>
    <xf numFmtId="0" fontId="0" fillId="0" borderId="0" xfId="0" applyProtection="1">
      <alignment vertical="center"/>
      <protection hidden="1"/>
    </xf>
    <xf numFmtId="3" fontId="9" fillId="5" borderId="56" xfId="0" applyNumberFormat="1" applyFont="1" applyFill="1" applyBorder="1" applyProtection="1">
      <alignment vertical="center"/>
      <protection locked="0" hidden="1"/>
    </xf>
    <xf numFmtId="0" fontId="9" fillId="3" borderId="7" xfId="0" applyFont="1" applyFill="1" applyBorder="1" applyProtection="1">
      <alignment vertical="center"/>
      <protection locked="0" hidden="1"/>
    </xf>
    <xf numFmtId="0" fontId="9" fillId="3" borderId="8" xfId="0" applyFont="1" applyFill="1" applyBorder="1" applyProtection="1">
      <alignment vertical="center"/>
      <protection locked="0" hidden="1"/>
    </xf>
    <xf numFmtId="0" fontId="9" fillId="3" borderId="13" xfId="0" applyFont="1" applyFill="1" applyBorder="1" applyProtection="1">
      <alignment vertical="center"/>
      <protection locked="0" hidden="1"/>
    </xf>
    <xf numFmtId="0" fontId="9" fillId="2" borderId="13" xfId="0" applyFont="1" applyFill="1" applyBorder="1" applyProtection="1">
      <alignment vertical="center"/>
      <protection locked="0" hidden="1"/>
    </xf>
    <xf numFmtId="177" fontId="9" fillId="5" borderId="10" xfId="0" applyNumberFormat="1" applyFont="1" applyFill="1" applyBorder="1" applyProtection="1">
      <alignment vertical="center"/>
      <protection locked="0" hidden="1"/>
    </xf>
    <xf numFmtId="177" fontId="9" fillId="2" borderId="12" xfId="0" applyNumberFormat="1" applyFont="1" applyFill="1" applyBorder="1" applyProtection="1">
      <alignment vertical="center"/>
      <protection locked="0" hidden="1"/>
    </xf>
    <xf numFmtId="177" fontId="9" fillId="5" borderId="71" xfId="0" applyNumberFormat="1" applyFont="1" applyFill="1" applyBorder="1" applyProtection="1">
      <alignment vertical="center"/>
      <protection locked="0" hidden="1"/>
    </xf>
    <xf numFmtId="0" fontId="9" fillId="3" borderId="11" xfId="0" applyFont="1" applyFill="1" applyBorder="1" applyProtection="1">
      <alignment vertical="center"/>
      <protection locked="0" hidden="1"/>
    </xf>
    <xf numFmtId="3" fontId="9" fillId="5" borderId="10" xfId="0" applyNumberFormat="1" applyFont="1" applyFill="1" applyBorder="1" applyAlignment="1" applyProtection="1">
      <alignment vertical="center" shrinkToFit="1"/>
      <protection locked="0" hidden="1"/>
    </xf>
    <xf numFmtId="0" fontId="9" fillId="3" borderId="13" xfId="0" applyFont="1" applyFill="1" applyBorder="1" applyAlignment="1" applyProtection="1">
      <alignment vertical="center" shrinkToFit="1"/>
      <protection locked="0" hidden="1"/>
    </xf>
    <xf numFmtId="3" fontId="9" fillId="5" borderId="60" xfId="0" applyNumberFormat="1" applyFont="1" applyFill="1" applyBorder="1" applyProtection="1">
      <alignment vertical="center"/>
      <protection locked="0" hidden="1"/>
    </xf>
    <xf numFmtId="0" fontId="9" fillId="2" borderId="60" xfId="0" applyFont="1" applyFill="1" applyBorder="1" applyProtection="1">
      <alignment vertical="center"/>
      <protection locked="0" hidden="1"/>
    </xf>
    <xf numFmtId="49" fontId="9" fillId="5" borderId="60" xfId="0" applyNumberFormat="1" applyFont="1" applyFill="1" applyBorder="1" applyProtection="1">
      <alignment vertical="center"/>
      <protection locked="0" hidden="1"/>
    </xf>
    <xf numFmtId="49" fontId="9" fillId="2" borderId="60" xfId="0" applyNumberFormat="1" applyFont="1" applyFill="1" applyBorder="1" applyProtection="1">
      <alignment vertical="center"/>
      <protection locked="0" hidden="1"/>
    </xf>
    <xf numFmtId="3" fontId="9" fillId="5" borderId="60" xfId="0" quotePrefix="1" applyNumberFormat="1" applyFont="1" applyFill="1" applyBorder="1" applyProtection="1">
      <alignment vertical="center"/>
      <protection locked="0" hidden="1"/>
    </xf>
    <xf numFmtId="3" fontId="9" fillId="3" borderId="60" xfId="0" applyNumberFormat="1" applyFont="1" applyFill="1" applyBorder="1" applyProtection="1">
      <alignment vertical="center"/>
      <protection locked="0" hidden="1"/>
    </xf>
    <xf numFmtId="3" fontId="9" fillId="0" borderId="60" xfId="0" quotePrefix="1" applyNumberFormat="1" applyFont="1" applyBorder="1" applyProtection="1">
      <alignment vertical="center"/>
      <protection locked="0" hidden="1"/>
    </xf>
    <xf numFmtId="3" fontId="9" fillId="0" borderId="60" xfId="0" applyNumberFormat="1" applyFont="1" applyBorder="1" applyProtection="1">
      <alignment vertical="center"/>
      <protection locked="0" hidden="1"/>
    </xf>
    <xf numFmtId="3" fontId="9" fillId="0" borderId="66" xfId="0" applyNumberFormat="1" applyFont="1" applyBorder="1" applyProtection="1">
      <alignment vertical="center"/>
      <protection locked="0" hidden="1"/>
    </xf>
    <xf numFmtId="3" fontId="9" fillId="0" borderId="51" xfId="0" applyNumberFormat="1" applyFont="1" applyBorder="1" applyProtection="1">
      <alignment vertical="center"/>
      <protection hidden="1"/>
    </xf>
    <xf numFmtId="0" fontId="9" fillId="0" borderId="45" xfId="0" applyFont="1" applyBorder="1" applyProtection="1">
      <alignment vertical="center"/>
      <protection hidden="1"/>
    </xf>
    <xf numFmtId="0" fontId="9" fillId="0" borderId="49" xfId="0" applyFont="1" applyBorder="1" applyProtection="1">
      <alignment vertical="center"/>
      <protection hidden="1"/>
    </xf>
    <xf numFmtId="3" fontId="9" fillId="0" borderId="39" xfId="0" applyNumberFormat="1" applyFont="1" applyBorder="1" applyProtection="1">
      <alignment vertical="center"/>
      <protection hidden="1"/>
    </xf>
    <xf numFmtId="0" fontId="9" fillId="0" borderId="38" xfId="0" applyFont="1" applyBorder="1" applyProtection="1">
      <alignment vertical="center"/>
      <protection hidden="1"/>
    </xf>
    <xf numFmtId="0" fontId="9" fillId="0" borderId="41" xfId="0" applyFont="1" applyBorder="1" applyProtection="1">
      <alignment vertical="center"/>
      <protection hidden="1"/>
    </xf>
    <xf numFmtId="3" fontId="9" fillId="0" borderId="35" xfId="0" applyNumberFormat="1" applyFont="1" applyBorder="1" applyProtection="1">
      <alignment vertical="center"/>
      <protection hidden="1"/>
    </xf>
    <xf numFmtId="0" fontId="9" fillId="0" borderId="16" xfId="0" applyFont="1" applyBorder="1" applyProtection="1">
      <alignment vertical="center"/>
      <protection hidden="1"/>
    </xf>
    <xf numFmtId="0" fontId="9" fillId="0" borderId="59" xfId="0" applyFont="1" applyBorder="1" applyProtection="1">
      <alignment vertical="center"/>
      <protection hidden="1"/>
    </xf>
    <xf numFmtId="3" fontId="9" fillId="0" borderId="10" xfId="0" applyNumberFormat="1" applyFont="1" applyBorder="1" applyProtection="1">
      <alignment vertical="center"/>
      <protection hidden="1"/>
    </xf>
    <xf numFmtId="0" fontId="9" fillId="0" borderId="33" xfId="0" applyFont="1" applyBorder="1" applyProtection="1">
      <alignment vertical="center"/>
      <protection hidden="1"/>
    </xf>
    <xf numFmtId="3" fontId="9" fillId="0" borderId="37" xfId="0" applyNumberFormat="1" applyFont="1" applyBorder="1" applyProtection="1">
      <alignment vertical="center"/>
      <protection hidden="1"/>
    </xf>
    <xf numFmtId="0" fontId="9" fillId="0" borderId="40" xfId="0" applyFont="1" applyBorder="1" applyProtection="1">
      <alignment vertical="center"/>
      <protection hidden="1"/>
    </xf>
    <xf numFmtId="3" fontId="9" fillId="0" borderId="34" xfId="0" applyNumberFormat="1" applyFont="1" applyBorder="1" applyProtection="1">
      <alignment vertical="center"/>
      <protection hidden="1"/>
    </xf>
    <xf numFmtId="0" fontId="9" fillId="0" borderId="13" xfId="0" applyFont="1" applyBorder="1" applyProtection="1">
      <alignment vertical="center"/>
      <protection hidden="1"/>
    </xf>
    <xf numFmtId="0" fontId="9" fillId="0" borderId="11" xfId="0" applyFont="1" applyBorder="1" applyProtection="1">
      <alignment vertical="center"/>
      <protection hidden="1"/>
    </xf>
    <xf numFmtId="177" fontId="9" fillId="0" borderId="15" xfId="0" applyNumberFormat="1" applyFont="1" applyBorder="1" applyProtection="1">
      <alignment vertical="center"/>
      <protection hidden="1"/>
    </xf>
    <xf numFmtId="177" fontId="9" fillId="0" borderId="17" xfId="0" applyNumberFormat="1" applyFont="1" applyBorder="1" applyProtection="1">
      <alignment vertical="center"/>
      <protection hidden="1"/>
    </xf>
    <xf numFmtId="3" fontId="14" fillId="0" borderId="35" xfId="0" applyNumberFormat="1" applyFont="1" applyBorder="1" applyProtection="1">
      <alignment vertical="center"/>
      <protection hidden="1"/>
    </xf>
    <xf numFmtId="0" fontId="14" fillId="0" borderId="16" xfId="0" applyFont="1" applyBorder="1" applyProtection="1">
      <alignment vertical="center"/>
      <protection hidden="1"/>
    </xf>
    <xf numFmtId="3" fontId="14" fillId="0" borderId="30" xfId="0" applyNumberFormat="1" applyFont="1" applyBorder="1" applyProtection="1">
      <alignment vertical="center"/>
      <protection hidden="1"/>
    </xf>
    <xf numFmtId="0" fontId="14" fillId="0" borderId="21" xfId="0" applyFont="1" applyBorder="1" applyProtection="1">
      <alignment vertical="center"/>
      <protection hidden="1"/>
    </xf>
    <xf numFmtId="3" fontId="14" fillId="0" borderId="37" xfId="0" applyNumberFormat="1" applyFont="1" applyBorder="1" applyProtection="1">
      <alignment vertical="center"/>
      <protection hidden="1"/>
    </xf>
    <xf numFmtId="0" fontId="14" fillId="0" borderId="38" xfId="0" applyFont="1" applyBorder="1" applyProtection="1">
      <alignment vertical="center"/>
      <protection hidden="1"/>
    </xf>
    <xf numFmtId="3" fontId="9" fillId="0" borderId="34" xfId="0" applyNumberFormat="1" applyFont="1" applyBorder="1" applyAlignment="1" applyProtection="1">
      <alignment vertical="center" shrinkToFit="1"/>
      <protection hidden="1"/>
    </xf>
    <xf numFmtId="0" fontId="9" fillId="0" borderId="13" xfId="0" applyFont="1" applyBorder="1" applyAlignment="1" applyProtection="1">
      <alignment vertical="center" shrinkToFit="1"/>
      <protection hidden="1"/>
    </xf>
    <xf numFmtId="177" fontId="9" fillId="0" borderId="39" xfId="0" applyNumberFormat="1" applyFont="1" applyBorder="1" applyProtection="1">
      <alignment vertical="center"/>
      <protection hidden="1"/>
    </xf>
    <xf numFmtId="177" fontId="9" fillId="0" borderId="40" xfId="0" applyNumberFormat="1" applyFont="1" applyBorder="1" applyProtection="1">
      <alignment vertical="center"/>
      <protection hidden="1"/>
    </xf>
    <xf numFmtId="177" fontId="9" fillId="0" borderId="20" xfId="0" applyNumberFormat="1" applyFont="1" applyBorder="1" applyProtection="1">
      <alignment vertical="center"/>
      <protection hidden="1"/>
    </xf>
    <xf numFmtId="177" fontId="9" fillId="0" borderId="22" xfId="0" applyNumberFormat="1" applyFont="1" applyBorder="1" applyProtection="1">
      <alignment vertical="center"/>
      <protection hidden="1"/>
    </xf>
    <xf numFmtId="3" fontId="9" fillId="0" borderId="15" xfId="0" applyNumberFormat="1" applyFont="1" applyBorder="1" applyAlignment="1" applyProtection="1">
      <alignment vertical="center" shrinkToFit="1"/>
      <protection hidden="1"/>
    </xf>
    <xf numFmtId="0" fontId="9" fillId="0" borderId="16" xfId="0" applyFont="1" applyBorder="1" applyAlignment="1" applyProtection="1">
      <alignment vertical="center" shrinkToFit="1"/>
      <protection hidden="1"/>
    </xf>
    <xf numFmtId="0" fontId="9" fillId="0" borderId="17" xfId="0" applyFont="1" applyBorder="1" applyAlignment="1" applyProtection="1">
      <alignment vertical="center" shrinkToFit="1"/>
      <protection hidden="1"/>
    </xf>
    <xf numFmtId="3" fontId="9" fillId="0" borderId="26" xfId="0" applyNumberFormat="1" applyFont="1" applyBorder="1" applyProtection="1">
      <alignment vertical="center"/>
      <protection hidden="1"/>
    </xf>
    <xf numFmtId="0" fontId="9" fillId="0" borderId="27" xfId="0" applyFont="1" applyBorder="1" applyProtection="1">
      <alignment vertical="center"/>
      <protection hidden="1"/>
    </xf>
    <xf numFmtId="0" fontId="9" fillId="0" borderId="28" xfId="0" applyFont="1" applyBorder="1" applyProtection="1">
      <alignment vertical="center"/>
      <protection hidden="1"/>
    </xf>
    <xf numFmtId="49" fontId="9" fillId="0" borderId="26" xfId="0" applyNumberFormat="1" applyFont="1" applyBorder="1" applyProtection="1">
      <alignment vertical="center"/>
      <protection hidden="1"/>
    </xf>
    <xf numFmtId="49" fontId="9" fillId="0" borderId="28" xfId="0" applyNumberFormat="1" applyFont="1" applyBorder="1" applyProtection="1">
      <alignment vertical="center"/>
      <protection hidden="1"/>
    </xf>
    <xf numFmtId="3" fontId="2" fillId="0" borderId="0" xfId="0" applyNumberFormat="1" applyFont="1" applyAlignment="1" applyProtection="1">
      <alignment vertical="center" wrapText="1"/>
      <protection hidden="1"/>
    </xf>
    <xf numFmtId="0" fontId="0" fillId="0" borderId="0" xfId="0" applyAlignment="1" applyProtection="1">
      <alignment vertical="center" wrapText="1"/>
      <protection hidden="1"/>
    </xf>
    <xf numFmtId="3" fontId="8" fillId="0" borderId="0" xfId="0" applyNumberFormat="1" applyFont="1" applyAlignment="1" applyProtection="1">
      <alignment vertical="center" wrapText="1"/>
      <protection hidden="1"/>
    </xf>
    <xf numFmtId="0" fontId="17" fillId="0" borderId="0" xfId="0" applyFont="1" applyAlignment="1" applyProtection="1">
      <alignment vertical="center" wrapText="1"/>
      <protection hidden="1"/>
    </xf>
    <xf numFmtId="3" fontId="9" fillId="0" borderId="1" xfId="0" applyNumberFormat="1" applyFont="1" applyBorder="1" applyAlignment="1" applyProtection="1">
      <alignment vertical="center" shrinkToFit="1"/>
      <protection hidden="1"/>
    </xf>
    <xf numFmtId="0" fontId="9" fillId="0" borderId="1" xfId="0" applyFont="1" applyBorder="1" applyAlignment="1" applyProtection="1">
      <alignment vertical="center" shrinkToFit="1"/>
      <protection hidden="1"/>
    </xf>
    <xf numFmtId="3" fontId="9" fillId="0" borderId="60" xfId="0" applyNumberFormat="1" applyFont="1" applyBorder="1" applyProtection="1">
      <alignment vertical="center"/>
      <protection hidden="1"/>
    </xf>
    <xf numFmtId="0" fontId="9" fillId="0" borderId="60" xfId="0" applyFont="1" applyBorder="1" applyProtection="1">
      <alignment vertical="center"/>
      <protection hidden="1"/>
    </xf>
    <xf numFmtId="49" fontId="9" fillId="0" borderId="60" xfId="0" applyNumberFormat="1" applyFont="1" applyBorder="1" applyProtection="1">
      <alignment vertical="center"/>
      <protection hidden="1"/>
    </xf>
    <xf numFmtId="3" fontId="9" fillId="0" borderId="10" xfId="0" applyNumberFormat="1" applyFont="1" applyBorder="1" applyAlignment="1" applyProtection="1">
      <alignment vertical="center" shrinkToFit="1"/>
      <protection hidden="1"/>
    </xf>
    <xf numFmtId="3" fontId="9" fillId="0" borderId="56" xfId="0" applyNumberFormat="1" applyFont="1" applyBorder="1" applyProtection="1">
      <alignment vertical="center"/>
      <protection hidden="1"/>
    </xf>
    <xf numFmtId="0" fontId="9" fillId="0" borderId="7" xfId="0" applyFont="1" applyBorder="1" applyProtection="1">
      <alignment vertical="center"/>
      <protection hidden="1"/>
    </xf>
    <xf numFmtId="0" fontId="9" fillId="0" borderId="8" xfId="0" applyFont="1" applyBorder="1" applyProtection="1">
      <alignment vertical="center"/>
      <protection hidden="1"/>
    </xf>
    <xf numFmtId="0" fontId="9" fillId="0" borderId="12" xfId="0" applyFont="1" applyBorder="1" applyProtection="1">
      <alignment vertical="center"/>
      <protection hidden="1"/>
    </xf>
  </cellXfs>
  <cellStyles count="1">
    <cellStyle name="標準" xfId="0" builtinId="0"/>
  </cellStyles>
  <dxfs count="200">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CCCCFF"/>
      <color rgb="FFCC99FF"/>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_rels/drawing9.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xdr:from>
      <xdr:col>6</xdr:col>
      <xdr:colOff>171450</xdr:colOff>
      <xdr:row>32</xdr:row>
      <xdr:rowOff>9525</xdr:rowOff>
    </xdr:from>
    <xdr:to>
      <xdr:col>6</xdr:col>
      <xdr:colOff>485775</xdr:colOff>
      <xdr:row>33</xdr:row>
      <xdr:rowOff>9525</xdr:rowOff>
    </xdr:to>
    <xdr:sp macro="" textlink="">
      <xdr:nvSpPr>
        <xdr:cNvPr id="2" name="正方形/長方形 1">
          <a:extLst>
            <a:ext uri="{FF2B5EF4-FFF2-40B4-BE49-F238E27FC236}">
              <a16:creationId xmlns:a16="http://schemas.microsoft.com/office/drawing/2014/main" id="{9D8EF5CE-4F1D-4AB5-A564-944D1082B38F}"/>
            </a:ext>
          </a:extLst>
        </xdr:cNvPr>
        <xdr:cNvSpPr/>
      </xdr:nvSpPr>
      <xdr:spPr>
        <a:xfrm>
          <a:off x="2724150" y="5495925"/>
          <a:ext cx="314325" cy="1714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2076450</xdr:colOff>
      <xdr:row>34</xdr:row>
      <xdr:rowOff>38100</xdr:rowOff>
    </xdr:from>
    <xdr:to>
      <xdr:col>13</xdr:col>
      <xdr:colOff>5857875</xdr:colOff>
      <xdr:row>42</xdr:row>
      <xdr:rowOff>200025</xdr:rowOff>
    </xdr:to>
    <xdr:pic>
      <xdr:nvPicPr>
        <xdr:cNvPr id="7" name="図 6">
          <a:extLst>
            <a:ext uri="{FF2B5EF4-FFF2-40B4-BE49-F238E27FC236}">
              <a16:creationId xmlns:a16="http://schemas.microsoft.com/office/drawing/2014/main" id="{BAC66AED-233C-4CB2-8B43-573ECC1E9CE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67950" y="76104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619124</xdr:colOff>
      <xdr:row>1</xdr:row>
      <xdr:rowOff>219075</xdr:rowOff>
    </xdr:from>
    <xdr:to>
      <xdr:col>10</xdr:col>
      <xdr:colOff>447674</xdr:colOff>
      <xdr:row>2</xdr:row>
      <xdr:rowOff>180975</xdr:rowOff>
    </xdr:to>
    <xdr:grpSp>
      <xdr:nvGrpSpPr>
        <xdr:cNvPr id="5" name="グループ化 4">
          <a:extLst>
            <a:ext uri="{FF2B5EF4-FFF2-40B4-BE49-F238E27FC236}">
              <a16:creationId xmlns:a16="http://schemas.microsoft.com/office/drawing/2014/main" id="{6FBB941E-838B-4BBA-E717-93C1B8D9B1B2}"/>
            </a:ext>
          </a:extLst>
        </xdr:cNvPr>
        <xdr:cNvGrpSpPr/>
      </xdr:nvGrpSpPr>
      <xdr:grpSpPr>
        <a:xfrm>
          <a:off x="5667374" y="466725"/>
          <a:ext cx="1733550" cy="276225"/>
          <a:chOff x="5343524" y="428625"/>
          <a:chExt cx="1733550" cy="276225"/>
        </a:xfrm>
      </xdr:grpSpPr>
      <xdr:sp macro="" textlink="">
        <xdr:nvSpPr>
          <xdr:cNvPr id="4" name="正方形/長方形 3">
            <a:extLst>
              <a:ext uri="{FF2B5EF4-FFF2-40B4-BE49-F238E27FC236}">
                <a16:creationId xmlns:a16="http://schemas.microsoft.com/office/drawing/2014/main" id="{4639721F-5623-34E4-685F-B2DF8D9DFA81}"/>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3" name="正方形/長方形 2">
            <a:extLst>
              <a:ext uri="{FF2B5EF4-FFF2-40B4-BE49-F238E27FC236}">
                <a16:creationId xmlns:a16="http://schemas.microsoft.com/office/drawing/2014/main" id="{582072D1-00A8-CAE9-47E4-F498A00BF989}"/>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1628775</xdr:colOff>
      <xdr:row>31</xdr:row>
      <xdr:rowOff>152400</xdr:rowOff>
    </xdr:from>
    <xdr:to>
      <xdr:col>13</xdr:col>
      <xdr:colOff>5410200</xdr:colOff>
      <xdr:row>40</xdr:row>
      <xdr:rowOff>85725</xdr:rowOff>
    </xdr:to>
    <xdr:pic>
      <xdr:nvPicPr>
        <xdr:cNvPr id="5" name="図 4">
          <a:extLst>
            <a:ext uri="{FF2B5EF4-FFF2-40B4-BE49-F238E27FC236}">
              <a16:creationId xmlns:a16="http://schemas.microsoft.com/office/drawing/2014/main" id="{E1C8025D-D20A-4BD4-AE5C-3A5EEC27B3B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20275" y="73437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200025</xdr:rowOff>
    </xdr:from>
    <xdr:to>
      <xdr:col>10</xdr:col>
      <xdr:colOff>485775</xdr:colOff>
      <xdr:row>2</xdr:row>
      <xdr:rowOff>161925</xdr:rowOff>
    </xdr:to>
    <xdr:grpSp>
      <xdr:nvGrpSpPr>
        <xdr:cNvPr id="6" name="グループ化 5">
          <a:extLst>
            <a:ext uri="{FF2B5EF4-FFF2-40B4-BE49-F238E27FC236}">
              <a16:creationId xmlns:a16="http://schemas.microsoft.com/office/drawing/2014/main" id="{7A2FD313-143D-45FC-8950-0F83D83DD8A8}"/>
            </a:ext>
          </a:extLst>
        </xdr:cNvPr>
        <xdr:cNvGrpSpPr/>
      </xdr:nvGrpSpPr>
      <xdr:grpSpPr>
        <a:xfrm>
          <a:off x="5705475"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8F1777B-BD77-39D0-EBBB-703AC95DE1C8}"/>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21A69C3F-8FE1-16C4-89C7-782164C3258A}"/>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1828800</xdr:colOff>
      <xdr:row>31</xdr:row>
      <xdr:rowOff>152400</xdr:rowOff>
    </xdr:from>
    <xdr:to>
      <xdr:col>13</xdr:col>
      <xdr:colOff>5610225</xdr:colOff>
      <xdr:row>40</xdr:row>
      <xdr:rowOff>85725</xdr:rowOff>
    </xdr:to>
    <xdr:pic>
      <xdr:nvPicPr>
        <xdr:cNvPr id="5" name="図 4">
          <a:extLst>
            <a:ext uri="{FF2B5EF4-FFF2-40B4-BE49-F238E27FC236}">
              <a16:creationId xmlns:a16="http://schemas.microsoft.com/office/drawing/2014/main" id="{6794124B-9F2A-4758-BFD1-399C56C2CD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20300" y="73437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714375</xdr:colOff>
      <xdr:row>1</xdr:row>
      <xdr:rowOff>209550</xdr:rowOff>
    </xdr:from>
    <xdr:to>
      <xdr:col>10</xdr:col>
      <xdr:colOff>542925</xdr:colOff>
      <xdr:row>2</xdr:row>
      <xdr:rowOff>171450</xdr:rowOff>
    </xdr:to>
    <xdr:grpSp>
      <xdr:nvGrpSpPr>
        <xdr:cNvPr id="6" name="グループ化 5">
          <a:extLst>
            <a:ext uri="{FF2B5EF4-FFF2-40B4-BE49-F238E27FC236}">
              <a16:creationId xmlns:a16="http://schemas.microsoft.com/office/drawing/2014/main" id="{DCC0104D-4284-45E8-96A2-8481D60378AB}"/>
            </a:ext>
          </a:extLst>
        </xdr:cNvPr>
        <xdr:cNvGrpSpPr/>
      </xdr:nvGrpSpPr>
      <xdr:grpSpPr>
        <a:xfrm>
          <a:off x="576262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C9870A7-DD5C-239A-3F70-17A99C84249B}"/>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788131D1-6941-E9BC-13FF-8640F7478589}"/>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1905000</xdr:colOff>
      <xdr:row>31</xdr:row>
      <xdr:rowOff>180975</xdr:rowOff>
    </xdr:from>
    <xdr:to>
      <xdr:col>13</xdr:col>
      <xdr:colOff>5686425</xdr:colOff>
      <xdr:row>40</xdr:row>
      <xdr:rowOff>152400</xdr:rowOff>
    </xdr:to>
    <xdr:pic>
      <xdr:nvPicPr>
        <xdr:cNvPr id="5" name="図 4">
          <a:extLst>
            <a:ext uri="{FF2B5EF4-FFF2-40B4-BE49-F238E27FC236}">
              <a16:creationId xmlns:a16="http://schemas.microsoft.com/office/drawing/2014/main" id="{893B93A9-8AEA-4AC8-9171-3B4EA927C34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96500" y="71056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666750</xdr:colOff>
      <xdr:row>1</xdr:row>
      <xdr:rowOff>200025</xdr:rowOff>
    </xdr:from>
    <xdr:to>
      <xdr:col>10</xdr:col>
      <xdr:colOff>495300</xdr:colOff>
      <xdr:row>2</xdr:row>
      <xdr:rowOff>161925</xdr:rowOff>
    </xdr:to>
    <xdr:grpSp>
      <xdr:nvGrpSpPr>
        <xdr:cNvPr id="6" name="グループ化 5">
          <a:extLst>
            <a:ext uri="{FF2B5EF4-FFF2-40B4-BE49-F238E27FC236}">
              <a16:creationId xmlns:a16="http://schemas.microsoft.com/office/drawing/2014/main" id="{C08CFD81-C921-4761-8E9B-F8EFFCA48A09}"/>
            </a:ext>
          </a:extLst>
        </xdr:cNvPr>
        <xdr:cNvGrpSpPr/>
      </xdr:nvGrpSpPr>
      <xdr:grpSpPr>
        <a:xfrm>
          <a:off x="571500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43A291D7-F700-376E-B1C2-DF99DA832BAD}"/>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40294BA4-17BE-31DD-28A5-04FF96807C57}"/>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1952625</xdr:colOff>
      <xdr:row>31</xdr:row>
      <xdr:rowOff>200025</xdr:rowOff>
    </xdr:from>
    <xdr:to>
      <xdr:col>13</xdr:col>
      <xdr:colOff>5734050</xdr:colOff>
      <xdr:row>40</xdr:row>
      <xdr:rowOff>133350</xdr:rowOff>
    </xdr:to>
    <xdr:pic>
      <xdr:nvPicPr>
        <xdr:cNvPr id="5" name="図 4">
          <a:extLst>
            <a:ext uri="{FF2B5EF4-FFF2-40B4-BE49-F238E27FC236}">
              <a16:creationId xmlns:a16="http://schemas.microsoft.com/office/drawing/2014/main" id="{A10211E1-6436-449E-B7C4-BF173BB3368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44125" y="73914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676275</xdr:colOff>
      <xdr:row>1</xdr:row>
      <xdr:rowOff>209550</xdr:rowOff>
    </xdr:from>
    <xdr:to>
      <xdr:col>10</xdr:col>
      <xdr:colOff>504825</xdr:colOff>
      <xdr:row>2</xdr:row>
      <xdr:rowOff>171450</xdr:rowOff>
    </xdr:to>
    <xdr:grpSp>
      <xdr:nvGrpSpPr>
        <xdr:cNvPr id="6" name="グループ化 5">
          <a:extLst>
            <a:ext uri="{FF2B5EF4-FFF2-40B4-BE49-F238E27FC236}">
              <a16:creationId xmlns:a16="http://schemas.microsoft.com/office/drawing/2014/main" id="{740AF40D-057D-482E-A13A-19EC7E3DB430}"/>
            </a:ext>
          </a:extLst>
        </xdr:cNvPr>
        <xdr:cNvGrpSpPr/>
      </xdr:nvGrpSpPr>
      <xdr:grpSpPr>
        <a:xfrm>
          <a:off x="572452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1F131588-AFDC-AEC3-4ED8-BFA771B789F5}"/>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F93A27CB-F201-1C0D-2431-8A05B1B24393}"/>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2028825</xdr:colOff>
      <xdr:row>31</xdr:row>
      <xdr:rowOff>200025</xdr:rowOff>
    </xdr:from>
    <xdr:to>
      <xdr:col>13</xdr:col>
      <xdr:colOff>5810250</xdr:colOff>
      <xdr:row>40</xdr:row>
      <xdr:rowOff>171450</xdr:rowOff>
    </xdr:to>
    <xdr:pic>
      <xdr:nvPicPr>
        <xdr:cNvPr id="5" name="図 4">
          <a:extLst>
            <a:ext uri="{FF2B5EF4-FFF2-40B4-BE49-F238E27FC236}">
              <a16:creationId xmlns:a16="http://schemas.microsoft.com/office/drawing/2014/main" id="{7E950EC3-A907-4BE4-989F-9EF7EDAD51B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20325" y="71247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209550</xdr:rowOff>
    </xdr:from>
    <xdr:to>
      <xdr:col>10</xdr:col>
      <xdr:colOff>476250</xdr:colOff>
      <xdr:row>2</xdr:row>
      <xdr:rowOff>171450</xdr:rowOff>
    </xdr:to>
    <xdr:grpSp>
      <xdr:nvGrpSpPr>
        <xdr:cNvPr id="6" name="グループ化 5">
          <a:extLst>
            <a:ext uri="{FF2B5EF4-FFF2-40B4-BE49-F238E27FC236}">
              <a16:creationId xmlns:a16="http://schemas.microsoft.com/office/drawing/2014/main" id="{D38D235C-7271-416D-94E8-81A705F91713}"/>
            </a:ext>
          </a:extLst>
        </xdr:cNvPr>
        <xdr:cNvGrpSpPr/>
      </xdr:nvGrpSpPr>
      <xdr:grpSpPr>
        <a:xfrm>
          <a:off x="5695950"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8A7617D-FC77-0B90-2125-80B2B14353DB}"/>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EC5AD7B4-5524-AD35-8205-C6BFD26AC991}"/>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2286000</xdr:colOff>
      <xdr:row>31</xdr:row>
      <xdr:rowOff>200025</xdr:rowOff>
    </xdr:from>
    <xdr:to>
      <xdr:col>13</xdr:col>
      <xdr:colOff>6067425</xdr:colOff>
      <xdr:row>40</xdr:row>
      <xdr:rowOff>133350</xdr:rowOff>
    </xdr:to>
    <xdr:pic>
      <xdr:nvPicPr>
        <xdr:cNvPr id="5" name="図 4">
          <a:extLst>
            <a:ext uri="{FF2B5EF4-FFF2-40B4-BE49-F238E27FC236}">
              <a16:creationId xmlns:a16="http://schemas.microsoft.com/office/drawing/2014/main" id="{A76AE6F1-2DFB-4B05-8927-78642ECF81F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00" y="73914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209550</xdr:rowOff>
    </xdr:from>
    <xdr:to>
      <xdr:col>10</xdr:col>
      <xdr:colOff>485775</xdr:colOff>
      <xdr:row>2</xdr:row>
      <xdr:rowOff>171450</xdr:rowOff>
    </xdr:to>
    <xdr:grpSp>
      <xdr:nvGrpSpPr>
        <xdr:cNvPr id="6" name="グループ化 5">
          <a:extLst>
            <a:ext uri="{FF2B5EF4-FFF2-40B4-BE49-F238E27FC236}">
              <a16:creationId xmlns:a16="http://schemas.microsoft.com/office/drawing/2014/main" id="{0F4A2758-65C3-4930-985F-D45293EBBA21}"/>
            </a:ext>
          </a:extLst>
        </xdr:cNvPr>
        <xdr:cNvGrpSpPr/>
      </xdr:nvGrpSpPr>
      <xdr:grpSpPr>
        <a:xfrm>
          <a:off x="570547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40011CA6-0079-26A5-C229-DB0F0AA1D1DE}"/>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33EE09BF-2FE8-A5BC-0167-7AD65DC56EAD}"/>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13</xdr:col>
      <xdr:colOff>2095500</xdr:colOff>
      <xdr:row>31</xdr:row>
      <xdr:rowOff>190500</xdr:rowOff>
    </xdr:from>
    <xdr:to>
      <xdr:col>13</xdr:col>
      <xdr:colOff>5876925</xdr:colOff>
      <xdr:row>40</xdr:row>
      <xdr:rowOff>161925</xdr:rowOff>
    </xdr:to>
    <xdr:pic>
      <xdr:nvPicPr>
        <xdr:cNvPr id="5" name="図 4">
          <a:extLst>
            <a:ext uri="{FF2B5EF4-FFF2-40B4-BE49-F238E27FC236}">
              <a16:creationId xmlns:a16="http://schemas.microsoft.com/office/drawing/2014/main" id="{7DA8D78B-71CE-4911-B2D2-F18795E5C6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0" y="71151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200025</xdr:rowOff>
    </xdr:from>
    <xdr:to>
      <xdr:col>10</xdr:col>
      <xdr:colOff>476250</xdr:colOff>
      <xdr:row>2</xdr:row>
      <xdr:rowOff>161925</xdr:rowOff>
    </xdr:to>
    <xdr:grpSp>
      <xdr:nvGrpSpPr>
        <xdr:cNvPr id="6" name="グループ化 5">
          <a:extLst>
            <a:ext uri="{FF2B5EF4-FFF2-40B4-BE49-F238E27FC236}">
              <a16:creationId xmlns:a16="http://schemas.microsoft.com/office/drawing/2014/main" id="{FF02298B-AF42-4E5B-913E-83E29A9D2062}"/>
            </a:ext>
          </a:extLst>
        </xdr:cNvPr>
        <xdr:cNvGrpSpPr/>
      </xdr:nvGrpSpPr>
      <xdr:grpSpPr>
        <a:xfrm>
          <a:off x="569595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ADCD2E2C-D4E9-9CE9-3D0D-F2464944138F}"/>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648C8C2F-C105-0C73-6285-B3EBABAB0B3F}"/>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926D7-2F06-41B3-9FD4-07E923042314}">
  <sheetPr>
    <tabColor theme="5" tint="0.59999389629810485"/>
  </sheetPr>
  <dimension ref="B1:M38"/>
  <sheetViews>
    <sheetView showGridLines="0" view="pageBreakPreview" zoomScaleNormal="100" zoomScaleSheetLayoutView="100" workbookViewId="0"/>
  </sheetViews>
  <sheetFormatPr defaultColWidth="9.140625" defaultRowHeight="13.5" x14ac:dyDescent="0.15"/>
  <cols>
    <col min="1" max="1" width="1.42578125" style="1" customWidth="1"/>
    <col min="2" max="2" width="5" style="1" customWidth="1"/>
    <col min="3" max="3" width="4.42578125" style="1" customWidth="1"/>
    <col min="4" max="13" width="9.140625" style="1"/>
    <col min="14" max="14" width="1.42578125" style="1" customWidth="1"/>
    <col min="15" max="16384" width="9.140625" style="1"/>
  </cols>
  <sheetData>
    <row r="1" spans="2:13" x14ac:dyDescent="0.15">
      <c r="B1" s="205" t="s">
        <v>409</v>
      </c>
    </row>
    <row r="2" spans="2:13" x14ac:dyDescent="0.15">
      <c r="B2" s="14" t="s">
        <v>341</v>
      </c>
      <c r="C2" s="2"/>
      <c r="D2" s="2"/>
      <c r="E2" s="2"/>
      <c r="F2" s="2"/>
      <c r="G2" s="2"/>
      <c r="H2" s="2"/>
      <c r="I2" s="2"/>
      <c r="J2" s="2"/>
      <c r="K2" s="2"/>
      <c r="L2" s="2"/>
      <c r="M2" s="2"/>
    </row>
    <row r="4" spans="2:13" x14ac:dyDescent="0.15">
      <c r="B4" s="15" t="s">
        <v>342</v>
      </c>
    </row>
    <row r="5" spans="2:13" x14ac:dyDescent="0.15">
      <c r="C5" s="213" t="s">
        <v>343</v>
      </c>
      <c r="D5" s="214"/>
      <c r="E5" s="214"/>
      <c r="F5" s="214"/>
      <c r="G5" s="214"/>
      <c r="H5" s="214"/>
      <c r="I5" s="214"/>
      <c r="J5" s="214"/>
      <c r="K5" s="214"/>
      <c r="L5" s="214"/>
      <c r="M5" s="214"/>
    </row>
    <row r="6" spans="2:13" x14ac:dyDescent="0.15">
      <c r="C6" s="214"/>
      <c r="D6" s="214"/>
      <c r="E6" s="214"/>
      <c r="F6" s="214"/>
      <c r="G6" s="214"/>
      <c r="H6" s="214"/>
      <c r="I6" s="214"/>
      <c r="J6" s="214"/>
      <c r="K6" s="214"/>
      <c r="L6" s="214"/>
      <c r="M6" s="214"/>
    </row>
    <row r="7" spans="2:13" x14ac:dyDescent="0.15">
      <c r="C7" s="214"/>
      <c r="D7" s="214"/>
      <c r="E7" s="214"/>
      <c r="F7" s="214"/>
      <c r="G7" s="214"/>
      <c r="H7" s="214"/>
      <c r="I7" s="214"/>
      <c r="J7" s="214"/>
      <c r="K7" s="214"/>
      <c r="L7" s="214"/>
      <c r="M7" s="214"/>
    </row>
    <row r="8" spans="2:13" x14ac:dyDescent="0.15">
      <c r="C8" s="214"/>
      <c r="D8" s="214"/>
      <c r="E8" s="214"/>
      <c r="F8" s="214"/>
      <c r="G8" s="214"/>
      <c r="H8" s="214"/>
      <c r="I8" s="214"/>
      <c r="J8" s="214"/>
      <c r="K8" s="214"/>
      <c r="L8" s="214"/>
      <c r="M8" s="214"/>
    </row>
    <row r="9" spans="2:13" x14ac:dyDescent="0.15">
      <c r="C9" s="214"/>
      <c r="D9" s="214"/>
      <c r="E9" s="214"/>
      <c r="F9" s="214"/>
      <c r="G9" s="214"/>
      <c r="H9" s="214"/>
      <c r="I9" s="214"/>
      <c r="J9" s="214"/>
      <c r="K9" s="214"/>
      <c r="L9" s="214"/>
      <c r="M9" s="214"/>
    </row>
    <row r="10" spans="2:13" x14ac:dyDescent="0.15">
      <c r="C10" s="214"/>
      <c r="D10" s="214"/>
      <c r="E10" s="214"/>
      <c r="F10" s="214"/>
      <c r="G10" s="214"/>
      <c r="H10" s="214"/>
      <c r="I10" s="214"/>
      <c r="J10" s="214"/>
      <c r="K10" s="214"/>
      <c r="L10" s="214"/>
      <c r="M10" s="214"/>
    </row>
    <row r="12" spans="2:13" x14ac:dyDescent="0.15">
      <c r="B12" s="15" t="s">
        <v>344</v>
      </c>
    </row>
    <row r="13" spans="2:13" x14ac:dyDescent="0.15">
      <c r="C13" s="3" t="s">
        <v>345</v>
      </c>
      <c r="D13" s="213" t="s">
        <v>417</v>
      </c>
      <c r="E13" s="214"/>
      <c r="F13" s="214"/>
      <c r="G13" s="214"/>
      <c r="H13" s="214"/>
      <c r="I13" s="214"/>
      <c r="J13" s="214"/>
      <c r="K13" s="214"/>
      <c r="L13" s="214"/>
      <c r="M13" s="214"/>
    </row>
    <row r="14" spans="2:13" ht="24.75" customHeight="1" x14ac:dyDescent="0.15">
      <c r="D14" s="214"/>
      <c r="E14" s="214"/>
      <c r="F14" s="214"/>
      <c r="G14" s="214"/>
      <c r="H14" s="214"/>
      <c r="I14" s="214"/>
      <c r="J14" s="214"/>
      <c r="K14" s="214"/>
      <c r="L14" s="214"/>
      <c r="M14" s="214"/>
    </row>
    <row r="15" spans="2:13" x14ac:dyDescent="0.15">
      <c r="C15" s="3" t="s">
        <v>346</v>
      </c>
      <c r="D15" s="1" t="s">
        <v>361</v>
      </c>
    </row>
    <row r="16" spans="2:13" x14ac:dyDescent="0.15">
      <c r="C16" s="3" t="s">
        <v>363</v>
      </c>
      <c r="D16" s="213" t="s">
        <v>362</v>
      </c>
      <c r="E16" s="214"/>
      <c r="F16" s="214"/>
      <c r="G16" s="214"/>
      <c r="H16" s="214"/>
      <c r="I16" s="214"/>
      <c r="J16" s="214"/>
      <c r="K16" s="214"/>
      <c r="L16" s="214"/>
      <c r="M16" s="214"/>
    </row>
    <row r="17" spans="2:13" x14ac:dyDescent="0.15">
      <c r="C17" s="3"/>
      <c r="D17" s="214"/>
      <c r="E17" s="214"/>
      <c r="F17" s="214"/>
      <c r="G17" s="214"/>
      <c r="H17" s="214"/>
      <c r="I17" s="214"/>
      <c r="J17" s="214"/>
      <c r="K17" s="214"/>
      <c r="L17" s="214"/>
      <c r="M17" s="214"/>
    </row>
    <row r="18" spans="2:13" x14ac:dyDescent="0.15">
      <c r="D18" s="214"/>
      <c r="E18" s="214"/>
      <c r="F18" s="214"/>
      <c r="G18" s="214"/>
      <c r="H18" s="214"/>
      <c r="I18" s="214"/>
      <c r="J18" s="214"/>
      <c r="K18" s="214"/>
      <c r="L18" s="214"/>
      <c r="M18" s="214"/>
    </row>
    <row r="19" spans="2:13" x14ac:dyDescent="0.15">
      <c r="C19" s="3" t="s">
        <v>364</v>
      </c>
      <c r="D19" s="213" t="s">
        <v>348</v>
      </c>
      <c r="E19" s="214"/>
      <c r="F19" s="214"/>
      <c r="G19" s="214"/>
      <c r="H19" s="214"/>
      <c r="I19" s="214"/>
      <c r="J19" s="214"/>
      <c r="K19" s="214"/>
      <c r="L19" s="214"/>
      <c r="M19" s="214"/>
    </row>
    <row r="20" spans="2:13" x14ac:dyDescent="0.15">
      <c r="C20" s="3"/>
      <c r="D20" s="214"/>
      <c r="E20" s="214"/>
      <c r="F20" s="214"/>
      <c r="G20" s="214"/>
      <c r="H20" s="214"/>
      <c r="I20" s="214"/>
      <c r="J20" s="214"/>
      <c r="K20" s="214"/>
      <c r="L20" s="214"/>
      <c r="M20" s="214"/>
    </row>
    <row r="21" spans="2:13" x14ac:dyDescent="0.15">
      <c r="C21" s="3"/>
      <c r="D21" s="214"/>
      <c r="E21" s="214"/>
      <c r="F21" s="214"/>
      <c r="G21" s="214"/>
      <c r="H21" s="214"/>
      <c r="I21" s="214"/>
      <c r="J21" s="214"/>
      <c r="K21" s="214"/>
      <c r="L21" s="214"/>
      <c r="M21" s="214"/>
    </row>
    <row r="22" spans="2:13" x14ac:dyDescent="0.15">
      <c r="C22" s="3"/>
      <c r="D22" s="213" t="s">
        <v>349</v>
      </c>
      <c r="E22" s="214"/>
      <c r="F22" s="214"/>
      <c r="G22" s="214"/>
      <c r="H22" s="214"/>
      <c r="I22" s="214"/>
      <c r="J22" s="214"/>
      <c r="K22" s="214"/>
      <c r="L22" s="214"/>
      <c r="M22" s="214"/>
    </row>
    <row r="23" spans="2:13" x14ac:dyDescent="0.15">
      <c r="C23" s="3"/>
      <c r="D23" s="214"/>
      <c r="E23" s="214"/>
      <c r="F23" s="214"/>
      <c r="G23" s="214"/>
      <c r="H23" s="214"/>
      <c r="I23" s="214"/>
      <c r="J23" s="214"/>
      <c r="K23" s="214"/>
      <c r="L23" s="214"/>
      <c r="M23" s="214"/>
    </row>
    <row r="24" spans="2:13" x14ac:dyDescent="0.15">
      <c r="C24" s="3"/>
      <c r="D24" s="214"/>
      <c r="E24" s="214"/>
      <c r="F24" s="214"/>
      <c r="G24" s="214"/>
      <c r="H24" s="214"/>
      <c r="I24" s="214"/>
      <c r="J24" s="214"/>
      <c r="K24" s="214"/>
      <c r="L24" s="214"/>
      <c r="M24" s="214"/>
    </row>
    <row r="25" spans="2:13" x14ac:dyDescent="0.15">
      <c r="C25" s="3"/>
      <c r="D25" s="214"/>
      <c r="E25" s="214"/>
      <c r="F25" s="214"/>
      <c r="G25" s="214"/>
      <c r="H25" s="214"/>
      <c r="I25" s="214"/>
      <c r="J25" s="214"/>
      <c r="K25" s="214"/>
      <c r="L25" s="214"/>
      <c r="M25" s="214"/>
    </row>
    <row r="26" spans="2:13" x14ac:dyDescent="0.15">
      <c r="C26" s="3" t="s">
        <v>350</v>
      </c>
      <c r="D26" s="215" t="s">
        <v>351</v>
      </c>
      <c r="E26" s="215"/>
      <c r="F26" s="215"/>
      <c r="G26" s="215"/>
      <c r="H26" s="215"/>
      <c r="I26" s="215"/>
      <c r="J26" s="215"/>
      <c r="K26" s="215"/>
      <c r="L26" s="215"/>
      <c r="M26" s="215"/>
    </row>
    <row r="27" spans="2:13" x14ac:dyDescent="0.15">
      <c r="C27" s="3"/>
      <c r="D27" s="215"/>
      <c r="E27" s="215"/>
      <c r="F27" s="215"/>
      <c r="G27" s="215"/>
      <c r="H27" s="215"/>
      <c r="I27" s="215"/>
      <c r="J27" s="215"/>
      <c r="K27" s="215"/>
      <c r="L27" s="215"/>
      <c r="M27" s="215"/>
    </row>
    <row r="28" spans="2:13" x14ac:dyDescent="0.15">
      <c r="C28" s="3"/>
      <c r="D28" s="215"/>
      <c r="E28" s="215"/>
      <c r="F28" s="215"/>
      <c r="G28" s="215"/>
      <c r="H28" s="215"/>
      <c r="I28" s="215"/>
      <c r="J28" s="215"/>
      <c r="K28" s="215"/>
      <c r="L28" s="215"/>
      <c r="M28" s="215"/>
    </row>
    <row r="29" spans="2:13" x14ac:dyDescent="0.15">
      <c r="C29" s="3"/>
      <c r="D29" s="214"/>
      <c r="E29" s="214"/>
      <c r="F29" s="214"/>
      <c r="G29" s="214"/>
      <c r="H29" s="214"/>
      <c r="I29" s="214"/>
      <c r="J29" s="214"/>
      <c r="K29" s="214"/>
      <c r="L29" s="214"/>
      <c r="M29" s="214"/>
    </row>
    <row r="30" spans="2:13" x14ac:dyDescent="0.15">
      <c r="C30" s="3"/>
    </row>
    <row r="31" spans="2:13" x14ac:dyDescent="0.15">
      <c r="B31" s="15" t="s">
        <v>352</v>
      </c>
      <c r="C31" s="3"/>
    </row>
    <row r="32" spans="2:13" x14ac:dyDescent="0.15">
      <c r="C32" s="3" t="s">
        <v>345</v>
      </c>
      <c r="D32" s="1" t="s">
        <v>353</v>
      </c>
    </row>
    <row r="33" spans="3:13" x14ac:dyDescent="0.15">
      <c r="C33" s="3" t="s">
        <v>346</v>
      </c>
      <c r="D33" s="1" t="s">
        <v>399</v>
      </c>
    </row>
    <row r="34" spans="3:13" x14ac:dyDescent="0.15">
      <c r="C34" s="3" t="s">
        <v>347</v>
      </c>
      <c r="D34" s="213" t="s">
        <v>354</v>
      </c>
      <c r="E34" s="214"/>
      <c r="F34" s="214"/>
      <c r="G34" s="214"/>
      <c r="H34" s="214"/>
      <c r="I34" s="214"/>
      <c r="J34" s="214"/>
      <c r="K34" s="214"/>
      <c r="L34" s="214"/>
      <c r="M34" s="214"/>
    </row>
    <row r="35" spans="3:13" x14ac:dyDescent="0.15">
      <c r="C35" s="3"/>
      <c r="D35" s="214"/>
      <c r="E35" s="214"/>
      <c r="F35" s="214"/>
      <c r="G35" s="214"/>
      <c r="H35" s="214"/>
      <c r="I35" s="214"/>
      <c r="J35" s="214"/>
      <c r="K35" s="214"/>
      <c r="L35" s="214"/>
      <c r="M35" s="214"/>
    </row>
    <row r="36" spans="3:13" x14ac:dyDescent="0.15">
      <c r="C36" s="3" t="s">
        <v>355</v>
      </c>
      <c r="D36" s="1" t="s">
        <v>356</v>
      </c>
    </row>
    <row r="37" spans="3:13" x14ac:dyDescent="0.15">
      <c r="C37" s="3" t="s">
        <v>357</v>
      </c>
      <c r="D37" s="1" t="s">
        <v>358</v>
      </c>
    </row>
    <row r="38" spans="3:13" x14ac:dyDescent="0.15">
      <c r="C38" s="3" t="s">
        <v>359</v>
      </c>
      <c r="D38" s="1" t="s">
        <v>360</v>
      </c>
    </row>
  </sheetData>
  <sheetProtection algorithmName="SHA-512" hashValue="1m1hhrJGToeqaFRTjENuz6sL5iclNdeE/uIEuawt08HAZwONUB+QNFhc9xHxtWsk5kXvLeDyYS6uDTqAFiGtnA==" saltValue="A652dvxuzuqHpbiVDOLmqg==" spinCount="100000" sheet="1" objects="1" scenarios="1"/>
  <mergeCells count="7">
    <mergeCell ref="C5:M10"/>
    <mergeCell ref="D19:M21"/>
    <mergeCell ref="D22:M25"/>
    <mergeCell ref="D26:M29"/>
    <mergeCell ref="D34:M35"/>
    <mergeCell ref="D13:M14"/>
    <mergeCell ref="D16:M18"/>
  </mergeCells>
  <phoneticPr fontId="15"/>
  <pageMargins left="0.62992125984251968" right="0.31496062992125984" top="0.59055118110236227"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95D2E-589B-45C1-A01E-A5242B7C2E61}">
  <sheetPr>
    <tabColor rgb="FF0070C0"/>
  </sheetPr>
  <dimension ref="B1:Q19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62" t="s">
        <v>416</v>
      </c>
      <c r="E1" s="263"/>
      <c r="F1" s="263"/>
      <c r="G1" s="263"/>
      <c r="H1" s="263"/>
      <c r="I1" s="264"/>
      <c r="J1" s="16" t="s">
        <v>1</v>
      </c>
      <c r="N1" s="180" t="s">
        <v>414</v>
      </c>
    </row>
    <row r="2" spans="2:14" ht="24.95" customHeight="1" thickBot="1" x14ac:dyDescent="0.2">
      <c r="B2" s="20" t="s">
        <v>410</v>
      </c>
      <c r="K2" s="241">
        <v>1</v>
      </c>
      <c r="L2" s="241"/>
      <c r="M2" s="204"/>
      <c r="N2" s="181" t="s">
        <v>415</v>
      </c>
    </row>
    <row r="3" spans="2:14" ht="18" customHeight="1" thickBot="1" x14ac:dyDescent="0.2">
      <c r="B3" s="20" t="s">
        <v>0</v>
      </c>
      <c r="N3" s="21" t="str">
        <f>N118</f>
        <v>本シートの入力をお願いします。</v>
      </c>
    </row>
    <row r="4" spans="2:14" ht="18" customHeight="1" thickBot="1" x14ac:dyDescent="0.2">
      <c r="B4" s="184" t="s">
        <v>3</v>
      </c>
      <c r="C4" s="185" t="s">
        <v>4</v>
      </c>
      <c r="D4" s="185"/>
      <c r="E4" s="185"/>
      <c r="F4" s="185"/>
      <c r="G4" s="185"/>
      <c r="H4" s="185"/>
      <c r="I4" s="185"/>
      <c r="J4" s="185"/>
      <c r="K4" s="186"/>
    </row>
    <row r="5" spans="2:14" ht="18" customHeight="1" x14ac:dyDescent="0.15">
      <c r="B5" s="23" t="s">
        <v>5</v>
      </c>
      <c r="C5" s="24"/>
      <c r="D5" s="25"/>
      <c r="E5" s="25"/>
      <c r="F5" s="25"/>
      <c r="G5" s="26" t="s">
        <v>250</v>
      </c>
      <c r="H5" s="333" t="str">
        <f>IF('調査票(3期主)'!$K$8="有",'調査票(3期主)'!H5:K5,"")</f>
        <v/>
      </c>
      <c r="I5" s="334"/>
      <c r="J5" s="334"/>
      <c r="K5" s="335"/>
      <c r="N5" s="22" t="s">
        <v>250</v>
      </c>
    </row>
    <row r="6" spans="2:14" ht="18" customHeight="1" x14ac:dyDescent="0.15">
      <c r="B6" s="27"/>
      <c r="C6" s="28"/>
      <c r="D6" s="29"/>
      <c r="E6" s="29"/>
      <c r="F6" s="29"/>
      <c r="G6" s="30" t="s">
        <v>250</v>
      </c>
      <c r="H6" s="294" t="str">
        <f>IF('調査票(3期主)'!$K$8="有",'調査票(3期主)'!H6:K6,"")</f>
        <v/>
      </c>
      <c r="I6" s="300"/>
      <c r="J6" s="300"/>
      <c r="K6" s="299"/>
      <c r="N6" s="22" t="s">
        <v>250</v>
      </c>
    </row>
    <row r="7" spans="2:14" ht="18" customHeight="1" x14ac:dyDescent="0.15">
      <c r="B7" s="31" t="s">
        <v>26</v>
      </c>
      <c r="C7" s="256"/>
      <c r="D7" s="257"/>
      <c r="E7" s="257"/>
      <c r="F7" s="257"/>
      <c r="G7" s="257"/>
      <c r="H7" s="257"/>
      <c r="I7" s="257"/>
      <c r="J7" s="257"/>
      <c r="K7" s="269"/>
      <c r="M7" s="18" t="s">
        <v>6</v>
      </c>
      <c r="N7" s="22" t="s">
        <v>27</v>
      </c>
    </row>
    <row r="8" spans="2:14" ht="18" customHeight="1" x14ac:dyDescent="0.15">
      <c r="B8" s="27"/>
      <c r="C8" s="32"/>
      <c r="D8" s="33"/>
      <c r="E8" s="33"/>
      <c r="F8" s="33"/>
      <c r="G8" s="33"/>
      <c r="H8" s="33"/>
      <c r="I8" s="33"/>
      <c r="J8" s="34"/>
      <c r="K8" s="96"/>
    </row>
    <row r="9" spans="2:14" ht="30" customHeight="1" x14ac:dyDescent="0.15">
      <c r="B9" s="35" t="s">
        <v>31</v>
      </c>
      <c r="C9" s="294" t="str">
        <f>IF('調査票(3期主)'!$K$8="有",'調査票(3期主)'!C9:D9,"")</f>
        <v/>
      </c>
      <c r="D9" s="336"/>
      <c r="E9" s="36"/>
      <c r="F9" s="36"/>
      <c r="G9" s="36"/>
      <c r="H9" s="36"/>
      <c r="I9" s="36"/>
      <c r="J9" s="37" t="s">
        <v>32</v>
      </c>
      <c r="K9" s="189"/>
      <c r="M9" s="18" t="s">
        <v>6</v>
      </c>
      <c r="N9" s="22" t="s">
        <v>271</v>
      </c>
    </row>
    <row r="10" spans="2:14" ht="17.100000000000001" customHeight="1" x14ac:dyDescent="0.15">
      <c r="B10" s="31" t="str">
        <f>'調査票(1期主)'!B10</f>
        <v>④ 週休２日促進工事の取組</v>
      </c>
      <c r="C10" s="38"/>
      <c r="D10" s="39"/>
      <c r="E10" s="39"/>
      <c r="F10" s="39"/>
      <c r="G10" s="39"/>
      <c r="H10" s="39"/>
      <c r="I10" s="39"/>
      <c r="J10" s="40" t="s">
        <v>250</v>
      </c>
      <c r="K10" s="94" t="str">
        <f>IF('調査票(3期主)'!$K$8="有",'調査票(3期主)'!K10,"")</f>
        <v/>
      </c>
      <c r="N10" s="22" t="s">
        <v>250</v>
      </c>
    </row>
    <row r="11" spans="2:14" ht="17.100000000000001" customHeight="1" x14ac:dyDescent="0.15">
      <c r="B11" s="41"/>
      <c r="C11" s="28"/>
      <c r="D11" s="29"/>
      <c r="E11" s="29"/>
      <c r="F11" s="29"/>
      <c r="G11" s="29"/>
      <c r="H11" s="29"/>
      <c r="I11" s="30" t="s">
        <v>250</v>
      </c>
      <c r="J11" s="294" t="str">
        <f>IF('調査票(3期主)'!$K$8="有",'調査票(3期主)'!J11,"")</f>
        <v/>
      </c>
      <c r="K11" s="299"/>
      <c r="N11" s="22" t="s">
        <v>250</v>
      </c>
    </row>
    <row r="12" spans="2:14" ht="17.100000000000001" customHeight="1" x14ac:dyDescent="0.15">
      <c r="B12" s="31" t="s">
        <v>82</v>
      </c>
      <c r="C12" s="256"/>
      <c r="D12" s="257"/>
      <c r="E12" s="258"/>
      <c r="F12" s="42" t="s">
        <v>83</v>
      </c>
      <c r="G12" s="39" t="s">
        <v>366</v>
      </c>
      <c r="H12" s="39"/>
      <c r="I12" s="39"/>
      <c r="J12" s="39"/>
      <c r="K12" s="43"/>
      <c r="M12" s="18" t="s">
        <v>6</v>
      </c>
      <c r="N12" s="22" t="s">
        <v>84</v>
      </c>
    </row>
    <row r="13" spans="2:14" ht="17.100000000000001" customHeight="1" x14ac:dyDescent="0.15">
      <c r="B13" s="23"/>
      <c r="C13" s="256"/>
      <c r="D13" s="257"/>
      <c r="E13" s="258"/>
      <c r="F13" s="44" t="s">
        <v>83</v>
      </c>
      <c r="G13" s="45" t="s">
        <v>86</v>
      </c>
      <c r="H13" s="45"/>
      <c r="I13" s="45"/>
      <c r="J13" s="45"/>
      <c r="K13" s="46"/>
      <c r="M13" s="18" t="s">
        <v>6</v>
      </c>
      <c r="N13" s="22" t="s">
        <v>85</v>
      </c>
    </row>
    <row r="14" spans="2:14" ht="17.100000000000001" customHeight="1" x14ac:dyDescent="0.15">
      <c r="B14" s="27"/>
      <c r="C14" s="256"/>
      <c r="D14" s="257"/>
      <c r="E14" s="258"/>
      <c r="F14" s="47" t="s">
        <v>83</v>
      </c>
      <c r="G14" s="29" t="s">
        <v>87</v>
      </c>
      <c r="H14" s="29"/>
      <c r="I14" s="29"/>
      <c r="J14" s="29"/>
      <c r="K14" s="48"/>
      <c r="M14" s="18" t="s">
        <v>6</v>
      </c>
      <c r="N14" s="22" t="s">
        <v>88</v>
      </c>
    </row>
    <row r="15" spans="2:14" ht="17.100000000000001" customHeight="1" x14ac:dyDescent="0.15">
      <c r="B15" s="35" t="s">
        <v>89</v>
      </c>
      <c r="C15" s="36"/>
      <c r="D15" s="36"/>
      <c r="E15" s="36"/>
      <c r="F15" s="36"/>
      <c r="G15" s="36"/>
      <c r="H15" s="36"/>
      <c r="I15" s="37" t="s">
        <v>367</v>
      </c>
      <c r="J15" s="332" t="str">
        <f>IF('調査票(3期主)'!$K$8="有",'調査票(3期主)'!J15,"")</f>
        <v/>
      </c>
      <c r="K15" s="310"/>
      <c r="N15" s="22" t="s">
        <v>250</v>
      </c>
    </row>
    <row r="16" spans="2:14" ht="17.100000000000001" customHeight="1" x14ac:dyDescent="0.15">
      <c r="B16" s="35" t="s">
        <v>365</v>
      </c>
      <c r="C16" s="36"/>
      <c r="D16" s="36"/>
      <c r="E16" s="36"/>
      <c r="F16" s="36"/>
      <c r="G16" s="36"/>
      <c r="H16" s="36"/>
      <c r="I16" s="37" t="s">
        <v>368</v>
      </c>
      <c r="J16" s="294" t="str">
        <f>IF('調査票(3期主)'!$K$8="有",'調査票(3期主)'!J16,"")</f>
        <v/>
      </c>
      <c r="K16" s="299"/>
      <c r="N16" s="22" t="s">
        <v>250</v>
      </c>
    </row>
    <row r="17" spans="2:14" ht="17.100000000000001" customHeight="1" x14ac:dyDescent="0.15">
      <c r="B17" s="35" t="s">
        <v>98</v>
      </c>
      <c r="C17" s="36"/>
      <c r="D17" s="36"/>
      <c r="E17" s="36"/>
      <c r="F17" s="36"/>
      <c r="G17" s="36"/>
      <c r="H17" s="36"/>
      <c r="I17" s="37" t="s">
        <v>99</v>
      </c>
      <c r="J17" s="256"/>
      <c r="K17" s="268"/>
      <c r="M17" s="18" t="s">
        <v>6</v>
      </c>
      <c r="N17" s="22" t="s">
        <v>412</v>
      </c>
    </row>
    <row r="18" spans="2:14" ht="17.100000000000001" customHeight="1" x14ac:dyDescent="0.15">
      <c r="B18" s="49" t="s">
        <v>101</v>
      </c>
      <c r="C18" s="294" t="str">
        <f>IF('調査票(3期主)'!$K$8="有",'調査票(3期主)'!C18,"")</f>
        <v/>
      </c>
      <c r="D18" s="300"/>
      <c r="E18" s="300"/>
      <c r="F18" s="300"/>
      <c r="G18" s="300"/>
      <c r="H18" s="300"/>
      <c r="I18" s="300"/>
      <c r="J18" s="300"/>
      <c r="K18" s="299"/>
      <c r="N18" s="22" t="s">
        <v>250</v>
      </c>
    </row>
    <row r="19" spans="2:14" ht="17.100000000000001" customHeight="1" x14ac:dyDescent="0.15">
      <c r="B19" s="31" t="s">
        <v>102</v>
      </c>
      <c r="C19" s="38"/>
      <c r="D19" s="50" t="s">
        <v>104</v>
      </c>
      <c r="E19" s="270"/>
      <c r="F19" s="271"/>
      <c r="G19" s="51" t="s">
        <v>103</v>
      </c>
      <c r="H19" s="270"/>
      <c r="I19" s="271"/>
      <c r="J19" s="39" t="s">
        <v>105</v>
      </c>
      <c r="K19" s="43"/>
      <c r="M19" s="18" t="s">
        <v>6</v>
      </c>
      <c r="N19" s="22" t="s">
        <v>370</v>
      </c>
    </row>
    <row r="20" spans="2:14" ht="17.100000000000001" customHeight="1" x14ac:dyDescent="0.15">
      <c r="B20" s="41"/>
      <c r="C20" s="28"/>
      <c r="D20" s="29"/>
      <c r="E20" s="33"/>
      <c r="F20" s="33"/>
      <c r="G20" s="30" t="s">
        <v>107</v>
      </c>
      <c r="H20" s="270"/>
      <c r="I20" s="271"/>
      <c r="J20" s="29" t="s">
        <v>106</v>
      </c>
      <c r="K20" s="48"/>
      <c r="M20" s="18" t="s">
        <v>6</v>
      </c>
      <c r="N20" s="22" t="s">
        <v>388</v>
      </c>
    </row>
    <row r="21" spans="2:14" ht="17.100000000000001" customHeight="1" x14ac:dyDescent="0.15">
      <c r="B21" s="31" t="s">
        <v>108</v>
      </c>
      <c r="C21" s="38"/>
      <c r="D21" s="39"/>
      <c r="E21" s="52"/>
      <c r="F21" s="52"/>
      <c r="G21" s="39"/>
      <c r="H21" s="52"/>
      <c r="I21" s="52"/>
      <c r="J21" s="50" t="s">
        <v>109</v>
      </c>
      <c r="K21" s="189"/>
      <c r="M21" s="18" t="s">
        <v>6</v>
      </c>
      <c r="N21" s="22" t="s">
        <v>112</v>
      </c>
    </row>
    <row r="22" spans="2:14" ht="17.100000000000001" customHeight="1" x14ac:dyDescent="0.15">
      <c r="B22" s="23"/>
      <c r="C22" s="53"/>
      <c r="D22" s="54" t="s">
        <v>110</v>
      </c>
      <c r="E22" s="272"/>
      <c r="F22" s="271"/>
      <c r="G22" s="55" t="s">
        <v>103</v>
      </c>
      <c r="H22" s="270"/>
      <c r="I22" s="271"/>
      <c r="J22" s="45" t="s">
        <v>111</v>
      </c>
      <c r="K22" s="56"/>
      <c r="M22" s="18" t="s">
        <v>6</v>
      </c>
      <c r="N22" s="22" t="s">
        <v>371</v>
      </c>
    </row>
    <row r="23" spans="2:14" ht="17.100000000000001" customHeight="1" x14ac:dyDescent="0.15">
      <c r="B23" s="41"/>
      <c r="C23" s="256"/>
      <c r="D23" s="257"/>
      <c r="E23" s="258"/>
      <c r="F23" s="57" t="s">
        <v>83</v>
      </c>
      <c r="G23" s="29" t="s">
        <v>114</v>
      </c>
      <c r="H23" s="33"/>
      <c r="I23" s="33"/>
      <c r="J23" s="29"/>
      <c r="K23" s="48"/>
      <c r="M23" s="18" t="s">
        <v>6</v>
      </c>
      <c r="N23" s="22" t="s">
        <v>113</v>
      </c>
    </row>
    <row r="24" spans="2:14" ht="17.100000000000001" customHeight="1" x14ac:dyDescent="0.15">
      <c r="B24" s="31" t="s">
        <v>115</v>
      </c>
      <c r="C24" s="38"/>
      <c r="D24" s="39"/>
      <c r="E24" s="187" t="s">
        <v>116</v>
      </c>
      <c r="F24" s="187"/>
      <c r="G24" s="187" t="s">
        <v>117</v>
      </c>
      <c r="H24" s="187" t="s">
        <v>118</v>
      </c>
      <c r="I24" s="187"/>
      <c r="J24" s="187" t="s">
        <v>119</v>
      </c>
      <c r="K24" s="188" t="s">
        <v>120</v>
      </c>
      <c r="N24" s="95" t="s">
        <v>272</v>
      </c>
    </row>
    <row r="25" spans="2:14" ht="17.100000000000001" customHeight="1" x14ac:dyDescent="0.15">
      <c r="B25" s="23"/>
      <c r="C25" s="58"/>
      <c r="D25" s="59" t="s">
        <v>121</v>
      </c>
      <c r="E25" s="259" t="str">
        <f>IF('調査票(3期主)'!E25="","",'調査票(3期主)'!E25)</f>
        <v/>
      </c>
      <c r="F25" s="260"/>
      <c r="G25" s="191" t="str">
        <f>IF('調査票(3期主)'!G25="","",'調査票(3期主)'!G25)</f>
        <v/>
      </c>
      <c r="H25" s="259" t="str">
        <f>IF('調査票(3期主)'!H25:I25="","",'調査票(3期主)'!H25:I25)</f>
        <v/>
      </c>
      <c r="I25" s="261"/>
      <c r="J25" s="192" t="str">
        <f>IF('調査票(3期主)'!J25="","",'調査票(3期主)'!J25)</f>
        <v/>
      </c>
      <c r="K25" s="189" t="str">
        <f>IF('調査票(3期主)'!K25="","",'調査票(3期主)'!K25)</f>
        <v/>
      </c>
      <c r="M25" s="18" t="s">
        <v>6</v>
      </c>
      <c r="N25" s="22" t="s">
        <v>175</v>
      </c>
    </row>
    <row r="26" spans="2:14" ht="17.100000000000001" customHeight="1" x14ac:dyDescent="0.15">
      <c r="B26" s="23"/>
      <c r="C26" s="58"/>
      <c r="D26" s="59" t="s">
        <v>122</v>
      </c>
      <c r="E26" s="259" t="str">
        <f>IF('調査票(3期主)'!E26="","",'調査票(3期主)'!E26)</f>
        <v/>
      </c>
      <c r="F26" s="260"/>
      <c r="G26" s="191" t="str">
        <f>IF('調査票(3期主)'!G26="","",'調査票(3期主)'!G26)</f>
        <v/>
      </c>
      <c r="H26" s="259" t="str">
        <f>IF('調査票(3期主)'!H26:I26="","",'調査票(3期主)'!H26:I26)</f>
        <v/>
      </c>
      <c r="I26" s="261"/>
      <c r="J26" s="192" t="str">
        <f>IF('調査票(3期主)'!J26="","",'調査票(3期主)'!J26)</f>
        <v/>
      </c>
      <c r="K26" s="189" t="str">
        <f>IF('調査票(3期主)'!K26="","",'調査票(3期主)'!K26)</f>
        <v/>
      </c>
      <c r="M26" s="18" t="s">
        <v>6</v>
      </c>
      <c r="N26" s="22" t="s">
        <v>151</v>
      </c>
    </row>
    <row r="27" spans="2:14" ht="17.100000000000001" customHeight="1" x14ac:dyDescent="0.15">
      <c r="B27" s="23"/>
      <c r="C27" s="58"/>
      <c r="D27" s="59" t="s">
        <v>123</v>
      </c>
      <c r="E27" s="259" t="str">
        <f>IF('調査票(3期主)'!E27="","",'調査票(3期主)'!E27)</f>
        <v/>
      </c>
      <c r="F27" s="260"/>
      <c r="G27" s="191" t="str">
        <f>IF('調査票(3期主)'!G27="","",'調査票(3期主)'!G27)</f>
        <v/>
      </c>
      <c r="H27" s="259" t="str">
        <f>IF('調査票(3期主)'!H27:I27="","",'調査票(3期主)'!H27:I27)</f>
        <v/>
      </c>
      <c r="I27" s="261"/>
      <c r="J27" s="192" t="str">
        <f>IF('調査票(3期主)'!J27="","",'調査票(3期主)'!J27)</f>
        <v/>
      </c>
      <c r="K27" s="189" t="str">
        <f>IF('調査票(3期主)'!K27="","",'調査票(3期主)'!K27)</f>
        <v/>
      </c>
      <c r="M27" s="18" t="s">
        <v>6</v>
      </c>
      <c r="N27" s="22" t="s">
        <v>178</v>
      </c>
    </row>
    <row r="28" spans="2:14" ht="17.100000000000001" customHeight="1" x14ac:dyDescent="0.15">
      <c r="B28" s="23"/>
      <c r="C28" s="58"/>
      <c r="D28" s="59" t="s">
        <v>124</v>
      </c>
      <c r="E28" s="259" t="str">
        <f>IF('調査票(3期主)'!E28="","",'調査票(3期主)'!E28)</f>
        <v/>
      </c>
      <c r="F28" s="260"/>
      <c r="G28" s="191" t="str">
        <f>IF('調査票(3期主)'!G28="","",'調査票(3期主)'!G28)</f>
        <v/>
      </c>
      <c r="H28" s="259" t="str">
        <f>IF('調査票(3期主)'!H28:I28="","",'調査票(3期主)'!H28:I28)</f>
        <v/>
      </c>
      <c r="I28" s="261"/>
      <c r="J28" s="192" t="str">
        <f>IF('調査票(3期主)'!J28="","",'調査票(3期主)'!J28)</f>
        <v/>
      </c>
      <c r="K28" s="189" t="str">
        <f>IF('調査票(3期主)'!K28="","",'調査票(3期主)'!K28)</f>
        <v/>
      </c>
      <c r="M28" s="18" t="s">
        <v>6</v>
      </c>
      <c r="N28" s="22" t="s">
        <v>154</v>
      </c>
    </row>
    <row r="29" spans="2:14" ht="17.100000000000001" customHeight="1" x14ac:dyDescent="0.15">
      <c r="B29" s="23"/>
      <c r="C29" s="58"/>
      <c r="D29" s="59" t="s">
        <v>125</v>
      </c>
      <c r="E29" s="259" t="str">
        <f>IF('調査票(3期主)'!E29="","",'調査票(3期主)'!E29)</f>
        <v/>
      </c>
      <c r="F29" s="260"/>
      <c r="G29" s="191" t="str">
        <f>IF('調査票(3期主)'!G29="","",'調査票(3期主)'!G29)</f>
        <v/>
      </c>
      <c r="H29" s="259" t="str">
        <f>IF('調査票(3期主)'!H29:I29="","",'調査票(3期主)'!H29:I29)</f>
        <v/>
      </c>
      <c r="I29" s="261"/>
      <c r="J29" s="192" t="str">
        <f>IF('調査票(3期主)'!J29="","",'調査票(3期主)'!J29)</f>
        <v/>
      </c>
      <c r="K29" s="189" t="str">
        <f>IF('調査票(3期主)'!K29="","",'調査票(3期主)'!K29)</f>
        <v/>
      </c>
      <c r="M29" s="18" t="s">
        <v>6</v>
      </c>
      <c r="N29" s="22" t="s">
        <v>176</v>
      </c>
    </row>
    <row r="30" spans="2:14" ht="17.100000000000001" customHeight="1" x14ac:dyDescent="0.15">
      <c r="B30" s="23"/>
      <c r="C30" s="58"/>
      <c r="D30" s="59" t="s">
        <v>126</v>
      </c>
      <c r="E30" s="259" t="str">
        <f>IF('調査票(3期主)'!E30="","",'調査票(3期主)'!E30)</f>
        <v/>
      </c>
      <c r="F30" s="260"/>
      <c r="G30" s="191" t="str">
        <f>IF('調査票(3期主)'!G30="","",'調査票(3期主)'!G30)</f>
        <v/>
      </c>
      <c r="H30" s="259" t="str">
        <f>IF('調査票(3期主)'!H30:I30="","",'調査票(3期主)'!H30:I30)</f>
        <v/>
      </c>
      <c r="I30" s="261"/>
      <c r="J30" s="192" t="str">
        <f>IF('調査票(3期主)'!J30="","",'調査票(3期主)'!J30)</f>
        <v/>
      </c>
      <c r="K30" s="189" t="str">
        <f>IF('調査票(3期主)'!K30="","",'調査票(3期主)'!K30)</f>
        <v/>
      </c>
      <c r="M30" s="18" t="s">
        <v>6</v>
      </c>
      <c r="N30" s="22" t="s">
        <v>177</v>
      </c>
    </row>
    <row r="31" spans="2:14" ht="17.100000000000001" customHeight="1" x14ac:dyDescent="0.15">
      <c r="B31" s="41"/>
      <c r="C31" s="28"/>
      <c r="D31" s="30" t="s">
        <v>127</v>
      </c>
      <c r="E31" s="259" t="str">
        <f>IF('調査票(3期主)'!E31="","",'調査票(3期主)'!E31)</f>
        <v/>
      </c>
      <c r="F31" s="260"/>
      <c r="G31" s="191" t="str">
        <f>IF('調査票(3期主)'!G31="","",'調査票(3期主)'!G31)</f>
        <v/>
      </c>
      <c r="H31" s="259" t="str">
        <f>IF('調査票(3期主)'!H31:I31="","",'調査票(3期主)'!H31:I31)</f>
        <v/>
      </c>
      <c r="I31" s="261"/>
      <c r="J31" s="192" t="str">
        <f>IF('調査票(3期主)'!J31="","",'調査票(3期主)'!J31)</f>
        <v/>
      </c>
      <c r="K31" s="189" t="str">
        <f>IF('調査票(3期主)'!K31="","",'調査票(3期主)'!K31)</f>
        <v/>
      </c>
      <c r="M31" s="18" t="s">
        <v>6</v>
      </c>
      <c r="N31" s="202" t="s">
        <v>413</v>
      </c>
    </row>
    <row r="32" spans="2:14" ht="17.100000000000001" customHeight="1" x14ac:dyDescent="0.15">
      <c r="B32" s="31" t="s">
        <v>145</v>
      </c>
      <c r="C32" s="38"/>
      <c r="D32" s="50" t="s">
        <v>250</v>
      </c>
      <c r="E32" s="327" t="str">
        <f>IF('調査票(3期主)'!E32:G32="","",'調査票(3期主)'!E32:G32)</f>
        <v/>
      </c>
      <c r="F32" s="328"/>
      <c r="G32" s="328"/>
      <c r="H32" s="327" t="str">
        <f>IF('調査票(3期主)'!H32:I32="","",'調査票(3期主)'!H32:I32)</f>
        <v/>
      </c>
      <c r="I32" s="328"/>
      <c r="J32" s="39" t="s">
        <v>250</v>
      </c>
      <c r="K32" s="60"/>
      <c r="N32" s="22" t="s">
        <v>250</v>
      </c>
    </row>
    <row r="33" spans="2:14" ht="17.100000000000001" customHeight="1" thickBot="1" x14ac:dyDescent="0.2">
      <c r="B33" s="61"/>
      <c r="C33" s="62"/>
      <c r="D33" s="63" t="s">
        <v>250</v>
      </c>
      <c r="E33" s="329" t="str">
        <f>IF('調査票(3期主)'!E33:G33="","",'調査票(3期主)'!E33:G33)</f>
        <v/>
      </c>
      <c r="F33" s="330"/>
      <c r="G33" s="330"/>
      <c r="H33" s="331" t="str">
        <f>IF('調査票(3期主)'!H33:I33="","",'調査票(3期主)'!H33:I33)</f>
        <v/>
      </c>
      <c r="I33" s="331"/>
      <c r="J33" s="64" t="s">
        <v>250</v>
      </c>
      <c r="K33" s="65"/>
      <c r="N33" s="22" t="s">
        <v>250</v>
      </c>
    </row>
    <row r="34" spans="2:14" ht="18" customHeight="1" x14ac:dyDescent="0.15">
      <c r="N34" s="19"/>
    </row>
    <row r="35" spans="2:14" ht="18" customHeight="1" x14ac:dyDescent="0.15">
      <c r="G35" s="66" t="str">
        <f>IF(AND(C7&lt;&gt;"",OR(K8="",K9="",C12="",C13="",C14="",E19="",H19="",K21="")),N148,"")</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411</v>
      </c>
      <c r="C47" s="67"/>
      <c r="G47" s="67"/>
      <c r="K47" s="241">
        <v>2</v>
      </c>
      <c r="L47" s="241"/>
      <c r="M47" s="16"/>
      <c r="N47" s="16"/>
    </row>
    <row r="48" spans="2:14" ht="18" customHeight="1" thickBot="1" x14ac:dyDescent="0.2">
      <c r="B48" s="20" t="s">
        <v>179</v>
      </c>
      <c r="C48" s="67"/>
      <c r="E48" s="67"/>
      <c r="G48" s="67"/>
      <c r="M48" s="16"/>
      <c r="N48" s="16"/>
    </row>
    <row r="49" spans="2:14" ht="18" customHeight="1" x14ac:dyDescent="0.15">
      <c r="B49" s="68" t="s">
        <v>184</v>
      </c>
      <c r="C49" s="242" t="str">
        <f>IF(COUNTBLANK(C50:C65)=0,SUM(C50:C65),"")</f>
        <v/>
      </c>
      <c r="D49" s="243"/>
      <c r="E49" s="244"/>
      <c r="F49" s="69"/>
      <c r="G49" s="70" t="str">
        <f>IF(C49&lt;&gt;"","OK",IF(AND(C49="",E25=""),"","NG"))</f>
        <v/>
      </c>
      <c r="H49" s="71" t="str">
        <f>IF(AND(OR(E25=D183,E26=D183,E27=D183,E28=D183,E29=D183,E30=D183,E31&lt;&gt;""),G49="NG"),N148,IF(G49="NG",N149,""))</f>
        <v/>
      </c>
      <c r="I49" s="69"/>
      <c r="J49" s="69"/>
      <c r="K49" s="72"/>
      <c r="N49" s="22" t="s">
        <v>204</v>
      </c>
    </row>
    <row r="50" spans="2:14" ht="18" customHeight="1" x14ac:dyDescent="0.15">
      <c r="B50" s="23" t="s">
        <v>180</v>
      </c>
      <c r="C50" s="245"/>
      <c r="D50" s="246"/>
      <c r="E50" s="247"/>
      <c r="F50" s="16" t="s">
        <v>203</v>
      </c>
      <c r="K50" s="73"/>
      <c r="M50" s="18" t="s">
        <v>6</v>
      </c>
      <c r="N50" s="22" t="s">
        <v>205</v>
      </c>
    </row>
    <row r="51" spans="2:14" ht="18" customHeight="1" x14ac:dyDescent="0.15">
      <c r="B51" s="23" t="s">
        <v>181</v>
      </c>
      <c r="C51" s="245"/>
      <c r="D51" s="246"/>
      <c r="E51" s="247"/>
      <c r="F51" s="16" t="s">
        <v>203</v>
      </c>
      <c r="K51" s="73"/>
      <c r="M51" s="18" t="s">
        <v>6</v>
      </c>
      <c r="N51" s="22" t="s">
        <v>206</v>
      </c>
    </row>
    <row r="52" spans="2:14" ht="18" customHeight="1" x14ac:dyDescent="0.15">
      <c r="B52" s="23" t="s">
        <v>182</v>
      </c>
      <c r="C52" s="245"/>
      <c r="D52" s="246"/>
      <c r="E52" s="247"/>
      <c r="F52" s="16" t="s">
        <v>203</v>
      </c>
      <c r="K52" s="73"/>
      <c r="M52" s="18" t="s">
        <v>6</v>
      </c>
      <c r="N52" s="22" t="s">
        <v>207</v>
      </c>
    </row>
    <row r="53" spans="2:14" ht="18" customHeight="1" x14ac:dyDescent="0.15">
      <c r="B53" s="23" t="s">
        <v>183</v>
      </c>
      <c r="C53" s="245"/>
      <c r="D53" s="246"/>
      <c r="E53" s="247"/>
      <c r="F53" s="16" t="s">
        <v>203</v>
      </c>
      <c r="G53" s="67"/>
      <c r="K53" s="73"/>
      <c r="M53" s="18" t="s">
        <v>6</v>
      </c>
      <c r="N53" s="22" t="s">
        <v>208</v>
      </c>
    </row>
    <row r="54" spans="2:14" ht="18" customHeight="1" x14ac:dyDescent="0.15">
      <c r="B54" s="23" t="s">
        <v>372</v>
      </c>
      <c r="C54" s="248" t="str">
        <f>IF(E25=D183,0,IF(AND(E26=D183,J135&lt;&gt;""),J135,IF(AND(E27=D183,COUNTBLANK(J135:J136)=0),SUM(J135:K136),IF(AND(E28=D183,COUNTBLANK(J135:J137)=0),SUM(J135:K137),IF(AND(E29=D183,COUNTBLANK(J135:J138)=0),SUM(J135:K138),IF(AND(E30=D183,COUNTBLANK(J135:J139)=0),SUM(J135:K139),IF(AND(E31=D183,COUNTBLANK(J135:J140)=0),SUM(J135:K140),IF(AND(E31&lt;&gt;D183,E31&lt;&gt;"",COUNTBLANK(J135:J141)=0),SUM(J135:K141),""))))))))</f>
        <v/>
      </c>
      <c r="D54" s="249"/>
      <c r="E54" s="250"/>
      <c r="K54" s="73"/>
      <c r="N54" s="22" t="s">
        <v>392</v>
      </c>
    </row>
    <row r="55" spans="2:14" ht="18" customHeight="1" x14ac:dyDescent="0.15">
      <c r="B55" s="23" t="s">
        <v>373</v>
      </c>
      <c r="C55" s="245"/>
      <c r="D55" s="251"/>
      <c r="E55" s="252"/>
      <c r="F55" s="16" t="s">
        <v>203</v>
      </c>
      <c r="K55" s="73"/>
      <c r="M55" s="18" t="s">
        <v>6</v>
      </c>
      <c r="N55" s="22" t="s">
        <v>212</v>
      </c>
    </row>
    <row r="56" spans="2:14" ht="18" customHeight="1" x14ac:dyDescent="0.15">
      <c r="B56" s="23" t="s">
        <v>374</v>
      </c>
      <c r="C56" s="245"/>
      <c r="D56" s="251"/>
      <c r="E56" s="252"/>
      <c r="F56" s="16" t="s">
        <v>203</v>
      </c>
      <c r="K56" s="73"/>
      <c r="M56" s="18" t="s">
        <v>6</v>
      </c>
      <c r="N56" s="22" t="s">
        <v>209</v>
      </c>
    </row>
    <row r="57" spans="2:14" ht="18" customHeight="1" x14ac:dyDescent="0.15">
      <c r="B57" s="23" t="s">
        <v>375</v>
      </c>
      <c r="C57" s="245"/>
      <c r="D57" s="251"/>
      <c r="E57" s="252"/>
      <c r="F57" s="16" t="s">
        <v>203</v>
      </c>
      <c r="K57" s="73"/>
      <c r="M57" s="18" t="s">
        <v>6</v>
      </c>
      <c r="N57" s="22" t="s">
        <v>210</v>
      </c>
    </row>
    <row r="58" spans="2:14" ht="18" customHeight="1" x14ac:dyDescent="0.15">
      <c r="B58" s="23" t="s">
        <v>376</v>
      </c>
      <c r="C58" s="245"/>
      <c r="D58" s="251"/>
      <c r="E58" s="252"/>
      <c r="F58" s="16" t="s">
        <v>203</v>
      </c>
      <c r="K58" s="73"/>
      <c r="M58" s="18" t="s">
        <v>6</v>
      </c>
      <c r="N58" s="22" t="s">
        <v>211</v>
      </c>
    </row>
    <row r="59" spans="2:14" ht="18" customHeight="1" x14ac:dyDescent="0.15">
      <c r="B59" s="23" t="s">
        <v>377</v>
      </c>
      <c r="C59" s="245"/>
      <c r="D59" s="251"/>
      <c r="E59" s="252"/>
      <c r="F59" s="16" t="s">
        <v>203</v>
      </c>
      <c r="K59" s="73"/>
      <c r="M59" s="18" t="s">
        <v>6</v>
      </c>
      <c r="N59" s="22" t="s">
        <v>213</v>
      </c>
    </row>
    <row r="60" spans="2:14" ht="18" customHeight="1" x14ac:dyDescent="0.15">
      <c r="B60" s="74" t="s">
        <v>385</v>
      </c>
      <c r="C60" s="245"/>
      <c r="D60" s="251"/>
      <c r="E60" s="252"/>
      <c r="F60" s="16" t="s">
        <v>203</v>
      </c>
      <c r="G60" s="67"/>
      <c r="K60" s="73"/>
      <c r="M60" s="18" t="s">
        <v>6</v>
      </c>
      <c r="N60" s="16" t="s">
        <v>236</v>
      </c>
    </row>
    <row r="61" spans="2:14" ht="18" customHeight="1" x14ac:dyDescent="0.15">
      <c r="B61" s="23" t="s">
        <v>378</v>
      </c>
      <c r="C61" s="245"/>
      <c r="D61" s="251"/>
      <c r="E61" s="252"/>
      <c r="F61" s="16" t="s">
        <v>203</v>
      </c>
      <c r="G61" s="67"/>
      <c r="K61" s="73"/>
      <c r="M61" s="18" t="s">
        <v>6</v>
      </c>
      <c r="N61" s="16" t="s">
        <v>239</v>
      </c>
    </row>
    <row r="62" spans="2:14" ht="18" customHeight="1" x14ac:dyDescent="0.15">
      <c r="B62" s="23" t="s">
        <v>379</v>
      </c>
      <c r="C62" s="245"/>
      <c r="D62" s="251"/>
      <c r="E62" s="252"/>
      <c r="F62" s="16" t="s">
        <v>203</v>
      </c>
      <c r="G62" s="67"/>
      <c r="K62" s="73"/>
      <c r="M62" s="18" t="s">
        <v>6</v>
      </c>
      <c r="N62" s="16" t="s">
        <v>214</v>
      </c>
    </row>
    <row r="63" spans="2:14" ht="18" customHeight="1" x14ac:dyDescent="0.15">
      <c r="B63" s="23" t="s">
        <v>381</v>
      </c>
      <c r="C63" s="245"/>
      <c r="D63" s="251"/>
      <c r="E63" s="252"/>
      <c r="F63" s="16" t="s">
        <v>203</v>
      </c>
      <c r="G63" s="67"/>
      <c r="K63" s="73"/>
      <c r="M63" s="18" t="s">
        <v>6</v>
      </c>
      <c r="N63" s="16" t="s">
        <v>241</v>
      </c>
    </row>
    <row r="64" spans="2:14" ht="18" customHeight="1" x14ac:dyDescent="0.15">
      <c r="B64" s="23" t="s">
        <v>382</v>
      </c>
      <c r="C64" s="245"/>
      <c r="D64" s="251"/>
      <c r="E64" s="252"/>
      <c r="F64" s="16" t="s">
        <v>203</v>
      </c>
      <c r="G64" s="67"/>
      <c r="K64" s="73"/>
      <c r="M64" s="18" t="s">
        <v>6</v>
      </c>
      <c r="N64" s="16" t="s">
        <v>240</v>
      </c>
    </row>
    <row r="65" spans="2:14" ht="18" customHeight="1" thickBot="1" x14ac:dyDescent="0.2">
      <c r="B65" s="61" t="s">
        <v>383</v>
      </c>
      <c r="C65" s="253"/>
      <c r="D65" s="254"/>
      <c r="E65" s="255"/>
      <c r="F65" s="75" t="s">
        <v>203</v>
      </c>
      <c r="G65" s="76"/>
      <c r="H65" s="75"/>
      <c r="I65" s="75"/>
      <c r="J65" s="75"/>
      <c r="K65" s="77"/>
      <c r="M65" s="18" t="s">
        <v>6</v>
      </c>
      <c r="N65" s="16" t="s">
        <v>214</v>
      </c>
    </row>
    <row r="66" spans="2:14" ht="18" customHeight="1" x14ac:dyDescent="0.15">
      <c r="C66" s="67"/>
      <c r="E66" s="67"/>
      <c r="G66" s="67"/>
      <c r="M66" s="16"/>
      <c r="N66" s="16"/>
    </row>
    <row r="67" spans="2:14" ht="18" customHeight="1" thickBot="1" x14ac:dyDescent="0.2">
      <c r="B67" s="20" t="s">
        <v>303</v>
      </c>
      <c r="C67" s="67"/>
      <c r="E67" s="67"/>
      <c r="G67" s="67"/>
      <c r="M67" s="16"/>
      <c r="N67" s="323" t="s">
        <v>238</v>
      </c>
    </row>
    <row r="68" spans="2:14" ht="18" customHeight="1" x14ac:dyDescent="0.15">
      <c r="B68" s="68" t="s">
        <v>400</v>
      </c>
      <c r="C68" s="78" t="s">
        <v>194</v>
      </c>
      <c r="D68" s="78"/>
      <c r="E68" s="79"/>
      <c r="F68" s="78" t="s">
        <v>195</v>
      </c>
      <c r="G68" s="79"/>
      <c r="H68" s="78"/>
      <c r="I68" s="78" t="s">
        <v>196</v>
      </c>
      <c r="J68" s="78"/>
      <c r="K68" s="80"/>
      <c r="M68" s="16"/>
      <c r="N68" s="324"/>
    </row>
    <row r="69" spans="2:14" ht="18" customHeight="1" x14ac:dyDescent="0.15">
      <c r="B69" s="81" t="s">
        <v>155</v>
      </c>
      <c r="C69" s="239"/>
      <c r="D69" s="240"/>
      <c r="E69" s="240"/>
      <c r="F69" s="236"/>
      <c r="G69" s="237"/>
      <c r="H69" s="237"/>
      <c r="I69" s="236"/>
      <c r="J69" s="237"/>
      <c r="K69" s="238"/>
      <c r="M69" s="18" t="s">
        <v>6</v>
      </c>
      <c r="N69" s="22" t="s">
        <v>215</v>
      </c>
    </row>
    <row r="70" spans="2:14" ht="18" customHeight="1" x14ac:dyDescent="0.15">
      <c r="B70" s="82" t="s">
        <v>156</v>
      </c>
      <c r="C70" s="239"/>
      <c r="D70" s="240"/>
      <c r="E70" s="240"/>
      <c r="F70" s="236"/>
      <c r="G70" s="237"/>
      <c r="H70" s="237"/>
      <c r="I70" s="236"/>
      <c r="J70" s="237"/>
      <c r="K70" s="238"/>
      <c r="M70" s="18" t="s">
        <v>6</v>
      </c>
      <c r="N70" s="22" t="s">
        <v>216</v>
      </c>
    </row>
    <row r="71" spans="2:14" ht="18" customHeight="1" x14ac:dyDescent="0.15">
      <c r="B71" s="82" t="s">
        <v>157</v>
      </c>
      <c r="C71" s="239"/>
      <c r="D71" s="240"/>
      <c r="E71" s="240"/>
      <c r="F71" s="236"/>
      <c r="G71" s="237"/>
      <c r="H71" s="237"/>
      <c r="I71" s="236"/>
      <c r="J71" s="237"/>
      <c r="K71" s="238"/>
      <c r="M71" s="18" t="s">
        <v>6</v>
      </c>
      <c r="N71" s="22" t="s">
        <v>217</v>
      </c>
    </row>
    <row r="72" spans="2:14" ht="18" customHeight="1" x14ac:dyDescent="0.15">
      <c r="B72" s="82" t="s">
        <v>158</v>
      </c>
      <c r="C72" s="239"/>
      <c r="D72" s="240"/>
      <c r="E72" s="240"/>
      <c r="F72" s="236"/>
      <c r="G72" s="237"/>
      <c r="H72" s="237"/>
      <c r="I72" s="236"/>
      <c r="J72" s="237"/>
      <c r="K72" s="238"/>
      <c r="M72" s="18" t="s">
        <v>6</v>
      </c>
      <c r="N72" s="22" t="s">
        <v>218</v>
      </c>
    </row>
    <row r="73" spans="2:14" ht="18" customHeight="1" x14ac:dyDescent="0.15">
      <c r="B73" s="82" t="s">
        <v>159</v>
      </c>
      <c r="C73" s="239"/>
      <c r="D73" s="240"/>
      <c r="E73" s="240"/>
      <c r="F73" s="236"/>
      <c r="G73" s="237"/>
      <c r="H73" s="237"/>
      <c r="I73" s="236"/>
      <c r="J73" s="237"/>
      <c r="K73" s="238"/>
      <c r="M73" s="18" t="s">
        <v>6</v>
      </c>
      <c r="N73" s="22" t="s">
        <v>219</v>
      </c>
    </row>
    <row r="74" spans="2:14" ht="18" customHeight="1" x14ac:dyDescent="0.15">
      <c r="B74" s="82" t="s">
        <v>160</v>
      </c>
      <c r="C74" s="239"/>
      <c r="D74" s="240"/>
      <c r="E74" s="240"/>
      <c r="F74" s="236"/>
      <c r="G74" s="237"/>
      <c r="H74" s="237"/>
      <c r="I74" s="236"/>
      <c r="J74" s="237"/>
      <c r="K74" s="238"/>
      <c r="M74" s="18" t="s">
        <v>6</v>
      </c>
      <c r="N74" s="22" t="s">
        <v>220</v>
      </c>
    </row>
    <row r="75" spans="2:14" ht="18" customHeight="1" x14ac:dyDescent="0.15">
      <c r="B75" s="82" t="s">
        <v>161</v>
      </c>
      <c r="C75" s="239"/>
      <c r="D75" s="240"/>
      <c r="E75" s="240"/>
      <c r="F75" s="236"/>
      <c r="G75" s="237"/>
      <c r="H75" s="237"/>
      <c r="I75" s="236"/>
      <c r="J75" s="237"/>
      <c r="K75" s="238"/>
      <c r="M75" s="18" t="s">
        <v>6</v>
      </c>
      <c r="N75" s="22" t="s">
        <v>223</v>
      </c>
    </row>
    <row r="76" spans="2:14" ht="18" customHeight="1" x14ac:dyDescent="0.15">
      <c r="B76" s="82" t="s">
        <v>162</v>
      </c>
      <c r="C76" s="239"/>
      <c r="D76" s="240"/>
      <c r="E76" s="240"/>
      <c r="F76" s="236"/>
      <c r="G76" s="237"/>
      <c r="H76" s="237"/>
      <c r="I76" s="236"/>
      <c r="J76" s="237"/>
      <c r="K76" s="238"/>
      <c r="M76" s="18" t="s">
        <v>6</v>
      </c>
      <c r="N76" s="22" t="s">
        <v>221</v>
      </c>
    </row>
    <row r="77" spans="2:14" ht="18" customHeight="1" x14ac:dyDescent="0.15">
      <c r="B77" s="82" t="s">
        <v>163</v>
      </c>
      <c r="C77" s="239"/>
      <c r="D77" s="240"/>
      <c r="E77" s="240"/>
      <c r="F77" s="236"/>
      <c r="G77" s="237"/>
      <c r="H77" s="237"/>
      <c r="I77" s="236"/>
      <c r="J77" s="237"/>
      <c r="K77" s="238"/>
      <c r="M77" s="18" t="s">
        <v>6</v>
      </c>
      <c r="N77" s="22" t="s">
        <v>222</v>
      </c>
    </row>
    <row r="78" spans="2:14" ht="18" customHeight="1" x14ac:dyDescent="0.15">
      <c r="B78" s="82" t="s">
        <v>164</v>
      </c>
      <c r="C78" s="239"/>
      <c r="D78" s="240"/>
      <c r="E78" s="240"/>
      <c r="F78" s="236"/>
      <c r="G78" s="237"/>
      <c r="H78" s="237"/>
      <c r="I78" s="236"/>
      <c r="J78" s="237"/>
      <c r="K78" s="238"/>
      <c r="M78" s="18" t="s">
        <v>6</v>
      </c>
      <c r="N78" s="22" t="s">
        <v>224</v>
      </c>
    </row>
    <row r="79" spans="2:14" ht="18" customHeight="1" x14ac:dyDescent="0.15">
      <c r="B79" s="82" t="s">
        <v>165</v>
      </c>
      <c r="C79" s="239"/>
      <c r="D79" s="240"/>
      <c r="E79" s="240"/>
      <c r="F79" s="236"/>
      <c r="G79" s="237"/>
      <c r="H79" s="237"/>
      <c r="I79" s="236"/>
      <c r="J79" s="237"/>
      <c r="K79" s="238"/>
      <c r="M79" s="18" t="s">
        <v>6</v>
      </c>
      <c r="N79" s="22" t="s">
        <v>225</v>
      </c>
    </row>
    <row r="80" spans="2:14" ht="18" customHeight="1" x14ac:dyDescent="0.15">
      <c r="B80" s="82" t="s">
        <v>193</v>
      </c>
      <c r="C80" s="239"/>
      <c r="D80" s="240"/>
      <c r="E80" s="240"/>
      <c r="F80" s="236"/>
      <c r="G80" s="237"/>
      <c r="H80" s="237"/>
      <c r="I80" s="236"/>
      <c r="J80" s="237"/>
      <c r="K80" s="238"/>
      <c r="M80" s="18" t="s">
        <v>6</v>
      </c>
      <c r="N80" s="22" t="s">
        <v>226</v>
      </c>
    </row>
    <row r="81" spans="2:14" ht="18" customHeight="1" x14ac:dyDescent="0.15">
      <c r="B81" s="82" t="s">
        <v>166</v>
      </c>
      <c r="C81" s="239"/>
      <c r="D81" s="240"/>
      <c r="E81" s="240"/>
      <c r="F81" s="236"/>
      <c r="G81" s="237"/>
      <c r="H81" s="237"/>
      <c r="I81" s="236"/>
      <c r="J81" s="237"/>
      <c r="K81" s="238"/>
      <c r="M81" s="18" t="s">
        <v>6</v>
      </c>
      <c r="N81" s="22" t="s">
        <v>227</v>
      </c>
    </row>
    <row r="82" spans="2:14" ht="18" customHeight="1" x14ac:dyDescent="0.15">
      <c r="B82" s="82" t="s">
        <v>167</v>
      </c>
      <c r="C82" s="239"/>
      <c r="D82" s="240"/>
      <c r="E82" s="240"/>
      <c r="F82" s="236"/>
      <c r="G82" s="237"/>
      <c r="H82" s="237"/>
      <c r="I82" s="236"/>
      <c r="J82" s="237"/>
      <c r="K82" s="238"/>
      <c r="M82" s="18" t="s">
        <v>6</v>
      </c>
      <c r="N82" s="22" t="s">
        <v>228</v>
      </c>
    </row>
    <row r="83" spans="2:14" ht="18" customHeight="1" x14ac:dyDescent="0.15">
      <c r="B83" s="82" t="s">
        <v>168</v>
      </c>
      <c r="C83" s="239"/>
      <c r="D83" s="240"/>
      <c r="E83" s="240"/>
      <c r="F83" s="236"/>
      <c r="G83" s="237"/>
      <c r="H83" s="237"/>
      <c r="I83" s="236"/>
      <c r="J83" s="237"/>
      <c r="K83" s="238"/>
      <c r="M83" s="18" t="s">
        <v>6</v>
      </c>
      <c r="N83" s="22" t="s">
        <v>229</v>
      </c>
    </row>
    <row r="84" spans="2:14" ht="18" customHeight="1" x14ac:dyDescent="0.15">
      <c r="B84" s="82" t="s">
        <v>169</v>
      </c>
      <c r="C84" s="239"/>
      <c r="D84" s="240"/>
      <c r="E84" s="240"/>
      <c r="F84" s="236"/>
      <c r="G84" s="237"/>
      <c r="H84" s="237"/>
      <c r="I84" s="236"/>
      <c r="J84" s="237"/>
      <c r="K84" s="238"/>
      <c r="M84" s="18" t="s">
        <v>6</v>
      </c>
      <c r="N84" s="22" t="s">
        <v>230</v>
      </c>
    </row>
    <row r="85" spans="2:14" ht="18" customHeight="1" x14ac:dyDescent="0.15">
      <c r="B85" s="82" t="s">
        <v>170</v>
      </c>
      <c r="C85" s="239"/>
      <c r="D85" s="240"/>
      <c r="E85" s="240"/>
      <c r="F85" s="236"/>
      <c r="G85" s="237"/>
      <c r="H85" s="237"/>
      <c r="I85" s="236"/>
      <c r="J85" s="237"/>
      <c r="K85" s="238"/>
      <c r="M85" s="18" t="s">
        <v>6</v>
      </c>
      <c r="N85" s="22" t="s">
        <v>231</v>
      </c>
    </row>
    <row r="86" spans="2:14" ht="18" customHeight="1" x14ac:dyDescent="0.15">
      <c r="B86" s="82" t="s">
        <v>171</v>
      </c>
      <c r="C86" s="239"/>
      <c r="D86" s="240"/>
      <c r="E86" s="240"/>
      <c r="F86" s="236"/>
      <c r="G86" s="237"/>
      <c r="H86" s="237"/>
      <c r="I86" s="236"/>
      <c r="J86" s="237"/>
      <c r="K86" s="238"/>
      <c r="M86" s="18" t="s">
        <v>6</v>
      </c>
      <c r="N86" s="22" t="s">
        <v>232</v>
      </c>
    </row>
    <row r="87" spans="2:14" ht="18" customHeight="1" x14ac:dyDescent="0.15">
      <c r="B87" s="82" t="s">
        <v>172</v>
      </c>
      <c r="C87" s="239"/>
      <c r="D87" s="240"/>
      <c r="E87" s="240"/>
      <c r="F87" s="236"/>
      <c r="G87" s="237"/>
      <c r="H87" s="237"/>
      <c r="I87" s="236"/>
      <c r="J87" s="237"/>
      <c r="K87" s="238"/>
      <c r="M87" s="18" t="s">
        <v>6</v>
      </c>
      <c r="N87" s="22" t="s">
        <v>233</v>
      </c>
    </row>
    <row r="88" spans="2:14" ht="18" customHeight="1" x14ac:dyDescent="0.15">
      <c r="B88" s="82" t="s">
        <v>173</v>
      </c>
      <c r="C88" s="239"/>
      <c r="D88" s="240"/>
      <c r="E88" s="240"/>
      <c r="F88" s="236"/>
      <c r="G88" s="237"/>
      <c r="H88" s="237"/>
      <c r="I88" s="236"/>
      <c r="J88" s="237"/>
      <c r="K88" s="238"/>
      <c r="M88" s="18" t="s">
        <v>6</v>
      </c>
      <c r="N88" s="22" t="s">
        <v>234</v>
      </c>
    </row>
    <row r="89" spans="2:14" ht="18" customHeight="1" x14ac:dyDescent="0.15">
      <c r="B89" s="82" t="s">
        <v>174</v>
      </c>
      <c r="C89" s="239"/>
      <c r="D89" s="240"/>
      <c r="E89" s="240"/>
      <c r="F89" s="236"/>
      <c r="G89" s="237"/>
      <c r="H89" s="237"/>
      <c r="I89" s="236"/>
      <c r="J89" s="237"/>
      <c r="K89" s="238"/>
      <c r="M89" s="18" t="s">
        <v>6</v>
      </c>
      <c r="N89" s="22" t="s">
        <v>235</v>
      </c>
    </row>
    <row r="90" spans="2:14" ht="18" customHeight="1" thickBot="1" x14ac:dyDescent="0.2">
      <c r="B90" s="83" t="s">
        <v>201</v>
      </c>
      <c r="C90" s="280"/>
      <c r="D90" s="281"/>
      <c r="E90" s="281"/>
      <c r="F90" s="282"/>
      <c r="G90" s="283"/>
      <c r="H90" s="283"/>
      <c r="I90" s="282"/>
      <c r="J90" s="283"/>
      <c r="K90" s="284"/>
      <c r="M90" s="18" t="s">
        <v>6</v>
      </c>
      <c r="N90" s="16" t="s">
        <v>237</v>
      </c>
    </row>
    <row r="91" spans="2:14" ht="18" customHeight="1" thickBot="1" x14ac:dyDescent="0.2"/>
    <row r="92" spans="2:14" ht="18" customHeight="1" thickBot="1" x14ac:dyDescent="0.2">
      <c r="N92" s="21" t="str">
        <f>N118</f>
        <v>本シートの入力をお願いします。</v>
      </c>
    </row>
    <row r="93" spans="2:14" ht="18" customHeight="1" thickBot="1" x14ac:dyDescent="0.2">
      <c r="B93" s="20" t="s">
        <v>303</v>
      </c>
      <c r="C93" s="67"/>
      <c r="E93" s="67"/>
      <c r="G93" s="67"/>
      <c r="K93" s="241">
        <v>3</v>
      </c>
      <c r="L93" s="241"/>
      <c r="M93" s="16"/>
      <c r="N93" s="16"/>
    </row>
    <row r="94" spans="2:14" ht="18" customHeight="1" x14ac:dyDescent="0.15">
      <c r="B94" s="68" t="s">
        <v>401</v>
      </c>
      <c r="C94" s="78" t="s">
        <v>197</v>
      </c>
      <c r="D94" s="78"/>
      <c r="E94" s="79"/>
      <c r="F94" s="78" t="s">
        <v>198</v>
      </c>
      <c r="G94" s="79"/>
      <c r="H94" s="78"/>
      <c r="I94" s="78" t="s">
        <v>199</v>
      </c>
      <c r="J94" s="78"/>
      <c r="K94" s="80"/>
      <c r="M94" s="16"/>
      <c r="N94" s="16" t="s">
        <v>261</v>
      </c>
    </row>
    <row r="95" spans="2:14" ht="17.100000000000001" customHeight="1" x14ac:dyDescent="0.15">
      <c r="B95" s="81" t="s">
        <v>155</v>
      </c>
      <c r="C95" s="236"/>
      <c r="D95" s="237"/>
      <c r="E95" s="237"/>
      <c r="F95" s="236"/>
      <c r="G95" s="237"/>
      <c r="H95" s="237"/>
      <c r="I95" s="236"/>
      <c r="J95" s="237"/>
      <c r="K95" s="238"/>
      <c r="M95" s="18" t="s">
        <v>6</v>
      </c>
      <c r="N95" s="22" t="s">
        <v>215</v>
      </c>
    </row>
    <row r="96" spans="2:14" ht="17.100000000000001" customHeight="1" x14ac:dyDescent="0.15">
      <c r="B96" s="82" t="s">
        <v>156</v>
      </c>
      <c r="C96" s="236"/>
      <c r="D96" s="237"/>
      <c r="E96" s="237"/>
      <c r="F96" s="236"/>
      <c r="G96" s="237"/>
      <c r="H96" s="237"/>
      <c r="I96" s="236"/>
      <c r="J96" s="237"/>
      <c r="K96" s="238"/>
      <c r="M96" s="18" t="s">
        <v>6</v>
      </c>
      <c r="N96" s="22" t="s">
        <v>216</v>
      </c>
    </row>
    <row r="97" spans="2:14" ht="17.100000000000001" customHeight="1" x14ac:dyDescent="0.15">
      <c r="B97" s="82" t="s">
        <v>157</v>
      </c>
      <c r="C97" s="236"/>
      <c r="D97" s="237"/>
      <c r="E97" s="237"/>
      <c r="F97" s="236"/>
      <c r="G97" s="237"/>
      <c r="H97" s="237"/>
      <c r="I97" s="236"/>
      <c r="J97" s="237"/>
      <c r="K97" s="238"/>
      <c r="M97" s="18" t="s">
        <v>6</v>
      </c>
      <c r="N97" s="22" t="s">
        <v>217</v>
      </c>
    </row>
    <row r="98" spans="2:14" ht="17.100000000000001" customHeight="1" x14ac:dyDescent="0.15">
      <c r="B98" s="82" t="s">
        <v>158</v>
      </c>
      <c r="C98" s="236"/>
      <c r="D98" s="237"/>
      <c r="E98" s="237"/>
      <c r="F98" s="236"/>
      <c r="G98" s="237"/>
      <c r="H98" s="237"/>
      <c r="I98" s="236"/>
      <c r="J98" s="237"/>
      <c r="K98" s="238"/>
      <c r="M98" s="18" t="s">
        <v>6</v>
      </c>
      <c r="N98" s="22" t="s">
        <v>218</v>
      </c>
    </row>
    <row r="99" spans="2:14" ht="17.100000000000001" customHeight="1" x14ac:dyDescent="0.15">
      <c r="B99" s="82" t="s">
        <v>159</v>
      </c>
      <c r="C99" s="236"/>
      <c r="D99" s="237"/>
      <c r="E99" s="237"/>
      <c r="F99" s="236"/>
      <c r="G99" s="237"/>
      <c r="H99" s="237"/>
      <c r="I99" s="236"/>
      <c r="J99" s="237"/>
      <c r="K99" s="238"/>
      <c r="M99" s="18" t="s">
        <v>6</v>
      </c>
      <c r="N99" s="22" t="s">
        <v>219</v>
      </c>
    </row>
    <row r="100" spans="2:14" ht="17.100000000000001" customHeight="1" x14ac:dyDescent="0.15">
      <c r="B100" s="82" t="s">
        <v>160</v>
      </c>
      <c r="C100" s="236"/>
      <c r="D100" s="237"/>
      <c r="E100" s="237"/>
      <c r="F100" s="236"/>
      <c r="G100" s="237"/>
      <c r="H100" s="237"/>
      <c r="I100" s="236"/>
      <c r="J100" s="237"/>
      <c r="K100" s="238"/>
      <c r="M100" s="18" t="s">
        <v>6</v>
      </c>
      <c r="N100" s="22" t="s">
        <v>220</v>
      </c>
    </row>
    <row r="101" spans="2:14" ht="17.100000000000001" customHeight="1" x14ac:dyDescent="0.15">
      <c r="B101" s="82" t="s">
        <v>161</v>
      </c>
      <c r="C101" s="236"/>
      <c r="D101" s="237"/>
      <c r="E101" s="237"/>
      <c r="F101" s="236"/>
      <c r="G101" s="237"/>
      <c r="H101" s="237"/>
      <c r="I101" s="236"/>
      <c r="J101" s="237"/>
      <c r="K101" s="238"/>
      <c r="M101" s="18" t="s">
        <v>6</v>
      </c>
      <c r="N101" s="22" t="s">
        <v>223</v>
      </c>
    </row>
    <row r="102" spans="2:14" ht="17.100000000000001" customHeight="1" x14ac:dyDescent="0.15">
      <c r="B102" s="82" t="s">
        <v>162</v>
      </c>
      <c r="C102" s="236"/>
      <c r="D102" s="237"/>
      <c r="E102" s="237"/>
      <c r="F102" s="236"/>
      <c r="G102" s="237"/>
      <c r="H102" s="237"/>
      <c r="I102" s="236"/>
      <c r="J102" s="237"/>
      <c r="K102" s="238"/>
      <c r="M102" s="18" t="s">
        <v>6</v>
      </c>
      <c r="N102" s="22" t="s">
        <v>221</v>
      </c>
    </row>
    <row r="103" spans="2:14" ht="17.100000000000001" customHeight="1" x14ac:dyDescent="0.15">
      <c r="B103" s="82" t="s">
        <v>163</v>
      </c>
      <c r="C103" s="236"/>
      <c r="D103" s="237"/>
      <c r="E103" s="237"/>
      <c r="F103" s="236"/>
      <c r="G103" s="237"/>
      <c r="H103" s="237"/>
      <c r="I103" s="236"/>
      <c r="J103" s="237"/>
      <c r="K103" s="238"/>
      <c r="M103" s="18" t="s">
        <v>6</v>
      </c>
      <c r="N103" s="22" t="s">
        <v>222</v>
      </c>
    </row>
    <row r="104" spans="2:14" ht="17.100000000000001" customHeight="1" x14ac:dyDescent="0.15">
      <c r="B104" s="82" t="s">
        <v>164</v>
      </c>
      <c r="C104" s="236"/>
      <c r="D104" s="237"/>
      <c r="E104" s="237"/>
      <c r="F104" s="236"/>
      <c r="G104" s="237"/>
      <c r="H104" s="237"/>
      <c r="I104" s="236"/>
      <c r="J104" s="237"/>
      <c r="K104" s="238"/>
      <c r="M104" s="18" t="s">
        <v>6</v>
      </c>
      <c r="N104" s="22" t="s">
        <v>224</v>
      </c>
    </row>
    <row r="105" spans="2:14" ht="17.100000000000001" customHeight="1" x14ac:dyDescent="0.15">
      <c r="B105" s="82" t="s">
        <v>165</v>
      </c>
      <c r="C105" s="236"/>
      <c r="D105" s="237"/>
      <c r="E105" s="237"/>
      <c r="F105" s="236"/>
      <c r="G105" s="237"/>
      <c r="H105" s="237"/>
      <c r="I105" s="236"/>
      <c r="J105" s="237"/>
      <c r="K105" s="238"/>
      <c r="M105" s="18" t="s">
        <v>6</v>
      </c>
      <c r="N105" s="22" t="s">
        <v>225</v>
      </c>
    </row>
    <row r="106" spans="2:14" ht="17.100000000000001" customHeight="1" x14ac:dyDescent="0.15">
      <c r="B106" s="82" t="s">
        <v>193</v>
      </c>
      <c r="C106" s="236"/>
      <c r="D106" s="237"/>
      <c r="E106" s="237"/>
      <c r="F106" s="236"/>
      <c r="G106" s="237"/>
      <c r="H106" s="237"/>
      <c r="I106" s="236"/>
      <c r="J106" s="237"/>
      <c r="K106" s="238"/>
      <c r="M106" s="18" t="s">
        <v>6</v>
      </c>
      <c r="N106" s="22" t="s">
        <v>226</v>
      </c>
    </row>
    <row r="107" spans="2:14" ht="17.100000000000001" customHeight="1" x14ac:dyDescent="0.15">
      <c r="B107" s="82" t="s">
        <v>166</v>
      </c>
      <c r="C107" s="236"/>
      <c r="D107" s="237"/>
      <c r="E107" s="237"/>
      <c r="F107" s="236"/>
      <c r="G107" s="237"/>
      <c r="H107" s="237"/>
      <c r="I107" s="236"/>
      <c r="J107" s="237"/>
      <c r="K107" s="238"/>
      <c r="M107" s="18" t="s">
        <v>6</v>
      </c>
      <c r="N107" s="22" t="s">
        <v>227</v>
      </c>
    </row>
    <row r="108" spans="2:14" ht="17.100000000000001" customHeight="1" x14ac:dyDescent="0.15">
      <c r="B108" s="82" t="s">
        <v>167</v>
      </c>
      <c r="C108" s="236"/>
      <c r="D108" s="237"/>
      <c r="E108" s="237"/>
      <c r="F108" s="236"/>
      <c r="G108" s="237"/>
      <c r="H108" s="237"/>
      <c r="I108" s="236"/>
      <c r="J108" s="237"/>
      <c r="K108" s="238"/>
      <c r="M108" s="18" t="s">
        <v>6</v>
      </c>
      <c r="N108" s="22" t="s">
        <v>228</v>
      </c>
    </row>
    <row r="109" spans="2:14" ht="17.100000000000001" customHeight="1" x14ac:dyDescent="0.15">
      <c r="B109" s="82" t="s">
        <v>168</v>
      </c>
      <c r="C109" s="236"/>
      <c r="D109" s="237"/>
      <c r="E109" s="237"/>
      <c r="F109" s="236"/>
      <c r="G109" s="237"/>
      <c r="H109" s="237"/>
      <c r="I109" s="236"/>
      <c r="J109" s="237"/>
      <c r="K109" s="238"/>
      <c r="M109" s="18" t="s">
        <v>6</v>
      </c>
      <c r="N109" s="22" t="s">
        <v>229</v>
      </c>
    </row>
    <row r="110" spans="2:14" ht="17.100000000000001" customHeight="1" x14ac:dyDescent="0.15">
      <c r="B110" s="82" t="s">
        <v>169</v>
      </c>
      <c r="C110" s="236"/>
      <c r="D110" s="237"/>
      <c r="E110" s="237"/>
      <c r="F110" s="236"/>
      <c r="G110" s="237"/>
      <c r="H110" s="237"/>
      <c r="I110" s="236"/>
      <c r="J110" s="237"/>
      <c r="K110" s="238"/>
      <c r="M110" s="18" t="s">
        <v>6</v>
      </c>
      <c r="N110" s="22" t="s">
        <v>230</v>
      </c>
    </row>
    <row r="111" spans="2:14" ht="17.100000000000001" customHeight="1" x14ac:dyDescent="0.15">
      <c r="B111" s="82" t="s">
        <v>170</v>
      </c>
      <c r="C111" s="236"/>
      <c r="D111" s="237"/>
      <c r="E111" s="237"/>
      <c r="F111" s="236"/>
      <c r="G111" s="237"/>
      <c r="H111" s="237"/>
      <c r="I111" s="236"/>
      <c r="J111" s="237"/>
      <c r="K111" s="238"/>
      <c r="M111" s="18" t="s">
        <v>6</v>
      </c>
      <c r="N111" s="22" t="s">
        <v>231</v>
      </c>
    </row>
    <row r="112" spans="2:14" ht="17.100000000000001" customHeight="1" x14ac:dyDescent="0.15">
      <c r="B112" s="82" t="s">
        <v>171</v>
      </c>
      <c r="C112" s="236"/>
      <c r="D112" s="237"/>
      <c r="E112" s="237"/>
      <c r="F112" s="236"/>
      <c r="G112" s="237"/>
      <c r="H112" s="237"/>
      <c r="I112" s="236"/>
      <c r="J112" s="237"/>
      <c r="K112" s="238"/>
      <c r="M112" s="18" t="s">
        <v>6</v>
      </c>
      <c r="N112" s="22" t="s">
        <v>232</v>
      </c>
    </row>
    <row r="113" spans="2:14" ht="17.100000000000001" customHeight="1" x14ac:dyDescent="0.15">
      <c r="B113" s="82" t="s">
        <v>172</v>
      </c>
      <c r="C113" s="236"/>
      <c r="D113" s="237"/>
      <c r="E113" s="237"/>
      <c r="F113" s="236"/>
      <c r="G113" s="237"/>
      <c r="H113" s="237"/>
      <c r="I113" s="236"/>
      <c r="J113" s="237"/>
      <c r="K113" s="238"/>
      <c r="M113" s="18" t="s">
        <v>6</v>
      </c>
      <c r="N113" s="22" t="s">
        <v>233</v>
      </c>
    </row>
    <row r="114" spans="2:14" ht="17.100000000000001" customHeight="1" x14ac:dyDescent="0.15">
      <c r="B114" s="82" t="s">
        <v>173</v>
      </c>
      <c r="C114" s="236"/>
      <c r="D114" s="237"/>
      <c r="E114" s="237"/>
      <c r="F114" s="236"/>
      <c r="G114" s="237"/>
      <c r="H114" s="237"/>
      <c r="I114" s="236"/>
      <c r="J114" s="237"/>
      <c r="K114" s="238"/>
      <c r="M114" s="18" t="s">
        <v>6</v>
      </c>
      <c r="N114" s="22" t="s">
        <v>234</v>
      </c>
    </row>
    <row r="115" spans="2:14" ht="17.100000000000001" customHeight="1" x14ac:dyDescent="0.15">
      <c r="B115" s="82" t="s">
        <v>174</v>
      </c>
      <c r="C115" s="236"/>
      <c r="D115" s="237"/>
      <c r="E115" s="237"/>
      <c r="F115" s="236"/>
      <c r="G115" s="237"/>
      <c r="H115" s="237"/>
      <c r="I115" s="236"/>
      <c r="J115" s="237"/>
      <c r="K115" s="238"/>
      <c r="M115" s="18" t="s">
        <v>6</v>
      </c>
      <c r="N115" s="22" t="s">
        <v>235</v>
      </c>
    </row>
    <row r="116" spans="2:14" ht="17.100000000000001" customHeight="1" thickBot="1" x14ac:dyDescent="0.2">
      <c r="B116" s="83" t="s">
        <v>201</v>
      </c>
      <c r="C116" s="282"/>
      <c r="D116" s="283"/>
      <c r="E116" s="283"/>
      <c r="F116" s="282"/>
      <c r="G116" s="283"/>
      <c r="H116" s="283"/>
      <c r="I116" s="282"/>
      <c r="J116" s="283"/>
      <c r="K116" s="284"/>
      <c r="M116" s="18" t="s">
        <v>6</v>
      </c>
      <c r="N116" s="16" t="s">
        <v>237</v>
      </c>
    </row>
    <row r="117" spans="2:14" ht="9.9499999999999993" customHeight="1" thickBot="1" x14ac:dyDescent="0.2">
      <c r="C117" s="67"/>
      <c r="E117" s="67"/>
      <c r="G117" s="67"/>
      <c r="M117" s="16"/>
      <c r="N117" s="16"/>
    </row>
    <row r="118" spans="2:14" ht="18" customHeight="1" thickBot="1" x14ac:dyDescent="0.2">
      <c r="B118" s="20" t="s">
        <v>303</v>
      </c>
      <c r="C118" s="67"/>
      <c r="E118" s="67"/>
      <c r="G118" s="67"/>
      <c r="M118" s="16"/>
      <c r="N118" s="21" t="str">
        <f>IF(OR('調査票(1期主)'!K8=F145,'調査票(2期主)'!K8=F145,'調査票(3期主)'!K8=F145),N149,IF(AND(G49="OK",G35="",K9=F145),N145,IF(AND(G49="OK",G35="",K9=F146),N146,N144)))</f>
        <v>本シートの入力をお願いします。</v>
      </c>
    </row>
    <row r="119" spans="2:14" ht="18" customHeight="1" x14ac:dyDescent="0.15">
      <c r="B119" s="68" t="s">
        <v>402</v>
      </c>
      <c r="C119" s="84" t="s">
        <v>202</v>
      </c>
      <c r="D119" s="85"/>
      <c r="E119" s="86"/>
      <c r="F119" s="69"/>
      <c r="G119" s="87"/>
      <c r="H119" s="69"/>
      <c r="I119" s="69"/>
      <c r="J119" s="69"/>
      <c r="K119" s="72"/>
      <c r="M119" s="16"/>
      <c r="N119" s="16" t="s">
        <v>260</v>
      </c>
    </row>
    <row r="120" spans="2:14" ht="17.100000000000001" customHeight="1" x14ac:dyDescent="0.15">
      <c r="B120" s="81" t="s">
        <v>155</v>
      </c>
      <c r="C120" s="232"/>
      <c r="D120" s="233"/>
      <c r="E120" s="234"/>
      <c r="F120" s="25"/>
      <c r="G120" s="88"/>
      <c r="H120" s="25"/>
      <c r="I120" s="25"/>
      <c r="J120" s="25"/>
      <c r="K120" s="56"/>
      <c r="M120" s="18" t="s">
        <v>6</v>
      </c>
      <c r="N120" s="22" t="s">
        <v>215</v>
      </c>
    </row>
    <row r="121" spans="2:14" ht="17.100000000000001" customHeight="1" x14ac:dyDescent="0.15">
      <c r="B121" s="82" t="s">
        <v>156</v>
      </c>
      <c r="C121" s="232"/>
      <c r="D121" s="233"/>
      <c r="E121" s="234"/>
      <c r="F121" s="45"/>
      <c r="G121" s="45"/>
      <c r="H121" s="45"/>
      <c r="I121" s="45"/>
      <c r="J121" s="45"/>
      <c r="K121" s="46"/>
      <c r="M121" s="18" t="s">
        <v>6</v>
      </c>
      <c r="N121" s="22" t="s">
        <v>216</v>
      </c>
    </row>
    <row r="122" spans="2:14" ht="17.100000000000001" customHeight="1" x14ac:dyDescent="0.15">
      <c r="B122" s="82" t="s">
        <v>157</v>
      </c>
      <c r="C122" s="232"/>
      <c r="D122" s="233"/>
      <c r="E122" s="234"/>
      <c r="F122" s="45"/>
      <c r="G122" s="89"/>
      <c r="H122" s="45"/>
      <c r="I122" s="45"/>
      <c r="J122" s="45"/>
      <c r="K122" s="46"/>
      <c r="M122" s="18" t="s">
        <v>6</v>
      </c>
      <c r="N122" s="22" t="s">
        <v>217</v>
      </c>
    </row>
    <row r="123" spans="2:14" ht="17.100000000000001" customHeight="1" x14ac:dyDescent="0.15">
      <c r="B123" s="82" t="s">
        <v>158</v>
      </c>
      <c r="C123" s="232"/>
      <c r="D123" s="233"/>
      <c r="E123" s="234"/>
      <c r="F123" s="45"/>
      <c r="G123" s="89"/>
      <c r="H123" s="45"/>
      <c r="I123" s="45"/>
      <c r="J123" s="45"/>
      <c r="K123" s="46"/>
      <c r="M123" s="18" t="s">
        <v>6</v>
      </c>
      <c r="N123" s="22" t="s">
        <v>218</v>
      </c>
    </row>
    <row r="124" spans="2:14" ht="17.100000000000001" customHeight="1" x14ac:dyDescent="0.15">
      <c r="B124" s="82" t="s">
        <v>159</v>
      </c>
      <c r="C124" s="232"/>
      <c r="D124" s="233"/>
      <c r="E124" s="234"/>
      <c r="F124" s="45"/>
      <c r="G124" s="89"/>
      <c r="H124" s="45"/>
      <c r="I124" s="45"/>
      <c r="J124" s="45"/>
      <c r="K124" s="46"/>
      <c r="M124" s="18" t="s">
        <v>6</v>
      </c>
      <c r="N124" s="22" t="s">
        <v>219</v>
      </c>
    </row>
    <row r="125" spans="2:14" ht="17.100000000000001" customHeight="1" x14ac:dyDescent="0.15">
      <c r="B125" s="82" t="s">
        <v>160</v>
      </c>
      <c r="C125" s="232"/>
      <c r="D125" s="233"/>
      <c r="E125" s="234"/>
      <c r="F125" s="45"/>
      <c r="G125" s="89"/>
      <c r="H125" s="45"/>
      <c r="I125" s="45"/>
      <c r="J125" s="45"/>
      <c r="K125" s="46"/>
      <c r="M125" s="18" t="s">
        <v>6</v>
      </c>
      <c r="N125" s="22" t="s">
        <v>220</v>
      </c>
    </row>
    <row r="126" spans="2:14" ht="17.100000000000001" customHeight="1" x14ac:dyDescent="0.15">
      <c r="B126" s="82" t="s">
        <v>161</v>
      </c>
      <c r="C126" s="232"/>
      <c r="D126" s="233"/>
      <c r="E126" s="234"/>
      <c r="F126" s="45"/>
      <c r="G126" s="45"/>
      <c r="H126" s="45"/>
      <c r="I126" s="45"/>
      <c r="J126" s="45"/>
      <c r="K126" s="46"/>
      <c r="M126" s="18" t="s">
        <v>6</v>
      </c>
      <c r="N126" s="22" t="s">
        <v>223</v>
      </c>
    </row>
    <row r="127" spans="2:14" ht="17.100000000000001" customHeight="1" x14ac:dyDescent="0.15">
      <c r="B127" s="82" t="s">
        <v>162</v>
      </c>
      <c r="C127" s="232"/>
      <c r="D127" s="233"/>
      <c r="E127" s="234"/>
      <c r="F127" s="45"/>
      <c r="G127" s="89"/>
      <c r="H127" s="45"/>
      <c r="I127" s="45"/>
      <c r="J127" s="45"/>
      <c r="K127" s="46"/>
      <c r="M127" s="18" t="s">
        <v>6</v>
      </c>
      <c r="N127" s="22" t="s">
        <v>221</v>
      </c>
    </row>
    <row r="128" spans="2:14" ht="17.100000000000001" customHeight="1" x14ac:dyDescent="0.15">
      <c r="B128" s="82" t="s">
        <v>163</v>
      </c>
      <c r="C128" s="232"/>
      <c r="D128" s="233"/>
      <c r="E128" s="234"/>
      <c r="F128" s="45"/>
      <c r="G128" s="89"/>
      <c r="H128" s="45"/>
      <c r="I128" s="45"/>
      <c r="J128" s="45"/>
      <c r="K128" s="46"/>
      <c r="M128" s="18" t="s">
        <v>6</v>
      </c>
      <c r="N128" s="22" t="s">
        <v>222</v>
      </c>
    </row>
    <row r="129" spans="2:14" ht="17.100000000000001" customHeight="1" x14ac:dyDescent="0.15">
      <c r="B129" s="82" t="s">
        <v>164</v>
      </c>
      <c r="C129" s="232"/>
      <c r="D129" s="233"/>
      <c r="E129" s="234"/>
      <c r="F129" s="45"/>
      <c r="G129" s="89"/>
      <c r="H129" s="45"/>
      <c r="I129" s="45"/>
      <c r="J129" s="45"/>
      <c r="K129" s="46"/>
      <c r="M129" s="18" t="s">
        <v>6</v>
      </c>
      <c r="N129" s="22" t="s">
        <v>224</v>
      </c>
    </row>
    <row r="130" spans="2:14" ht="17.100000000000001" customHeight="1" x14ac:dyDescent="0.15">
      <c r="B130" s="82" t="s">
        <v>165</v>
      </c>
      <c r="C130" s="232"/>
      <c r="D130" s="233"/>
      <c r="E130" s="234"/>
      <c r="F130" s="45"/>
      <c r="G130" s="89"/>
      <c r="H130" s="45"/>
      <c r="I130" s="45"/>
      <c r="J130" s="45"/>
      <c r="K130" s="46"/>
      <c r="M130" s="18" t="s">
        <v>6</v>
      </c>
      <c r="N130" s="22" t="s">
        <v>225</v>
      </c>
    </row>
    <row r="131" spans="2:14" ht="17.100000000000001" customHeight="1" x14ac:dyDescent="0.15">
      <c r="B131" s="82" t="s">
        <v>193</v>
      </c>
      <c r="C131" s="232"/>
      <c r="D131" s="233"/>
      <c r="E131" s="234"/>
      <c r="F131" s="45"/>
      <c r="G131" s="89"/>
      <c r="H131" s="45"/>
      <c r="I131" s="45"/>
      <c r="J131" s="45"/>
      <c r="K131" s="46"/>
      <c r="M131" s="18" t="s">
        <v>6</v>
      </c>
      <c r="N131" s="22" t="s">
        <v>226</v>
      </c>
    </row>
    <row r="132" spans="2:14" ht="17.100000000000001" customHeight="1" x14ac:dyDescent="0.15">
      <c r="B132" s="82" t="s">
        <v>166</v>
      </c>
      <c r="C132" s="232"/>
      <c r="D132" s="233"/>
      <c r="E132" s="234"/>
      <c r="F132" s="45"/>
      <c r="G132" s="89"/>
      <c r="H132" s="45"/>
      <c r="I132" s="45"/>
      <c r="J132" s="45"/>
      <c r="K132" s="46"/>
      <c r="M132" s="18" t="s">
        <v>6</v>
      </c>
      <c r="N132" s="22" t="s">
        <v>227</v>
      </c>
    </row>
    <row r="133" spans="2:14" ht="17.100000000000001" customHeight="1" x14ac:dyDescent="0.15">
      <c r="B133" s="82" t="s">
        <v>167</v>
      </c>
      <c r="C133" s="232"/>
      <c r="D133" s="233"/>
      <c r="E133" s="234"/>
      <c r="F133" s="45"/>
      <c r="G133" s="89"/>
      <c r="H133" s="45"/>
      <c r="I133" s="45"/>
      <c r="J133" s="45"/>
      <c r="K133" s="46"/>
      <c r="M133" s="18" t="s">
        <v>6</v>
      </c>
      <c r="N133" s="22" t="s">
        <v>228</v>
      </c>
    </row>
    <row r="134" spans="2:14" ht="17.100000000000001" customHeight="1" x14ac:dyDescent="0.15">
      <c r="B134" s="82" t="s">
        <v>168</v>
      </c>
      <c r="C134" s="232"/>
      <c r="D134" s="233"/>
      <c r="E134" s="234"/>
      <c r="F134" s="45"/>
      <c r="G134" s="89"/>
      <c r="H134" s="45"/>
      <c r="I134" s="45"/>
      <c r="J134" s="45"/>
      <c r="K134" s="46"/>
      <c r="M134" s="18" t="s">
        <v>6</v>
      </c>
      <c r="N134" s="22" t="s">
        <v>229</v>
      </c>
    </row>
    <row r="135" spans="2:14" ht="17.100000000000001" customHeight="1" x14ac:dyDescent="0.15">
      <c r="B135" s="82" t="s">
        <v>169</v>
      </c>
      <c r="C135" s="232"/>
      <c r="D135" s="233"/>
      <c r="E135" s="234"/>
      <c r="F135" s="45"/>
      <c r="G135" s="89"/>
      <c r="H135" s="45"/>
      <c r="I135" s="45" t="s">
        <v>121</v>
      </c>
      <c r="J135" s="225" t="str">
        <f>IF(OR(E25="",E25="以下なし",COUNTBLANK(C69:C90)&lt;&gt;0),"",SUM(C69:C90))</f>
        <v/>
      </c>
      <c r="K135" s="226"/>
      <c r="M135" s="18" t="s">
        <v>6</v>
      </c>
      <c r="N135" s="22" t="s">
        <v>230</v>
      </c>
    </row>
    <row r="136" spans="2:14" ht="17.100000000000001" customHeight="1" x14ac:dyDescent="0.15">
      <c r="B136" s="82" t="s">
        <v>170</v>
      </c>
      <c r="C136" s="232"/>
      <c r="D136" s="233"/>
      <c r="E136" s="234"/>
      <c r="F136" s="45"/>
      <c r="G136" s="89"/>
      <c r="H136" s="45"/>
      <c r="I136" s="45" t="s">
        <v>122</v>
      </c>
      <c r="J136" s="225" t="str">
        <f>IF(OR(E26="",E26="以下なし",COUNTBLANK(F69:F90)&lt;&gt;0),"",SUM(F69:F90))</f>
        <v/>
      </c>
      <c r="K136" s="226"/>
      <c r="M136" s="18" t="s">
        <v>6</v>
      </c>
      <c r="N136" s="22" t="s">
        <v>231</v>
      </c>
    </row>
    <row r="137" spans="2:14" ht="17.100000000000001" customHeight="1" x14ac:dyDescent="0.15">
      <c r="B137" s="82" t="s">
        <v>171</v>
      </c>
      <c r="C137" s="232"/>
      <c r="D137" s="233"/>
      <c r="E137" s="234"/>
      <c r="F137" s="45"/>
      <c r="G137" s="89"/>
      <c r="H137" s="45"/>
      <c r="I137" s="45" t="s">
        <v>123</v>
      </c>
      <c r="J137" s="225" t="str">
        <f>IF(OR(E27="",E27="以下なし",COUNTBLANK(I69:I90)&lt;&gt;0),"",SUM(I69:I90))</f>
        <v/>
      </c>
      <c r="K137" s="226"/>
      <c r="M137" s="18" t="s">
        <v>6</v>
      </c>
      <c r="N137" s="22" t="s">
        <v>232</v>
      </c>
    </row>
    <row r="138" spans="2:14" ht="17.100000000000001" customHeight="1" x14ac:dyDescent="0.15">
      <c r="B138" s="82" t="s">
        <v>172</v>
      </c>
      <c r="C138" s="232"/>
      <c r="D138" s="233"/>
      <c r="E138" s="234"/>
      <c r="F138" s="45"/>
      <c r="G138" s="89"/>
      <c r="H138" s="45"/>
      <c r="I138" s="45" t="s">
        <v>124</v>
      </c>
      <c r="J138" s="225" t="str">
        <f>IF(OR(E28="",E28="以下なし",COUNTBLANK(C95:C116)&lt;&gt;0),"",SUM(C95:C116))</f>
        <v/>
      </c>
      <c r="K138" s="226"/>
      <c r="M138" s="18" t="s">
        <v>6</v>
      </c>
      <c r="N138" s="22" t="s">
        <v>233</v>
      </c>
    </row>
    <row r="139" spans="2:14" ht="17.100000000000001" customHeight="1" x14ac:dyDescent="0.15">
      <c r="B139" s="82" t="s">
        <v>173</v>
      </c>
      <c r="C139" s="232"/>
      <c r="D139" s="233"/>
      <c r="E139" s="234"/>
      <c r="F139" s="45"/>
      <c r="G139" s="89"/>
      <c r="H139" s="45"/>
      <c r="I139" s="45" t="s">
        <v>125</v>
      </c>
      <c r="J139" s="225" t="str">
        <f>IF(OR(E29="",E29="以下なし",COUNTBLANK(F95:F116)&lt;&gt;0),"",SUM(F95:F116))</f>
        <v/>
      </c>
      <c r="K139" s="226"/>
      <c r="M139" s="18" t="s">
        <v>6</v>
      </c>
      <c r="N139" s="22" t="s">
        <v>234</v>
      </c>
    </row>
    <row r="140" spans="2:14" ht="17.100000000000001" customHeight="1" x14ac:dyDescent="0.15">
      <c r="B140" s="82" t="s">
        <v>174</v>
      </c>
      <c r="C140" s="232"/>
      <c r="D140" s="233"/>
      <c r="E140" s="234"/>
      <c r="F140" s="45"/>
      <c r="G140" s="89"/>
      <c r="H140" s="45"/>
      <c r="I140" s="45" t="s">
        <v>126</v>
      </c>
      <c r="J140" s="225" t="str">
        <f>IF(OR(E30="",E30="以下なし",COUNTBLANK(I95:I116)&lt;&gt;0),"",SUM(I95:I116))</f>
        <v/>
      </c>
      <c r="K140" s="226"/>
      <c r="M140" s="18" t="s">
        <v>6</v>
      </c>
      <c r="N140" s="22" t="s">
        <v>235</v>
      </c>
    </row>
    <row r="141" spans="2:14" ht="17.100000000000001" customHeight="1" thickBot="1" x14ac:dyDescent="0.2">
      <c r="B141" s="83" t="s">
        <v>201</v>
      </c>
      <c r="C141" s="229"/>
      <c r="D141" s="230"/>
      <c r="E141" s="231"/>
      <c r="F141" s="64"/>
      <c r="G141" s="64"/>
      <c r="H141" s="64"/>
      <c r="I141" s="64" t="s">
        <v>127</v>
      </c>
      <c r="J141" s="227" t="str">
        <f>IF(OR(E31="",E31="以下なし",COUNTBLANK(C120:C141)&lt;&gt;0),"",SUM(C120:C141))</f>
        <v/>
      </c>
      <c r="K141" s="228"/>
      <c r="M141" s="18" t="s">
        <v>6</v>
      </c>
      <c r="N141" s="16" t="s">
        <v>237</v>
      </c>
    </row>
    <row r="142" spans="2:14" ht="16.149999999999999" customHeight="1" x14ac:dyDescent="0.15">
      <c r="C142" s="67"/>
      <c r="E142" s="67"/>
      <c r="G142" s="67"/>
      <c r="M142" s="16"/>
    </row>
    <row r="143" spans="2:14" ht="16.149999999999999" hidden="1" customHeight="1" x14ac:dyDescent="0.15">
      <c r="C143" s="67"/>
      <c r="E143" s="67"/>
      <c r="G143" s="67"/>
      <c r="M143" s="16"/>
      <c r="N143" s="16"/>
    </row>
    <row r="144" spans="2:14" ht="16.149999999999999" hidden="1" customHeight="1" x14ac:dyDescent="0.15">
      <c r="C144" s="67"/>
      <c r="E144" s="67"/>
      <c r="G144" s="67"/>
      <c r="M144" s="16"/>
      <c r="N144" s="16" t="s">
        <v>254</v>
      </c>
    </row>
    <row r="145" spans="3:17" ht="16.149999999999999" hidden="1" customHeight="1" x14ac:dyDescent="0.15">
      <c r="C145" s="67"/>
      <c r="D145" s="16" t="s">
        <v>9</v>
      </c>
      <c r="E145" s="90">
        <v>1</v>
      </c>
      <c r="F145" s="16" t="s">
        <v>29</v>
      </c>
      <c r="G145" s="90">
        <v>0</v>
      </c>
      <c r="M145" s="16"/>
      <c r="N145" s="16" t="s">
        <v>255</v>
      </c>
    </row>
    <row r="146" spans="3:17" ht="16.149999999999999" hidden="1" customHeight="1" x14ac:dyDescent="0.15">
      <c r="C146" s="67"/>
      <c r="D146" s="16" t="s">
        <v>10</v>
      </c>
      <c r="E146" s="90">
        <v>2</v>
      </c>
      <c r="F146" s="16" t="s">
        <v>30</v>
      </c>
      <c r="G146" s="90">
        <v>1</v>
      </c>
      <c r="I146" s="67"/>
      <c r="K146" s="67"/>
      <c r="M146" s="67"/>
      <c r="N146" s="16" t="s">
        <v>256</v>
      </c>
    </row>
    <row r="147" spans="3:17" ht="16.149999999999999" hidden="1" customHeight="1" x14ac:dyDescent="0.15">
      <c r="C147" s="67"/>
      <c r="D147" s="16" t="s">
        <v>11</v>
      </c>
      <c r="E147" s="90">
        <v>3</v>
      </c>
      <c r="I147" s="67"/>
      <c r="K147" s="67"/>
      <c r="M147" s="67"/>
      <c r="N147" s="16" t="s">
        <v>257</v>
      </c>
    </row>
    <row r="148" spans="3:17" ht="16.149999999999999" hidden="1" customHeight="1" x14ac:dyDescent="0.15">
      <c r="C148" s="67"/>
      <c r="D148" s="16" t="s">
        <v>12</v>
      </c>
      <c r="E148" s="90">
        <v>4</v>
      </c>
      <c r="F148" s="16" t="s">
        <v>33</v>
      </c>
      <c r="G148" s="90">
        <v>1</v>
      </c>
      <c r="I148" s="67"/>
      <c r="K148" s="67"/>
      <c r="M148" s="67"/>
      <c r="N148" s="16" t="s">
        <v>259</v>
      </c>
    </row>
    <row r="149" spans="3:17" ht="16.149999999999999" hidden="1" customHeight="1" x14ac:dyDescent="0.15">
      <c r="C149" s="67"/>
      <c r="D149" s="16" t="s">
        <v>13</v>
      </c>
      <c r="E149" s="90">
        <v>5</v>
      </c>
      <c r="F149" s="16" t="s">
        <v>34</v>
      </c>
      <c r="G149" s="90">
        <v>2</v>
      </c>
      <c r="K149" s="67"/>
      <c r="M149" s="67"/>
      <c r="N149" s="16" t="s">
        <v>386</v>
      </c>
    </row>
    <row r="150" spans="3:17" ht="16.149999999999999" hidden="1" customHeight="1" x14ac:dyDescent="0.15">
      <c r="C150" s="67"/>
      <c r="D150" s="16" t="s">
        <v>14</v>
      </c>
      <c r="E150" s="90">
        <v>6</v>
      </c>
      <c r="F150" s="16" t="s">
        <v>35</v>
      </c>
      <c r="G150" s="90">
        <v>3</v>
      </c>
      <c r="I150" s="67"/>
      <c r="K150" s="67"/>
      <c r="M150" s="67"/>
      <c r="N150" s="16"/>
    </row>
    <row r="151" spans="3:17" ht="16.149999999999999" hidden="1" customHeight="1" x14ac:dyDescent="0.15">
      <c r="C151" s="67"/>
      <c r="D151" s="16" t="s">
        <v>15</v>
      </c>
      <c r="E151" s="90">
        <v>7</v>
      </c>
      <c r="F151" s="16" t="s">
        <v>36</v>
      </c>
      <c r="G151" s="90">
        <v>4</v>
      </c>
      <c r="I151" s="67"/>
      <c r="M151" s="16"/>
      <c r="N151" s="16"/>
    </row>
    <row r="152" spans="3:17" ht="16.149999999999999" hidden="1" customHeight="1" x14ac:dyDescent="0.15">
      <c r="C152" s="67"/>
      <c r="D152" s="16" t="s">
        <v>16</v>
      </c>
      <c r="E152" s="90">
        <v>8</v>
      </c>
      <c r="F152" s="16" t="s">
        <v>37</v>
      </c>
      <c r="G152" s="90">
        <v>5</v>
      </c>
      <c r="I152" s="67"/>
      <c r="M152" s="16"/>
      <c r="N152" s="16"/>
    </row>
    <row r="153" spans="3:17" ht="16.149999999999999" hidden="1" customHeight="1" x14ac:dyDescent="0.15">
      <c r="C153" s="67"/>
      <c r="D153" s="16" t="s">
        <v>17</v>
      </c>
      <c r="E153" s="90">
        <v>9</v>
      </c>
      <c r="F153" s="16" t="s">
        <v>38</v>
      </c>
      <c r="G153" s="90">
        <v>6</v>
      </c>
      <c r="I153" s="67"/>
      <c r="M153" s="16"/>
      <c r="N153" s="16"/>
    </row>
    <row r="154" spans="3:17" ht="16.149999999999999" hidden="1" customHeight="1" x14ac:dyDescent="0.15">
      <c r="C154" s="67"/>
      <c r="D154" s="16" t="s">
        <v>18</v>
      </c>
      <c r="E154" s="90">
        <v>10</v>
      </c>
      <c r="F154" s="16" t="s">
        <v>39</v>
      </c>
      <c r="G154" s="90">
        <v>7</v>
      </c>
      <c r="I154" s="67"/>
      <c r="M154" s="16"/>
      <c r="N154" s="16"/>
    </row>
    <row r="155" spans="3:17" ht="16.149999999999999" hidden="1" customHeight="1" x14ac:dyDescent="0.15">
      <c r="C155" s="67"/>
      <c r="D155" s="16" t="s">
        <v>19</v>
      </c>
      <c r="E155" s="90">
        <v>11</v>
      </c>
      <c r="F155" s="16" t="s">
        <v>40</v>
      </c>
      <c r="G155" s="90">
        <v>8</v>
      </c>
      <c r="M155" s="16"/>
      <c r="N155" s="16"/>
    </row>
    <row r="156" spans="3:17" ht="16.149999999999999" hidden="1" customHeight="1" x14ac:dyDescent="0.15">
      <c r="D156" s="16" t="s">
        <v>20</v>
      </c>
      <c r="E156" s="90">
        <v>12</v>
      </c>
      <c r="F156" s="16" t="s">
        <v>41</v>
      </c>
      <c r="G156" s="90">
        <v>9</v>
      </c>
      <c r="M156" s="16"/>
      <c r="N156" s="16"/>
      <c r="Q156" s="22"/>
    </row>
    <row r="157" spans="3:17" ht="16.149999999999999" hidden="1" customHeight="1" x14ac:dyDescent="0.15">
      <c r="D157" s="16" t="s">
        <v>21</v>
      </c>
      <c r="E157" s="90">
        <v>13</v>
      </c>
      <c r="F157" s="16" t="s">
        <v>42</v>
      </c>
      <c r="G157" s="90">
        <v>10</v>
      </c>
      <c r="M157" s="16"/>
      <c r="N157" s="16"/>
      <c r="Q157" s="22"/>
    </row>
    <row r="158" spans="3:17" ht="16.149999999999999" hidden="1" customHeight="1" x14ac:dyDescent="0.15">
      <c r="D158" s="16" t="s">
        <v>22</v>
      </c>
      <c r="E158" s="90">
        <v>14</v>
      </c>
      <c r="F158" s="16" t="s">
        <v>43</v>
      </c>
      <c r="G158" s="90">
        <v>11</v>
      </c>
      <c r="M158" s="16"/>
      <c r="N158" s="16"/>
      <c r="Q158" s="22"/>
    </row>
    <row r="159" spans="3:17" ht="16.149999999999999" hidden="1" customHeight="1" x14ac:dyDescent="0.15">
      <c r="D159" s="16" t="s">
        <v>23</v>
      </c>
      <c r="E159" s="90">
        <v>15</v>
      </c>
      <c r="F159" s="16" t="s">
        <v>44</v>
      </c>
      <c r="G159" s="90">
        <v>12</v>
      </c>
      <c r="M159" s="16"/>
      <c r="N159" s="16"/>
      <c r="Q159" s="22"/>
    </row>
    <row r="160" spans="3:17" ht="16.149999999999999" hidden="1" customHeight="1" x14ac:dyDescent="0.15">
      <c r="F160" s="16" t="s">
        <v>45</v>
      </c>
      <c r="G160" s="90">
        <v>13</v>
      </c>
      <c r="M160" s="16"/>
      <c r="N160" s="16"/>
      <c r="Q160" s="22"/>
    </row>
    <row r="161" spans="4:17" ht="16.149999999999999" hidden="1" customHeight="1" x14ac:dyDescent="0.15">
      <c r="D161" s="16" t="s">
        <v>80</v>
      </c>
      <c r="E161" s="90">
        <v>1</v>
      </c>
      <c r="F161" s="16" t="s">
        <v>46</v>
      </c>
      <c r="G161" s="90">
        <v>14</v>
      </c>
      <c r="M161" s="16"/>
      <c r="N161" s="16"/>
      <c r="Q161" s="22"/>
    </row>
    <row r="162" spans="4:17" ht="16.149999999999999" hidden="1" customHeight="1" x14ac:dyDescent="0.15">
      <c r="D162" s="16" t="s">
        <v>81</v>
      </c>
      <c r="E162" s="90">
        <v>2</v>
      </c>
      <c r="F162" s="16" t="s">
        <v>47</v>
      </c>
      <c r="G162" s="90">
        <v>15</v>
      </c>
      <c r="M162" s="16"/>
      <c r="N162" s="16"/>
      <c r="Q162" s="22"/>
    </row>
    <row r="163" spans="4:17" ht="16.149999999999999" hidden="1" customHeight="1" x14ac:dyDescent="0.15">
      <c r="F163" s="16" t="s">
        <v>48</v>
      </c>
      <c r="G163" s="90">
        <v>16</v>
      </c>
      <c r="M163" s="16"/>
      <c r="N163" s="16"/>
      <c r="Q163" s="22"/>
    </row>
    <row r="164" spans="4:17" ht="16.149999999999999" hidden="1" customHeight="1" x14ac:dyDescent="0.15">
      <c r="D164" s="16" t="s">
        <v>90</v>
      </c>
      <c r="E164" s="90">
        <v>0</v>
      </c>
      <c r="F164" s="16" t="s">
        <v>49</v>
      </c>
      <c r="G164" s="90">
        <v>17</v>
      </c>
      <c r="M164" s="16"/>
      <c r="N164" s="16"/>
      <c r="Q164" s="22"/>
    </row>
    <row r="165" spans="4:17" ht="16.149999999999999" hidden="1" customHeight="1" x14ac:dyDescent="0.15">
      <c r="D165" s="16" t="s">
        <v>91</v>
      </c>
      <c r="E165" s="90">
        <v>1</v>
      </c>
      <c r="F165" s="16" t="s">
        <v>50</v>
      </c>
      <c r="G165" s="90">
        <v>18</v>
      </c>
      <c r="M165" s="16"/>
      <c r="N165" s="16"/>
      <c r="Q165" s="22"/>
    </row>
    <row r="166" spans="4:17" ht="16.149999999999999" hidden="1" customHeight="1" x14ac:dyDescent="0.15">
      <c r="D166" s="16" t="s">
        <v>92</v>
      </c>
      <c r="E166" s="90">
        <v>2</v>
      </c>
      <c r="F166" s="16" t="s">
        <v>51</v>
      </c>
      <c r="G166" s="90">
        <v>19</v>
      </c>
      <c r="M166" s="16"/>
      <c r="N166" s="16"/>
      <c r="Q166" s="22"/>
    </row>
    <row r="167" spans="4:17" ht="16.149999999999999" hidden="1" customHeight="1" x14ac:dyDescent="0.15">
      <c r="F167" s="16" t="s">
        <v>52</v>
      </c>
      <c r="G167" s="90">
        <v>20</v>
      </c>
      <c r="M167" s="16"/>
      <c r="N167" s="16"/>
      <c r="Q167" s="22"/>
    </row>
    <row r="168" spans="4:17" ht="16.149999999999999" hidden="1" customHeight="1" x14ac:dyDescent="0.15">
      <c r="D168" s="16" t="s">
        <v>95</v>
      </c>
      <c r="E168" s="90">
        <v>1</v>
      </c>
      <c r="F168" s="16" t="s">
        <v>53</v>
      </c>
      <c r="G168" s="90">
        <v>21</v>
      </c>
      <c r="M168" s="16"/>
      <c r="N168" s="16"/>
      <c r="Q168" s="22"/>
    </row>
    <row r="169" spans="4:17" ht="16.149999999999999" hidden="1" customHeight="1" x14ac:dyDescent="0.15">
      <c r="D169" s="16" t="s">
        <v>96</v>
      </c>
      <c r="E169" s="90">
        <v>2</v>
      </c>
      <c r="F169" s="16" t="s">
        <v>54</v>
      </c>
      <c r="G169" s="90">
        <v>22</v>
      </c>
      <c r="M169" s="16"/>
      <c r="N169" s="16"/>
      <c r="Q169" s="22"/>
    </row>
    <row r="170" spans="4:17" ht="16.149999999999999" hidden="1" customHeight="1" x14ac:dyDescent="0.15">
      <c r="D170" s="16" t="s">
        <v>97</v>
      </c>
      <c r="E170" s="90">
        <v>3</v>
      </c>
      <c r="F170" s="16" t="s">
        <v>55</v>
      </c>
      <c r="G170" s="90">
        <v>23</v>
      </c>
      <c r="M170" s="16"/>
      <c r="N170" s="16"/>
      <c r="Q170" s="22"/>
    </row>
    <row r="171" spans="4:17" ht="16.149999999999999" hidden="1" customHeight="1" x14ac:dyDescent="0.15">
      <c r="F171" s="16" t="s">
        <v>56</v>
      </c>
      <c r="G171" s="90">
        <v>24</v>
      </c>
      <c r="M171" s="16"/>
      <c r="N171" s="16"/>
      <c r="Q171" s="22"/>
    </row>
    <row r="172" spans="4:17" ht="16.149999999999999" hidden="1" customHeight="1" x14ac:dyDescent="0.15">
      <c r="D172" s="16" t="s">
        <v>128</v>
      </c>
      <c r="E172" s="90">
        <v>1</v>
      </c>
      <c r="F172" s="16" t="s">
        <v>57</v>
      </c>
      <c r="G172" s="90">
        <v>25</v>
      </c>
      <c r="M172" s="16"/>
      <c r="N172" s="16"/>
      <c r="Q172" s="22"/>
    </row>
    <row r="173" spans="4:17" ht="16.149999999999999" hidden="1" customHeight="1" x14ac:dyDescent="0.15">
      <c r="D173" s="16" t="s">
        <v>129</v>
      </c>
      <c r="E173" s="90">
        <v>2</v>
      </c>
      <c r="F173" s="16" t="s">
        <v>58</v>
      </c>
      <c r="G173" s="90">
        <v>26</v>
      </c>
      <c r="M173" s="16"/>
      <c r="N173" s="16"/>
      <c r="Q173" s="22"/>
    </row>
    <row r="174" spans="4:17" ht="16.149999999999999" hidden="1" customHeight="1" x14ac:dyDescent="0.15">
      <c r="D174" s="16" t="s">
        <v>130</v>
      </c>
      <c r="E174" s="90">
        <v>3</v>
      </c>
      <c r="F174" s="16" t="s">
        <v>59</v>
      </c>
      <c r="G174" s="90">
        <v>27</v>
      </c>
      <c r="M174" s="16"/>
      <c r="N174" s="16"/>
      <c r="Q174" s="22"/>
    </row>
    <row r="175" spans="4:17" ht="16.149999999999999" hidden="1" customHeight="1" x14ac:dyDescent="0.15">
      <c r="D175" s="16" t="s">
        <v>131</v>
      </c>
      <c r="E175" s="90">
        <v>4</v>
      </c>
      <c r="F175" s="16" t="s">
        <v>60</v>
      </c>
      <c r="G175" s="90">
        <v>28</v>
      </c>
      <c r="M175" s="16"/>
      <c r="N175" s="16"/>
      <c r="Q175" s="22"/>
    </row>
    <row r="176" spans="4:17" ht="16.149999999999999" hidden="1" customHeight="1" x14ac:dyDescent="0.15">
      <c r="D176" s="16" t="s">
        <v>132</v>
      </c>
      <c r="E176" s="90">
        <v>5</v>
      </c>
      <c r="F176" s="16" t="s">
        <v>61</v>
      </c>
      <c r="G176" s="90">
        <v>29</v>
      </c>
      <c r="M176" s="16"/>
      <c r="N176" s="16"/>
      <c r="Q176" s="22"/>
    </row>
    <row r="177" spans="4:17" ht="16.149999999999999" hidden="1" customHeight="1" x14ac:dyDescent="0.15">
      <c r="D177" s="16" t="s">
        <v>133</v>
      </c>
      <c r="E177" s="90">
        <v>6</v>
      </c>
      <c r="F177" s="16" t="s">
        <v>62</v>
      </c>
      <c r="G177" s="90">
        <v>30</v>
      </c>
      <c r="M177" s="16"/>
      <c r="N177" s="16"/>
      <c r="Q177" s="22"/>
    </row>
    <row r="178" spans="4:17" ht="16.149999999999999" hidden="1" customHeight="1" x14ac:dyDescent="0.15">
      <c r="D178" s="16" t="s">
        <v>134</v>
      </c>
      <c r="E178" s="90">
        <v>7</v>
      </c>
      <c r="F178" s="16" t="s">
        <v>63</v>
      </c>
      <c r="G178" s="90">
        <v>31</v>
      </c>
      <c r="M178" s="16"/>
      <c r="N178" s="16"/>
      <c r="Q178" s="22"/>
    </row>
    <row r="179" spans="4:17" ht="16.149999999999999" hidden="1" customHeight="1" x14ac:dyDescent="0.15">
      <c r="D179" s="16" t="s">
        <v>135</v>
      </c>
      <c r="E179" s="90">
        <v>8</v>
      </c>
      <c r="F179" s="16" t="s">
        <v>64</v>
      </c>
      <c r="G179" s="90">
        <v>32</v>
      </c>
      <c r="M179" s="16"/>
      <c r="N179" s="16"/>
      <c r="Q179" s="22"/>
    </row>
    <row r="180" spans="4:17" ht="16.149999999999999" hidden="1" customHeight="1" x14ac:dyDescent="0.15">
      <c r="D180" s="16" t="s">
        <v>136</v>
      </c>
      <c r="E180" s="90">
        <v>9</v>
      </c>
      <c r="F180" s="16" t="s">
        <v>65</v>
      </c>
      <c r="G180" s="90">
        <v>33</v>
      </c>
      <c r="M180" s="16"/>
      <c r="N180" s="16"/>
      <c r="Q180" s="22"/>
    </row>
    <row r="181" spans="4:17" ht="16.149999999999999" hidden="1" customHeight="1" x14ac:dyDescent="0.15">
      <c r="D181" s="16" t="s">
        <v>137</v>
      </c>
      <c r="E181" s="90">
        <v>10</v>
      </c>
      <c r="F181" s="16" t="s">
        <v>66</v>
      </c>
      <c r="G181" s="90">
        <v>34</v>
      </c>
      <c r="M181" s="16"/>
      <c r="N181" s="16"/>
      <c r="Q181" s="22"/>
    </row>
    <row r="182" spans="4:17" ht="16.149999999999999" hidden="1" customHeight="1" x14ac:dyDescent="0.15">
      <c r="D182" s="16" t="s">
        <v>138</v>
      </c>
      <c r="E182" s="90">
        <v>11</v>
      </c>
      <c r="F182" s="16" t="s">
        <v>67</v>
      </c>
      <c r="G182" s="90">
        <v>35</v>
      </c>
      <c r="M182" s="16"/>
      <c r="N182" s="16"/>
      <c r="Q182" s="22"/>
    </row>
    <row r="183" spans="4:17" ht="16.149999999999999" hidden="1" customHeight="1" x14ac:dyDescent="0.15">
      <c r="D183" s="16" t="s">
        <v>249</v>
      </c>
      <c r="F183" s="16" t="s">
        <v>68</v>
      </c>
      <c r="G183" s="90">
        <v>36</v>
      </c>
      <c r="M183" s="16"/>
      <c r="N183" s="16"/>
      <c r="Q183" s="22"/>
    </row>
    <row r="184" spans="4:17" ht="16.149999999999999" hidden="1" customHeight="1" x14ac:dyDescent="0.15">
      <c r="F184" s="16" t="s">
        <v>69</v>
      </c>
      <c r="G184" s="90">
        <v>37</v>
      </c>
      <c r="M184" s="16"/>
      <c r="N184" s="16"/>
      <c r="Q184" s="22"/>
    </row>
    <row r="185" spans="4:17" ht="16.149999999999999" hidden="1" customHeight="1" x14ac:dyDescent="0.15">
      <c r="D185" s="16" t="s">
        <v>139</v>
      </c>
      <c r="E185" s="90">
        <v>1</v>
      </c>
      <c r="F185" s="16" t="s">
        <v>70</v>
      </c>
      <c r="G185" s="90">
        <v>38</v>
      </c>
      <c r="M185" s="16"/>
      <c r="N185" s="16"/>
      <c r="Q185" s="22"/>
    </row>
    <row r="186" spans="4:17" ht="16.149999999999999" hidden="1" customHeight="1" x14ac:dyDescent="0.15">
      <c r="D186" s="16" t="s">
        <v>140</v>
      </c>
      <c r="E186" s="90">
        <v>2</v>
      </c>
      <c r="F186" s="16" t="s">
        <v>71</v>
      </c>
      <c r="G186" s="90">
        <v>39</v>
      </c>
      <c r="M186" s="16"/>
      <c r="N186" s="16"/>
      <c r="Q186" s="22"/>
    </row>
    <row r="187" spans="4:17" ht="16.149999999999999" hidden="1" customHeight="1" x14ac:dyDescent="0.15">
      <c r="D187" s="16" t="s">
        <v>141</v>
      </c>
      <c r="E187" s="90">
        <v>3</v>
      </c>
      <c r="F187" s="16" t="s">
        <v>72</v>
      </c>
      <c r="G187" s="90">
        <v>40</v>
      </c>
      <c r="M187" s="16"/>
      <c r="N187" s="16"/>
      <c r="Q187" s="22"/>
    </row>
    <row r="188" spans="4:17" ht="16.149999999999999" hidden="1" customHeight="1" x14ac:dyDescent="0.15">
      <c r="D188" s="16" t="s">
        <v>142</v>
      </c>
      <c r="E188" s="90">
        <v>4</v>
      </c>
      <c r="F188" s="16" t="s">
        <v>73</v>
      </c>
      <c r="G188" s="90">
        <v>41</v>
      </c>
      <c r="M188" s="16"/>
      <c r="N188" s="16"/>
      <c r="Q188" s="22"/>
    </row>
    <row r="189" spans="4:17" ht="16.149999999999999" hidden="1" customHeight="1" x14ac:dyDescent="0.15">
      <c r="D189" s="16" t="s">
        <v>143</v>
      </c>
      <c r="E189" s="90">
        <v>5</v>
      </c>
      <c r="F189" s="16" t="s">
        <v>74</v>
      </c>
      <c r="G189" s="90">
        <v>42</v>
      </c>
      <c r="M189" s="16"/>
      <c r="N189" s="16"/>
      <c r="Q189" s="22"/>
    </row>
    <row r="190" spans="4:17" ht="16.149999999999999" hidden="1" customHeight="1" x14ac:dyDescent="0.15">
      <c r="D190" s="16" t="s">
        <v>144</v>
      </c>
      <c r="E190" s="90">
        <v>6</v>
      </c>
      <c r="F190" s="16" t="s">
        <v>75</v>
      </c>
      <c r="G190" s="90">
        <v>43</v>
      </c>
      <c r="M190" s="16"/>
      <c r="N190" s="16"/>
      <c r="Q190" s="22"/>
    </row>
    <row r="191" spans="4:17" ht="16.149999999999999" hidden="1" customHeight="1" x14ac:dyDescent="0.15">
      <c r="F191" s="16" t="s">
        <v>76</v>
      </c>
      <c r="G191" s="90">
        <v>44</v>
      </c>
      <c r="M191" s="16"/>
      <c r="N191" s="16"/>
      <c r="Q191" s="22"/>
    </row>
    <row r="192" spans="4:17" ht="16.149999999999999" hidden="1" customHeight="1" x14ac:dyDescent="0.15">
      <c r="F192" s="16" t="s">
        <v>77</v>
      </c>
      <c r="G192" s="90">
        <v>45</v>
      </c>
      <c r="M192" s="16"/>
      <c r="N192" s="16"/>
      <c r="Q192" s="22"/>
    </row>
    <row r="193" spans="6:17" ht="16.149999999999999" hidden="1" customHeight="1" x14ac:dyDescent="0.15">
      <c r="F193" s="16" t="s">
        <v>78</v>
      </c>
      <c r="G193" s="90">
        <v>46</v>
      </c>
      <c r="M193" s="16"/>
      <c r="N193" s="16"/>
      <c r="Q193" s="22"/>
    </row>
    <row r="194" spans="6:17" ht="16.149999999999999" hidden="1" customHeight="1" x14ac:dyDescent="0.15">
      <c r="F194" s="16" t="s">
        <v>79</v>
      </c>
      <c r="G194" s="90">
        <v>47</v>
      </c>
      <c r="M194" s="16"/>
      <c r="N194" s="16"/>
      <c r="Q194" s="22"/>
    </row>
    <row r="195" spans="6:17" ht="16.149999999999999" hidden="1" customHeight="1" x14ac:dyDescent="0.15"/>
    <row r="196" spans="6:17" ht="16.149999999999999" customHeight="1" x14ac:dyDescent="0.15"/>
  </sheetData>
  <sheetProtection algorithmName="SHA-512" hashValue="QHzINEFWT94/63XEo5Vc319606n0Wavwgt95JiKfRg+EIg9rRE8XYhJWFHZI4S2ArbCgkwmt/Cyarji1hUd64Q==" saltValue="6O166GAHyMmtuxC3yfPOBg==" spinCount="100000" sheet="1" objects="1" scenarios="1"/>
  <mergeCells count="219">
    <mergeCell ref="K93:L93"/>
    <mergeCell ref="C140:E140"/>
    <mergeCell ref="J140:K140"/>
    <mergeCell ref="C141:E141"/>
    <mergeCell ref="J141:K141"/>
    <mergeCell ref="C137:E137"/>
    <mergeCell ref="J137:K137"/>
    <mergeCell ref="C138:E138"/>
    <mergeCell ref="J138:K138"/>
    <mergeCell ref="C139:E139"/>
    <mergeCell ref="J139:K139"/>
    <mergeCell ref="C132:E132"/>
    <mergeCell ref="C133:E133"/>
    <mergeCell ref="C134:E134"/>
    <mergeCell ref="C135:E135"/>
    <mergeCell ref="J135:K135"/>
    <mergeCell ref="C136:E136"/>
    <mergeCell ref="J136:K136"/>
    <mergeCell ref="C126:E126"/>
    <mergeCell ref="C127:E127"/>
    <mergeCell ref="C128:E128"/>
    <mergeCell ref="C129:E129"/>
    <mergeCell ref="C130:E130"/>
    <mergeCell ref="C131:E131"/>
    <mergeCell ref="C120:E120"/>
    <mergeCell ref="C121:E121"/>
    <mergeCell ref="C122:E122"/>
    <mergeCell ref="C123:E123"/>
    <mergeCell ref="C124:E124"/>
    <mergeCell ref="C125:E125"/>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05:E105"/>
    <mergeCell ref="F105:H105"/>
    <mergeCell ref="I105:K105"/>
    <mergeCell ref="C106:E106"/>
    <mergeCell ref="F106:H106"/>
    <mergeCell ref="I106:K106"/>
    <mergeCell ref="C103:E103"/>
    <mergeCell ref="F103:H103"/>
    <mergeCell ref="I103:K103"/>
    <mergeCell ref="C104:E104"/>
    <mergeCell ref="F104:H104"/>
    <mergeCell ref="I104:K104"/>
    <mergeCell ref="C101:E101"/>
    <mergeCell ref="F101:H101"/>
    <mergeCell ref="I101:K101"/>
    <mergeCell ref="C102:E102"/>
    <mergeCell ref="F102:H102"/>
    <mergeCell ref="I102:K102"/>
    <mergeCell ref="C99:E99"/>
    <mergeCell ref="F99:H99"/>
    <mergeCell ref="I99:K99"/>
    <mergeCell ref="C100:E100"/>
    <mergeCell ref="F100:H100"/>
    <mergeCell ref="I100:K100"/>
    <mergeCell ref="C97:E97"/>
    <mergeCell ref="F97:H97"/>
    <mergeCell ref="I97:K97"/>
    <mergeCell ref="C98:E98"/>
    <mergeCell ref="F98:H98"/>
    <mergeCell ref="I98:K98"/>
    <mergeCell ref="C95:E95"/>
    <mergeCell ref="F95:H95"/>
    <mergeCell ref="I95:K95"/>
    <mergeCell ref="C96:E96"/>
    <mergeCell ref="F96:H96"/>
    <mergeCell ref="I96:K96"/>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1:E81"/>
    <mergeCell ref="F81:H81"/>
    <mergeCell ref="I81:K81"/>
    <mergeCell ref="C82:E82"/>
    <mergeCell ref="F82:H82"/>
    <mergeCell ref="I82:K82"/>
    <mergeCell ref="C79:E79"/>
    <mergeCell ref="F79:H79"/>
    <mergeCell ref="I79:K79"/>
    <mergeCell ref="C80:E80"/>
    <mergeCell ref="F80:H80"/>
    <mergeCell ref="I80:K80"/>
    <mergeCell ref="C77:E77"/>
    <mergeCell ref="F77:H77"/>
    <mergeCell ref="I77:K77"/>
    <mergeCell ref="C78:E78"/>
    <mergeCell ref="F78:H78"/>
    <mergeCell ref="I78:K78"/>
    <mergeCell ref="C75:E75"/>
    <mergeCell ref="F75:H75"/>
    <mergeCell ref="I75:K75"/>
    <mergeCell ref="C76:E76"/>
    <mergeCell ref="F76:H76"/>
    <mergeCell ref="I76:K76"/>
    <mergeCell ref="C73:E73"/>
    <mergeCell ref="F73:H73"/>
    <mergeCell ref="I73:K73"/>
    <mergeCell ref="C74:E74"/>
    <mergeCell ref="F74:H74"/>
    <mergeCell ref="I74:K74"/>
    <mergeCell ref="C71:E71"/>
    <mergeCell ref="F71:H71"/>
    <mergeCell ref="I71:K71"/>
    <mergeCell ref="C72:E72"/>
    <mergeCell ref="F72:H72"/>
    <mergeCell ref="I72:K72"/>
    <mergeCell ref="N67:N68"/>
    <mergeCell ref="C69:E69"/>
    <mergeCell ref="F69:H69"/>
    <mergeCell ref="I69:K69"/>
    <mergeCell ref="C70:E70"/>
    <mergeCell ref="F70:H70"/>
    <mergeCell ref="I70:K70"/>
    <mergeCell ref="C60:E60"/>
    <mergeCell ref="C61:E61"/>
    <mergeCell ref="C62:E62"/>
    <mergeCell ref="C63:E63"/>
    <mergeCell ref="C64:E64"/>
    <mergeCell ref="C65:E65"/>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23">
    <cfRule type="expression" dxfId="28" priority="4">
      <formula>$C23&lt;&gt;""</formula>
    </cfRule>
  </conditionalFormatting>
  <conditionalFormatting sqref="C50:E53 C55:E65">
    <cfRule type="expression" dxfId="27" priority="18">
      <formula>$C50&lt;&gt;""</formula>
    </cfRule>
  </conditionalFormatting>
  <conditionalFormatting sqref="C69:E90">
    <cfRule type="expression" dxfId="26" priority="5">
      <formula>$E$25=$D$183</formula>
    </cfRule>
  </conditionalFormatting>
  <conditionalFormatting sqref="C95:E116">
    <cfRule type="expression" dxfId="25" priority="15">
      <formula>AND($E$28&lt;&gt;"",$E$28&lt;&gt;"以下なし")</formula>
    </cfRule>
  </conditionalFormatting>
  <conditionalFormatting sqref="C120:E141">
    <cfRule type="expression" dxfId="24" priority="12">
      <formula>AND($E$31&lt;&gt;"",$E$31&lt;&gt;"以下なし")</formula>
    </cfRule>
  </conditionalFormatting>
  <conditionalFormatting sqref="C7:K7 C12:E14">
    <cfRule type="expression" dxfId="23" priority="31">
      <formula>$C7&lt;&gt;""</formula>
    </cfRule>
  </conditionalFormatting>
  <conditionalFormatting sqref="C69:K90">
    <cfRule type="expression" dxfId="22" priority="6">
      <formula>C69&lt;&gt;""</formula>
    </cfRule>
  </conditionalFormatting>
  <conditionalFormatting sqref="C95:K116 C120:E141">
    <cfRule type="expression" dxfId="21" priority="11">
      <formula>C95&lt;&gt;""</formula>
    </cfRule>
  </conditionalFormatting>
  <conditionalFormatting sqref="E19:F19">
    <cfRule type="expression" dxfId="20" priority="28">
      <formula>$E19&lt;&gt;""</formula>
    </cfRule>
  </conditionalFormatting>
  <conditionalFormatting sqref="E22:F22 H22 C23">
    <cfRule type="expression" dxfId="19" priority="1">
      <formula>$K$21="無"</formula>
    </cfRule>
  </conditionalFormatting>
  <conditionalFormatting sqref="E22:F22">
    <cfRule type="expression" dxfId="18" priority="3">
      <formula>$E22&lt;&gt;""</formula>
    </cfRule>
  </conditionalFormatting>
  <conditionalFormatting sqref="E25:K31">
    <cfRule type="expression" dxfId="17" priority="19">
      <formula>$E$25=$D$183</formula>
    </cfRule>
    <cfRule type="expression" dxfId="16" priority="26">
      <formula>E25&lt;&gt;""</formula>
    </cfRule>
  </conditionalFormatting>
  <conditionalFormatting sqref="E26:K31">
    <cfRule type="expression" dxfId="15" priority="25">
      <formula>$E$26=$D$183</formula>
    </cfRule>
  </conditionalFormatting>
  <conditionalFormatting sqref="E27:K31">
    <cfRule type="expression" dxfId="14" priority="24">
      <formula>$E$27=$D$183</formula>
    </cfRule>
  </conditionalFormatting>
  <conditionalFormatting sqref="E28:K31">
    <cfRule type="expression" dxfId="13" priority="23">
      <formula>$E$28=$D$183</formula>
    </cfRule>
  </conditionalFormatting>
  <conditionalFormatting sqref="E29:K31">
    <cfRule type="expression" dxfId="12" priority="22">
      <formula>$E$29=$D$183</formula>
    </cfRule>
  </conditionalFormatting>
  <conditionalFormatting sqref="E30:K31">
    <cfRule type="expression" dxfId="11" priority="21">
      <formula>$E$30=$D$183</formula>
    </cfRule>
  </conditionalFormatting>
  <conditionalFormatting sqref="E31:K31">
    <cfRule type="expression" dxfId="10" priority="20">
      <formula>$E$31=$D$183</formula>
    </cfRule>
  </conditionalFormatting>
  <conditionalFormatting sqref="F69:H90">
    <cfRule type="expression" dxfId="9" priority="17">
      <formula>AND($E$26&lt;&gt;"",$E$26&lt;&gt;"以下なし")</formula>
    </cfRule>
  </conditionalFormatting>
  <conditionalFormatting sqref="F95:H116">
    <cfRule type="expression" dxfId="8" priority="14">
      <formula>AND($E$29&lt;&gt;"",$E$29&lt;&gt;"以下なし")</formula>
    </cfRule>
  </conditionalFormatting>
  <conditionalFormatting sqref="G49">
    <cfRule type="expression" dxfId="7" priority="7">
      <formula>$G$49="OK"</formula>
    </cfRule>
    <cfRule type="expression" dxfId="6" priority="8">
      <formula>$G$49="NG"</formula>
    </cfRule>
  </conditionalFormatting>
  <conditionalFormatting sqref="H19:I20">
    <cfRule type="expression" dxfId="5" priority="27">
      <formula>$H19&lt;&gt;""</formula>
    </cfRule>
  </conditionalFormatting>
  <conditionalFormatting sqref="H22:I22">
    <cfRule type="expression" dxfId="4" priority="2">
      <formula>$H22&lt;&gt;""</formula>
    </cfRule>
  </conditionalFormatting>
  <conditionalFormatting sqref="I69:K90">
    <cfRule type="expression" dxfId="3" priority="16">
      <formula>AND($E$27&lt;&gt;"",$E$27&lt;&gt;"以下なし")</formula>
    </cfRule>
  </conditionalFormatting>
  <conditionalFormatting sqref="I95:K116">
    <cfRule type="expression" dxfId="2" priority="13">
      <formula>AND($E$30&lt;&gt;"",$E$30&lt;&gt;"以下なし")</formula>
    </cfRule>
  </conditionalFormatting>
  <conditionalFormatting sqref="J17:K17">
    <cfRule type="expression" dxfId="1" priority="29">
      <formula>$J17&lt;&gt;""</formula>
    </cfRule>
  </conditionalFormatting>
  <conditionalFormatting sqref="K9 K21">
    <cfRule type="expression" dxfId="0" priority="30">
      <formula>$K9&lt;&gt;""</formula>
    </cfRule>
  </conditionalFormatting>
  <dataValidations count="3">
    <dataValidation type="list" allowBlank="1" showInputMessage="1" showErrorMessage="1" sqref="K21 K9" xr:uid="{5FCEABAD-94BB-4246-9C2C-DEBC3805ED82}">
      <formula1>$F$144:$F$146</formula1>
    </dataValidation>
    <dataValidation type="list" allowBlank="1" showInputMessage="1" showErrorMessage="1" sqref="E25:F31" xr:uid="{C144FD33-64FC-4552-9AE9-69C74945B68F}">
      <formula1>$D$171:$D$183</formula1>
    </dataValidation>
    <dataValidation type="list" allowBlank="1" showInputMessage="1" showErrorMessage="1" sqref="H25:I31" xr:uid="{C7C80DCC-256F-4E6E-AF73-3BBC6353A305}">
      <formula1>$D$184:$D$190</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F2324-8866-4DA2-A2AA-436C51D481E9}">
  <sheetPr>
    <tabColor rgb="FFFF0000"/>
  </sheetPr>
  <dimension ref="B1:AF190"/>
  <sheetViews>
    <sheetView view="pageBreakPreview" zoomScale="85" zoomScaleNormal="90" zoomScaleSheetLayoutView="85" workbookViewId="0"/>
  </sheetViews>
  <sheetFormatPr defaultColWidth="8.85546875" defaultRowHeight="12" x14ac:dyDescent="0.15"/>
  <cols>
    <col min="1" max="1" width="2.7109375" style="97" customWidth="1"/>
    <col min="2" max="3" width="8.85546875" style="97"/>
    <col min="4" max="25" width="16.7109375" style="97" customWidth="1"/>
    <col min="26" max="27" width="8.85546875" style="97"/>
    <col min="28" max="28" width="2.7109375" style="97" customWidth="1"/>
    <col min="29" max="16384" width="8.85546875" style="97"/>
  </cols>
  <sheetData>
    <row r="1" spans="2:32" x14ac:dyDescent="0.15">
      <c r="F1" s="98" t="str">
        <f>'調査票(1期主)'!D1</f>
        <v>「建築新営工事・発注者用」</v>
      </c>
      <c r="I1" s="212" t="s">
        <v>425</v>
      </c>
    </row>
    <row r="2" spans="2:32" x14ac:dyDescent="0.15">
      <c r="B2" s="98" t="s">
        <v>410</v>
      </c>
    </row>
    <row r="3" spans="2:32" x14ac:dyDescent="0.15">
      <c r="B3" s="98" t="s">
        <v>0</v>
      </c>
    </row>
    <row r="4" spans="2:32" x14ac:dyDescent="0.15">
      <c r="B4" s="99"/>
      <c r="C4" s="100"/>
      <c r="D4" s="101" t="s">
        <v>273</v>
      </c>
      <c r="E4" s="102"/>
      <c r="F4" s="102"/>
      <c r="G4" s="102"/>
      <c r="H4" s="102"/>
      <c r="I4" s="100"/>
      <c r="J4" s="101" t="s">
        <v>274</v>
      </c>
      <c r="K4" s="102"/>
      <c r="L4" s="102"/>
      <c r="M4" s="102"/>
      <c r="N4" s="102"/>
      <c r="O4" s="100"/>
      <c r="P4" s="101" t="s">
        <v>275</v>
      </c>
      <c r="Q4" s="102"/>
      <c r="R4" s="102"/>
      <c r="S4" s="102"/>
      <c r="T4" s="102"/>
      <c r="U4" s="100"/>
      <c r="V4" s="101" t="s">
        <v>323</v>
      </c>
      <c r="W4" s="102"/>
      <c r="X4" s="102"/>
      <c r="Y4" s="102"/>
      <c r="Z4" s="102"/>
      <c r="AA4" s="100"/>
      <c r="AC4" s="97" t="s">
        <v>9</v>
      </c>
      <c r="AD4" s="97">
        <v>1</v>
      </c>
      <c r="AE4" s="97" t="s">
        <v>29</v>
      </c>
      <c r="AF4" s="97">
        <v>0</v>
      </c>
    </row>
    <row r="5" spans="2:32" x14ac:dyDescent="0.15">
      <c r="B5" s="103"/>
      <c r="C5" s="104"/>
      <c r="D5" s="103"/>
      <c r="F5" s="105" t="s">
        <v>276</v>
      </c>
      <c r="H5" s="105" t="s">
        <v>277</v>
      </c>
      <c r="I5" s="104"/>
      <c r="J5" s="103"/>
      <c r="L5" s="105" t="s">
        <v>276</v>
      </c>
      <c r="N5" s="105" t="s">
        <v>277</v>
      </c>
      <c r="O5" s="104"/>
      <c r="P5" s="103"/>
      <c r="R5" s="105" t="s">
        <v>276</v>
      </c>
      <c r="T5" s="105" t="s">
        <v>277</v>
      </c>
      <c r="U5" s="104"/>
      <c r="V5" s="103"/>
      <c r="X5" s="105"/>
      <c r="Z5" s="105"/>
      <c r="AA5" s="104"/>
      <c r="AC5" s="97" t="s">
        <v>10</v>
      </c>
      <c r="AD5" s="97">
        <v>2</v>
      </c>
      <c r="AE5" s="97" t="s">
        <v>30</v>
      </c>
      <c r="AF5" s="97">
        <v>1</v>
      </c>
    </row>
    <row r="6" spans="2:32" x14ac:dyDescent="0.15">
      <c r="B6" s="106"/>
      <c r="C6" s="107"/>
      <c r="D6" s="106" t="s">
        <v>278</v>
      </c>
      <c r="E6" s="108" t="s">
        <v>279</v>
      </c>
      <c r="F6" s="106"/>
      <c r="G6" s="108"/>
      <c r="H6" s="106"/>
      <c r="I6" s="107"/>
      <c r="J6" s="106" t="s">
        <v>278</v>
      </c>
      <c r="K6" s="108" t="s">
        <v>279</v>
      </c>
      <c r="L6" s="106"/>
      <c r="M6" s="108"/>
      <c r="N6" s="106"/>
      <c r="O6" s="107"/>
      <c r="P6" s="106" t="s">
        <v>278</v>
      </c>
      <c r="Q6" s="108" t="s">
        <v>279</v>
      </c>
      <c r="R6" s="106"/>
      <c r="S6" s="108"/>
      <c r="T6" s="106"/>
      <c r="U6" s="107"/>
      <c r="V6" s="106" t="s">
        <v>278</v>
      </c>
      <c r="W6" s="108" t="s">
        <v>279</v>
      </c>
      <c r="X6" s="106"/>
      <c r="Y6" s="108"/>
      <c r="Z6" s="106"/>
      <c r="AA6" s="107"/>
      <c r="AC6" s="97" t="s">
        <v>11</v>
      </c>
      <c r="AD6" s="97">
        <v>3</v>
      </c>
    </row>
    <row r="7" spans="2:32" x14ac:dyDescent="0.15">
      <c r="B7" s="109" t="s">
        <v>5</v>
      </c>
      <c r="C7" s="110"/>
      <c r="D7" s="111" t="str">
        <f>IF(E7="","",VLOOKUP(E7,$AC$4:$AD$18,2,FALSE))</f>
        <v/>
      </c>
      <c r="E7" s="112" t="str">
        <f>IF('調査票(1期主)'!$H$5="","",'調査票(1期主)'!$H$5)</f>
        <v/>
      </c>
      <c r="F7" s="113"/>
      <c r="G7" s="113"/>
      <c r="H7" s="113"/>
      <c r="I7" s="114"/>
      <c r="J7" s="99"/>
      <c r="K7" s="102"/>
      <c r="L7" s="102"/>
      <c r="M7" s="102"/>
      <c r="N7" s="102"/>
      <c r="O7" s="100"/>
      <c r="P7" s="99"/>
      <c r="Q7" s="102"/>
      <c r="R7" s="102"/>
      <c r="S7" s="102"/>
      <c r="T7" s="102"/>
      <c r="U7" s="100"/>
      <c r="V7" s="99"/>
      <c r="W7" s="102"/>
      <c r="X7" s="102"/>
      <c r="Y7" s="102"/>
      <c r="Z7" s="102"/>
      <c r="AA7" s="100"/>
      <c r="AC7" s="97" t="s">
        <v>12</v>
      </c>
      <c r="AD7" s="97">
        <v>4</v>
      </c>
      <c r="AE7" s="97" t="s">
        <v>33</v>
      </c>
      <c r="AF7" s="97">
        <v>1</v>
      </c>
    </row>
    <row r="8" spans="2:32" x14ac:dyDescent="0.15">
      <c r="B8" s="115"/>
      <c r="C8" s="116" t="s">
        <v>280</v>
      </c>
      <c r="D8" s="115"/>
      <c r="E8" s="117" t="str">
        <f>IF('調査票(1期主)'!$H$6="","",'調査票(1期主)'!$H$6)</f>
        <v/>
      </c>
      <c r="F8" s="118"/>
      <c r="G8" s="118"/>
      <c r="H8" s="118"/>
      <c r="I8" s="119"/>
      <c r="J8" s="120"/>
      <c r="K8" s="121"/>
      <c r="L8" s="121"/>
      <c r="M8" s="121"/>
      <c r="N8" s="121"/>
      <c r="O8" s="122"/>
      <c r="P8" s="120"/>
      <c r="Q8" s="121"/>
      <c r="R8" s="121"/>
      <c r="S8" s="121"/>
      <c r="T8" s="121"/>
      <c r="U8" s="122"/>
      <c r="V8" s="120"/>
      <c r="W8" s="121"/>
      <c r="X8" s="121"/>
      <c r="Y8" s="121"/>
      <c r="Z8" s="121"/>
      <c r="AA8" s="122"/>
      <c r="AC8" s="97" t="s">
        <v>13</v>
      </c>
      <c r="AD8" s="97">
        <v>5</v>
      </c>
      <c r="AE8" s="97" t="s">
        <v>34</v>
      </c>
      <c r="AF8" s="97">
        <v>2</v>
      </c>
    </row>
    <row r="9" spans="2:32" x14ac:dyDescent="0.15">
      <c r="B9" s="123" t="s">
        <v>26</v>
      </c>
      <c r="C9" s="119"/>
      <c r="D9" s="115"/>
      <c r="E9" s="117" t="str">
        <f>IF('調査票(1期主)'!$C$7="","",'調査票(1期主)'!$C$7)</f>
        <v/>
      </c>
      <c r="F9" s="118"/>
      <c r="G9" s="118"/>
      <c r="H9" s="118"/>
      <c r="I9" s="119"/>
      <c r="J9" s="115"/>
      <c r="K9" s="117" t="str">
        <f>IF('調査票(2期主)'!$C$7="","",'調査票(2期主)'!$C$7)</f>
        <v/>
      </c>
      <c r="L9" s="118"/>
      <c r="M9" s="118"/>
      <c r="N9" s="118"/>
      <c r="O9" s="119"/>
      <c r="P9" s="115"/>
      <c r="Q9" s="117" t="str">
        <f>IF('調査票(3期主)'!$C$7="","",'調査票(3期主)'!$C$7)</f>
        <v/>
      </c>
      <c r="R9" s="118"/>
      <c r="S9" s="118"/>
      <c r="T9" s="118"/>
      <c r="U9" s="119"/>
      <c r="V9" s="115"/>
      <c r="W9" s="117" t="str">
        <f>IF('調査票(4期主)'!$C$7="","",'調査票(4期主)'!$C$7)</f>
        <v/>
      </c>
      <c r="X9" s="118"/>
      <c r="Y9" s="118"/>
      <c r="Z9" s="118"/>
      <c r="AA9" s="119"/>
      <c r="AC9" s="97" t="s">
        <v>14</v>
      </c>
      <c r="AD9" s="97">
        <v>6</v>
      </c>
      <c r="AE9" s="97" t="s">
        <v>35</v>
      </c>
      <c r="AF9" s="97">
        <v>3</v>
      </c>
    </row>
    <row r="10" spans="2:32" x14ac:dyDescent="0.15">
      <c r="B10" s="123"/>
      <c r="C10" s="119" t="s">
        <v>281</v>
      </c>
      <c r="D10" s="124" t="str">
        <f>IF(E10="","",VLOOKUP(E10,$AE$4:$AF$5,2,FALSE))</f>
        <v/>
      </c>
      <c r="E10" s="117" t="str">
        <f>IF('調査票(1期主)'!$K$8="","",'調査票(1期主)'!$K$8)</f>
        <v/>
      </c>
      <c r="F10" s="118"/>
      <c r="G10" s="118"/>
      <c r="H10" s="118"/>
      <c r="I10" s="119"/>
      <c r="J10" s="124" t="str">
        <f>IF(K10="","",VLOOKUP(K10,$AE$4:$AF$5,2,FALSE))</f>
        <v/>
      </c>
      <c r="K10" s="117" t="str">
        <f>IF('調査票(2期主)'!$K$8="","",'調査票(2期主)'!$K$8)</f>
        <v/>
      </c>
      <c r="L10" s="118"/>
      <c r="M10" s="118"/>
      <c r="N10" s="118"/>
      <c r="O10" s="119"/>
      <c r="P10" s="124" t="str">
        <f>IF(Q10="","",VLOOKUP(Q10,$AE$4:$AF$5,2,FALSE))</f>
        <v/>
      </c>
      <c r="Q10" s="117" t="str">
        <f>IF('調査票(3期主)'!$K$8="","",'調査票(3期主)'!$K$8)</f>
        <v/>
      </c>
      <c r="R10" s="118"/>
      <c r="S10" s="118"/>
      <c r="T10" s="118"/>
      <c r="U10" s="119"/>
      <c r="V10" s="124" t="str">
        <f>IF(W10="","",VLOOKUP(W10,$AE$4:$AF$5,2,FALSE))</f>
        <v/>
      </c>
      <c r="W10" s="117" t="str">
        <f>IF('調査票(4期主)'!$K$8="","",'調査票(4期主)'!$K$8)</f>
        <v/>
      </c>
      <c r="X10" s="118"/>
      <c r="Y10" s="118"/>
      <c r="Z10" s="118"/>
      <c r="AA10" s="119"/>
      <c r="AC10" s="97" t="s">
        <v>15</v>
      </c>
      <c r="AD10" s="97">
        <v>7</v>
      </c>
      <c r="AE10" s="97" t="s">
        <v>36</v>
      </c>
      <c r="AF10" s="97">
        <v>4</v>
      </c>
    </row>
    <row r="11" spans="2:32" x14ac:dyDescent="0.15">
      <c r="B11" s="123" t="s">
        <v>31</v>
      </c>
      <c r="C11" s="119"/>
      <c r="D11" s="124" t="str">
        <f>IF(E11="","",VLOOKUP(E11,$AE$7:$AF$53,2,FALSE))</f>
        <v/>
      </c>
      <c r="E11" s="117" t="str">
        <f>IF('調査票(1期主)'!$C$9="","",'調査票(1期主)'!$C$9)</f>
        <v/>
      </c>
      <c r="F11" s="118"/>
      <c r="G11" s="118"/>
      <c r="H11" s="118"/>
      <c r="I11" s="119"/>
      <c r="J11" s="124" t="str">
        <f>IF(K11="","",VLOOKUP(K11,$AE$7:$AF$53,2,FALSE))</f>
        <v/>
      </c>
      <c r="K11" s="117" t="str">
        <f>IF('調査票(2期主)'!$C$9="","",'調査票(2期主)'!$C$9)</f>
        <v/>
      </c>
      <c r="L11" s="118"/>
      <c r="M11" s="118"/>
      <c r="N11" s="118"/>
      <c r="O11" s="119"/>
      <c r="P11" s="124" t="str">
        <f>IF(Q11="","",VLOOKUP(Q11,$AE$7:$AF$53,2,FALSE))</f>
        <v/>
      </c>
      <c r="Q11" s="117" t="str">
        <f>IF('調査票(3期主)'!$C$9="","",'調査票(3期主)'!$C$9)</f>
        <v/>
      </c>
      <c r="R11" s="118"/>
      <c r="S11" s="118"/>
      <c r="T11" s="118"/>
      <c r="U11" s="119"/>
      <c r="V11" s="124" t="str">
        <f>IF(W11="","",VLOOKUP(W11,$AE$7:$AF$53,2,FALSE))</f>
        <v/>
      </c>
      <c r="W11" s="117" t="str">
        <f>IF('調査票(4期主)'!$C$9="","",'調査票(4期主)'!$C$9)</f>
        <v/>
      </c>
      <c r="X11" s="118"/>
      <c r="Y11" s="118"/>
      <c r="Z11" s="118"/>
      <c r="AA11" s="119"/>
      <c r="AC11" s="97" t="s">
        <v>16</v>
      </c>
      <c r="AD11" s="97">
        <v>8</v>
      </c>
      <c r="AE11" s="97" t="s">
        <v>37</v>
      </c>
      <c r="AF11" s="97">
        <v>5</v>
      </c>
    </row>
    <row r="12" spans="2:32" x14ac:dyDescent="0.15">
      <c r="B12" s="123"/>
      <c r="C12" s="119" t="s">
        <v>282</v>
      </c>
      <c r="D12" s="124" t="str">
        <f>IF(E12="","",VLOOKUP(E12,$AE$4:$AF$5,2,FALSE))</f>
        <v/>
      </c>
      <c r="E12" s="117" t="str">
        <f>IF('調査票(1期主)'!$K$9="","",'調査票(1期主)'!$K$9)</f>
        <v/>
      </c>
      <c r="F12" s="125" t="str">
        <f>IF(G12="","",VLOOKUP(G12,$AE$4:$AF$5,2,FALSE))</f>
        <v/>
      </c>
      <c r="G12" s="117" t="str">
        <f>IF('調査票(1期1従)'!$K$9="","",'調査票(1期1従)'!$K$9)</f>
        <v/>
      </c>
      <c r="H12" s="126"/>
      <c r="I12" s="119"/>
      <c r="J12" s="124" t="str">
        <f>IF(K12="","",VLOOKUP(K12,$AE$4:$AF$5,2,FALSE))</f>
        <v/>
      </c>
      <c r="K12" s="117" t="str">
        <f>IF('調査票(2期主)'!$K$9="","",'調査票(2期主)'!$K$9)</f>
        <v/>
      </c>
      <c r="L12" s="118"/>
      <c r="M12" s="118"/>
      <c r="N12" s="118"/>
      <c r="O12" s="119"/>
      <c r="P12" s="124" t="str">
        <f>IF(Q12="","",VLOOKUP(Q12,$AE$4:$AF$5,2,FALSE))</f>
        <v/>
      </c>
      <c r="Q12" s="117" t="str">
        <f>IF('調査票(3期主)'!$K$9="","",'調査票(3期主)'!$K$9)</f>
        <v/>
      </c>
      <c r="R12" s="118" t="str">
        <f>IF(S12="","",VLOOKUP(S12,$AE$4:$AF$5,2,FALSE))</f>
        <v/>
      </c>
      <c r="S12" s="118" t="str">
        <f>IF('調査票(3期従)'!$K$9="","",'調査票(3期従)'!$K$9)</f>
        <v/>
      </c>
      <c r="T12" s="118"/>
      <c r="U12" s="119"/>
      <c r="V12" s="124" t="str">
        <f>IF(W12="","",VLOOKUP(W12,$AE$4:$AF$5,2,FALSE))</f>
        <v/>
      </c>
      <c r="W12" s="117" t="str">
        <f>IF('調査票(4期主)'!$K$9="","",'調査票(4期主)'!$K$9)</f>
        <v/>
      </c>
      <c r="X12" s="118" t="str">
        <f>IF(Y12="","",VLOOKUP(Y12,$AE$4:$AF$5,2,FALSE))</f>
        <v/>
      </c>
      <c r="Y12" s="118" t="str">
        <f>IF('調査票(3期従)'!$K$9="","",'調査票(3期従)'!$K$9)</f>
        <v/>
      </c>
      <c r="Z12" s="118"/>
      <c r="AA12" s="119"/>
      <c r="AC12" s="97" t="s">
        <v>17</v>
      </c>
      <c r="AD12" s="97">
        <v>9</v>
      </c>
      <c r="AE12" s="97" t="s">
        <v>38</v>
      </c>
      <c r="AF12" s="97">
        <v>6</v>
      </c>
    </row>
    <row r="13" spans="2:32" x14ac:dyDescent="0.15">
      <c r="B13" s="206" t="s">
        <v>422</v>
      </c>
      <c r="C13" s="119" t="s">
        <v>283</v>
      </c>
      <c r="D13" s="124" t="str">
        <f>IF(E13="","",VLOOKUP(E13,$AE$4:$AF$5,2,FALSE))</f>
        <v/>
      </c>
      <c r="E13" s="117" t="str">
        <f>IF('調査票(1期主)'!$K$10="","",'調査票(1期主)'!$K$10)</f>
        <v/>
      </c>
      <c r="F13" s="125" t="str">
        <f>IF(G13="","",VLOOKUP(G13,$AE$4:$AF$5,2,FALSE))</f>
        <v/>
      </c>
      <c r="G13" s="117" t="str">
        <f>IF('調査票(1期1従)'!$K$10="","",'調査票(1期1従)'!$K$10)</f>
        <v/>
      </c>
      <c r="H13" s="126"/>
      <c r="I13" s="119"/>
      <c r="J13" s="127"/>
      <c r="K13" s="128"/>
      <c r="L13" s="128"/>
      <c r="M13" s="128"/>
      <c r="N13" s="128"/>
      <c r="O13" s="129"/>
      <c r="P13" s="127"/>
      <c r="Q13" s="128"/>
      <c r="R13" s="128"/>
      <c r="S13" s="128"/>
      <c r="T13" s="128"/>
      <c r="U13" s="129"/>
      <c r="V13" s="127"/>
      <c r="W13" s="128"/>
      <c r="X13" s="128"/>
      <c r="Y13" s="128"/>
      <c r="Z13" s="128"/>
      <c r="AA13" s="129"/>
      <c r="AC13" s="97" t="s">
        <v>18</v>
      </c>
      <c r="AD13" s="97">
        <v>10</v>
      </c>
      <c r="AE13" s="97" t="s">
        <v>39</v>
      </c>
      <c r="AF13" s="97">
        <v>7</v>
      </c>
    </row>
    <row r="14" spans="2:32" x14ac:dyDescent="0.15">
      <c r="B14" s="123"/>
      <c r="C14" s="119" t="s">
        <v>284</v>
      </c>
      <c r="D14" s="124" t="str">
        <f>IF(E14="","",VLOOKUP(E14,$AC$20:$AD$21,2,FALSE))</f>
        <v/>
      </c>
      <c r="E14" s="117" t="str">
        <f>IF('調査票(1期主)'!$J$11="","",'調査票(1期主)'!$J$11)</f>
        <v/>
      </c>
      <c r="F14" s="118"/>
      <c r="G14" s="118"/>
      <c r="H14" s="118"/>
      <c r="I14" s="119"/>
      <c r="J14" s="120"/>
      <c r="K14" s="121"/>
      <c r="L14" s="121"/>
      <c r="M14" s="121"/>
      <c r="N14" s="121"/>
      <c r="O14" s="122"/>
      <c r="P14" s="120"/>
      <c r="Q14" s="121"/>
      <c r="R14" s="121"/>
      <c r="S14" s="121"/>
      <c r="T14" s="121"/>
      <c r="U14" s="122"/>
      <c r="V14" s="120"/>
      <c r="W14" s="121"/>
      <c r="X14" s="121"/>
      <c r="Y14" s="121"/>
      <c r="Z14" s="121"/>
      <c r="AA14" s="122"/>
      <c r="AC14" s="97" t="s">
        <v>19</v>
      </c>
      <c r="AD14" s="97">
        <v>11</v>
      </c>
      <c r="AE14" s="97" t="s">
        <v>40</v>
      </c>
      <c r="AF14" s="97">
        <v>8</v>
      </c>
    </row>
    <row r="15" spans="2:32" x14ac:dyDescent="0.15">
      <c r="B15" s="123" t="s">
        <v>82</v>
      </c>
      <c r="C15" s="130" t="s">
        <v>285</v>
      </c>
      <c r="D15" s="115"/>
      <c r="E15" s="117" t="str">
        <f>IF('調査票(1期主)'!$C$12="","",'調査票(1期主)'!$C$12)</f>
        <v/>
      </c>
      <c r="F15" s="118"/>
      <c r="G15" s="118"/>
      <c r="H15" s="118"/>
      <c r="I15" s="119"/>
      <c r="J15" s="115"/>
      <c r="K15" s="117" t="str">
        <f>IF('調査票(2期主)'!$C$12="","",'調査票(2期主)'!$C$12)</f>
        <v/>
      </c>
      <c r="L15" s="118"/>
      <c r="M15" s="118"/>
      <c r="N15" s="118"/>
      <c r="O15" s="119"/>
      <c r="P15" s="115"/>
      <c r="Q15" s="117" t="str">
        <f>IF('調査票(3期主)'!$C$12="","",'調査票(3期主)'!$C$12)</f>
        <v/>
      </c>
      <c r="R15" s="118"/>
      <c r="S15" s="118"/>
      <c r="T15" s="118"/>
      <c r="U15" s="119"/>
      <c r="V15" s="115"/>
      <c r="W15" s="117" t="str">
        <f>IF('調査票(4期主)'!$C$12="","",'調査票(4期主)'!$C$12)</f>
        <v/>
      </c>
      <c r="X15" s="118"/>
      <c r="Y15" s="118"/>
      <c r="Z15" s="118"/>
      <c r="AA15" s="119"/>
      <c r="AC15" s="97" t="s">
        <v>20</v>
      </c>
      <c r="AD15" s="97">
        <v>12</v>
      </c>
      <c r="AE15" s="97" t="s">
        <v>41</v>
      </c>
      <c r="AF15" s="97">
        <v>9</v>
      </c>
    </row>
    <row r="16" spans="2:32" x14ac:dyDescent="0.15">
      <c r="B16" s="123"/>
      <c r="C16" s="131" t="s">
        <v>286</v>
      </c>
      <c r="D16" s="115"/>
      <c r="E16" s="117" t="str">
        <f>IF('調査票(1期主)'!$C$13="","",'調査票(1期主)'!$C$13)</f>
        <v/>
      </c>
      <c r="F16" s="118"/>
      <c r="G16" s="118"/>
      <c r="H16" s="118"/>
      <c r="I16" s="119"/>
      <c r="J16" s="115"/>
      <c r="K16" s="117" t="str">
        <f>IF('調査票(2期主)'!$C$13="","",'調査票(2期主)'!$C$13)</f>
        <v/>
      </c>
      <c r="L16" s="118"/>
      <c r="M16" s="118"/>
      <c r="N16" s="118"/>
      <c r="O16" s="119"/>
      <c r="P16" s="115"/>
      <c r="Q16" s="117" t="str">
        <f>IF('調査票(3期主)'!$C$13="","",'調査票(3期主)'!$C$13)</f>
        <v/>
      </c>
      <c r="R16" s="118"/>
      <c r="S16" s="118"/>
      <c r="T16" s="118"/>
      <c r="U16" s="119"/>
      <c r="V16" s="115"/>
      <c r="W16" s="117" t="str">
        <f>IF('調査票(4期主)'!$C$13="","",'調査票(4期主)'!$C$13)</f>
        <v/>
      </c>
      <c r="X16" s="118"/>
      <c r="Y16" s="118"/>
      <c r="Z16" s="118"/>
      <c r="AA16" s="119"/>
      <c r="AC16" s="97" t="s">
        <v>21</v>
      </c>
      <c r="AD16" s="97">
        <v>13</v>
      </c>
      <c r="AE16" s="97" t="s">
        <v>42</v>
      </c>
      <c r="AF16" s="97">
        <v>10</v>
      </c>
    </row>
    <row r="17" spans="2:32" x14ac:dyDescent="0.15">
      <c r="B17" s="123"/>
      <c r="C17" s="131" t="s">
        <v>287</v>
      </c>
      <c r="D17" s="115"/>
      <c r="E17" s="117" t="str">
        <f>IF('調査票(1期主)'!$C$14="","",'調査票(1期主)'!$C$14)</f>
        <v/>
      </c>
      <c r="F17" s="118"/>
      <c r="G17" s="118"/>
      <c r="H17" s="118"/>
      <c r="I17" s="119"/>
      <c r="J17" s="115"/>
      <c r="K17" s="117" t="str">
        <f>IF('調査票(2期主)'!$C$14="","",'調査票(2期主)'!$C$14)</f>
        <v/>
      </c>
      <c r="L17" s="118"/>
      <c r="M17" s="118"/>
      <c r="N17" s="118"/>
      <c r="O17" s="119"/>
      <c r="P17" s="115"/>
      <c r="Q17" s="117" t="str">
        <f>IF('調査票(3期主)'!$C$14="","",'調査票(3期主)'!$C$14)</f>
        <v/>
      </c>
      <c r="R17" s="118"/>
      <c r="S17" s="118"/>
      <c r="T17" s="118"/>
      <c r="U17" s="119"/>
      <c r="V17" s="115"/>
      <c r="W17" s="117" t="str">
        <f>IF('調査票(4期主)'!$C$14="","",'調査票(4期主)'!$C$14)</f>
        <v/>
      </c>
      <c r="X17" s="118"/>
      <c r="Y17" s="118"/>
      <c r="Z17" s="118"/>
      <c r="AA17" s="119"/>
      <c r="AC17" s="97" t="s">
        <v>22</v>
      </c>
      <c r="AD17" s="97">
        <v>14</v>
      </c>
      <c r="AE17" s="97" t="s">
        <v>43</v>
      </c>
      <c r="AF17" s="97">
        <v>11</v>
      </c>
    </row>
    <row r="18" spans="2:32" x14ac:dyDescent="0.15">
      <c r="B18" s="123" t="s">
        <v>89</v>
      </c>
      <c r="C18" s="119"/>
      <c r="D18" s="124" t="str">
        <f>IF(E18="","",VLOOKUP(E18,$AC$23:$AD$25,2,FALSE))</f>
        <v/>
      </c>
      <c r="E18" s="117" t="str">
        <f>IF('調査票(1期主)'!$J$15="","",'調査票(1期主)'!$J$15)</f>
        <v/>
      </c>
      <c r="F18" s="118"/>
      <c r="G18" s="118"/>
      <c r="H18" s="118"/>
      <c r="I18" s="119"/>
      <c r="J18" s="127"/>
      <c r="K18" s="128"/>
      <c r="L18" s="128"/>
      <c r="M18" s="128"/>
      <c r="N18" s="128"/>
      <c r="O18" s="129"/>
      <c r="P18" s="127"/>
      <c r="Q18" s="128"/>
      <c r="R18" s="128"/>
      <c r="S18" s="128"/>
      <c r="T18" s="128"/>
      <c r="U18" s="129"/>
      <c r="V18" s="127"/>
      <c r="W18" s="128"/>
      <c r="X18" s="128"/>
      <c r="Y18" s="128"/>
      <c r="Z18" s="128"/>
      <c r="AA18" s="129"/>
      <c r="AC18" s="97" t="s">
        <v>23</v>
      </c>
      <c r="AD18" s="97">
        <v>15</v>
      </c>
      <c r="AE18" s="97" t="s">
        <v>44</v>
      </c>
      <c r="AF18" s="97">
        <v>12</v>
      </c>
    </row>
    <row r="19" spans="2:32" x14ac:dyDescent="0.15">
      <c r="B19" s="123" t="s">
        <v>94</v>
      </c>
      <c r="C19" s="119"/>
      <c r="D19" s="124" t="str">
        <f>IF(E19="","",VLOOKUP(E19,$AC$27:$AD$29,2,FALSE))</f>
        <v/>
      </c>
      <c r="E19" s="117" t="str">
        <f>IF('調査票(1期主)'!$J$16="","",'調査票(1期主)'!$J$16)</f>
        <v/>
      </c>
      <c r="F19" s="118"/>
      <c r="G19" s="118"/>
      <c r="H19" s="118"/>
      <c r="I19" s="119"/>
      <c r="J19" s="120"/>
      <c r="K19" s="121"/>
      <c r="L19" s="121"/>
      <c r="M19" s="121"/>
      <c r="N19" s="121"/>
      <c r="O19" s="122"/>
      <c r="P19" s="120"/>
      <c r="Q19" s="121"/>
      <c r="R19" s="121"/>
      <c r="S19" s="121"/>
      <c r="T19" s="121"/>
      <c r="U19" s="122"/>
      <c r="V19" s="120"/>
      <c r="W19" s="121"/>
      <c r="X19" s="121"/>
      <c r="Y19" s="121"/>
      <c r="Z19" s="121"/>
      <c r="AA19" s="122"/>
      <c r="AE19" s="97" t="s">
        <v>45</v>
      </c>
      <c r="AF19" s="97">
        <v>13</v>
      </c>
    </row>
    <row r="20" spans="2:32" x14ac:dyDescent="0.15">
      <c r="B20" s="123" t="s">
        <v>98</v>
      </c>
      <c r="C20" s="119"/>
      <c r="D20" s="115"/>
      <c r="E20" s="117" t="str">
        <f>IF('調査票(1期主)'!$J$17="","",'調査票(1期主)'!$J$17)</f>
        <v/>
      </c>
      <c r="F20" s="118"/>
      <c r="G20" s="118"/>
      <c r="H20" s="118"/>
      <c r="I20" s="119"/>
      <c r="J20" s="115"/>
      <c r="K20" s="117" t="str">
        <f>IF('調査票(2期主)'!$J$17="","",'調査票(2期主)'!$J$17)</f>
        <v/>
      </c>
      <c r="L20" s="118"/>
      <c r="M20" s="118"/>
      <c r="N20" s="118"/>
      <c r="O20" s="119"/>
      <c r="P20" s="115"/>
      <c r="Q20" s="117" t="str">
        <f>IF('調査票(3期主)'!$J$17="","",'調査票(3期主)'!$J$17)</f>
        <v/>
      </c>
      <c r="R20" s="118"/>
      <c r="S20" s="118"/>
      <c r="T20" s="118"/>
      <c r="U20" s="119"/>
      <c r="V20" s="115"/>
      <c r="W20" s="117" t="str">
        <f>IF('調査票(4期主)'!$J$17="","",'調査票(4期主)'!$J$17)</f>
        <v/>
      </c>
      <c r="X20" s="118"/>
      <c r="Y20" s="118"/>
      <c r="Z20" s="118"/>
      <c r="AA20" s="119"/>
      <c r="AC20" s="97" t="s">
        <v>80</v>
      </c>
      <c r="AD20" s="97">
        <v>1</v>
      </c>
      <c r="AE20" s="97" t="s">
        <v>46</v>
      </c>
      <c r="AF20" s="97">
        <v>14</v>
      </c>
    </row>
    <row r="21" spans="2:32" x14ac:dyDescent="0.15">
      <c r="B21" s="123" t="s">
        <v>101</v>
      </c>
      <c r="C21" s="119"/>
      <c r="D21" s="115"/>
      <c r="E21" s="117" t="str">
        <f>IF('調査票(1期主)'!$C$18="","",'調査票(1期主)'!$C$18)</f>
        <v/>
      </c>
      <c r="F21" s="118"/>
      <c r="G21" s="118"/>
      <c r="H21" s="118"/>
      <c r="I21" s="119"/>
      <c r="J21" s="123"/>
      <c r="K21" s="118"/>
      <c r="L21" s="118"/>
      <c r="M21" s="118"/>
      <c r="N21" s="118"/>
      <c r="O21" s="119"/>
      <c r="P21" s="123"/>
      <c r="Q21" s="118"/>
      <c r="R21" s="118"/>
      <c r="S21" s="118"/>
      <c r="T21" s="118"/>
      <c r="U21" s="119"/>
      <c r="V21" s="123"/>
      <c r="W21" s="118"/>
      <c r="X21" s="118"/>
      <c r="Y21" s="118"/>
      <c r="Z21" s="118"/>
      <c r="AA21" s="119"/>
      <c r="AC21" s="97" t="s">
        <v>81</v>
      </c>
      <c r="AD21" s="97">
        <v>2</v>
      </c>
      <c r="AE21" s="97" t="s">
        <v>47</v>
      </c>
      <c r="AF21" s="97">
        <v>15</v>
      </c>
    </row>
    <row r="22" spans="2:32" x14ac:dyDescent="0.15">
      <c r="B22" s="123" t="s">
        <v>102</v>
      </c>
      <c r="C22" s="119" t="s">
        <v>288</v>
      </c>
      <c r="D22" s="115"/>
      <c r="E22" s="197" t="str">
        <f>IF('調査票(1期主)'!$E$19="","",'調査票(1期主)'!$E$19)</f>
        <v/>
      </c>
      <c r="F22" s="118"/>
      <c r="G22" s="118"/>
      <c r="H22" s="118"/>
      <c r="I22" s="119"/>
      <c r="J22" s="115"/>
      <c r="K22" s="197" t="str">
        <f>IF('調査票(2期主)'!$E$19="","",'調査票(2期主)'!$E$19)</f>
        <v/>
      </c>
      <c r="L22" s="118"/>
      <c r="M22" s="118"/>
      <c r="N22" s="118"/>
      <c r="O22" s="119"/>
      <c r="P22" s="115"/>
      <c r="Q22" s="197" t="str">
        <f>IF('調査票(3期主)'!$E$19="","",'調査票(3期主)'!$E$19)</f>
        <v/>
      </c>
      <c r="R22" s="118"/>
      <c r="S22" s="118"/>
      <c r="T22" s="118"/>
      <c r="U22" s="119"/>
      <c r="V22" s="115"/>
      <c r="W22" s="117" t="str">
        <f>IF('調査票(4期主)'!$E$19="","",'調査票(4期主)'!$E$19)</f>
        <v/>
      </c>
      <c r="X22" s="118"/>
      <c r="Y22" s="118"/>
      <c r="Z22" s="118"/>
      <c r="AA22" s="119"/>
      <c r="AE22" s="97" t="s">
        <v>48</v>
      </c>
      <c r="AF22" s="97">
        <v>16</v>
      </c>
    </row>
    <row r="23" spans="2:32" x14ac:dyDescent="0.15">
      <c r="B23" s="123"/>
      <c r="C23" s="119" t="s">
        <v>289</v>
      </c>
      <c r="D23" s="115"/>
      <c r="E23" s="197" t="str">
        <f>IF('調査票(1期主)'!$H$19="","",'調査票(1期主)'!$H$19)</f>
        <v/>
      </c>
      <c r="F23" s="118"/>
      <c r="G23" s="118"/>
      <c r="H23" s="118"/>
      <c r="I23" s="119"/>
      <c r="J23" s="115"/>
      <c r="K23" s="197" t="str">
        <f>IF('調査票(2期主)'!$H$19="","",'調査票(2期主)'!$H$19)</f>
        <v/>
      </c>
      <c r="L23" s="118"/>
      <c r="M23" s="118"/>
      <c r="N23" s="118"/>
      <c r="O23" s="119"/>
      <c r="P23" s="115"/>
      <c r="Q23" s="197" t="str">
        <f>IF('調査票(3期主)'!$H$19="","",'調査票(3期主)'!$H$19)</f>
        <v/>
      </c>
      <c r="R23" s="118"/>
      <c r="S23" s="118"/>
      <c r="T23" s="118"/>
      <c r="U23" s="119"/>
      <c r="V23" s="115"/>
      <c r="W23" s="117" t="str">
        <f>IF('調査票(4期主)'!$H$19="","",'調査票(4期主)'!$H$19)</f>
        <v/>
      </c>
      <c r="X23" s="118"/>
      <c r="Y23" s="118"/>
      <c r="Z23" s="118"/>
      <c r="AA23" s="119"/>
      <c r="AC23" s="97" t="s">
        <v>90</v>
      </c>
      <c r="AD23" s="97">
        <v>0</v>
      </c>
      <c r="AE23" s="97" t="s">
        <v>49</v>
      </c>
      <c r="AF23" s="97">
        <v>17</v>
      </c>
    </row>
    <row r="24" spans="2:32" x14ac:dyDescent="0.15">
      <c r="B24" s="123"/>
      <c r="C24" s="119" t="s">
        <v>290</v>
      </c>
      <c r="D24" s="115"/>
      <c r="E24" s="197" t="str">
        <f>IF('調査票(1期主)'!$H$20="","",'調査票(1期主)'!$H$20)</f>
        <v/>
      </c>
      <c r="F24" s="118"/>
      <c r="G24" s="118"/>
      <c r="H24" s="118"/>
      <c r="I24" s="119"/>
      <c r="J24" s="115"/>
      <c r="K24" s="197" t="str">
        <f>IF('調査票(2期主)'!$H$20="","",'調査票(2期主)'!$H$20)</f>
        <v/>
      </c>
      <c r="L24" s="118"/>
      <c r="M24" s="118"/>
      <c r="N24" s="118"/>
      <c r="O24" s="119"/>
      <c r="P24" s="115"/>
      <c r="Q24" s="197" t="str">
        <f>IF('調査票(3期主)'!$H$20="","",'調査票(3期主)'!$H$20)</f>
        <v/>
      </c>
      <c r="R24" s="118"/>
      <c r="S24" s="118"/>
      <c r="T24" s="118"/>
      <c r="U24" s="119"/>
      <c r="V24" s="115"/>
      <c r="W24" s="117" t="str">
        <f>IF('調査票(4期主)'!$H$20="","",'調査票(4期主)'!$H$20)</f>
        <v/>
      </c>
      <c r="X24" s="118"/>
      <c r="Y24" s="118"/>
      <c r="Z24" s="118"/>
      <c r="AA24" s="119"/>
      <c r="AC24" s="97" t="s">
        <v>91</v>
      </c>
      <c r="AD24" s="97">
        <v>1</v>
      </c>
      <c r="AE24" s="97" t="s">
        <v>50</v>
      </c>
      <c r="AF24" s="97">
        <v>18</v>
      </c>
    </row>
    <row r="25" spans="2:32" x14ac:dyDescent="0.15">
      <c r="B25" s="123" t="s">
        <v>108</v>
      </c>
      <c r="C25" s="119" t="s">
        <v>283</v>
      </c>
      <c r="D25" s="124" t="str">
        <f>IF(E25="","",VLOOKUP(E25,$AE$4:$AF$5,2,FALSE))</f>
        <v/>
      </c>
      <c r="E25" s="117" t="str">
        <f>IF('調査票(1期主)'!$K$21="","",'調査票(1期主)'!$K$21)</f>
        <v/>
      </c>
      <c r="F25" s="118"/>
      <c r="G25" s="118"/>
      <c r="H25" s="118"/>
      <c r="I25" s="119"/>
      <c r="J25" s="124" t="str">
        <f>IF(K25="","",VLOOKUP(K25,$AE$4:$AF$5,2,FALSE))</f>
        <v/>
      </c>
      <c r="K25" s="117" t="str">
        <f>IF('調査票(2期主)'!$K$21="","",'調査票(2期主)'!$K$21)</f>
        <v/>
      </c>
      <c r="L25" s="118"/>
      <c r="M25" s="118"/>
      <c r="N25" s="118"/>
      <c r="O25" s="119"/>
      <c r="P25" s="124" t="str">
        <f>IF(Q25="","",VLOOKUP(Q25,$AE$4:$AF$5,2,FALSE))</f>
        <v/>
      </c>
      <c r="Q25" s="117" t="str">
        <f>IF('調査票(3期主)'!$K$21="","",'調査票(3期主)'!$K$21)</f>
        <v/>
      </c>
      <c r="R25" s="118"/>
      <c r="S25" s="118"/>
      <c r="T25" s="118"/>
      <c r="U25" s="119"/>
      <c r="V25" s="124" t="str">
        <f>IF(W25="","",VLOOKUP(W25,$AE$4:$AF$5,2,FALSE))</f>
        <v/>
      </c>
      <c r="W25" s="117" t="str">
        <f>IF('調査票(4期主)'!$K$21="","",'調査票(4期主)'!$K$21)</f>
        <v/>
      </c>
      <c r="X25" s="118"/>
      <c r="Y25" s="118"/>
      <c r="Z25" s="118"/>
      <c r="AA25" s="119"/>
      <c r="AC25" s="97" t="s">
        <v>92</v>
      </c>
      <c r="AD25" s="97">
        <v>2</v>
      </c>
      <c r="AE25" s="97" t="s">
        <v>51</v>
      </c>
      <c r="AF25" s="97">
        <v>19</v>
      </c>
    </row>
    <row r="26" spans="2:32" x14ac:dyDescent="0.15">
      <c r="B26" s="123"/>
      <c r="C26" s="119" t="s">
        <v>291</v>
      </c>
      <c r="D26" s="115"/>
      <c r="E26" s="197" t="str">
        <f>IF('調査票(1期主)'!$E$22="","",'調査票(1期主)'!$E$22)</f>
        <v/>
      </c>
      <c r="F26" s="118"/>
      <c r="G26" s="118"/>
      <c r="H26" s="118"/>
      <c r="I26" s="119"/>
      <c r="J26" s="115"/>
      <c r="K26" s="197" t="str">
        <f>IF('調査票(2期主)'!$E$22="","",'調査票(2期主)'!$E$22)</f>
        <v/>
      </c>
      <c r="L26" s="118"/>
      <c r="M26" s="118"/>
      <c r="N26" s="118"/>
      <c r="O26" s="119"/>
      <c r="P26" s="115"/>
      <c r="Q26" s="197" t="str">
        <f>IF('調査票(3期主)'!$E$22="","",'調査票(3期主)'!$E$22)</f>
        <v/>
      </c>
      <c r="R26" s="118"/>
      <c r="S26" s="118"/>
      <c r="T26" s="118"/>
      <c r="U26" s="119"/>
      <c r="V26" s="115"/>
      <c r="W26" s="117" t="str">
        <f>IF('調査票(4期主)'!$E$22="","",'調査票(4期主)'!$E$22)</f>
        <v/>
      </c>
      <c r="X26" s="118"/>
      <c r="Y26" s="118"/>
      <c r="Z26" s="118"/>
      <c r="AA26" s="119"/>
      <c r="AE26" s="97" t="s">
        <v>52</v>
      </c>
      <c r="AF26" s="97">
        <v>20</v>
      </c>
    </row>
    <row r="27" spans="2:32" x14ac:dyDescent="0.15">
      <c r="B27" s="123"/>
      <c r="C27" s="119" t="s">
        <v>292</v>
      </c>
      <c r="D27" s="115"/>
      <c r="E27" s="197" t="str">
        <f>IF('調査票(1期主)'!$H$22="","",'調査票(1期主)'!$H$22)</f>
        <v/>
      </c>
      <c r="F27" s="118"/>
      <c r="G27" s="118"/>
      <c r="H27" s="118"/>
      <c r="I27" s="119"/>
      <c r="J27" s="115"/>
      <c r="K27" s="197" t="str">
        <f>IF('調査票(2期主)'!$H$22="","",'調査票(2期主)'!$H$22)</f>
        <v/>
      </c>
      <c r="L27" s="118"/>
      <c r="M27" s="118"/>
      <c r="N27" s="118"/>
      <c r="O27" s="119"/>
      <c r="P27" s="115"/>
      <c r="Q27" s="197" t="str">
        <f>IF('調査票(3期主)'!$H$22="","",'調査票(3期主)'!$H$22)</f>
        <v/>
      </c>
      <c r="R27" s="118"/>
      <c r="S27" s="118"/>
      <c r="T27" s="118"/>
      <c r="U27" s="119"/>
      <c r="V27" s="115"/>
      <c r="W27" s="117" t="str">
        <f>IF('調査票(4期主)'!$H$22="","",'調査票(4期主)'!$H$22)</f>
        <v/>
      </c>
      <c r="X27" s="118"/>
      <c r="Y27" s="118"/>
      <c r="Z27" s="118"/>
      <c r="AA27" s="119"/>
      <c r="AC27" s="97" t="s">
        <v>95</v>
      </c>
      <c r="AD27" s="97">
        <v>1</v>
      </c>
      <c r="AE27" s="97" t="s">
        <v>53</v>
      </c>
      <c r="AF27" s="97">
        <v>21</v>
      </c>
    </row>
    <row r="28" spans="2:32" x14ac:dyDescent="0.15">
      <c r="B28" s="123"/>
      <c r="C28" s="119" t="s">
        <v>293</v>
      </c>
      <c r="D28" s="115"/>
      <c r="E28" s="117" t="str">
        <f>IF('調査票(1期主)'!$C$23="","",'調査票(1期主)'!$C$23)</f>
        <v/>
      </c>
      <c r="F28" s="118"/>
      <c r="G28" s="118"/>
      <c r="H28" s="118"/>
      <c r="I28" s="119"/>
      <c r="J28" s="115"/>
      <c r="K28" s="117" t="str">
        <f>IF('調査票(2期主)'!$C$23="","",'調査票(2期主)'!$C$23)</f>
        <v/>
      </c>
      <c r="L28" s="118"/>
      <c r="M28" s="118"/>
      <c r="N28" s="118"/>
      <c r="O28" s="119"/>
      <c r="P28" s="115"/>
      <c r="Q28" s="117" t="str">
        <f>IF('調査票(3期主)'!$C$23="","",'調査票(3期主)'!$C$23)</f>
        <v/>
      </c>
      <c r="R28" s="118"/>
      <c r="S28" s="118"/>
      <c r="T28" s="118"/>
      <c r="U28" s="119"/>
      <c r="V28" s="115"/>
      <c r="W28" s="117" t="str">
        <f>IF('調査票(4期主)'!$C$23="","",'調査票(4期主)'!$C$23)</f>
        <v/>
      </c>
      <c r="X28" s="118"/>
      <c r="Y28" s="118"/>
      <c r="Z28" s="118"/>
      <c r="AA28" s="119"/>
      <c r="AC28" s="97" t="s">
        <v>96</v>
      </c>
      <c r="AD28" s="97">
        <v>2</v>
      </c>
      <c r="AE28" s="97" t="s">
        <v>54</v>
      </c>
      <c r="AF28" s="97">
        <v>22</v>
      </c>
    </row>
    <row r="29" spans="2:32" x14ac:dyDescent="0.15">
      <c r="B29" s="123" t="s">
        <v>145</v>
      </c>
      <c r="C29" s="119" t="s">
        <v>294</v>
      </c>
      <c r="D29" s="115"/>
      <c r="E29" s="117" t="str">
        <f>IF('調査票(1期主)'!$E$32="","",'調査票(1期主)'!$E$32)</f>
        <v/>
      </c>
      <c r="F29" s="118"/>
      <c r="G29" s="118"/>
      <c r="H29" s="118"/>
      <c r="I29" s="119"/>
      <c r="J29" s="127"/>
      <c r="K29" s="128"/>
      <c r="L29" s="128"/>
      <c r="M29" s="128"/>
      <c r="N29" s="128"/>
      <c r="O29" s="129"/>
      <c r="P29" s="127"/>
      <c r="Q29" s="128"/>
      <c r="R29" s="128"/>
      <c r="S29" s="128"/>
      <c r="T29" s="128"/>
      <c r="U29" s="129"/>
      <c r="V29" s="127"/>
      <c r="W29" s="198" t="s">
        <v>404</v>
      </c>
      <c r="X29" s="128" t="str">
        <f>IF(OR(X30&lt;&gt;"",X31&lt;&gt;"",X32&lt;&gt;""),"",IF(E22="","",IF(E24="同上",E23-E22,E24-E22)))</f>
        <v/>
      </c>
      <c r="Y29" s="128"/>
      <c r="Z29" s="128"/>
      <c r="AA29" s="129"/>
      <c r="AC29" s="97" t="s">
        <v>97</v>
      </c>
      <c r="AD29" s="97">
        <v>3</v>
      </c>
      <c r="AE29" s="97" t="s">
        <v>55</v>
      </c>
      <c r="AF29" s="97">
        <v>23</v>
      </c>
    </row>
    <row r="30" spans="2:32" x14ac:dyDescent="0.15">
      <c r="B30" s="123"/>
      <c r="C30" s="119" t="s">
        <v>295</v>
      </c>
      <c r="D30" s="115"/>
      <c r="E30" s="117" t="str">
        <f>IF('調査票(1期主)'!$H$32="","",'調査票(1期主)'!$H$32)</f>
        <v/>
      </c>
      <c r="F30" s="118"/>
      <c r="G30" s="118"/>
      <c r="H30" s="118"/>
      <c r="I30" s="119"/>
      <c r="J30" s="103"/>
      <c r="O30" s="104"/>
      <c r="P30" s="103"/>
      <c r="U30" s="104"/>
      <c r="V30" s="103" t="s">
        <v>403</v>
      </c>
      <c r="W30" s="199" t="s">
        <v>405</v>
      </c>
      <c r="X30" s="97" t="str">
        <f>IF(OR(X31&lt;&gt;"",X32&lt;&gt;""),"",IF(K22="","",IF(K24="同上",K23-E22,K24-E22)))</f>
        <v/>
      </c>
      <c r="AA30" s="104"/>
      <c r="AE30" s="97" t="s">
        <v>56</v>
      </c>
      <c r="AF30" s="97">
        <v>24</v>
      </c>
    </row>
    <row r="31" spans="2:32" x14ac:dyDescent="0.15">
      <c r="B31" s="123"/>
      <c r="C31" s="119" t="s">
        <v>296</v>
      </c>
      <c r="D31" s="115"/>
      <c r="E31" s="117" t="str">
        <f>IF('調査票(1期主)'!$E$33="","",'調査票(1期主)'!$E$33)</f>
        <v/>
      </c>
      <c r="F31" s="118"/>
      <c r="G31" s="118"/>
      <c r="H31" s="118"/>
      <c r="I31" s="119"/>
      <c r="J31" s="103"/>
      <c r="O31" s="104"/>
      <c r="P31" s="103"/>
      <c r="U31" s="104"/>
      <c r="V31" s="103"/>
      <c r="W31" s="199" t="s">
        <v>406</v>
      </c>
      <c r="X31" s="97" t="str">
        <f>IF(X32&lt;&gt;"","",IF(Q22="","",IF(Q24="同上",Q23-E22,Q24-E22)))</f>
        <v/>
      </c>
      <c r="Y31" s="97" t="s">
        <v>408</v>
      </c>
      <c r="AA31" s="104"/>
      <c r="AC31" s="97" t="s">
        <v>128</v>
      </c>
      <c r="AD31" s="97">
        <v>1</v>
      </c>
      <c r="AE31" s="97" t="s">
        <v>57</v>
      </c>
      <c r="AF31" s="97">
        <v>25</v>
      </c>
    </row>
    <row r="32" spans="2:32" x14ac:dyDescent="0.15">
      <c r="B32" s="132"/>
      <c r="C32" s="133" t="s">
        <v>297</v>
      </c>
      <c r="D32" s="134"/>
      <c r="E32" s="135" t="str">
        <f>IF('調査票(1期主)'!$H$33="","",'調査票(1期主)'!$H$33)</f>
        <v/>
      </c>
      <c r="F32" s="136"/>
      <c r="G32" s="136"/>
      <c r="H32" s="136"/>
      <c r="I32" s="133"/>
      <c r="J32" s="137"/>
      <c r="K32" s="138"/>
      <c r="L32" s="138"/>
      <c r="M32" s="138"/>
      <c r="N32" s="138"/>
      <c r="O32" s="139"/>
      <c r="P32" s="137"/>
      <c r="Q32" s="138"/>
      <c r="R32" s="138"/>
      <c r="S32" s="138"/>
      <c r="T32" s="138"/>
      <c r="U32" s="139"/>
      <c r="V32" s="137"/>
      <c r="W32" s="200" t="s">
        <v>407</v>
      </c>
      <c r="X32" s="138" t="str">
        <f>IF(W22="","",IF(W24="同上",W23-E22,W24-E22))</f>
        <v/>
      </c>
      <c r="Y32" s="201" t="str">
        <f>IF(COUNTBLANK(X29:X32)=4,"",SUM(X29:X32))</f>
        <v/>
      </c>
      <c r="Z32" s="138"/>
      <c r="AA32" s="139"/>
      <c r="AC32" s="97" t="s">
        <v>129</v>
      </c>
      <c r="AD32" s="97">
        <v>2</v>
      </c>
      <c r="AE32" s="97" t="s">
        <v>58</v>
      </c>
      <c r="AF32" s="97">
        <v>26</v>
      </c>
    </row>
    <row r="33" spans="2:32" x14ac:dyDescent="0.15">
      <c r="AC33" s="97" t="s">
        <v>130</v>
      </c>
      <c r="AD33" s="97">
        <v>3</v>
      </c>
      <c r="AE33" s="97" t="s">
        <v>59</v>
      </c>
      <c r="AF33" s="97">
        <v>27</v>
      </c>
    </row>
    <row r="34" spans="2:32" x14ac:dyDescent="0.15">
      <c r="AC34" s="97" t="s">
        <v>131</v>
      </c>
      <c r="AD34" s="97">
        <v>4</v>
      </c>
      <c r="AE34" s="97" t="s">
        <v>60</v>
      </c>
      <c r="AF34" s="97">
        <v>28</v>
      </c>
    </row>
    <row r="35" spans="2:32" x14ac:dyDescent="0.15">
      <c r="B35" s="98" t="s">
        <v>411</v>
      </c>
      <c r="AC35" s="97" t="s">
        <v>132</v>
      </c>
      <c r="AD35" s="97">
        <v>5</v>
      </c>
      <c r="AE35" s="97" t="s">
        <v>61</v>
      </c>
      <c r="AF35" s="97">
        <v>29</v>
      </c>
    </row>
    <row r="36" spans="2:32" x14ac:dyDescent="0.15">
      <c r="B36" s="98" t="s">
        <v>179</v>
      </c>
      <c r="AC36" s="97" t="s">
        <v>133</v>
      </c>
      <c r="AD36" s="97">
        <v>6</v>
      </c>
      <c r="AE36" s="97" t="s">
        <v>62</v>
      </c>
      <c r="AF36" s="97">
        <v>30</v>
      </c>
    </row>
    <row r="37" spans="2:32" x14ac:dyDescent="0.15">
      <c r="B37" s="99"/>
      <c r="C37" s="100"/>
      <c r="D37" s="140" t="s">
        <v>273</v>
      </c>
      <c r="E37" s="141"/>
      <c r="F37" s="142"/>
      <c r="G37" s="140" t="s">
        <v>274</v>
      </c>
      <c r="H37" s="141"/>
      <c r="I37" s="142"/>
      <c r="J37" s="140" t="s">
        <v>275</v>
      </c>
      <c r="K37" s="141"/>
      <c r="L37" s="142"/>
      <c r="M37" s="140" t="s">
        <v>323</v>
      </c>
      <c r="N37" s="141"/>
      <c r="O37" s="142"/>
      <c r="P37" s="143" t="s">
        <v>273</v>
      </c>
      <c r="Q37" s="143" t="s">
        <v>274</v>
      </c>
      <c r="R37" s="143" t="s">
        <v>275</v>
      </c>
      <c r="S37" s="143" t="s">
        <v>323</v>
      </c>
      <c r="T37" s="137"/>
      <c r="AC37" s="97" t="s">
        <v>134</v>
      </c>
      <c r="AD37" s="97">
        <v>7</v>
      </c>
      <c r="AE37" s="97" t="s">
        <v>63</v>
      </c>
      <c r="AF37" s="97">
        <v>31</v>
      </c>
    </row>
    <row r="38" spans="2:32" x14ac:dyDescent="0.15">
      <c r="B38" s="137"/>
      <c r="C38" s="139"/>
      <c r="D38" s="144" t="s">
        <v>298</v>
      </c>
      <c r="E38" s="145" t="s">
        <v>276</v>
      </c>
      <c r="F38" s="146" t="s">
        <v>277</v>
      </c>
      <c r="G38" s="144" t="s">
        <v>298</v>
      </c>
      <c r="H38" s="145" t="s">
        <v>276</v>
      </c>
      <c r="I38" s="146" t="s">
        <v>277</v>
      </c>
      <c r="J38" s="144" t="s">
        <v>298</v>
      </c>
      <c r="K38" s="145" t="s">
        <v>276</v>
      </c>
      <c r="L38" s="146" t="s">
        <v>277</v>
      </c>
      <c r="M38" s="144" t="s">
        <v>298</v>
      </c>
      <c r="N38" s="145" t="s">
        <v>276</v>
      </c>
      <c r="O38" s="146" t="s">
        <v>277</v>
      </c>
      <c r="P38" s="193" t="s">
        <v>299</v>
      </c>
      <c r="Q38" s="193" t="s">
        <v>299</v>
      </c>
      <c r="R38" s="193" t="s">
        <v>299</v>
      </c>
      <c r="S38" s="193" t="s">
        <v>299</v>
      </c>
      <c r="T38" s="193" t="s">
        <v>300</v>
      </c>
      <c r="AC38" s="97" t="s">
        <v>135</v>
      </c>
      <c r="AD38" s="97">
        <v>8</v>
      </c>
      <c r="AE38" s="97" t="s">
        <v>64</v>
      </c>
      <c r="AF38" s="97">
        <v>32</v>
      </c>
    </row>
    <row r="39" spans="2:32" x14ac:dyDescent="0.15">
      <c r="B39" s="147" t="s">
        <v>180</v>
      </c>
      <c r="C39" s="114"/>
      <c r="D39" s="111" t="str">
        <f>IF('調査票(1期主)'!$C$50="","",'調査票(1期主)'!$C$50)</f>
        <v/>
      </c>
      <c r="E39" s="112" t="str">
        <f>IF('調査票(1期1従)'!$C$50="","",'調査票(1期1従)'!$C$50)</f>
        <v/>
      </c>
      <c r="F39" s="148" t="str">
        <f>IF('調査票(1期2従)'!$C$50="","",'調査票(1期2従)'!$C$50)</f>
        <v/>
      </c>
      <c r="G39" s="111" t="str">
        <f>IF('調査票(2期主)'!$C$50="","",'調査票(2期主)'!$C$50)</f>
        <v/>
      </c>
      <c r="H39" s="112" t="str">
        <f>IF('調査票(2期従)'!$C$50="","",'調査票(2期従)'!$C$50)</f>
        <v/>
      </c>
      <c r="I39" s="149"/>
      <c r="J39" s="111" t="str">
        <f>IF('調査票(3期主)'!$C$50="","",'調査票(3期主)'!$C$50)</f>
        <v/>
      </c>
      <c r="K39" s="112" t="str">
        <f>IF('調査票(3期従)'!$C$50="","",'調査票(3期従)'!$C$50)</f>
        <v/>
      </c>
      <c r="L39" s="149"/>
      <c r="M39" s="111" t="str">
        <f>IF('調査票(4期主)'!$C$50="","",'調査票(4期主)'!$C$50)</f>
        <v/>
      </c>
      <c r="N39" s="149"/>
      <c r="O39" s="149"/>
      <c r="P39" s="194">
        <f t="shared" ref="P39:P54" si="0">SUM(D39:F39)</f>
        <v>0</v>
      </c>
      <c r="Q39" s="194">
        <f t="shared" ref="Q39:Q54" si="1">SUM(G39:I39)</f>
        <v>0</v>
      </c>
      <c r="R39" s="194">
        <f t="shared" ref="R39:R54" si="2">SUM(J39:L39)</f>
        <v>0</v>
      </c>
      <c r="S39" s="194">
        <f>SUM(M39:O39)</f>
        <v>0</v>
      </c>
      <c r="T39" s="194">
        <f>SUM(P39:S39)</f>
        <v>0</v>
      </c>
      <c r="AC39" s="97" t="s">
        <v>136</v>
      </c>
      <c r="AD39" s="97">
        <v>9</v>
      </c>
      <c r="AE39" s="97" t="s">
        <v>65</v>
      </c>
      <c r="AF39" s="97">
        <v>33</v>
      </c>
    </row>
    <row r="40" spans="2:32" x14ac:dyDescent="0.15">
      <c r="B40" s="123" t="s">
        <v>181</v>
      </c>
      <c r="C40" s="119"/>
      <c r="D40" s="124" t="str">
        <f>IF('調査票(1期主)'!$C$51="","",'調査票(1期主)'!$C$51)</f>
        <v/>
      </c>
      <c r="E40" s="117" t="str">
        <f>IF('調査票(1期1従)'!$C$51="","",'調査票(1期1従)'!$C$51)</f>
        <v/>
      </c>
      <c r="F40" s="150" t="str">
        <f>IF('調査票(1期2従)'!$C$51="","",'調査票(1期2従)'!$C$51)</f>
        <v/>
      </c>
      <c r="G40" s="124" t="str">
        <f>IF('調査票(2期主)'!$C$51="","",'調査票(2期主)'!$C$51)</f>
        <v/>
      </c>
      <c r="H40" s="117" t="str">
        <f>IF('調査票(2期従)'!$C$51="","",'調査票(2期従)'!$C$51)</f>
        <v/>
      </c>
      <c r="I40" s="151"/>
      <c r="J40" s="124" t="str">
        <f>IF('調査票(3期主)'!$C$51="","",'調査票(3期主)'!$C$51)</f>
        <v/>
      </c>
      <c r="K40" s="117" t="str">
        <f>IF('調査票(3期従)'!$C$51="","",'調査票(3期従)'!$C$51)</f>
        <v/>
      </c>
      <c r="L40" s="151"/>
      <c r="M40" s="124" t="str">
        <f>IF('調査票(4期主)'!$C$51="","",'調査票(4期主)'!$C$51)</f>
        <v/>
      </c>
      <c r="N40" s="151"/>
      <c r="O40" s="151"/>
      <c r="P40" s="194">
        <f t="shared" si="0"/>
        <v>0</v>
      </c>
      <c r="Q40" s="194">
        <f t="shared" si="1"/>
        <v>0</v>
      </c>
      <c r="R40" s="194">
        <f t="shared" si="2"/>
        <v>0</v>
      </c>
      <c r="S40" s="194">
        <f t="shared" ref="S40:S53" si="3">SUM(M40:O40)</f>
        <v>0</v>
      </c>
      <c r="T40" s="194">
        <f t="shared" ref="T40:T54" si="4">SUM(P40:S40)</f>
        <v>0</v>
      </c>
      <c r="AC40" s="97" t="s">
        <v>137</v>
      </c>
      <c r="AD40" s="97">
        <v>10</v>
      </c>
      <c r="AE40" s="97" t="s">
        <v>66</v>
      </c>
      <c r="AF40" s="97">
        <v>34</v>
      </c>
    </row>
    <row r="41" spans="2:32" x14ac:dyDescent="0.15">
      <c r="B41" s="123" t="s">
        <v>182</v>
      </c>
      <c r="C41" s="119"/>
      <c r="D41" s="124" t="str">
        <f>IF('調査票(1期主)'!$C$52="","",'調査票(1期主)'!$C$52)</f>
        <v/>
      </c>
      <c r="E41" s="117" t="str">
        <f>IF('調査票(1期1従)'!$C$52="","",'調査票(1期1従)'!$C$52)</f>
        <v/>
      </c>
      <c r="F41" s="150" t="str">
        <f>IF('調査票(1期2従)'!$C$52="","",'調査票(1期2従)'!$C$52)</f>
        <v/>
      </c>
      <c r="G41" s="124" t="str">
        <f>IF('調査票(2期主)'!$C$52="","",'調査票(2期主)'!$C$52)</f>
        <v/>
      </c>
      <c r="H41" s="117" t="str">
        <f>IF('調査票(2期従)'!$C$52="","",'調査票(2期従)'!$C$52)</f>
        <v/>
      </c>
      <c r="I41" s="151"/>
      <c r="J41" s="124" t="str">
        <f>IF('調査票(3期主)'!$C$52="","",'調査票(3期主)'!$C$52)</f>
        <v/>
      </c>
      <c r="K41" s="117" t="str">
        <f>IF('調査票(3期従)'!$C$52="","",'調査票(3期従)'!$C$52)</f>
        <v/>
      </c>
      <c r="L41" s="151"/>
      <c r="M41" s="124" t="str">
        <f>IF('調査票(4期主)'!$C$52="","",'調査票(4期主)'!$C$52)</f>
        <v/>
      </c>
      <c r="N41" s="151"/>
      <c r="O41" s="151"/>
      <c r="P41" s="194">
        <f t="shared" si="0"/>
        <v>0</v>
      </c>
      <c r="Q41" s="194">
        <f t="shared" si="1"/>
        <v>0</v>
      </c>
      <c r="R41" s="194">
        <f t="shared" si="2"/>
        <v>0</v>
      </c>
      <c r="S41" s="194">
        <f t="shared" si="3"/>
        <v>0</v>
      </c>
      <c r="T41" s="194">
        <f t="shared" si="4"/>
        <v>0</v>
      </c>
      <c r="AC41" s="97" t="s">
        <v>138</v>
      </c>
      <c r="AD41" s="97">
        <v>11</v>
      </c>
      <c r="AE41" s="97" t="s">
        <v>67</v>
      </c>
      <c r="AF41" s="97">
        <v>35</v>
      </c>
    </row>
    <row r="42" spans="2:32" x14ac:dyDescent="0.15">
      <c r="B42" s="127" t="s">
        <v>183</v>
      </c>
      <c r="C42" s="129"/>
      <c r="D42" s="152" t="str">
        <f>IF('調査票(1期主)'!$C$53="","",'調査票(1期主)'!$C$53)</f>
        <v/>
      </c>
      <c r="E42" s="153" t="str">
        <f>IF('調査票(1期1従)'!$C$53="","",'調査票(1期1従)'!$C$53)</f>
        <v/>
      </c>
      <c r="F42" s="154" t="str">
        <f>IF('調査票(1期2従)'!$C$53="","",'調査票(1期2従)'!$C$53)</f>
        <v/>
      </c>
      <c r="G42" s="152" t="str">
        <f>IF('調査票(2期主)'!$C$53="","",'調査票(2期主)'!$C$53)</f>
        <v/>
      </c>
      <c r="H42" s="153" t="str">
        <f>IF('調査票(2期従)'!$C$53="","",'調査票(2期従)'!$C$53)</f>
        <v/>
      </c>
      <c r="I42" s="155"/>
      <c r="J42" s="152" t="str">
        <f>IF('調査票(3期主)'!$C$53="","",'調査票(3期主)'!$C$53)</f>
        <v/>
      </c>
      <c r="K42" s="153" t="str">
        <f>IF('調査票(3期従)'!$C$53="","",'調査票(3期従)'!$C$53)</f>
        <v/>
      </c>
      <c r="L42" s="155"/>
      <c r="M42" s="152" t="str">
        <f>IF('調査票(4期主)'!$C$53="","",'調査票(4期主)'!$C$53)</f>
        <v/>
      </c>
      <c r="N42" s="155"/>
      <c r="O42" s="155"/>
      <c r="P42" s="194">
        <f t="shared" si="0"/>
        <v>0</v>
      </c>
      <c r="Q42" s="194">
        <f t="shared" si="1"/>
        <v>0</v>
      </c>
      <c r="R42" s="194">
        <f t="shared" si="2"/>
        <v>0</v>
      </c>
      <c r="S42" s="194">
        <f t="shared" si="3"/>
        <v>0</v>
      </c>
      <c r="T42" s="194">
        <f t="shared" si="4"/>
        <v>0</v>
      </c>
      <c r="AC42" s="97" t="s">
        <v>249</v>
      </c>
      <c r="AD42" s="97">
        <v>99</v>
      </c>
      <c r="AE42" s="97" t="s">
        <v>68</v>
      </c>
      <c r="AF42" s="97">
        <v>36</v>
      </c>
    </row>
    <row r="43" spans="2:32" x14ac:dyDescent="0.15">
      <c r="B43" s="156" t="s">
        <v>301</v>
      </c>
      <c r="C43" s="157"/>
      <c r="D43" s="158" t="str">
        <f>IF('調査票(1期主)'!$C$54="","",'調査票(1期主)'!$C$54)</f>
        <v/>
      </c>
      <c r="E43" s="159" t="str">
        <f>IF('調査票(1期1従)'!$C$54="","",'調査票(1期1従)'!$C$54)</f>
        <v/>
      </c>
      <c r="F43" s="160" t="str">
        <f>IF('調査票(1期2従)'!$C$54="","",'調査票(1期2従)'!$C$54)</f>
        <v/>
      </c>
      <c r="G43" s="158" t="str">
        <f>IF('調査票(2期主)'!$C$54="","",'調査票(2期主)'!$C$54)</f>
        <v/>
      </c>
      <c r="H43" s="159" t="str">
        <f>IF('調査票(2期従)'!$C$54="","",'調査票(2期従)'!$C$54)</f>
        <v/>
      </c>
      <c r="I43" s="161"/>
      <c r="J43" s="158" t="str">
        <f>IF('調査票(3期主)'!$C$54="","",'調査票(3期主)'!$C$54)</f>
        <v/>
      </c>
      <c r="K43" s="159" t="str">
        <f>IF('調査票(3期従)'!$C$54="","",'調査票(3期従)'!$C$54)</f>
        <v/>
      </c>
      <c r="L43" s="161"/>
      <c r="M43" s="158" t="str">
        <f>IF('調査票(4期主)'!$C$54="","",'調査票(4期主)'!$C$54)</f>
        <v/>
      </c>
      <c r="N43" s="161"/>
      <c r="O43" s="161"/>
      <c r="P43" s="194">
        <f t="shared" si="0"/>
        <v>0</v>
      </c>
      <c r="Q43" s="194">
        <f t="shared" si="1"/>
        <v>0</v>
      </c>
      <c r="R43" s="194">
        <f t="shared" si="2"/>
        <v>0</v>
      </c>
      <c r="S43" s="194">
        <f t="shared" si="3"/>
        <v>0</v>
      </c>
      <c r="T43" s="194">
        <f t="shared" si="4"/>
        <v>0</v>
      </c>
      <c r="AE43" s="97" t="s">
        <v>69</v>
      </c>
      <c r="AF43" s="97">
        <v>37</v>
      </c>
    </row>
    <row r="44" spans="2:32" x14ac:dyDescent="0.15">
      <c r="B44" s="120" t="s">
        <v>185</v>
      </c>
      <c r="C44" s="122"/>
      <c r="D44" s="162" t="str">
        <f>IF('調査票(1期主)'!$C$55="","",'調査票(1期主)'!$C$55)</f>
        <v/>
      </c>
      <c r="E44" s="163" t="str">
        <f>IF('調査票(1期1従)'!$C$55="","",'調査票(1期1従)'!$C$55)</f>
        <v/>
      </c>
      <c r="F44" s="164" t="str">
        <f>IF('調査票(1期2従)'!$C$55="","",'調査票(1期2従)'!$C$55)</f>
        <v/>
      </c>
      <c r="G44" s="162" t="str">
        <f>IF('調査票(2期主)'!$C$55="","",'調査票(2期主)'!$C$55)</f>
        <v/>
      </c>
      <c r="H44" s="163" t="str">
        <f>IF('調査票(2期従)'!$C$55="","",'調査票(2期従)'!$C$55)</f>
        <v/>
      </c>
      <c r="I44" s="165"/>
      <c r="J44" s="162" t="str">
        <f>IF('調査票(3期主)'!$C$55="","",'調査票(3期主)'!$C$55)</f>
        <v/>
      </c>
      <c r="K44" s="163" t="str">
        <f>IF('調査票(3期従)'!$C$55="","",'調査票(3期従)'!$C$55)</f>
        <v/>
      </c>
      <c r="L44" s="165"/>
      <c r="M44" s="162" t="str">
        <f>IF('調査票(4期主)'!$C$55="","",'調査票(4期主)'!$C$55)</f>
        <v/>
      </c>
      <c r="N44" s="165"/>
      <c r="O44" s="165"/>
      <c r="P44" s="194">
        <f t="shared" si="0"/>
        <v>0</v>
      </c>
      <c r="Q44" s="194">
        <f t="shared" si="1"/>
        <v>0</v>
      </c>
      <c r="R44" s="194">
        <f t="shared" si="2"/>
        <v>0</v>
      </c>
      <c r="S44" s="194">
        <f t="shared" si="3"/>
        <v>0</v>
      </c>
      <c r="T44" s="194">
        <f t="shared" si="4"/>
        <v>0</v>
      </c>
      <c r="AC44" s="97" t="s">
        <v>139</v>
      </c>
      <c r="AD44" s="97">
        <v>1</v>
      </c>
      <c r="AE44" s="97" t="s">
        <v>70</v>
      </c>
      <c r="AF44" s="97">
        <v>38</v>
      </c>
    </row>
    <row r="45" spans="2:32" x14ac:dyDescent="0.15">
      <c r="B45" s="123" t="s">
        <v>186</v>
      </c>
      <c r="C45" s="119"/>
      <c r="D45" s="124" t="str">
        <f>IF('調査票(1期主)'!$C$56="","",'調査票(1期主)'!$C$56)</f>
        <v/>
      </c>
      <c r="E45" s="117" t="str">
        <f>IF('調査票(1期1従)'!$C$56="","",'調査票(1期1従)'!$C$56)</f>
        <v/>
      </c>
      <c r="F45" s="150" t="str">
        <f>IF('調査票(1期2従)'!$C$56="","",'調査票(1期2従)'!$C$56)</f>
        <v/>
      </c>
      <c r="G45" s="124" t="str">
        <f>IF('調査票(2期主)'!$C$56="","",'調査票(2期主)'!$C$56)</f>
        <v/>
      </c>
      <c r="H45" s="117" t="str">
        <f>IF('調査票(2期従)'!$C$56="","",'調査票(2期従)'!$C$56)</f>
        <v/>
      </c>
      <c r="I45" s="151"/>
      <c r="J45" s="124" t="str">
        <f>IF('調査票(3期主)'!$C$56="","",'調査票(3期主)'!$C$56)</f>
        <v/>
      </c>
      <c r="K45" s="117" t="str">
        <f>IF('調査票(3期従)'!$C$56="","",'調査票(3期従)'!$C$56)</f>
        <v/>
      </c>
      <c r="L45" s="151"/>
      <c r="M45" s="124" t="str">
        <f>IF('調査票(4期主)'!$C$56="","",'調査票(4期主)'!$C$56)</f>
        <v/>
      </c>
      <c r="N45" s="151"/>
      <c r="O45" s="151"/>
      <c r="P45" s="194">
        <f t="shared" si="0"/>
        <v>0</v>
      </c>
      <c r="Q45" s="194">
        <f t="shared" si="1"/>
        <v>0</v>
      </c>
      <c r="R45" s="194">
        <f t="shared" si="2"/>
        <v>0</v>
      </c>
      <c r="S45" s="194">
        <f t="shared" si="3"/>
        <v>0</v>
      </c>
      <c r="T45" s="194">
        <f t="shared" si="4"/>
        <v>0</v>
      </c>
      <c r="AC45" s="97" t="s">
        <v>140</v>
      </c>
      <c r="AD45" s="97">
        <v>2</v>
      </c>
      <c r="AE45" s="97" t="s">
        <v>71</v>
      </c>
      <c r="AF45" s="97">
        <v>39</v>
      </c>
    </row>
    <row r="46" spans="2:32" x14ac:dyDescent="0.15">
      <c r="B46" s="123" t="s">
        <v>187</v>
      </c>
      <c r="C46" s="119"/>
      <c r="D46" s="124" t="str">
        <f>IF('調査票(1期主)'!$C$57="","",'調査票(1期主)'!$C$57)</f>
        <v/>
      </c>
      <c r="E46" s="117" t="str">
        <f>IF('調査票(1期1従)'!$C$57="","",'調査票(1期1従)'!$C$57)</f>
        <v/>
      </c>
      <c r="F46" s="150" t="str">
        <f>IF('調査票(1期2従)'!$C$57="","",'調査票(1期2従)'!$C$57)</f>
        <v/>
      </c>
      <c r="G46" s="124" t="str">
        <f>IF('調査票(2期主)'!$C$57="","",'調査票(2期主)'!$C$57)</f>
        <v/>
      </c>
      <c r="H46" s="117" t="str">
        <f>IF('調査票(2期従)'!$C$57="","",'調査票(2期従)'!$C$57)</f>
        <v/>
      </c>
      <c r="I46" s="151"/>
      <c r="J46" s="124" t="str">
        <f>IF('調査票(3期主)'!$C$57="","",'調査票(3期主)'!$C$57)</f>
        <v/>
      </c>
      <c r="K46" s="117" t="str">
        <f>IF('調査票(3期従)'!$C$57="","",'調査票(3期従)'!$C$57)</f>
        <v/>
      </c>
      <c r="L46" s="151"/>
      <c r="M46" s="124" t="str">
        <f>IF('調査票(4期主)'!$C$57="","",'調査票(4期主)'!$C$57)</f>
        <v/>
      </c>
      <c r="N46" s="151"/>
      <c r="O46" s="151"/>
      <c r="P46" s="194">
        <f t="shared" si="0"/>
        <v>0</v>
      </c>
      <c r="Q46" s="194">
        <f t="shared" si="1"/>
        <v>0</v>
      </c>
      <c r="R46" s="194">
        <f t="shared" si="2"/>
        <v>0</v>
      </c>
      <c r="S46" s="194">
        <f t="shared" si="3"/>
        <v>0</v>
      </c>
      <c r="T46" s="194">
        <f t="shared" si="4"/>
        <v>0</v>
      </c>
      <c r="AC46" s="97" t="s">
        <v>141</v>
      </c>
      <c r="AD46" s="97">
        <v>3</v>
      </c>
      <c r="AE46" s="97" t="s">
        <v>72</v>
      </c>
      <c r="AF46" s="97">
        <v>40</v>
      </c>
    </row>
    <row r="47" spans="2:32" x14ac:dyDescent="0.15">
      <c r="B47" s="123" t="s">
        <v>188</v>
      </c>
      <c r="C47" s="119"/>
      <c r="D47" s="124" t="str">
        <f>IF('調査票(1期主)'!$C$58="","",'調査票(1期主)'!$C$58)</f>
        <v/>
      </c>
      <c r="E47" s="117" t="str">
        <f>IF('調査票(1期1従)'!$C$58="","",'調査票(1期1従)'!$C$58)</f>
        <v/>
      </c>
      <c r="F47" s="150" t="str">
        <f>IF('調査票(1期2従)'!$C$58="","",'調査票(1期2従)'!$C$58)</f>
        <v/>
      </c>
      <c r="G47" s="124" t="str">
        <f>IF('調査票(2期主)'!$C$58="","",'調査票(2期主)'!$C$58)</f>
        <v/>
      </c>
      <c r="H47" s="117" t="str">
        <f>IF('調査票(2期従)'!$C$58="","",'調査票(2期従)'!$C$58)</f>
        <v/>
      </c>
      <c r="I47" s="151"/>
      <c r="J47" s="124" t="str">
        <f>IF('調査票(3期主)'!$C$58="","",'調査票(3期主)'!$C$58)</f>
        <v/>
      </c>
      <c r="K47" s="117" t="str">
        <f>IF('調査票(3期従)'!$C$58="","",'調査票(3期従)'!$C$58)</f>
        <v/>
      </c>
      <c r="L47" s="151"/>
      <c r="M47" s="124" t="str">
        <f>IF('調査票(4期主)'!$C$58="","",'調査票(4期主)'!$C$58)</f>
        <v/>
      </c>
      <c r="N47" s="151"/>
      <c r="O47" s="151"/>
      <c r="P47" s="194">
        <f t="shared" si="0"/>
        <v>0</v>
      </c>
      <c r="Q47" s="194">
        <f t="shared" si="1"/>
        <v>0</v>
      </c>
      <c r="R47" s="194">
        <f t="shared" si="2"/>
        <v>0</v>
      </c>
      <c r="S47" s="194">
        <f t="shared" si="3"/>
        <v>0</v>
      </c>
      <c r="T47" s="194">
        <f t="shared" si="4"/>
        <v>0</v>
      </c>
      <c r="AC47" s="97" t="s">
        <v>142</v>
      </c>
      <c r="AD47" s="97">
        <v>4</v>
      </c>
      <c r="AE47" s="97" t="s">
        <v>73</v>
      </c>
      <c r="AF47" s="97">
        <v>41</v>
      </c>
    </row>
    <row r="48" spans="2:32" x14ac:dyDescent="0.15">
      <c r="B48" s="103" t="s">
        <v>189</v>
      </c>
      <c r="C48" s="119"/>
      <c r="D48" s="124" t="str">
        <f>IF('調査票(1期主)'!$C$59="","",'調査票(1期主)'!$C$59)</f>
        <v/>
      </c>
      <c r="E48" s="117" t="str">
        <f>IF('調査票(1期1従)'!$C$59="","",'調査票(1期1従)'!$C$59)</f>
        <v/>
      </c>
      <c r="F48" s="150" t="str">
        <f>IF('調査票(1期2従)'!$C$59="","",'調査票(1期2従)'!$C$59)</f>
        <v/>
      </c>
      <c r="G48" s="124" t="str">
        <f>IF('調査票(2期主)'!$C$59="","",'調査票(2期主)'!$C$59)</f>
        <v/>
      </c>
      <c r="H48" s="117" t="str">
        <f>IF('調査票(2期従)'!$C$59="","",'調査票(2期従)'!$C$59)</f>
        <v/>
      </c>
      <c r="I48" s="151"/>
      <c r="J48" s="124" t="str">
        <f>IF('調査票(3期主)'!$C$59="","",'調査票(3期主)'!$C$59)</f>
        <v/>
      </c>
      <c r="K48" s="117" t="str">
        <f>IF('調査票(3期従)'!$C$59="","",'調査票(3期従)'!$C$59)</f>
        <v/>
      </c>
      <c r="L48" s="151"/>
      <c r="M48" s="124" t="str">
        <f>IF('調査票(4期主)'!$C$59="","",'調査票(4期主)'!$C$59)</f>
        <v/>
      </c>
      <c r="N48" s="151"/>
      <c r="O48" s="151"/>
      <c r="P48" s="194">
        <f t="shared" si="0"/>
        <v>0</v>
      </c>
      <c r="Q48" s="194">
        <f t="shared" si="1"/>
        <v>0</v>
      </c>
      <c r="R48" s="194">
        <f t="shared" si="2"/>
        <v>0</v>
      </c>
      <c r="S48" s="194">
        <f t="shared" si="3"/>
        <v>0</v>
      </c>
      <c r="T48" s="194">
        <f t="shared" si="4"/>
        <v>0</v>
      </c>
      <c r="AC48" s="97" t="s">
        <v>143</v>
      </c>
      <c r="AD48" s="97">
        <v>5</v>
      </c>
      <c r="AE48" s="97" t="s">
        <v>74</v>
      </c>
      <c r="AF48" s="97">
        <v>42</v>
      </c>
    </row>
    <row r="49" spans="2:32" x14ac:dyDescent="0.15">
      <c r="B49" s="123" t="s">
        <v>200</v>
      </c>
      <c r="C49" s="119"/>
      <c r="D49" s="124" t="str">
        <f>IF('調査票(1期主)'!$C$60="","",'調査票(1期主)'!$C$60)</f>
        <v/>
      </c>
      <c r="E49" s="117" t="str">
        <f>IF('調査票(1期1従)'!$C$60="","",'調査票(1期1従)'!$C$60)</f>
        <v/>
      </c>
      <c r="F49" s="150" t="str">
        <f>IF('調査票(1期2従)'!$C$60="","",'調査票(1期2従)'!$C$60)</f>
        <v/>
      </c>
      <c r="G49" s="124" t="str">
        <f>IF('調査票(2期主)'!$C$60="","",'調査票(2期主)'!$C$60)</f>
        <v/>
      </c>
      <c r="H49" s="117" t="str">
        <f>IF('調査票(2期従)'!$C$60="","",'調査票(2期従)'!$C$60)</f>
        <v/>
      </c>
      <c r="I49" s="151"/>
      <c r="J49" s="124" t="str">
        <f>IF('調査票(3期主)'!$C$60="","",'調査票(3期主)'!$C$60)</f>
        <v/>
      </c>
      <c r="K49" s="117" t="str">
        <f>IF('調査票(3期従)'!$C$60="","",'調査票(3期従)'!$C$60)</f>
        <v/>
      </c>
      <c r="L49" s="151"/>
      <c r="M49" s="124" t="str">
        <f>IF('調査票(4期主)'!$C$60="","",'調査票(4期主)'!$C$60)</f>
        <v/>
      </c>
      <c r="N49" s="151"/>
      <c r="O49" s="151"/>
      <c r="P49" s="194">
        <f t="shared" si="0"/>
        <v>0</v>
      </c>
      <c r="Q49" s="194">
        <f t="shared" si="1"/>
        <v>0</v>
      </c>
      <c r="R49" s="194">
        <f t="shared" si="2"/>
        <v>0</v>
      </c>
      <c r="S49" s="194">
        <f t="shared" si="3"/>
        <v>0</v>
      </c>
      <c r="T49" s="194">
        <f t="shared" si="4"/>
        <v>0</v>
      </c>
      <c r="AC49" s="97" t="s">
        <v>144</v>
      </c>
      <c r="AD49" s="97">
        <v>6</v>
      </c>
      <c r="AE49" s="97" t="s">
        <v>75</v>
      </c>
      <c r="AF49" s="97">
        <v>43</v>
      </c>
    </row>
    <row r="50" spans="2:32" x14ac:dyDescent="0.15">
      <c r="B50" s="123" t="s">
        <v>190</v>
      </c>
      <c r="C50" s="119"/>
      <c r="D50" s="124" t="str">
        <f>IF('調査票(1期主)'!$C$61="","",'調査票(1期主)'!$C$61)</f>
        <v/>
      </c>
      <c r="E50" s="117" t="str">
        <f>IF('調査票(1期1従)'!$C$61="","",'調査票(1期1従)'!$C$61)</f>
        <v/>
      </c>
      <c r="F50" s="150" t="str">
        <f>IF('調査票(1期2従)'!$C$61="","",'調査票(1期2従)'!$C$61)</f>
        <v/>
      </c>
      <c r="G50" s="124" t="str">
        <f>IF('調査票(2期主)'!$C$61="","",'調査票(2期主)'!$C$61)</f>
        <v/>
      </c>
      <c r="H50" s="117" t="str">
        <f>IF('調査票(2期従)'!$C$61="","",'調査票(2期従)'!$C$61)</f>
        <v/>
      </c>
      <c r="I50" s="151"/>
      <c r="J50" s="124" t="str">
        <f>IF('調査票(3期主)'!$C$61="","",'調査票(3期主)'!$C$61)</f>
        <v/>
      </c>
      <c r="K50" s="117" t="str">
        <f>IF('調査票(3期従)'!$C$61="","",'調査票(3期従)'!$C$61)</f>
        <v/>
      </c>
      <c r="L50" s="151"/>
      <c r="M50" s="124" t="str">
        <f>IF('調査票(4期主)'!$C$61="","",'調査票(4期主)'!$C$61)</f>
        <v/>
      </c>
      <c r="N50" s="151"/>
      <c r="O50" s="151"/>
      <c r="P50" s="194">
        <f t="shared" si="0"/>
        <v>0</v>
      </c>
      <c r="Q50" s="194">
        <f t="shared" si="1"/>
        <v>0</v>
      </c>
      <c r="R50" s="194">
        <f t="shared" si="2"/>
        <v>0</v>
      </c>
      <c r="S50" s="194">
        <f t="shared" si="3"/>
        <v>0</v>
      </c>
      <c r="T50" s="194">
        <f t="shared" si="4"/>
        <v>0</v>
      </c>
      <c r="AE50" s="97" t="s">
        <v>76</v>
      </c>
      <c r="AF50" s="97">
        <v>44</v>
      </c>
    </row>
    <row r="51" spans="2:32" x14ac:dyDescent="0.15">
      <c r="B51" s="123" t="s">
        <v>320</v>
      </c>
      <c r="C51" s="119"/>
      <c r="D51" s="124" t="str">
        <f>IF('調査票(1期主)'!$C$62="","",'調査票(1期主)'!$C$62)</f>
        <v/>
      </c>
      <c r="E51" s="117" t="str">
        <f>IF('調査票(1期1従)'!$C$62="","",'調査票(1期1従)'!$C$62)</f>
        <v/>
      </c>
      <c r="F51" s="150" t="str">
        <f>IF('調査票(1期2従)'!$C$62="","",'調査票(1期2従)'!$C$62)</f>
        <v/>
      </c>
      <c r="G51" s="124" t="str">
        <f>IF('調査票(2期主)'!$C$62="","",'調査票(2期主)'!$C$62)</f>
        <v/>
      </c>
      <c r="H51" s="117" t="str">
        <f>IF('調査票(2期従)'!$C$62="","",'調査票(2期従)'!$C$62)</f>
        <v/>
      </c>
      <c r="I51" s="151"/>
      <c r="J51" s="124" t="str">
        <f>IF('調査票(3期主)'!$C$62="","",'調査票(3期主)'!$C$62)</f>
        <v/>
      </c>
      <c r="K51" s="117" t="str">
        <f>IF('調査票(3期従)'!$C$62="","",'調査票(3期従)'!$C$62)</f>
        <v/>
      </c>
      <c r="L51" s="151"/>
      <c r="M51" s="124" t="str">
        <f>IF('調査票(4期主)'!$C$62="","",'調査票(4期主)'!$C$62)</f>
        <v/>
      </c>
      <c r="N51" s="151"/>
      <c r="O51" s="151"/>
      <c r="P51" s="194">
        <f t="shared" si="0"/>
        <v>0</v>
      </c>
      <c r="Q51" s="194">
        <f t="shared" si="1"/>
        <v>0</v>
      </c>
      <c r="R51" s="194">
        <f t="shared" si="2"/>
        <v>0</v>
      </c>
      <c r="S51" s="194">
        <f t="shared" si="3"/>
        <v>0</v>
      </c>
      <c r="T51" s="194">
        <f t="shared" si="4"/>
        <v>0</v>
      </c>
      <c r="AE51" s="97" t="s">
        <v>77</v>
      </c>
      <c r="AF51" s="97">
        <v>45</v>
      </c>
    </row>
    <row r="52" spans="2:32" x14ac:dyDescent="0.15">
      <c r="B52" s="123" t="s">
        <v>191</v>
      </c>
      <c r="C52" s="119"/>
      <c r="D52" s="124" t="str">
        <f>IF('調査票(1期主)'!$C$63="","",'調査票(1期主)'!$C$63)</f>
        <v/>
      </c>
      <c r="E52" s="117" t="str">
        <f>IF('調査票(1期1従)'!$C$63="","",'調査票(1期1従)'!$C$63)</f>
        <v/>
      </c>
      <c r="F52" s="150" t="str">
        <f>IF('調査票(1期2従)'!$C$63="","",'調査票(1期2従)'!$C$63)</f>
        <v/>
      </c>
      <c r="G52" s="124" t="str">
        <f>IF('調査票(2期主)'!$C$63="","",'調査票(2期主)'!$C$63)</f>
        <v/>
      </c>
      <c r="H52" s="117" t="str">
        <f>IF('調査票(2期従)'!$C$63="","",'調査票(2期従)'!$C$63)</f>
        <v/>
      </c>
      <c r="I52" s="151"/>
      <c r="J52" s="124" t="str">
        <f>IF('調査票(3期主)'!$C$63="","",'調査票(3期主)'!$C$63)</f>
        <v/>
      </c>
      <c r="K52" s="117" t="str">
        <f>IF('調査票(3期従)'!$C$63="","",'調査票(3期従)'!$C$63)</f>
        <v/>
      </c>
      <c r="L52" s="151"/>
      <c r="M52" s="124" t="str">
        <f>IF('調査票(4期主)'!$C$63="","",'調査票(4期主)'!$C$63)</f>
        <v/>
      </c>
      <c r="N52" s="151"/>
      <c r="O52" s="151"/>
      <c r="P52" s="194">
        <f t="shared" si="0"/>
        <v>0</v>
      </c>
      <c r="Q52" s="194">
        <f t="shared" si="1"/>
        <v>0</v>
      </c>
      <c r="R52" s="194">
        <f t="shared" si="2"/>
        <v>0</v>
      </c>
      <c r="S52" s="194">
        <f t="shared" si="3"/>
        <v>0</v>
      </c>
      <c r="T52" s="194">
        <f t="shared" si="4"/>
        <v>0</v>
      </c>
      <c r="AE52" s="97" t="s">
        <v>78</v>
      </c>
      <c r="AF52" s="97">
        <v>46</v>
      </c>
    </row>
    <row r="53" spans="2:32" x14ac:dyDescent="0.15">
      <c r="B53" s="123" t="s">
        <v>192</v>
      </c>
      <c r="C53" s="119"/>
      <c r="D53" s="124" t="str">
        <f>IF('調査票(1期主)'!$C$64="","",'調査票(1期主)'!$C$64)</f>
        <v/>
      </c>
      <c r="E53" s="117" t="str">
        <f>IF('調査票(1期1従)'!$C$64="","",'調査票(1期1従)'!$C$64)</f>
        <v/>
      </c>
      <c r="F53" s="150" t="str">
        <f>IF('調査票(1期2従)'!$C$64="","",'調査票(1期2従)'!$C$64)</f>
        <v/>
      </c>
      <c r="G53" s="124" t="str">
        <f>IF('調査票(2期主)'!$C$64="","",'調査票(2期主)'!$C$64)</f>
        <v/>
      </c>
      <c r="H53" s="117" t="str">
        <f>IF('調査票(2期従)'!$C$64="","",'調査票(2期従)'!$C$64)</f>
        <v/>
      </c>
      <c r="I53" s="151"/>
      <c r="J53" s="124" t="str">
        <f>IF('調査票(3期主)'!$C$64="","",'調査票(3期主)'!$C$64)</f>
        <v/>
      </c>
      <c r="K53" s="117" t="str">
        <f>IF('調査票(3期従)'!$C$64="","",'調査票(3期従)'!$C$64)</f>
        <v/>
      </c>
      <c r="L53" s="151"/>
      <c r="M53" s="124" t="str">
        <f>IF('調査票(4期主)'!$C$64="","",'調査票(4期主)'!$C$64)</f>
        <v/>
      </c>
      <c r="N53" s="151"/>
      <c r="O53" s="151"/>
      <c r="P53" s="194">
        <f t="shared" si="0"/>
        <v>0</v>
      </c>
      <c r="Q53" s="194">
        <f t="shared" si="1"/>
        <v>0</v>
      </c>
      <c r="R53" s="194">
        <f t="shared" si="2"/>
        <v>0</v>
      </c>
      <c r="S53" s="194">
        <f t="shared" si="3"/>
        <v>0</v>
      </c>
      <c r="T53" s="194">
        <f t="shared" si="4"/>
        <v>0</v>
      </c>
      <c r="AE53" s="97" t="s">
        <v>79</v>
      </c>
      <c r="AF53" s="97">
        <v>47</v>
      </c>
    </row>
    <row r="54" spans="2:32" x14ac:dyDescent="0.15">
      <c r="B54" s="132" t="s">
        <v>321</v>
      </c>
      <c r="C54" s="133"/>
      <c r="D54" s="124" t="str">
        <f>IF('調査票(1期主)'!$C$65="","",'調査票(1期主)'!$C$65)</f>
        <v/>
      </c>
      <c r="E54" s="117" t="str">
        <f>IF('調査票(1期1従)'!$C$65="","",'調査票(1期1従)'!$C$65)</f>
        <v/>
      </c>
      <c r="F54" s="150" t="str">
        <f>IF('調査票(1期2従)'!$C$65="","",'調査票(1期2従)'!$C$65)</f>
        <v/>
      </c>
      <c r="G54" s="124" t="str">
        <f>IF('調査票(2期主)'!$C$65="","",'調査票(2期主)'!$C$65)</f>
        <v/>
      </c>
      <c r="H54" s="117" t="str">
        <f>IF('調査票(2期従)'!$C$65="","",'調査票(2期従)'!$C$65)</f>
        <v/>
      </c>
      <c r="I54" s="151"/>
      <c r="J54" s="124" t="str">
        <f>IF('調査票(3期主)'!$C$65="","",'調査票(3期主)'!$C$65)</f>
        <v/>
      </c>
      <c r="K54" s="117" t="str">
        <f>IF('調査票(3期従)'!$C$65="","",'調査票(3期従)'!$C$65)</f>
        <v/>
      </c>
      <c r="L54" s="151"/>
      <c r="M54" s="124" t="str">
        <f>IF('調査票(4期主)'!$C$65="","",'調査票(4期主)'!$C$65)</f>
        <v/>
      </c>
      <c r="N54" s="151"/>
      <c r="O54" s="151"/>
      <c r="P54" s="194">
        <f t="shared" si="0"/>
        <v>0</v>
      </c>
      <c r="Q54" s="194">
        <f t="shared" si="1"/>
        <v>0</v>
      </c>
      <c r="R54" s="194">
        <f t="shared" si="2"/>
        <v>0</v>
      </c>
      <c r="S54" s="194">
        <f>SUM(M54:O54)</f>
        <v>0</v>
      </c>
      <c r="T54" s="194">
        <f t="shared" si="4"/>
        <v>0</v>
      </c>
    </row>
    <row r="55" spans="2:32" x14ac:dyDescent="0.15">
      <c r="C55" s="195" t="s">
        <v>302</v>
      </c>
      <c r="D55" s="194">
        <f t="shared" ref="D55:R55" si="5">SUM(D39:D54)</f>
        <v>0</v>
      </c>
      <c r="E55" s="194">
        <f t="shared" si="5"/>
        <v>0</v>
      </c>
      <c r="F55" s="194">
        <f t="shared" si="5"/>
        <v>0</v>
      </c>
      <c r="G55" s="194">
        <f t="shared" si="5"/>
        <v>0</v>
      </c>
      <c r="H55" s="194">
        <f t="shared" si="5"/>
        <v>0</v>
      </c>
      <c r="I55" s="194">
        <f t="shared" si="5"/>
        <v>0</v>
      </c>
      <c r="J55" s="194">
        <f t="shared" si="5"/>
        <v>0</v>
      </c>
      <c r="K55" s="194">
        <f t="shared" si="5"/>
        <v>0</v>
      </c>
      <c r="L55" s="194">
        <f t="shared" si="5"/>
        <v>0</v>
      </c>
      <c r="M55" s="194">
        <f t="shared" ref="M55:N55" si="6">SUM(M39:M54)</f>
        <v>0</v>
      </c>
      <c r="N55" s="194">
        <f t="shared" si="6"/>
        <v>0</v>
      </c>
      <c r="O55" s="194">
        <f>SUM(O39:O54)</f>
        <v>0</v>
      </c>
      <c r="P55" s="194">
        <f t="shared" si="5"/>
        <v>0</v>
      </c>
      <c r="Q55" s="194">
        <f t="shared" si="5"/>
        <v>0</v>
      </c>
      <c r="R55" s="194">
        <f t="shared" si="5"/>
        <v>0</v>
      </c>
      <c r="S55" s="194">
        <f>SUM(S39:S54)</f>
        <v>0</v>
      </c>
      <c r="T55" s="194">
        <f>SUM(T39:T54)</f>
        <v>0</v>
      </c>
    </row>
    <row r="56" spans="2:32" x14ac:dyDescent="0.15">
      <c r="B56" s="98"/>
    </row>
    <row r="57" spans="2:32" x14ac:dyDescent="0.15">
      <c r="B57" s="98" t="s">
        <v>303</v>
      </c>
    </row>
    <row r="58" spans="2:32" x14ac:dyDescent="0.15">
      <c r="B58" s="99"/>
      <c r="C58" s="100"/>
      <c r="D58" s="101" t="s">
        <v>273</v>
      </c>
      <c r="E58" s="102"/>
      <c r="F58" s="102"/>
      <c r="G58" s="102"/>
      <c r="H58" s="102"/>
      <c r="I58" s="102"/>
      <c r="J58" s="100"/>
      <c r="K58" s="99"/>
      <c r="L58" s="102"/>
      <c r="M58" s="102"/>
      <c r="N58" s="102"/>
      <c r="O58" s="102"/>
      <c r="P58" s="102"/>
      <c r="Q58" s="100"/>
      <c r="R58" s="102"/>
      <c r="S58" s="102"/>
      <c r="T58" s="102"/>
      <c r="U58" s="102"/>
      <c r="V58" s="102"/>
      <c r="W58" s="102"/>
      <c r="X58" s="100"/>
    </row>
    <row r="59" spans="2:32" x14ac:dyDescent="0.15">
      <c r="B59" s="103"/>
      <c r="C59" s="104"/>
      <c r="D59" s="105" t="s">
        <v>298</v>
      </c>
      <c r="E59" s="98"/>
      <c r="F59" s="98"/>
      <c r="G59" s="98"/>
      <c r="H59" s="98"/>
      <c r="I59" s="98"/>
      <c r="J59" s="166"/>
      <c r="K59" s="105" t="s">
        <v>276</v>
      </c>
      <c r="L59" s="98"/>
      <c r="M59" s="98"/>
      <c r="N59" s="98"/>
      <c r="O59" s="98"/>
      <c r="P59" s="98"/>
      <c r="Q59" s="166"/>
      <c r="R59" s="98" t="s">
        <v>277</v>
      </c>
      <c r="X59" s="104"/>
    </row>
    <row r="60" spans="2:32" x14ac:dyDescent="0.15">
      <c r="B60" s="137"/>
      <c r="C60" s="139"/>
      <c r="D60" s="167" t="s">
        <v>304</v>
      </c>
      <c r="E60" s="168" t="s">
        <v>305</v>
      </c>
      <c r="F60" s="168" t="s">
        <v>306</v>
      </c>
      <c r="G60" s="168" t="s">
        <v>307</v>
      </c>
      <c r="H60" s="168" t="s">
        <v>308</v>
      </c>
      <c r="I60" s="168" t="s">
        <v>309</v>
      </c>
      <c r="J60" s="169" t="s">
        <v>310</v>
      </c>
      <c r="K60" s="167" t="s">
        <v>304</v>
      </c>
      <c r="L60" s="168" t="s">
        <v>305</v>
      </c>
      <c r="M60" s="168" t="s">
        <v>306</v>
      </c>
      <c r="N60" s="168" t="s">
        <v>307</v>
      </c>
      <c r="O60" s="168" t="s">
        <v>308</v>
      </c>
      <c r="P60" s="168" t="s">
        <v>309</v>
      </c>
      <c r="Q60" s="169" t="s">
        <v>310</v>
      </c>
      <c r="R60" s="168" t="s">
        <v>304</v>
      </c>
      <c r="S60" s="168" t="s">
        <v>305</v>
      </c>
      <c r="T60" s="168" t="s">
        <v>306</v>
      </c>
      <c r="U60" s="168" t="s">
        <v>307</v>
      </c>
      <c r="V60" s="168" t="s">
        <v>308</v>
      </c>
      <c r="W60" s="168" t="s">
        <v>309</v>
      </c>
      <c r="X60" s="169" t="s">
        <v>310</v>
      </c>
    </row>
    <row r="61" spans="2:32" x14ac:dyDescent="0.15">
      <c r="B61" s="99"/>
      <c r="C61" s="114" t="s">
        <v>311</v>
      </c>
      <c r="D61" s="111" t="str">
        <f>IF('調査票(1期主)'!$E$25="","",VLOOKUP('調査票(1期主)'!$E$25,$AC$31:$AD$42,2,FALSE))</f>
        <v/>
      </c>
      <c r="E61" s="112" t="str">
        <f>IF('調査票(1期主)'!$E$26="","",VLOOKUP('調査票(1期主)'!$E$26,$AC$31:$AD$42,2,FALSE))</f>
        <v/>
      </c>
      <c r="F61" s="112" t="str">
        <f>IF('調査票(1期主)'!$E$27="","",VLOOKUP('調査票(1期主)'!$E$27,$AC$31:$AD$42,2,FALSE))</f>
        <v/>
      </c>
      <c r="G61" s="112" t="str">
        <f>IF('調査票(1期主)'!$E$28="","",VLOOKUP('調査票(1期主)'!$E$28,$AC$31:$AD$42,2,FALSE))</f>
        <v/>
      </c>
      <c r="H61" s="112" t="str">
        <f>IF('調査票(1期主)'!$E$29="","",VLOOKUP('調査票(1期主)'!$E$29,$AC$31:$AD$42,2,FALSE))</f>
        <v/>
      </c>
      <c r="I61" s="112" t="str">
        <f>IF('調査票(1期主)'!$E$30="","",VLOOKUP('調査票(1期主)'!$E$30,$AC$31:$AD$42,2,FALSE))</f>
        <v/>
      </c>
      <c r="J61" s="148" t="str">
        <f>IF('調査票(1期主)'!$E$31="","",VLOOKUP('調査票(1期主)'!$E$31,$AC$31:$AD$42,2,FALSE))</f>
        <v/>
      </c>
      <c r="K61" s="111" t="str">
        <f>IF('調査票(1期1従)'!$E$25="","",VLOOKUP('調査票(1期1従)'!$E$25,$AC$31:$AD$42,2,FALSE))</f>
        <v/>
      </c>
      <c r="L61" s="112" t="str">
        <f>IF('調査票(1期1従)'!$E$26="","",VLOOKUP('調査票(1期1従)'!$E$26,$AC$31:$AD$42,2,FALSE))</f>
        <v/>
      </c>
      <c r="M61" s="112" t="str">
        <f>IF('調査票(1期1従)'!$E$27="","",VLOOKUP('調査票(1期1従)'!$E$27,$AC$31:$AD$42,2,FALSE))</f>
        <v/>
      </c>
      <c r="N61" s="112" t="str">
        <f>IF('調査票(1期1従)'!$E$28="","",VLOOKUP('調査票(1期1従)'!$E$28,$AC$31:$AD$42,2,FALSE))</f>
        <v/>
      </c>
      <c r="O61" s="112" t="str">
        <f>IF('調査票(1期1従)'!$E$29="","",VLOOKUP('調査票(1期1従)'!$E$29,$AC$31:$AD$42,2,FALSE))</f>
        <v/>
      </c>
      <c r="P61" s="112" t="str">
        <f>IF('調査票(1期1従)'!$E$30="","",VLOOKUP('調査票(1期1従)'!$E$30,$AC$31:$AD$42,2,FALSE))</f>
        <v/>
      </c>
      <c r="Q61" s="148" t="str">
        <f>IF('調査票(1期1従)'!$E$31="","",VLOOKUP('調査票(1期1従)'!$E$31,$AC$31:$AD$42,2,FALSE))</f>
        <v/>
      </c>
      <c r="R61" s="111" t="str">
        <f>IF('調査票(1期2従)'!$E$25="","",VLOOKUP('調査票(1期2従)'!$E$25,$AC$31:$AD$42,2,FALSE))</f>
        <v/>
      </c>
      <c r="S61" s="112" t="str">
        <f>IF('調査票(1期2従)'!$E$26="","",VLOOKUP('調査票(1期2従)'!$E$26,$AC$31:$AD$42,2,FALSE))</f>
        <v/>
      </c>
      <c r="T61" s="112" t="str">
        <f>IF('調査票(1期2従)'!$E$27="","",VLOOKUP('調査票(1期2従)'!$E$27,$AC$31:$AD$42,2,FALSE))</f>
        <v/>
      </c>
      <c r="U61" s="112" t="str">
        <f>IF('調査票(1期2従)'!$E$28="","",VLOOKUP('調査票(1期2従)'!$E$28,$AC$31:$AD$42,2,FALSE))</f>
        <v/>
      </c>
      <c r="V61" s="112" t="str">
        <f>IF('調査票(1期2従)'!$E$29="","",VLOOKUP('調査票(1期2従)'!$E$29,$AC$31:$AD$42,2,FALSE))</f>
        <v/>
      </c>
      <c r="W61" s="112" t="str">
        <f>IF('調査票(1期2従)'!$E$30="","",VLOOKUP('調査票(1期2従)'!$E$30,$AC$31:$AD$42,2,FALSE))</f>
        <v/>
      </c>
      <c r="X61" s="148" t="str">
        <f>IF('調査票(1期2従)'!$E$31="","",VLOOKUP('調査票(1期2従)'!$E$31,$AC$31:$AD$42,2,FALSE))</f>
        <v/>
      </c>
    </row>
    <row r="62" spans="2:32" x14ac:dyDescent="0.15">
      <c r="B62" s="103"/>
      <c r="C62" s="119" t="s">
        <v>117</v>
      </c>
      <c r="D62" s="124" t="str">
        <f>IF('調査票(1期主)'!$G$25="","",'調査票(1期主)'!$G$25)</f>
        <v/>
      </c>
      <c r="E62" s="117" t="str">
        <f>IF('調査票(1期主)'!$G$26="","",'調査票(1期主)'!$G$26)</f>
        <v/>
      </c>
      <c r="F62" s="117" t="str">
        <f>IF('調査票(1期主)'!$G$27="","",'調査票(1期主)'!$G$27)</f>
        <v/>
      </c>
      <c r="G62" s="117" t="str">
        <f>IF('調査票(1期主)'!$G$28="","",'調査票(1期主)'!$G$28)</f>
        <v/>
      </c>
      <c r="H62" s="117" t="str">
        <f>IF('調査票(1期主)'!$G$29="","",'調査票(1期主)'!$G$29)</f>
        <v/>
      </c>
      <c r="I62" s="117" t="str">
        <f>IF('調査票(1期主)'!$G$30="","",'調査票(1期主)'!$G$30)</f>
        <v/>
      </c>
      <c r="J62" s="150" t="str">
        <f>IF('調査票(1期主)'!$G$31="","",'調査票(1期主)'!$G$31)</f>
        <v/>
      </c>
      <c r="K62" s="124" t="str">
        <f>IF('調査票(1期1従)'!$G$25="","",'調査票(1期1従)'!$G$25)</f>
        <v/>
      </c>
      <c r="L62" s="117" t="str">
        <f>IF('調査票(1期1従)'!$G$26="","",'調査票(1期1従)'!$G$26)</f>
        <v/>
      </c>
      <c r="M62" s="117" t="str">
        <f>IF('調査票(1期1従)'!$G$27="","",'調査票(1期1従)'!$G$27)</f>
        <v/>
      </c>
      <c r="N62" s="117" t="str">
        <f>IF('調査票(1期1従)'!$G$28="","",'調査票(1期1従)'!$G$28)</f>
        <v/>
      </c>
      <c r="O62" s="117" t="str">
        <f>IF('調査票(1期1従)'!$G$29="","",'調査票(1期1従)'!$G$29)</f>
        <v/>
      </c>
      <c r="P62" s="117" t="str">
        <f>IF('調査票(1期1従)'!$G$30="","",'調査票(1期1従)'!$G$30)</f>
        <v/>
      </c>
      <c r="Q62" s="150" t="str">
        <f>IF('調査票(1期1従)'!$G$31="","",'調査票(1期1従)'!$G$31)</f>
        <v/>
      </c>
      <c r="R62" s="124" t="str">
        <f>IF('調査票(1期2従)'!$G$25="","",'調査票(1期2従)'!$G$25)</f>
        <v/>
      </c>
      <c r="S62" s="117" t="str">
        <f>IF('調査票(1期2従)'!$G$26="","",'調査票(1期2従)'!$G$26)</f>
        <v/>
      </c>
      <c r="T62" s="117" t="str">
        <f>IF('調査票(1期2従)'!$G$27="","",'調査票(1期2従)'!$G$27)</f>
        <v/>
      </c>
      <c r="U62" s="117" t="str">
        <f>IF('調査票(1期2従)'!$G$28="","",'調査票(1期2従)'!$G$28)</f>
        <v/>
      </c>
      <c r="V62" s="117" t="str">
        <f>IF('調査票(1期2従)'!$G$29="","",'調査票(1期2従)'!$G$29)</f>
        <v/>
      </c>
      <c r="W62" s="117" t="str">
        <f>IF('調査票(1期2従)'!$G$30="","",'調査票(1期2従)'!$G$30)</f>
        <v/>
      </c>
      <c r="X62" s="150" t="str">
        <f>IF('調査票(1期2従)'!$G$31="","",'調査票(1期2従)'!$G$31)</f>
        <v/>
      </c>
    </row>
    <row r="63" spans="2:32" x14ac:dyDescent="0.15">
      <c r="B63" s="103"/>
      <c r="C63" s="119" t="s">
        <v>312</v>
      </c>
      <c r="D63" s="124" t="str">
        <f>IF('調査票(1期主)'!$H$25="","",VLOOKUP('調査票(1期主)'!$H$25,$AC$44:$AD$49,2,FALSE))</f>
        <v/>
      </c>
      <c r="E63" s="117" t="str">
        <f>IF('調査票(1期主)'!$H$26="","",VLOOKUP('調査票(1期主)'!$H$26,$AC$44:$AD$49,2,FALSE))</f>
        <v/>
      </c>
      <c r="F63" s="117" t="str">
        <f>IF('調査票(1期主)'!$H$27="","",VLOOKUP('調査票(1期主)'!$H$27,$AC$44:$AD$49,2,FALSE))</f>
        <v/>
      </c>
      <c r="G63" s="117" t="str">
        <f>IF('調査票(1期主)'!$H$28="","",VLOOKUP('調査票(1期主)'!$H$28,$AC$44:$AD$49,2,FALSE))</f>
        <v/>
      </c>
      <c r="H63" s="117" t="str">
        <f>IF('調査票(1期主)'!$H$29="","",VLOOKUP('調査票(1期主)'!$H$29,$AC$44:$AD$49,2,FALSE))</f>
        <v/>
      </c>
      <c r="I63" s="117" t="str">
        <f>IF('調査票(1期主)'!$H$30="","",VLOOKUP('調査票(1期主)'!$H$30,$AC$44:$AD$49,2,FALSE))</f>
        <v/>
      </c>
      <c r="J63" s="150" t="str">
        <f>IF('調査票(1期主)'!$H$31="","",VLOOKUP('調査票(1期主)'!$H$31,$AC$44:$AD$49,2,FALSE))</f>
        <v/>
      </c>
      <c r="K63" s="124" t="str">
        <f>IF('調査票(1期1従)'!$H$25="","",VLOOKUP('調査票(1期1従)'!$H$25,$AC$44:$AD$49,2,FALSE))</f>
        <v/>
      </c>
      <c r="L63" s="117" t="str">
        <f>IF('調査票(1期1従)'!$H$26="","",VLOOKUP('調査票(1期1従)'!$H$26,$AC$44:$AD$49,2,FALSE))</f>
        <v/>
      </c>
      <c r="M63" s="117" t="str">
        <f>IF('調査票(1期1従)'!$H$27="","",VLOOKUP('調査票(1期1従)'!$H$27,$AC$44:$AD$49,2,FALSE))</f>
        <v/>
      </c>
      <c r="N63" s="117" t="str">
        <f>IF('調査票(1期1従)'!$H$28="","",VLOOKUP('調査票(1期1従)'!$H$28,$AC$44:$AD$49,2,FALSE))</f>
        <v/>
      </c>
      <c r="O63" s="117" t="str">
        <f>IF('調査票(1期1従)'!$H$29="","",VLOOKUP('調査票(1期1従)'!$H$29,$AC$44:$AD$49,2,FALSE))</f>
        <v/>
      </c>
      <c r="P63" s="117" t="str">
        <f>IF('調査票(1期1従)'!$H$30="","",VLOOKUP('調査票(1期1従)'!$H$30,$AC$44:$AD$49,2,FALSE))</f>
        <v/>
      </c>
      <c r="Q63" s="150" t="str">
        <f>IF('調査票(1期1従)'!$H$31="","",VLOOKUP('調査票(1期1従)'!$H$31,$AC$44:$AD$49,2,FALSE))</f>
        <v/>
      </c>
      <c r="R63" s="124" t="str">
        <f>IF('調査票(1期2従)'!$H$25="","",VLOOKUP('調査票(1期2従)'!$H$25,$AC$44:$AD$49,2,FALSE))</f>
        <v/>
      </c>
      <c r="S63" s="117" t="str">
        <f>IF('調査票(1期2従)'!$H$26="","",VLOOKUP('調査票(1期2従)'!$H$26,$AC$44:$AD$49,2,FALSE))</f>
        <v/>
      </c>
      <c r="T63" s="117" t="str">
        <f>IF('調査票(1期2従)'!$H$27="","",VLOOKUP('調査票(1期2従)'!$H$27,$AC$44:$AD$49,2,FALSE))</f>
        <v/>
      </c>
      <c r="U63" s="117" t="str">
        <f>IF('調査票(1期2従)'!$H$28="","",VLOOKUP('調査票(1期2従)'!$H$28,$AC$44:$AD$49,2,FALSE))</f>
        <v/>
      </c>
      <c r="V63" s="117" t="str">
        <f>IF('調査票(1期2従)'!$H$29="","",VLOOKUP('調査票(1期2従)'!$H$29,$AC$44:$AD$49,2,FALSE))</f>
        <v/>
      </c>
      <c r="W63" s="117" t="str">
        <f>IF('調査票(1期2従)'!$H$30="","",VLOOKUP('調査票(1期2従)'!$H$30,$AC$44:$AD$49,2,FALSE))</f>
        <v/>
      </c>
      <c r="X63" s="150" t="str">
        <f>IF('調査票(1期2従)'!$H$31="","",VLOOKUP('調査票(1期2従)'!$H$31,$AC$44:$AD$49,2,FALSE))</f>
        <v/>
      </c>
    </row>
    <row r="64" spans="2:32" x14ac:dyDescent="0.15">
      <c r="B64" s="103"/>
      <c r="C64" s="119" t="s">
        <v>313</v>
      </c>
      <c r="D64" s="124" t="str">
        <f>IF('調査票(1期主)'!$J$25="","",'調査票(1期主)'!$J$25)</f>
        <v/>
      </c>
      <c r="E64" s="117" t="str">
        <f>IF('調査票(1期主)'!$J$26="","",'調査票(1期主)'!$J$26)</f>
        <v/>
      </c>
      <c r="F64" s="117" t="str">
        <f>IF('調査票(1期主)'!$J$27="","",'調査票(1期主)'!$J$27)</f>
        <v/>
      </c>
      <c r="G64" s="117" t="str">
        <f>IF('調査票(1期主)'!$J$28="","",'調査票(1期主)'!$J$28)</f>
        <v/>
      </c>
      <c r="H64" s="117" t="str">
        <f>IF('調査票(1期主)'!$J$29="","",'調査票(1期主)'!$J$29)</f>
        <v/>
      </c>
      <c r="I64" s="117" t="str">
        <f>IF('調査票(1期主)'!$J$30="","",'調査票(1期主)'!$J$30)</f>
        <v/>
      </c>
      <c r="J64" s="150" t="str">
        <f>IF('調査票(1期主)'!$J$31="","",'調査票(1期主)'!$J$31)</f>
        <v/>
      </c>
      <c r="K64" s="124" t="str">
        <f>IF('調査票(1期1従)'!$J$25="","",'調査票(1期1従)'!$J$25)</f>
        <v/>
      </c>
      <c r="L64" s="117" t="str">
        <f>IF('調査票(1期1従)'!$J$26="","",'調査票(1期1従)'!$J$26)</f>
        <v/>
      </c>
      <c r="M64" s="117" t="str">
        <f>IF('調査票(1期1従)'!$J$27="","",'調査票(1期1従)'!$J$27)</f>
        <v/>
      </c>
      <c r="N64" s="117" t="str">
        <f>IF('調査票(1期1従)'!$J$28="","",'調査票(1期1従)'!$J$28)</f>
        <v/>
      </c>
      <c r="O64" s="117" t="str">
        <f>IF('調査票(1期1従)'!$J$29="","",'調査票(1期1従)'!$J$29)</f>
        <v/>
      </c>
      <c r="P64" s="117" t="str">
        <f>IF('調査票(1期1従)'!$J$30="","",'調査票(1期1従)'!$J$30)</f>
        <v/>
      </c>
      <c r="Q64" s="150" t="str">
        <f>IF('調査票(1期1従)'!$J$31="","",'調査票(1期1従)'!$J$31)</f>
        <v/>
      </c>
      <c r="R64" s="124" t="str">
        <f>IF('調査票(1期2従)'!$J$25="","",'調査票(1期2従)'!$J$25)</f>
        <v/>
      </c>
      <c r="S64" s="117" t="str">
        <f>IF('調査票(1期2従)'!$J$26="","",'調査票(1期2従)'!$J$26)</f>
        <v/>
      </c>
      <c r="T64" s="117" t="str">
        <f>IF('調査票(1期2従)'!$J$27="","",'調査票(1期2従)'!$J$27)</f>
        <v/>
      </c>
      <c r="U64" s="117" t="str">
        <f>IF('調査票(1期2従)'!$J$28="","",'調査票(1期2従)'!$J$28)</f>
        <v/>
      </c>
      <c r="V64" s="117" t="str">
        <f>IF('調査票(1期2従)'!$J$29="","",'調査票(1期2従)'!$J$29)</f>
        <v/>
      </c>
      <c r="W64" s="117" t="str">
        <f>IF('調査票(1期2従)'!$J$30="","",'調査票(1期2従)'!$J$30)</f>
        <v/>
      </c>
      <c r="X64" s="150" t="str">
        <f>IF('調査票(1期2従)'!$J$31="","",'調査票(1期2従)'!$J$31)</f>
        <v/>
      </c>
    </row>
    <row r="65" spans="2:25" x14ac:dyDescent="0.15">
      <c r="B65" s="137"/>
      <c r="C65" s="133" t="s">
        <v>314</v>
      </c>
      <c r="D65" s="170" t="str">
        <f>IF('調査票(1期主)'!$K$25="","",'調査票(1期主)'!$K$25)</f>
        <v/>
      </c>
      <c r="E65" s="135" t="str">
        <f>IF('調査票(1期主)'!$K$26="","",'調査票(1期主)'!$K$26)</f>
        <v/>
      </c>
      <c r="F65" s="135" t="str">
        <f>IF('調査票(1期主)'!$K$27="","",'調査票(1期主)'!$K$27)</f>
        <v/>
      </c>
      <c r="G65" s="135" t="str">
        <f>IF('調査票(1期主)'!$K$28="","",'調査票(1期主)'!$K$28)</f>
        <v/>
      </c>
      <c r="H65" s="135" t="str">
        <f>IF('調査票(1期主)'!$K$29="","",'調査票(1期主)'!$K$29)</f>
        <v/>
      </c>
      <c r="I65" s="135" t="str">
        <f>IF('調査票(1期主)'!$K$30="","",'調査票(1期主)'!$K$30)</f>
        <v/>
      </c>
      <c r="J65" s="171" t="str">
        <f>IF('調査票(1期主)'!$K$31="","",'調査票(1期主)'!$K$31)</f>
        <v/>
      </c>
      <c r="K65" s="170" t="str">
        <f>IF('調査票(1期1従)'!$K$25="","",'調査票(1期1従)'!$K$25)</f>
        <v/>
      </c>
      <c r="L65" s="135" t="str">
        <f>IF('調査票(1期1従)'!$K$26="","",'調査票(1期1従)'!$K$26)</f>
        <v/>
      </c>
      <c r="M65" s="135" t="str">
        <f>IF('調査票(1期1従)'!$K$27="","",'調査票(1期1従)'!$K$27)</f>
        <v/>
      </c>
      <c r="N65" s="135" t="str">
        <f>IF('調査票(1期1従)'!$K$28="","",'調査票(1期1従)'!$K$28)</f>
        <v/>
      </c>
      <c r="O65" s="135" t="str">
        <f>IF('調査票(1期1従)'!$K$29="","",'調査票(1期1従)'!$K$29)</f>
        <v/>
      </c>
      <c r="P65" s="135" t="str">
        <f>IF('調査票(1期1従)'!$K$30="","",'調査票(1期1従)'!$K$30)</f>
        <v/>
      </c>
      <c r="Q65" s="171" t="str">
        <f>IF('調査票(1期1従)'!$K$31="","",'調査票(1期1従)'!$K$31)</f>
        <v/>
      </c>
      <c r="R65" s="170" t="str">
        <f>IF('調査票(1期2従)'!$K$25="","",'調査票(1期2従)'!$K$25)</f>
        <v/>
      </c>
      <c r="S65" s="135" t="str">
        <f>IF('調査票(1期2従)'!$K$26="","",'調査票(1期2従)'!$K$26)</f>
        <v/>
      </c>
      <c r="T65" s="135" t="str">
        <f>IF('調査票(1期2従)'!$K$27="","",'調査票(1期2従)'!$K$27)</f>
        <v/>
      </c>
      <c r="U65" s="135" t="str">
        <f>IF('調査票(1期2従)'!$K$28="","",'調査票(1期2従)'!$K$28)</f>
        <v/>
      </c>
      <c r="V65" s="135" t="str">
        <f>IF('調査票(1期2従)'!$K$29="","",'調査票(1期2従)'!$K$29)</f>
        <v/>
      </c>
      <c r="W65" s="135" t="str">
        <f>IF('調査票(1期2従)'!$K$30="","",'調査票(1期2従)'!$K$30)</f>
        <v/>
      </c>
      <c r="X65" s="171" t="str">
        <f>IF('調査票(1期2従)'!$K$31="","",'調査票(1期2従)'!$K$31)</f>
        <v/>
      </c>
      <c r="Y65" s="193" t="s">
        <v>299</v>
      </c>
    </row>
    <row r="66" spans="2:25" x14ac:dyDescent="0.15">
      <c r="B66" s="147" t="s">
        <v>155</v>
      </c>
      <c r="C66" s="114"/>
      <c r="D66" s="111" t="str">
        <f>IF('調査票(1期主)'!$C$69="","",'調査票(1期主)'!$C$69)</f>
        <v/>
      </c>
      <c r="E66" s="112" t="str">
        <f>IF('調査票(1期主)'!$F$69="","",'調査票(1期主)'!$F$69)</f>
        <v/>
      </c>
      <c r="F66" s="112" t="str">
        <f>IF('調査票(1期主)'!$I$69="","",'調査票(1期主)'!$I$69)</f>
        <v/>
      </c>
      <c r="G66" s="112" t="str">
        <f>IF('調査票(1期主)'!$C$95="","",'調査票(1期主)'!$C$95)</f>
        <v/>
      </c>
      <c r="H66" s="112" t="str">
        <f>IF('調査票(1期主)'!$F$95="","",'調査票(1期主)'!$F$95)</f>
        <v/>
      </c>
      <c r="I66" s="112" t="str">
        <f>IF('調査票(1期主)'!$I$95="","",'調査票(1期主)'!$I$95)</f>
        <v/>
      </c>
      <c r="J66" s="148" t="str">
        <f>IF('調査票(1期主)'!$C$120="","",'調査票(1期主)'!$C$120)</f>
        <v/>
      </c>
      <c r="K66" s="111" t="str">
        <f>IF('調査票(1期1従)'!$C$69="","",'調査票(1期1従)'!$C$69)</f>
        <v/>
      </c>
      <c r="L66" s="112" t="str">
        <f>IF('調査票(1期1従)'!$F$69="","",'調査票(1期1従)'!$F$69)</f>
        <v/>
      </c>
      <c r="M66" s="112" t="str">
        <f>IF('調査票(1期1従)'!$I$69="","",'調査票(1期1従)'!$I$69)</f>
        <v/>
      </c>
      <c r="N66" s="112" t="str">
        <f>IF('調査票(1期1従)'!$C$95="","",'調査票(1期1従)'!$C$95)</f>
        <v/>
      </c>
      <c r="O66" s="112" t="str">
        <f>IF('調査票(1期1従)'!$F$95="","",'調査票(1期1従)'!$F$95)</f>
        <v/>
      </c>
      <c r="P66" s="112" t="str">
        <f>IF('調査票(1期1従)'!$I$95="","",'調査票(1期1従)'!$I$95)</f>
        <v/>
      </c>
      <c r="Q66" s="148" t="str">
        <f>IF('調査票(1期1従)'!$C$120="","",'調査票(1期1従)'!$C$120)</f>
        <v/>
      </c>
      <c r="R66" s="111" t="str">
        <f>IF('調査票(1期2従)'!$C$69="","",'調査票(1期2従)'!$C$69)</f>
        <v/>
      </c>
      <c r="S66" s="112" t="str">
        <f>IF('調査票(1期2従)'!$F$69="","",'調査票(1期2従)'!$F$69)</f>
        <v/>
      </c>
      <c r="T66" s="112" t="str">
        <f>IF('調査票(1期2従)'!$I$69="","",'調査票(1期2従)'!$I$69)</f>
        <v/>
      </c>
      <c r="U66" s="112" t="str">
        <f>IF('調査票(1期2従)'!$C$95="","",'調査票(1期2従)'!$C$95)</f>
        <v/>
      </c>
      <c r="V66" s="112" t="str">
        <f>IF('調査票(1期2従)'!$F$95="","",'調査票(1期2従)'!$F$95)</f>
        <v/>
      </c>
      <c r="W66" s="112" t="str">
        <f>IF('調査票(1期2従)'!$I$95="","",'調査票(1期2従)'!$I$95)</f>
        <v/>
      </c>
      <c r="X66" s="148" t="str">
        <f>IF('調査票(1期2従)'!$C$120="","",'調査票(1期2従)'!$C$120)</f>
        <v/>
      </c>
      <c r="Y66" s="194">
        <f>SUM(D66:X66)</f>
        <v>0</v>
      </c>
    </row>
    <row r="67" spans="2:25" x14ac:dyDescent="0.15">
      <c r="B67" s="123" t="s">
        <v>156</v>
      </c>
      <c r="C67" s="119"/>
      <c r="D67" s="124" t="str">
        <f>IF('調査票(1期主)'!$C$70="","",'調査票(1期主)'!$C$70)</f>
        <v/>
      </c>
      <c r="E67" s="117" t="str">
        <f>IF('調査票(1期主)'!$F$70="","",'調査票(1期主)'!$F$70)</f>
        <v/>
      </c>
      <c r="F67" s="117" t="str">
        <f>IF('調査票(1期主)'!$I$70="","",'調査票(1期主)'!$I$70)</f>
        <v/>
      </c>
      <c r="G67" s="117" t="str">
        <f>IF('調査票(1期主)'!$C$96="","",'調査票(1期主)'!$C$96)</f>
        <v/>
      </c>
      <c r="H67" s="117" t="str">
        <f>IF('調査票(1期主)'!$F$96="","",'調査票(1期主)'!$F$96)</f>
        <v/>
      </c>
      <c r="I67" s="117" t="str">
        <f>IF('調査票(1期主)'!$I$96="","",'調査票(1期主)'!$I$96)</f>
        <v/>
      </c>
      <c r="J67" s="150" t="str">
        <f>IF('調査票(1期主)'!$C$121="","",'調査票(1期主)'!$C$121)</f>
        <v/>
      </c>
      <c r="K67" s="124" t="str">
        <f>IF('調査票(1期1従)'!$C$70="","",'調査票(1期1従)'!$C$70)</f>
        <v/>
      </c>
      <c r="L67" s="117" t="str">
        <f>IF('調査票(1期1従)'!$F$70="","",'調査票(1期1従)'!$F$70)</f>
        <v/>
      </c>
      <c r="M67" s="117" t="str">
        <f>IF('調査票(1期1従)'!$I$70="","",'調査票(1期1従)'!$I$70)</f>
        <v/>
      </c>
      <c r="N67" s="117" t="str">
        <f>IF('調査票(1期1従)'!$C$96="","",'調査票(1期1従)'!$C$96)</f>
        <v/>
      </c>
      <c r="O67" s="117" t="str">
        <f>IF('調査票(1期1従)'!$F$96="","",'調査票(1期1従)'!$F$96)</f>
        <v/>
      </c>
      <c r="P67" s="117" t="str">
        <f>IF('調査票(1期1従)'!$I$96="","",'調査票(1期1従)'!$I$96)</f>
        <v/>
      </c>
      <c r="Q67" s="150" t="str">
        <f>IF('調査票(1期1従)'!$C$121="","",'調査票(1期1従)'!$C$121)</f>
        <v/>
      </c>
      <c r="R67" s="124" t="str">
        <f>IF('調査票(1期2従)'!$C$70="","",'調査票(1期2従)'!$C$70)</f>
        <v/>
      </c>
      <c r="S67" s="117" t="str">
        <f>IF('調査票(1期2従)'!$F$70="","",'調査票(1期2従)'!$F$70)</f>
        <v/>
      </c>
      <c r="T67" s="117" t="str">
        <f>IF('調査票(1期2従)'!$I$70="","",'調査票(1期2従)'!$I$70)</f>
        <v/>
      </c>
      <c r="U67" s="117" t="str">
        <f>IF('調査票(1期2従)'!$C$96="","",'調査票(1期2従)'!$C$96)</f>
        <v/>
      </c>
      <c r="V67" s="117" t="str">
        <f>IF('調査票(1期2従)'!$F$96="","",'調査票(1期2従)'!$F$96)</f>
        <v/>
      </c>
      <c r="W67" s="117" t="str">
        <f>IF('調査票(1期2従)'!$I$96="","",'調査票(1期2従)'!$I$96)</f>
        <v/>
      </c>
      <c r="X67" s="150" t="str">
        <f>IF('調査票(1期2従)'!$C$121="","",'調査票(1期2従)'!$C$121)</f>
        <v/>
      </c>
      <c r="Y67" s="194">
        <f t="shared" ref="Y67:Y88" si="7">SUM(D67:X67)</f>
        <v>0</v>
      </c>
    </row>
    <row r="68" spans="2:25" x14ac:dyDescent="0.15">
      <c r="B68" s="123" t="s">
        <v>157</v>
      </c>
      <c r="C68" s="119"/>
      <c r="D68" s="124" t="str">
        <f>IF('調査票(1期主)'!$C$71="","",'調査票(1期主)'!$C$71)</f>
        <v/>
      </c>
      <c r="E68" s="117" t="str">
        <f>IF('調査票(1期主)'!$F$71="","",'調査票(1期主)'!$F$71)</f>
        <v/>
      </c>
      <c r="F68" s="117" t="str">
        <f>IF('調査票(1期主)'!$I$71="","",'調査票(1期主)'!$I$71)</f>
        <v/>
      </c>
      <c r="G68" s="117" t="str">
        <f>IF('調査票(1期主)'!$C$97="","",'調査票(1期主)'!$C$97)</f>
        <v/>
      </c>
      <c r="H68" s="117" t="str">
        <f>IF('調査票(1期主)'!$F$97="","",'調査票(1期主)'!$F$97)</f>
        <v/>
      </c>
      <c r="I68" s="117" t="str">
        <f>IF('調査票(1期主)'!$I$97="","",'調査票(1期主)'!$I$97)</f>
        <v/>
      </c>
      <c r="J68" s="150" t="str">
        <f>IF('調査票(1期主)'!$C$122="","",'調査票(1期主)'!$C$122)</f>
        <v/>
      </c>
      <c r="K68" s="124" t="str">
        <f>IF('調査票(1期1従)'!$C$71="","",'調査票(1期1従)'!$C$71)</f>
        <v/>
      </c>
      <c r="L68" s="117" t="str">
        <f>IF('調査票(1期1従)'!$F$71="","",'調査票(1期1従)'!$F$71)</f>
        <v/>
      </c>
      <c r="M68" s="117" t="str">
        <f>IF('調査票(1期1従)'!$I$71="","",'調査票(1期1従)'!$I$71)</f>
        <v/>
      </c>
      <c r="N68" s="117" t="str">
        <f>IF('調査票(1期1従)'!$C$97="","",'調査票(1期1従)'!$C$97)</f>
        <v/>
      </c>
      <c r="O68" s="117" t="str">
        <f>IF('調査票(1期1従)'!$F$97="","",'調査票(1期1従)'!$F$97)</f>
        <v/>
      </c>
      <c r="P68" s="117" t="str">
        <f>IF('調査票(1期1従)'!$I$97="","",'調査票(1期1従)'!$I$97)</f>
        <v/>
      </c>
      <c r="Q68" s="150" t="str">
        <f>IF('調査票(1期1従)'!$C$122="","",'調査票(1期1従)'!$C$122)</f>
        <v/>
      </c>
      <c r="R68" s="124" t="str">
        <f>IF('調査票(1期2従)'!$C$71="","",'調査票(1期2従)'!$C$71)</f>
        <v/>
      </c>
      <c r="S68" s="117" t="str">
        <f>IF('調査票(1期2従)'!$F$71="","",'調査票(1期2従)'!$F$71)</f>
        <v/>
      </c>
      <c r="T68" s="117" t="str">
        <f>IF('調査票(1期2従)'!$I$71="","",'調査票(1期2従)'!$I$71)</f>
        <v/>
      </c>
      <c r="U68" s="117" t="str">
        <f>IF('調査票(1期2従)'!$C$97="","",'調査票(1期2従)'!$C$97)</f>
        <v/>
      </c>
      <c r="V68" s="117" t="str">
        <f>IF('調査票(1期2従)'!$F$97="","",'調査票(1期2従)'!$F$97)</f>
        <v/>
      </c>
      <c r="W68" s="117" t="str">
        <f>IF('調査票(1期2従)'!$I$97="","",'調査票(1期2従)'!$I$97)</f>
        <v/>
      </c>
      <c r="X68" s="150" t="str">
        <f>IF('調査票(1期2従)'!$C$122="","",'調査票(1期2従)'!$C$122)</f>
        <v/>
      </c>
      <c r="Y68" s="194">
        <f t="shared" si="7"/>
        <v>0</v>
      </c>
    </row>
    <row r="69" spans="2:25" x14ac:dyDescent="0.15">
      <c r="B69" s="123" t="s">
        <v>158</v>
      </c>
      <c r="C69" s="119"/>
      <c r="D69" s="124" t="str">
        <f>IF('調査票(1期主)'!$C$72="","",'調査票(1期主)'!$C$72)</f>
        <v/>
      </c>
      <c r="E69" s="117" t="str">
        <f>IF('調査票(1期主)'!$F$72="","",'調査票(1期主)'!$F$72)</f>
        <v/>
      </c>
      <c r="F69" s="117" t="str">
        <f>IF('調査票(1期主)'!$I$72="","",'調査票(1期主)'!$I$72)</f>
        <v/>
      </c>
      <c r="G69" s="117" t="str">
        <f>IF('調査票(1期主)'!$C$98="","",'調査票(1期主)'!$C$98)</f>
        <v/>
      </c>
      <c r="H69" s="117" t="str">
        <f>IF('調査票(1期主)'!$F$98="","",'調査票(1期主)'!$F$98)</f>
        <v/>
      </c>
      <c r="I69" s="117" t="str">
        <f>IF('調査票(1期主)'!$I$98="","",'調査票(1期主)'!$I$98)</f>
        <v/>
      </c>
      <c r="J69" s="150" t="str">
        <f>IF('調査票(1期主)'!$C$123="","",'調査票(1期主)'!$C$123)</f>
        <v/>
      </c>
      <c r="K69" s="124" t="str">
        <f>IF('調査票(1期1従)'!$C$72="","",'調査票(1期1従)'!$C$72)</f>
        <v/>
      </c>
      <c r="L69" s="117" t="str">
        <f>IF('調査票(1期1従)'!$F$72="","",'調査票(1期1従)'!$F$72)</f>
        <v/>
      </c>
      <c r="M69" s="117" t="str">
        <f>IF('調査票(1期1従)'!$I$72="","",'調査票(1期1従)'!$I$72)</f>
        <v/>
      </c>
      <c r="N69" s="117" t="str">
        <f>IF('調査票(1期1従)'!$C$98="","",'調査票(1期1従)'!$C$98)</f>
        <v/>
      </c>
      <c r="O69" s="117" t="str">
        <f>IF('調査票(1期1従)'!$F$98="","",'調査票(1期1従)'!$F$98)</f>
        <v/>
      </c>
      <c r="P69" s="117" t="str">
        <f>IF('調査票(1期1従)'!$I$98="","",'調査票(1期1従)'!$I$98)</f>
        <v/>
      </c>
      <c r="Q69" s="150" t="str">
        <f>IF('調査票(1期1従)'!$C$123="","",'調査票(1期1従)'!$C$123)</f>
        <v/>
      </c>
      <c r="R69" s="124" t="str">
        <f>IF('調査票(1期2従)'!$C$72="","",'調査票(1期2従)'!$C$72)</f>
        <v/>
      </c>
      <c r="S69" s="117" t="str">
        <f>IF('調査票(1期2従)'!$F$72="","",'調査票(1期2従)'!$F$72)</f>
        <v/>
      </c>
      <c r="T69" s="117" t="str">
        <f>IF('調査票(1期2従)'!$I$72="","",'調査票(1期2従)'!$I$72)</f>
        <v/>
      </c>
      <c r="U69" s="117" t="str">
        <f>IF('調査票(1期2従)'!$C$98="","",'調査票(1期2従)'!$C$98)</f>
        <v/>
      </c>
      <c r="V69" s="117" t="str">
        <f>IF('調査票(1期2従)'!$F$98="","",'調査票(1期2従)'!$F$98)</f>
        <v/>
      </c>
      <c r="W69" s="117" t="str">
        <f>IF('調査票(1期2従)'!$I$98="","",'調査票(1期2従)'!$I$98)</f>
        <v/>
      </c>
      <c r="X69" s="150" t="str">
        <f>IF('調査票(1期2従)'!$C$123="","",'調査票(1期2従)'!$C$123)</f>
        <v/>
      </c>
      <c r="Y69" s="194">
        <f t="shared" si="7"/>
        <v>0</v>
      </c>
    </row>
    <row r="70" spans="2:25" x14ac:dyDescent="0.15">
      <c r="B70" s="103" t="s">
        <v>159</v>
      </c>
      <c r="C70" s="104"/>
      <c r="D70" s="124" t="str">
        <f>IF('調査票(1期主)'!$C$73="","",'調査票(1期主)'!$C$73)</f>
        <v/>
      </c>
      <c r="E70" s="117" t="str">
        <f>IF('調査票(1期主)'!$F$73="","",'調査票(1期主)'!$F$73)</f>
        <v/>
      </c>
      <c r="F70" s="117" t="str">
        <f>IF('調査票(1期主)'!$I$73="","",'調査票(1期主)'!$I$73)</f>
        <v/>
      </c>
      <c r="G70" s="117" t="str">
        <f>IF('調査票(1期主)'!$C$99="","",'調査票(1期主)'!$C$99)</f>
        <v/>
      </c>
      <c r="H70" s="117" t="str">
        <f>IF('調査票(1期主)'!$F$99="","",'調査票(1期主)'!$F$99)</f>
        <v/>
      </c>
      <c r="I70" s="117" t="str">
        <f>IF('調査票(1期主)'!$I$99="","",'調査票(1期主)'!$I$99)</f>
        <v/>
      </c>
      <c r="J70" s="150" t="str">
        <f>IF('調査票(1期主)'!$C$124="","",'調査票(1期主)'!$C$124)</f>
        <v/>
      </c>
      <c r="K70" s="124" t="str">
        <f>IF('調査票(1期1従)'!$C$73="","",'調査票(1期1従)'!$C$73)</f>
        <v/>
      </c>
      <c r="L70" s="117" t="str">
        <f>IF('調査票(1期1従)'!$F$73="","",'調査票(1期1従)'!$F$73)</f>
        <v/>
      </c>
      <c r="M70" s="117" t="str">
        <f>IF('調査票(1期1従)'!$I$73="","",'調査票(1期1従)'!$I$73)</f>
        <v/>
      </c>
      <c r="N70" s="117" t="str">
        <f>IF('調査票(1期1従)'!$C$99="","",'調査票(1期1従)'!$C$99)</f>
        <v/>
      </c>
      <c r="O70" s="117" t="str">
        <f>IF('調査票(1期1従)'!$F$99="","",'調査票(1期1従)'!$F$99)</f>
        <v/>
      </c>
      <c r="P70" s="117" t="str">
        <f>IF('調査票(1期1従)'!$I$99="","",'調査票(1期1従)'!$I$99)</f>
        <v/>
      </c>
      <c r="Q70" s="150" t="str">
        <f>IF('調査票(1期1従)'!$C$124="","",'調査票(1期1従)'!$C$124)</f>
        <v/>
      </c>
      <c r="R70" s="124" t="str">
        <f>IF('調査票(1期2従)'!$C$73="","",'調査票(1期2従)'!$C$73)</f>
        <v/>
      </c>
      <c r="S70" s="117" t="str">
        <f>IF('調査票(1期2従)'!$F$73="","",'調査票(1期2従)'!$F$73)</f>
        <v/>
      </c>
      <c r="T70" s="117" t="str">
        <f>IF('調査票(1期2従)'!$I$73="","",'調査票(1期2従)'!$I$73)</f>
        <v/>
      </c>
      <c r="U70" s="117" t="str">
        <f>IF('調査票(1期2従)'!$C$99="","",'調査票(1期2従)'!$C$99)</f>
        <v/>
      </c>
      <c r="V70" s="117" t="str">
        <f>IF('調査票(1期2従)'!$F$99="","",'調査票(1期2従)'!$F$99)</f>
        <v/>
      </c>
      <c r="W70" s="117" t="str">
        <f>IF('調査票(1期2従)'!$I$99="","",'調査票(1期2従)'!$I$99)</f>
        <v/>
      </c>
      <c r="X70" s="150" t="str">
        <f>IF('調査票(1期2従)'!$C$124="","",'調査票(1期2従)'!$C$124)</f>
        <v/>
      </c>
      <c r="Y70" s="194">
        <f t="shared" si="7"/>
        <v>0</v>
      </c>
    </row>
    <row r="71" spans="2:25" x14ac:dyDescent="0.15">
      <c r="B71" s="103" t="s">
        <v>160</v>
      </c>
      <c r="C71" s="104"/>
      <c r="D71" s="124" t="str">
        <f>IF('調査票(1期主)'!$C$74="","",'調査票(1期主)'!$C$74)</f>
        <v/>
      </c>
      <c r="E71" s="117" t="str">
        <f>IF('調査票(1期主)'!$F$74="","",'調査票(1期主)'!$F$74)</f>
        <v/>
      </c>
      <c r="F71" s="117" t="str">
        <f>IF('調査票(1期主)'!$I$74="","",'調査票(1期主)'!$I$74)</f>
        <v/>
      </c>
      <c r="G71" s="117" t="str">
        <f>IF('調査票(1期主)'!$C$100="","",'調査票(1期主)'!$C$100)</f>
        <v/>
      </c>
      <c r="H71" s="117" t="str">
        <f>IF('調査票(1期主)'!$F$100="","",'調査票(1期主)'!$F$100)</f>
        <v/>
      </c>
      <c r="I71" s="117" t="str">
        <f>IF('調査票(1期主)'!$I$100="","",'調査票(1期主)'!$I$100)</f>
        <v/>
      </c>
      <c r="J71" s="150" t="str">
        <f>IF('調査票(1期主)'!$C$125="","",'調査票(1期主)'!$C$125)</f>
        <v/>
      </c>
      <c r="K71" s="124" t="str">
        <f>IF('調査票(1期1従)'!$C$74="","",'調査票(1期1従)'!$C$74)</f>
        <v/>
      </c>
      <c r="L71" s="117" t="str">
        <f>IF('調査票(1期1従)'!$F$74="","",'調査票(1期1従)'!$F$74)</f>
        <v/>
      </c>
      <c r="M71" s="117" t="str">
        <f>IF('調査票(1期1従)'!$I$74="","",'調査票(1期1従)'!$I$74)</f>
        <v/>
      </c>
      <c r="N71" s="117" t="str">
        <f>IF('調査票(1期1従)'!$C$100="","",'調査票(1期1従)'!$C$100)</f>
        <v/>
      </c>
      <c r="O71" s="117" t="str">
        <f>IF('調査票(1期1従)'!$F$100="","",'調査票(1期1従)'!$F$100)</f>
        <v/>
      </c>
      <c r="P71" s="117" t="str">
        <f>IF('調査票(1期1従)'!$I$100="","",'調査票(1期1従)'!$I$100)</f>
        <v/>
      </c>
      <c r="Q71" s="150" t="str">
        <f>IF('調査票(1期1従)'!$C$125="","",'調査票(1期1従)'!$C$125)</f>
        <v/>
      </c>
      <c r="R71" s="124" t="str">
        <f>IF('調査票(1期2従)'!$C$74="","",'調査票(1期2従)'!$C$74)</f>
        <v/>
      </c>
      <c r="S71" s="117" t="str">
        <f>IF('調査票(1期2従)'!$F$74="","",'調査票(1期2従)'!$F$74)</f>
        <v/>
      </c>
      <c r="T71" s="117" t="str">
        <f>IF('調査票(1期2従)'!$I$74="","",'調査票(1期2従)'!$I$74)</f>
        <v/>
      </c>
      <c r="U71" s="117" t="str">
        <f>IF('調査票(1期2従)'!$C$100="","",'調査票(1期2従)'!$C$100)</f>
        <v/>
      </c>
      <c r="V71" s="117" t="str">
        <f>IF('調査票(1期2従)'!$F$100="","",'調査票(1期2従)'!$F$100)</f>
        <v/>
      </c>
      <c r="W71" s="117" t="str">
        <f>IF('調査票(1期2従)'!$I$100="","",'調査票(1期2従)'!$I$100)</f>
        <v/>
      </c>
      <c r="X71" s="150" t="str">
        <f>IF('調査票(1期2従)'!$C$125="","",'調査票(1期2従)'!$C$125)</f>
        <v/>
      </c>
      <c r="Y71" s="194">
        <f t="shared" si="7"/>
        <v>0</v>
      </c>
    </row>
    <row r="72" spans="2:25" x14ac:dyDescent="0.15">
      <c r="B72" s="103" t="s">
        <v>161</v>
      </c>
      <c r="C72" s="104"/>
      <c r="D72" s="124" t="str">
        <f>IF('調査票(1期主)'!$C$75="","",'調査票(1期主)'!$C$75)</f>
        <v/>
      </c>
      <c r="E72" s="117" t="str">
        <f>IF('調査票(1期主)'!$F$75="","",'調査票(1期主)'!$F$75)</f>
        <v/>
      </c>
      <c r="F72" s="117" t="str">
        <f>IF('調査票(1期主)'!$I$75="","",'調査票(1期主)'!$I$75)</f>
        <v/>
      </c>
      <c r="G72" s="117" t="str">
        <f>IF('調査票(1期主)'!$C$101="","",'調査票(1期主)'!$C$101)</f>
        <v/>
      </c>
      <c r="H72" s="117" t="str">
        <f>IF('調査票(1期主)'!$F$101="","",'調査票(1期主)'!$F$101)</f>
        <v/>
      </c>
      <c r="I72" s="117" t="str">
        <f>IF('調査票(1期主)'!$I$101="","",'調査票(1期主)'!$I$101)</f>
        <v/>
      </c>
      <c r="J72" s="150" t="str">
        <f>IF('調査票(1期主)'!$C$126="","",'調査票(1期主)'!$C$126)</f>
        <v/>
      </c>
      <c r="K72" s="124" t="str">
        <f>IF('調査票(1期1従)'!$C$75="","",'調査票(1期1従)'!$C$75)</f>
        <v/>
      </c>
      <c r="L72" s="117" t="str">
        <f>IF('調査票(1期1従)'!$F$75="","",'調査票(1期1従)'!$F$75)</f>
        <v/>
      </c>
      <c r="M72" s="117" t="str">
        <f>IF('調査票(1期1従)'!$I$75="","",'調査票(1期1従)'!$I$75)</f>
        <v/>
      </c>
      <c r="N72" s="117" t="str">
        <f>IF('調査票(1期1従)'!$C$101="","",'調査票(1期1従)'!$C$101)</f>
        <v/>
      </c>
      <c r="O72" s="117" t="str">
        <f>IF('調査票(1期1従)'!$F$101="","",'調査票(1期1従)'!$F$101)</f>
        <v/>
      </c>
      <c r="P72" s="117" t="str">
        <f>IF('調査票(1期1従)'!$I$101="","",'調査票(1期1従)'!$I$101)</f>
        <v/>
      </c>
      <c r="Q72" s="150" t="str">
        <f>IF('調査票(1期1従)'!$C$126="","",'調査票(1期1従)'!$C$126)</f>
        <v/>
      </c>
      <c r="R72" s="124" t="str">
        <f>IF('調査票(1期2従)'!$C$75="","",'調査票(1期2従)'!$C$75)</f>
        <v/>
      </c>
      <c r="S72" s="117" t="str">
        <f>IF('調査票(1期2従)'!$F$75="","",'調査票(1期2従)'!$F$75)</f>
        <v/>
      </c>
      <c r="T72" s="117" t="str">
        <f>IF('調査票(1期2従)'!$I$75="","",'調査票(1期2従)'!$I$75)</f>
        <v/>
      </c>
      <c r="U72" s="117" t="str">
        <f>IF('調査票(1期2従)'!$C$101="","",'調査票(1期2従)'!$C$101)</f>
        <v/>
      </c>
      <c r="V72" s="117" t="str">
        <f>IF('調査票(1期2従)'!$F$101="","",'調査票(1期2従)'!$F$101)</f>
        <v/>
      </c>
      <c r="W72" s="117" t="str">
        <f>IF('調査票(1期2従)'!$I$101="","",'調査票(1期2従)'!$I$101)</f>
        <v/>
      </c>
      <c r="X72" s="150" t="str">
        <f>IF('調査票(1期2従)'!$C$126="","",'調査票(1期2従)'!$C$126)</f>
        <v/>
      </c>
      <c r="Y72" s="194">
        <f t="shared" si="7"/>
        <v>0</v>
      </c>
    </row>
    <row r="73" spans="2:25" x14ac:dyDescent="0.15">
      <c r="B73" s="103" t="s">
        <v>162</v>
      </c>
      <c r="C73" s="104"/>
      <c r="D73" s="124" t="str">
        <f>IF('調査票(1期主)'!$C$76="","",'調査票(1期主)'!$C$76)</f>
        <v/>
      </c>
      <c r="E73" s="117" t="str">
        <f>IF('調査票(1期主)'!$F$76="","",'調査票(1期主)'!$F$76)</f>
        <v/>
      </c>
      <c r="F73" s="117" t="str">
        <f>IF('調査票(1期主)'!$I$76="","",'調査票(1期主)'!$I$76)</f>
        <v/>
      </c>
      <c r="G73" s="117" t="str">
        <f>IF('調査票(1期主)'!$C$102="","",'調査票(1期主)'!$C$102)</f>
        <v/>
      </c>
      <c r="H73" s="117" t="str">
        <f>IF('調査票(1期主)'!$F$102="","",'調査票(1期主)'!$F$102)</f>
        <v/>
      </c>
      <c r="I73" s="117" t="str">
        <f>IF('調査票(1期主)'!$I$102="","",'調査票(1期主)'!$I$102)</f>
        <v/>
      </c>
      <c r="J73" s="150" t="str">
        <f>IF('調査票(1期主)'!$C$127="","",'調査票(1期主)'!$C$127)</f>
        <v/>
      </c>
      <c r="K73" s="124" t="str">
        <f>IF('調査票(1期1従)'!$C$76="","",'調査票(1期1従)'!$C$76)</f>
        <v/>
      </c>
      <c r="L73" s="117" t="str">
        <f>IF('調査票(1期1従)'!$F$76="","",'調査票(1期1従)'!$F$76)</f>
        <v/>
      </c>
      <c r="M73" s="117" t="str">
        <f>IF('調査票(1期1従)'!$I$76="","",'調査票(1期1従)'!$I$76)</f>
        <v/>
      </c>
      <c r="N73" s="117" t="str">
        <f>IF('調査票(1期1従)'!$C$102="","",'調査票(1期1従)'!$C$102)</f>
        <v/>
      </c>
      <c r="O73" s="117" t="str">
        <f>IF('調査票(1期1従)'!$F$102="","",'調査票(1期1従)'!$F$102)</f>
        <v/>
      </c>
      <c r="P73" s="117" t="str">
        <f>IF('調査票(1期1従)'!$I$102="","",'調査票(1期1従)'!$I$102)</f>
        <v/>
      </c>
      <c r="Q73" s="150" t="str">
        <f>IF('調査票(1期1従)'!$C$127="","",'調査票(1期1従)'!$C$127)</f>
        <v/>
      </c>
      <c r="R73" s="124" t="str">
        <f>IF('調査票(1期2従)'!$C$76="","",'調査票(1期2従)'!$C$76)</f>
        <v/>
      </c>
      <c r="S73" s="117" t="str">
        <f>IF('調査票(1期2従)'!$F$76="","",'調査票(1期2従)'!$F$76)</f>
        <v/>
      </c>
      <c r="T73" s="117" t="str">
        <f>IF('調査票(1期2従)'!$I$76="","",'調査票(1期2従)'!$I$76)</f>
        <v/>
      </c>
      <c r="U73" s="117" t="str">
        <f>IF('調査票(1期2従)'!$C$102="","",'調査票(1期2従)'!$C$102)</f>
        <v/>
      </c>
      <c r="V73" s="117" t="str">
        <f>IF('調査票(1期2従)'!$F$102="","",'調査票(1期2従)'!$F$102)</f>
        <v/>
      </c>
      <c r="W73" s="117" t="str">
        <f>IF('調査票(1期2従)'!$I$102="","",'調査票(1期2従)'!$I$102)</f>
        <v/>
      </c>
      <c r="X73" s="150" t="str">
        <f>IF('調査票(1期2従)'!$C$127="","",'調査票(1期2従)'!$C$127)</f>
        <v/>
      </c>
      <c r="Y73" s="194">
        <f t="shared" si="7"/>
        <v>0</v>
      </c>
    </row>
    <row r="74" spans="2:25" x14ac:dyDescent="0.15">
      <c r="B74" s="103" t="s">
        <v>163</v>
      </c>
      <c r="C74" s="104"/>
      <c r="D74" s="124" t="str">
        <f>IF('調査票(1期主)'!$C$77="","",'調査票(1期主)'!$C$77)</f>
        <v/>
      </c>
      <c r="E74" s="117" t="str">
        <f>IF('調査票(1期主)'!$F$77="","",'調査票(1期主)'!$F$77)</f>
        <v/>
      </c>
      <c r="F74" s="117" t="str">
        <f>IF('調査票(1期主)'!$I$77="","",'調査票(1期主)'!$I$77)</f>
        <v/>
      </c>
      <c r="G74" s="117" t="str">
        <f>IF('調査票(1期主)'!$C$103="","",'調査票(1期主)'!$C$103)</f>
        <v/>
      </c>
      <c r="H74" s="117" t="str">
        <f>IF('調査票(1期主)'!$F$103="","",'調査票(1期主)'!$F$103)</f>
        <v/>
      </c>
      <c r="I74" s="117" t="str">
        <f>IF('調査票(1期主)'!$I$103="","",'調査票(1期主)'!$I$103)</f>
        <v/>
      </c>
      <c r="J74" s="150" t="str">
        <f>IF('調査票(1期主)'!$C$128="","",'調査票(1期主)'!$C$128)</f>
        <v/>
      </c>
      <c r="K74" s="124" t="str">
        <f>IF('調査票(1期1従)'!$C$77="","",'調査票(1期1従)'!$C$77)</f>
        <v/>
      </c>
      <c r="L74" s="117" t="str">
        <f>IF('調査票(1期1従)'!$F$77="","",'調査票(1期1従)'!$F$77)</f>
        <v/>
      </c>
      <c r="M74" s="117" t="str">
        <f>IF('調査票(1期1従)'!$I$77="","",'調査票(1期1従)'!$I$77)</f>
        <v/>
      </c>
      <c r="N74" s="117" t="str">
        <f>IF('調査票(1期1従)'!$C$103="","",'調査票(1期1従)'!$C$103)</f>
        <v/>
      </c>
      <c r="O74" s="117" t="str">
        <f>IF('調査票(1期1従)'!$F$103="","",'調査票(1期1従)'!$F$103)</f>
        <v/>
      </c>
      <c r="P74" s="117" t="str">
        <f>IF('調査票(1期1従)'!$I$103="","",'調査票(1期1従)'!$I$103)</f>
        <v/>
      </c>
      <c r="Q74" s="150" t="str">
        <f>IF('調査票(1期1従)'!$C$128="","",'調査票(1期1従)'!$C$128)</f>
        <v/>
      </c>
      <c r="R74" s="124" t="str">
        <f>IF('調査票(1期2従)'!$C$77="","",'調査票(1期2従)'!$C$77)</f>
        <v/>
      </c>
      <c r="S74" s="117" t="str">
        <f>IF('調査票(1期2従)'!$F$77="","",'調査票(1期2従)'!$F$77)</f>
        <v/>
      </c>
      <c r="T74" s="117" t="str">
        <f>IF('調査票(1期2従)'!$I$77="","",'調査票(1期2従)'!$I$77)</f>
        <v/>
      </c>
      <c r="U74" s="117" t="str">
        <f>IF('調査票(1期2従)'!$C$103="","",'調査票(1期2従)'!$C$103)</f>
        <v/>
      </c>
      <c r="V74" s="117" t="str">
        <f>IF('調査票(1期2従)'!$F$103="","",'調査票(1期2従)'!$F$103)</f>
        <v/>
      </c>
      <c r="W74" s="117" t="str">
        <f>IF('調査票(1期2従)'!$I$103="","",'調査票(1期2従)'!$I$103)</f>
        <v/>
      </c>
      <c r="X74" s="150" t="str">
        <f>IF('調査票(1期2従)'!$C$128="","",'調査票(1期2従)'!$C$128)</f>
        <v/>
      </c>
      <c r="Y74" s="194">
        <f t="shared" si="7"/>
        <v>0</v>
      </c>
    </row>
    <row r="75" spans="2:25" x14ac:dyDescent="0.15">
      <c r="B75" s="103" t="s">
        <v>164</v>
      </c>
      <c r="C75" s="104"/>
      <c r="D75" s="124" t="str">
        <f>IF('調査票(1期主)'!$C$78="","",'調査票(1期主)'!$C$78)</f>
        <v/>
      </c>
      <c r="E75" s="117" t="str">
        <f>IF('調査票(1期主)'!$F$78="","",'調査票(1期主)'!$F$78)</f>
        <v/>
      </c>
      <c r="F75" s="117" t="str">
        <f>IF('調査票(1期主)'!$I$78="","",'調査票(1期主)'!$I$78)</f>
        <v/>
      </c>
      <c r="G75" s="117" t="str">
        <f>IF('調査票(1期主)'!$C$104="","",'調査票(1期主)'!$C$104)</f>
        <v/>
      </c>
      <c r="H75" s="117" t="str">
        <f>IF('調査票(1期主)'!$F$104="","",'調査票(1期主)'!$F$104)</f>
        <v/>
      </c>
      <c r="I75" s="117" t="str">
        <f>IF('調査票(1期主)'!$I$104="","",'調査票(1期主)'!$I$104)</f>
        <v/>
      </c>
      <c r="J75" s="150" t="str">
        <f>IF('調査票(1期主)'!$C$129="","",'調査票(1期主)'!$C$129)</f>
        <v/>
      </c>
      <c r="K75" s="124" t="str">
        <f>IF('調査票(1期1従)'!$C$78="","",'調査票(1期1従)'!$C$78)</f>
        <v/>
      </c>
      <c r="L75" s="117" t="str">
        <f>IF('調査票(1期1従)'!$F$78="","",'調査票(1期1従)'!$F$78)</f>
        <v/>
      </c>
      <c r="M75" s="117" t="str">
        <f>IF('調査票(1期1従)'!$I$78="","",'調査票(1期1従)'!$I$78)</f>
        <v/>
      </c>
      <c r="N75" s="117" t="str">
        <f>IF('調査票(1期1従)'!$C$104="","",'調査票(1期1従)'!$C$104)</f>
        <v/>
      </c>
      <c r="O75" s="117" t="str">
        <f>IF('調査票(1期1従)'!$F$104="","",'調査票(1期1従)'!$F$104)</f>
        <v/>
      </c>
      <c r="P75" s="117" t="str">
        <f>IF('調査票(1期1従)'!$I$104="","",'調査票(1期1従)'!$I$104)</f>
        <v/>
      </c>
      <c r="Q75" s="150" t="str">
        <f>IF('調査票(1期1従)'!$C$129="","",'調査票(1期1従)'!$C$129)</f>
        <v/>
      </c>
      <c r="R75" s="124" t="str">
        <f>IF('調査票(1期2従)'!$C$78="","",'調査票(1期2従)'!$C$78)</f>
        <v/>
      </c>
      <c r="S75" s="117" t="str">
        <f>IF('調査票(1期2従)'!$F$78="","",'調査票(1期2従)'!$F$78)</f>
        <v/>
      </c>
      <c r="T75" s="117" t="str">
        <f>IF('調査票(1期2従)'!$I$78="","",'調査票(1期2従)'!$I$78)</f>
        <v/>
      </c>
      <c r="U75" s="117" t="str">
        <f>IF('調査票(1期2従)'!$C$104="","",'調査票(1期2従)'!$C$104)</f>
        <v/>
      </c>
      <c r="V75" s="117" t="str">
        <f>IF('調査票(1期2従)'!$F$104="","",'調査票(1期2従)'!$F$104)</f>
        <v/>
      </c>
      <c r="W75" s="117" t="str">
        <f>IF('調査票(1期2従)'!$I$104="","",'調査票(1期2従)'!$I$104)</f>
        <v/>
      </c>
      <c r="X75" s="150" t="str">
        <f>IF('調査票(1期2従)'!$C$129="","",'調査票(1期2従)'!$C$129)</f>
        <v/>
      </c>
      <c r="Y75" s="194">
        <f t="shared" si="7"/>
        <v>0</v>
      </c>
    </row>
    <row r="76" spans="2:25" x14ac:dyDescent="0.15">
      <c r="B76" s="103" t="s">
        <v>165</v>
      </c>
      <c r="C76" s="104"/>
      <c r="D76" s="124" t="str">
        <f>IF('調査票(1期主)'!$C$79="","",'調査票(1期主)'!$C$79)</f>
        <v/>
      </c>
      <c r="E76" s="117" t="str">
        <f>IF('調査票(1期主)'!$F$79="","",'調査票(1期主)'!$F$79)</f>
        <v/>
      </c>
      <c r="F76" s="117" t="str">
        <f>IF('調査票(1期主)'!$I$79="","",'調査票(1期主)'!$I$79)</f>
        <v/>
      </c>
      <c r="G76" s="117" t="str">
        <f>IF('調査票(1期主)'!$C$105="","",'調査票(1期主)'!$C$105)</f>
        <v/>
      </c>
      <c r="H76" s="117" t="str">
        <f>IF('調査票(1期主)'!$F$105="","",'調査票(1期主)'!$F$105)</f>
        <v/>
      </c>
      <c r="I76" s="117" t="str">
        <f>IF('調査票(1期主)'!$I$105="","",'調査票(1期主)'!$I$105)</f>
        <v/>
      </c>
      <c r="J76" s="150" t="str">
        <f>IF('調査票(1期主)'!$C$130="","",'調査票(1期主)'!$C$130)</f>
        <v/>
      </c>
      <c r="K76" s="124" t="str">
        <f>IF('調査票(1期1従)'!$C$79="","",'調査票(1期1従)'!$C$79)</f>
        <v/>
      </c>
      <c r="L76" s="117" t="str">
        <f>IF('調査票(1期1従)'!$F$79="","",'調査票(1期1従)'!$F$79)</f>
        <v/>
      </c>
      <c r="M76" s="117" t="str">
        <f>IF('調査票(1期1従)'!$I$79="","",'調査票(1期1従)'!$I$79)</f>
        <v/>
      </c>
      <c r="N76" s="117" t="str">
        <f>IF('調査票(1期1従)'!$C$105="","",'調査票(1期1従)'!$C$105)</f>
        <v/>
      </c>
      <c r="O76" s="117" t="str">
        <f>IF('調査票(1期1従)'!$F$105="","",'調査票(1期1従)'!$F$105)</f>
        <v/>
      </c>
      <c r="P76" s="117" t="str">
        <f>IF('調査票(1期1従)'!$I$105="","",'調査票(1期1従)'!$I$105)</f>
        <v/>
      </c>
      <c r="Q76" s="150" t="str">
        <f>IF('調査票(1期1従)'!$C$130="","",'調査票(1期1従)'!$C$130)</f>
        <v/>
      </c>
      <c r="R76" s="124" t="str">
        <f>IF('調査票(1期2従)'!$C$79="","",'調査票(1期2従)'!$C$79)</f>
        <v/>
      </c>
      <c r="S76" s="117" t="str">
        <f>IF('調査票(1期2従)'!$F$79="","",'調査票(1期2従)'!$F$79)</f>
        <v/>
      </c>
      <c r="T76" s="117" t="str">
        <f>IF('調査票(1期2従)'!$I$79="","",'調査票(1期2従)'!$I$79)</f>
        <v/>
      </c>
      <c r="U76" s="117" t="str">
        <f>IF('調査票(1期2従)'!$C$105="","",'調査票(1期2従)'!$C$105)</f>
        <v/>
      </c>
      <c r="V76" s="117" t="str">
        <f>IF('調査票(1期2従)'!$F$105="","",'調査票(1期2従)'!$F$105)</f>
        <v/>
      </c>
      <c r="W76" s="117" t="str">
        <f>IF('調査票(1期2従)'!$I$105="","",'調査票(1期2従)'!$I$105)</f>
        <v/>
      </c>
      <c r="X76" s="150" t="str">
        <f>IF('調査票(1期2従)'!$C$130="","",'調査票(1期2従)'!$C$130)</f>
        <v/>
      </c>
      <c r="Y76" s="194">
        <f t="shared" si="7"/>
        <v>0</v>
      </c>
    </row>
    <row r="77" spans="2:25" x14ac:dyDescent="0.15">
      <c r="B77" s="103" t="s">
        <v>193</v>
      </c>
      <c r="C77" s="104"/>
      <c r="D77" s="124" t="str">
        <f>IF('調査票(1期主)'!$C$80="","",'調査票(1期主)'!$C$80)</f>
        <v/>
      </c>
      <c r="E77" s="117" t="str">
        <f>IF('調査票(1期主)'!$F$80="","",'調査票(1期主)'!$F$80)</f>
        <v/>
      </c>
      <c r="F77" s="117" t="str">
        <f>IF('調査票(1期主)'!$I$80="","",'調査票(1期主)'!$I$80)</f>
        <v/>
      </c>
      <c r="G77" s="117" t="str">
        <f>IF('調査票(1期主)'!$C$106="","",'調査票(1期主)'!$C$106)</f>
        <v/>
      </c>
      <c r="H77" s="117" t="str">
        <f>IF('調査票(1期主)'!$F$106="","",'調査票(1期主)'!$F$106)</f>
        <v/>
      </c>
      <c r="I77" s="117" t="str">
        <f>IF('調査票(1期主)'!$I$106="","",'調査票(1期主)'!$I$106)</f>
        <v/>
      </c>
      <c r="J77" s="150" t="str">
        <f>IF('調査票(1期主)'!$C$131="","",'調査票(1期主)'!$C$131)</f>
        <v/>
      </c>
      <c r="K77" s="124" t="str">
        <f>IF('調査票(1期1従)'!$C$80="","",'調査票(1期1従)'!$C$80)</f>
        <v/>
      </c>
      <c r="L77" s="117" t="str">
        <f>IF('調査票(1期1従)'!$F$80="","",'調査票(1期1従)'!$F$80)</f>
        <v/>
      </c>
      <c r="M77" s="117" t="str">
        <f>IF('調査票(1期1従)'!$I$80="","",'調査票(1期1従)'!$I$80)</f>
        <v/>
      </c>
      <c r="N77" s="117" t="str">
        <f>IF('調査票(1期1従)'!$C$106="","",'調査票(1期1従)'!$C$106)</f>
        <v/>
      </c>
      <c r="O77" s="117" t="str">
        <f>IF('調査票(1期1従)'!$F$106="","",'調査票(1期1従)'!$F$106)</f>
        <v/>
      </c>
      <c r="P77" s="117" t="str">
        <f>IF('調査票(1期1従)'!$I$106="","",'調査票(1期1従)'!$I$106)</f>
        <v/>
      </c>
      <c r="Q77" s="150" t="str">
        <f>IF('調査票(1期1従)'!$C$131="","",'調査票(1期1従)'!$C$131)</f>
        <v/>
      </c>
      <c r="R77" s="124" t="str">
        <f>IF('調査票(1期2従)'!$C$80="","",'調査票(1期2従)'!$C$80)</f>
        <v/>
      </c>
      <c r="S77" s="117" t="str">
        <f>IF('調査票(1期2従)'!$F$80="","",'調査票(1期2従)'!$F$80)</f>
        <v/>
      </c>
      <c r="T77" s="117" t="str">
        <f>IF('調査票(1期2従)'!$I$80="","",'調査票(1期2従)'!$I$80)</f>
        <v/>
      </c>
      <c r="U77" s="117" t="str">
        <f>IF('調査票(1期2従)'!$C$106="","",'調査票(1期2従)'!$C$106)</f>
        <v/>
      </c>
      <c r="V77" s="117" t="str">
        <f>IF('調査票(1期2従)'!$F$106="","",'調査票(1期2従)'!$F$106)</f>
        <v/>
      </c>
      <c r="W77" s="117" t="str">
        <f>IF('調査票(1期2従)'!$I$106="","",'調査票(1期2従)'!$I$106)</f>
        <v/>
      </c>
      <c r="X77" s="150" t="str">
        <f>IF('調査票(1期2従)'!$C$131="","",'調査票(1期2従)'!$C$131)</f>
        <v/>
      </c>
      <c r="Y77" s="194">
        <f t="shared" si="7"/>
        <v>0</v>
      </c>
    </row>
    <row r="78" spans="2:25" x14ac:dyDescent="0.15">
      <c r="B78" s="103" t="s">
        <v>166</v>
      </c>
      <c r="C78" s="104"/>
      <c r="D78" s="124" t="str">
        <f>IF('調査票(1期主)'!$C$81="","",'調査票(1期主)'!$C$81)</f>
        <v/>
      </c>
      <c r="E78" s="117" t="str">
        <f>IF('調査票(1期主)'!$F$81="","",'調査票(1期主)'!$F$81)</f>
        <v/>
      </c>
      <c r="F78" s="117" t="str">
        <f>IF('調査票(1期主)'!$I$81="","",'調査票(1期主)'!$I$81)</f>
        <v/>
      </c>
      <c r="G78" s="117" t="str">
        <f>IF('調査票(1期主)'!$C$107="","",'調査票(1期主)'!$C$107)</f>
        <v/>
      </c>
      <c r="H78" s="117" t="str">
        <f>IF('調査票(1期主)'!$F$107="","",'調査票(1期主)'!$F$107)</f>
        <v/>
      </c>
      <c r="I78" s="117" t="str">
        <f>IF('調査票(1期主)'!$I$107="","",'調査票(1期主)'!$I$107)</f>
        <v/>
      </c>
      <c r="J78" s="150" t="str">
        <f>IF('調査票(1期主)'!$C$132="","",'調査票(1期主)'!$C$132)</f>
        <v/>
      </c>
      <c r="K78" s="124" t="str">
        <f>IF('調査票(1期1従)'!$C$81="","",'調査票(1期1従)'!$C$81)</f>
        <v/>
      </c>
      <c r="L78" s="117" t="str">
        <f>IF('調査票(1期1従)'!$F$81="","",'調査票(1期1従)'!$F$81)</f>
        <v/>
      </c>
      <c r="M78" s="117" t="str">
        <f>IF('調査票(1期1従)'!$I$81="","",'調査票(1期1従)'!$I$81)</f>
        <v/>
      </c>
      <c r="N78" s="117" t="str">
        <f>IF('調査票(1期1従)'!$C$107="","",'調査票(1期1従)'!$C$107)</f>
        <v/>
      </c>
      <c r="O78" s="117" t="str">
        <f>IF('調査票(1期1従)'!$F$107="","",'調査票(1期1従)'!$F$107)</f>
        <v/>
      </c>
      <c r="P78" s="117" t="str">
        <f>IF('調査票(1期1従)'!$I$107="","",'調査票(1期1従)'!$I$107)</f>
        <v/>
      </c>
      <c r="Q78" s="150" t="str">
        <f>IF('調査票(1期1従)'!$C$132="","",'調査票(1期1従)'!$C$132)</f>
        <v/>
      </c>
      <c r="R78" s="124" t="str">
        <f>IF('調査票(1期2従)'!$C$81="","",'調査票(1期2従)'!$C$81)</f>
        <v/>
      </c>
      <c r="S78" s="117" t="str">
        <f>IF('調査票(1期2従)'!$F$81="","",'調査票(1期2従)'!$F$81)</f>
        <v/>
      </c>
      <c r="T78" s="117" t="str">
        <f>IF('調査票(1期2従)'!$I$81="","",'調査票(1期2従)'!$I$81)</f>
        <v/>
      </c>
      <c r="U78" s="117" t="str">
        <f>IF('調査票(1期2従)'!$C$107="","",'調査票(1期2従)'!$C$107)</f>
        <v/>
      </c>
      <c r="V78" s="117" t="str">
        <f>IF('調査票(1期2従)'!$F$107="","",'調査票(1期2従)'!$F$107)</f>
        <v/>
      </c>
      <c r="W78" s="117" t="str">
        <f>IF('調査票(1期2従)'!$I$107="","",'調査票(1期2従)'!$I$107)</f>
        <v/>
      </c>
      <c r="X78" s="150" t="str">
        <f>IF('調査票(1期2従)'!$C$132="","",'調査票(1期2従)'!$C$132)</f>
        <v/>
      </c>
      <c r="Y78" s="194">
        <f t="shared" si="7"/>
        <v>0</v>
      </c>
    </row>
    <row r="79" spans="2:25" x14ac:dyDescent="0.15">
      <c r="B79" s="103" t="s">
        <v>167</v>
      </c>
      <c r="C79" s="104"/>
      <c r="D79" s="124" t="str">
        <f>IF('調査票(1期主)'!$C$82="","",'調査票(1期主)'!$C$82)</f>
        <v/>
      </c>
      <c r="E79" s="117" t="str">
        <f>IF('調査票(1期主)'!$F$82="","",'調査票(1期主)'!$F$82)</f>
        <v/>
      </c>
      <c r="F79" s="117" t="str">
        <f>IF('調査票(1期主)'!$I$82="","",'調査票(1期主)'!$I$82)</f>
        <v/>
      </c>
      <c r="G79" s="117" t="str">
        <f>IF('調査票(1期主)'!$C$108="","",'調査票(1期主)'!$C$108)</f>
        <v/>
      </c>
      <c r="H79" s="117" t="str">
        <f>IF('調査票(1期主)'!$F$108="","",'調査票(1期主)'!$F$108)</f>
        <v/>
      </c>
      <c r="I79" s="117" t="str">
        <f>IF('調査票(1期主)'!$I$108="","",'調査票(1期主)'!$I$108)</f>
        <v/>
      </c>
      <c r="J79" s="150" t="str">
        <f>IF('調査票(1期主)'!$C$133="","",'調査票(1期主)'!$C$133)</f>
        <v/>
      </c>
      <c r="K79" s="124" t="str">
        <f>IF('調査票(1期1従)'!$C$82="","",'調査票(1期1従)'!$C$82)</f>
        <v/>
      </c>
      <c r="L79" s="117" t="str">
        <f>IF('調査票(1期1従)'!$F$82="","",'調査票(1期1従)'!$F$82)</f>
        <v/>
      </c>
      <c r="M79" s="117" t="str">
        <f>IF('調査票(1期1従)'!$I$82="","",'調査票(1期1従)'!$I$82)</f>
        <v/>
      </c>
      <c r="N79" s="117" t="str">
        <f>IF('調査票(1期1従)'!$C$108="","",'調査票(1期1従)'!$C$108)</f>
        <v/>
      </c>
      <c r="O79" s="117" t="str">
        <f>IF('調査票(1期1従)'!$F$108="","",'調査票(1期1従)'!$F$108)</f>
        <v/>
      </c>
      <c r="P79" s="117" t="str">
        <f>IF('調査票(1期1従)'!$I$108="","",'調査票(1期1従)'!$I$108)</f>
        <v/>
      </c>
      <c r="Q79" s="150" t="str">
        <f>IF('調査票(1期1従)'!$C$133="","",'調査票(1期1従)'!$C$133)</f>
        <v/>
      </c>
      <c r="R79" s="124" t="str">
        <f>IF('調査票(1期2従)'!$C$82="","",'調査票(1期2従)'!$C$82)</f>
        <v/>
      </c>
      <c r="S79" s="117" t="str">
        <f>IF('調査票(1期2従)'!$F$82="","",'調査票(1期2従)'!$F$82)</f>
        <v/>
      </c>
      <c r="T79" s="117" t="str">
        <f>IF('調査票(1期2従)'!$I$82="","",'調査票(1期2従)'!$I$82)</f>
        <v/>
      </c>
      <c r="U79" s="117" t="str">
        <f>IF('調査票(1期2従)'!$C$108="","",'調査票(1期2従)'!$C$108)</f>
        <v/>
      </c>
      <c r="V79" s="117" t="str">
        <f>IF('調査票(1期2従)'!$F$108="","",'調査票(1期2従)'!$F$108)</f>
        <v/>
      </c>
      <c r="W79" s="117" t="str">
        <f>IF('調査票(1期2従)'!$I$108="","",'調査票(1期2従)'!$I$108)</f>
        <v/>
      </c>
      <c r="X79" s="150" t="str">
        <f>IF('調査票(1期2従)'!$C$133="","",'調査票(1期2従)'!$C$133)</f>
        <v/>
      </c>
      <c r="Y79" s="194">
        <f t="shared" si="7"/>
        <v>0</v>
      </c>
    </row>
    <row r="80" spans="2:25" x14ac:dyDescent="0.15">
      <c r="B80" s="103" t="s">
        <v>168</v>
      </c>
      <c r="C80" s="104"/>
      <c r="D80" s="124" t="str">
        <f>IF('調査票(1期主)'!$C$83="","",'調査票(1期主)'!$C$83)</f>
        <v/>
      </c>
      <c r="E80" s="117" t="str">
        <f>IF('調査票(1期主)'!$F$83="","",'調査票(1期主)'!$F$83)</f>
        <v/>
      </c>
      <c r="F80" s="117" t="str">
        <f>IF('調査票(1期主)'!$I$83="","",'調査票(1期主)'!$I$83)</f>
        <v/>
      </c>
      <c r="G80" s="117" t="str">
        <f>IF('調査票(1期主)'!$C$109="","",'調査票(1期主)'!$C$109)</f>
        <v/>
      </c>
      <c r="H80" s="117" t="str">
        <f>IF('調査票(1期主)'!$F$109="","",'調査票(1期主)'!$F$109)</f>
        <v/>
      </c>
      <c r="I80" s="117" t="str">
        <f>IF('調査票(1期主)'!$I$109="","",'調査票(1期主)'!$I$109)</f>
        <v/>
      </c>
      <c r="J80" s="150" t="str">
        <f>IF('調査票(1期主)'!$C$134="","",'調査票(1期主)'!$C$134)</f>
        <v/>
      </c>
      <c r="K80" s="124" t="str">
        <f>IF('調査票(1期1従)'!$C$83="","",'調査票(1期1従)'!$C$83)</f>
        <v/>
      </c>
      <c r="L80" s="117" t="str">
        <f>IF('調査票(1期1従)'!$F$83="","",'調査票(1期1従)'!$F$83)</f>
        <v/>
      </c>
      <c r="M80" s="117" t="str">
        <f>IF('調査票(1期1従)'!$I$83="","",'調査票(1期1従)'!$I$83)</f>
        <v/>
      </c>
      <c r="N80" s="117" t="str">
        <f>IF('調査票(1期1従)'!$C$109="","",'調査票(1期1従)'!$C$109)</f>
        <v/>
      </c>
      <c r="O80" s="117" t="str">
        <f>IF('調査票(1期1従)'!$F$109="","",'調査票(1期1従)'!$F$109)</f>
        <v/>
      </c>
      <c r="P80" s="117" t="str">
        <f>IF('調査票(1期1従)'!$I$109="","",'調査票(1期1従)'!$I$109)</f>
        <v/>
      </c>
      <c r="Q80" s="150" t="str">
        <f>IF('調査票(1期1従)'!$C$134="","",'調査票(1期1従)'!$C$134)</f>
        <v/>
      </c>
      <c r="R80" s="124" t="str">
        <f>IF('調査票(1期2従)'!$C$83="","",'調査票(1期2従)'!$C$83)</f>
        <v/>
      </c>
      <c r="S80" s="117" t="str">
        <f>IF('調査票(1期2従)'!$F$83="","",'調査票(1期2従)'!$F$83)</f>
        <v/>
      </c>
      <c r="T80" s="117" t="str">
        <f>IF('調査票(1期2従)'!$I$83="","",'調査票(1期2従)'!$I$83)</f>
        <v/>
      </c>
      <c r="U80" s="117" t="str">
        <f>IF('調査票(1期2従)'!$C$109="","",'調査票(1期2従)'!$C$109)</f>
        <v/>
      </c>
      <c r="V80" s="117" t="str">
        <f>IF('調査票(1期2従)'!$F$109="","",'調査票(1期2従)'!$F$109)</f>
        <v/>
      </c>
      <c r="W80" s="117" t="str">
        <f>IF('調査票(1期2従)'!$I$109="","",'調査票(1期2従)'!$I$109)</f>
        <v/>
      </c>
      <c r="X80" s="150" t="str">
        <f>IF('調査票(1期2従)'!$C$134="","",'調査票(1期2従)'!$C$134)</f>
        <v/>
      </c>
      <c r="Y80" s="194">
        <f t="shared" si="7"/>
        <v>0</v>
      </c>
    </row>
    <row r="81" spans="2:25" x14ac:dyDescent="0.15">
      <c r="B81" s="123" t="s">
        <v>169</v>
      </c>
      <c r="C81" s="119"/>
      <c r="D81" s="124" t="str">
        <f>IF('調査票(1期主)'!$C$84="","",'調査票(1期主)'!$C$84)</f>
        <v/>
      </c>
      <c r="E81" s="117" t="str">
        <f>IF('調査票(1期主)'!$F$84="","",'調査票(1期主)'!$F$84)</f>
        <v/>
      </c>
      <c r="F81" s="117" t="str">
        <f>IF('調査票(1期主)'!$I$84="","",'調査票(1期主)'!$I$84)</f>
        <v/>
      </c>
      <c r="G81" s="117" t="str">
        <f>IF('調査票(1期主)'!$C$110="","",'調査票(1期主)'!$C$110)</f>
        <v/>
      </c>
      <c r="H81" s="117" t="str">
        <f>IF('調査票(1期主)'!$F$110="","",'調査票(1期主)'!$F$110)</f>
        <v/>
      </c>
      <c r="I81" s="117" t="str">
        <f>IF('調査票(1期主)'!$I$110="","",'調査票(1期主)'!$I$110)</f>
        <v/>
      </c>
      <c r="J81" s="150" t="str">
        <f>IF('調査票(1期主)'!$C$135="","",'調査票(1期主)'!$C$135)</f>
        <v/>
      </c>
      <c r="K81" s="124" t="str">
        <f>IF('調査票(1期1従)'!$C$84="","",'調査票(1期1従)'!$C$84)</f>
        <v/>
      </c>
      <c r="L81" s="117" t="str">
        <f>IF('調査票(1期1従)'!$F$84="","",'調査票(1期1従)'!$F$84)</f>
        <v/>
      </c>
      <c r="M81" s="117" t="str">
        <f>IF('調査票(1期1従)'!$I$84="","",'調査票(1期1従)'!$I$84)</f>
        <v/>
      </c>
      <c r="N81" s="117" t="str">
        <f>IF('調査票(1期1従)'!$C$110="","",'調査票(1期1従)'!$C$110)</f>
        <v/>
      </c>
      <c r="O81" s="117" t="str">
        <f>IF('調査票(1期1従)'!$F$110="","",'調査票(1期1従)'!$F$110)</f>
        <v/>
      </c>
      <c r="P81" s="117" t="str">
        <f>IF('調査票(1期1従)'!$I$110="","",'調査票(1期1従)'!$I$110)</f>
        <v/>
      </c>
      <c r="Q81" s="150" t="str">
        <f>IF('調査票(1期1従)'!$C$135="","",'調査票(1期1従)'!$C$135)</f>
        <v/>
      </c>
      <c r="R81" s="124" t="str">
        <f>IF('調査票(1期2従)'!$C$84="","",'調査票(1期2従)'!$C$84)</f>
        <v/>
      </c>
      <c r="S81" s="117" t="str">
        <f>IF('調査票(1期2従)'!$F$84="","",'調査票(1期2従)'!$F$84)</f>
        <v/>
      </c>
      <c r="T81" s="117" t="str">
        <f>IF('調査票(1期2従)'!$I$84="","",'調査票(1期2従)'!$I$84)</f>
        <v/>
      </c>
      <c r="U81" s="117" t="str">
        <f>IF('調査票(1期2従)'!$C$110="","",'調査票(1期2従)'!$C$110)</f>
        <v/>
      </c>
      <c r="V81" s="117" t="str">
        <f>IF('調査票(1期2従)'!$F$110="","",'調査票(1期2従)'!$F$110)</f>
        <v/>
      </c>
      <c r="W81" s="117" t="str">
        <f>IF('調査票(1期2従)'!$I$110="","",'調査票(1期2従)'!$I$110)</f>
        <v/>
      </c>
      <c r="X81" s="150" t="str">
        <f>IF('調査票(1期2従)'!$C$135="","",'調査票(1期2従)'!$C$135)</f>
        <v/>
      </c>
      <c r="Y81" s="194">
        <f t="shared" si="7"/>
        <v>0</v>
      </c>
    </row>
    <row r="82" spans="2:25" x14ac:dyDescent="0.15">
      <c r="B82" s="123" t="s">
        <v>170</v>
      </c>
      <c r="C82" s="119"/>
      <c r="D82" s="124" t="str">
        <f>IF('調査票(1期主)'!$C$85="","",'調査票(1期主)'!$C$85)</f>
        <v/>
      </c>
      <c r="E82" s="117" t="str">
        <f>IF('調査票(1期主)'!$F$85="","",'調査票(1期主)'!$F$85)</f>
        <v/>
      </c>
      <c r="F82" s="117" t="str">
        <f>IF('調査票(1期主)'!$I$85="","",'調査票(1期主)'!$I$85)</f>
        <v/>
      </c>
      <c r="G82" s="117" t="str">
        <f>IF('調査票(1期主)'!$C$111="","",'調査票(1期主)'!$C$111)</f>
        <v/>
      </c>
      <c r="H82" s="117" t="str">
        <f>IF('調査票(1期主)'!$F$111="","",'調査票(1期主)'!$F$111)</f>
        <v/>
      </c>
      <c r="I82" s="117" t="str">
        <f>IF('調査票(1期主)'!$I$111="","",'調査票(1期主)'!$I$111)</f>
        <v/>
      </c>
      <c r="J82" s="150" t="str">
        <f>IF('調査票(1期主)'!$C$136="","",'調査票(1期主)'!$C$136)</f>
        <v/>
      </c>
      <c r="K82" s="124" t="str">
        <f>IF('調査票(1期1従)'!$C$85="","",'調査票(1期1従)'!$C$85)</f>
        <v/>
      </c>
      <c r="L82" s="117" t="str">
        <f>IF('調査票(1期1従)'!$F$85="","",'調査票(1期1従)'!$F$85)</f>
        <v/>
      </c>
      <c r="M82" s="117" t="str">
        <f>IF('調査票(1期1従)'!$I$85="","",'調査票(1期1従)'!$I$85)</f>
        <v/>
      </c>
      <c r="N82" s="117" t="str">
        <f>IF('調査票(1期1従)'!$C$111="","",'調査票(1期1従)'!$C$111)</f>
        <v/>
      </c>
      <c r="O82" s="117" t="str">
        <f>IF('調査票(1期1従)'!$F$111="","",'調査票(1期1従)'!$F$111)</f>
        <v/>
      </c>
      <c r="P82" s="117" t="str">
        <f>IF('調査票(1期1従)'!$I$111="","",'調査票(1期1従)'!$I$111)</f>
        <v/>
      </c>
      <c r="Q82" s="150" t="str">
        <f>IF('調査票(1期1従)'!$C$136="","",'調査票(1期1従)'!$C$136)</f>
        <v/>
      </c>
      <c r="R82" s="124" t="str">
        <f>IF('調査票(1期2従)'!$C$85="","",'調査票(1期2従)'!$C$85)</f>
        <v/>
      </c>
      <c r="S82" s="117" t="str">
        <f>IF('調査票(1期2従)'!$F$85="","",'調査票(1期2従)'!$F$85)</f>
        <v/>
      </c>
      <c r="T82" s="117" t="str">
        <f>IF('調査票(1期2従)'!$I$85="","",'調査票(1期2従)'!$I$85)</f>
        <v/>
      </c>
      <c r="U82" s="117" t="str">
        <f>IF('調査票(1期2従)'!$C$111="","",'調査票(1期2従)'!$C$111)</f>
        <v/>
      </c>
      <c r="V82" s="117" t="str">
        <f>IF('調査票(1期2従)'!$F$111="","",'調査票(1期2従)'!$F$111)</f>
        <v/>
      </c>
      <c r="W82" s="117" t="str">
        <f>IF('調査票(1期2従)'!$I$111="","",'調査票(1期2従)'!$I$111)</f>
        <v/>
      </c>
      <c r="X82" s="150" t="str">
        <f>IF('調査票(1期2従)'!$C$136="","",'調査票(1期2従)'!$C$136)</f>
        <v/>
      </c>
      <c r="Y82" s="194">
        <f t="shared" si="7"/>
        <v>0</v>
      </c>
    </row>
    <row r="83" spans="2:25" x14ac:dyDescent="0.15">
      <c r="B83" s="123" t="s">
        <v>171</v>
      </c>
      <c r="C83" s="119"/>
      <c r="D83" s="124" t="str">
        <f>IF('調査票(1期主)'!$C$86="","",'調査票(1期主)'!$C$86)</f>
        <v/>
      </c>
      <c r="E83" s="117" t="str">
        <f>IF('調査票(1期主)'!$F$86="","",'調査票(1期主)'!$F$86)</f>
        <v/>
      </c>
      <c r="F83" s="117" t="str">
        <f>IF('調査票(1期主)'!$I$86="","",'調査票(1期主)'!$I$86)</f>
        <v/>
      </c>
      <c r="G83" s="117" t="str">
        <f>IF('調査票(1期主)'!$C$112="","",'調査票(1期主)'!$C$112)</f>
        <v/>
      </c>
      <c r="H83" s="117" t="str">
        <f>IF('調査票(1期主)'!$F$112="","",'調査票(1期主)'!$F$112)</f>
        <v/>
      </c>
      <c r="I83" s="117" t="str">
        <f>IF('調査票(1期主)'!$I$112="","",'調査票(1期主)'!$I$112)</f>
        <v/>
      </c>
      <c r="J83" s="150" t="str">
        <f>IF('調査票(1期主)'!$C$137="","",'調査票(1期主)'!$C$137)</f>
        <v/>
      </c>
      <c r="K83" s="124" t="str">
        <f>IF('調査票(1期1従)'!$C$86="","",'調査票(1期1従)'!$C$86)</f>
        <v/>
      </c>
      <c r="L83" s="117" t="str">
        <f>IF('調査票(1期1従)'!$F$86="","",'調査票(1期1従)'!$F$86)</f>
        <v/>
      </c>
      <c r="M83" s="117" t="str">
        <f>IF('調査票(1期1従)'!$I$86="","",'調査票(1期1従)'!$I$86)</f>
        <v/>
      </c>
      <c r="N83" s="117" t="str">
        <f>IF('調査票(1期1従)'!$C$112="","",'調査票(1期1従)'!$C$112)</f>
        <v/>
      </c>
      <c r="O83" s="117" t="str">
        <f>IF('調査票(1期1従)'!$F$112="","",'調査票(1期1従)'!$F$112)</f>
        <v/>
      </c>
      <c r="P83" s="117" t="str">
        <f>IF('調査票(1期1従)'!$I$112="","",'調査票(1期1従)'!$I$112)</f>
        <v/>
      </c>
      <c r="Q83" s="150" t="str">
        <f>IF('調査票(1期1従)'!$C$137="","",'調査票(1期1従)'!$C$137)</f>
        <v/>
      </c>
      <c r="R83" s="124" t="str">
        <f>IF('調査票(1期2従)'!$C$86="","",'調査票(1期2従)'!$C$86)</f>
        <v/>
      </c>
      <c r="S83" s="117" t="str">
        <f>IF('調査票(1期2従)'!$F$86="","",'調査票(1期2従)'!$F$86)</f>
        <v/>
      </c>
      <c r="T83" s="117" t="str">
        <f>IF('調査票(1期2従)'!$I$86="","",'調査票(1期2従)'!$I$86)</f>
        <v/>
      </c>
      <c r="U83" s="117" t="str">
        <f>IF('調査票(1期2従)'!$C$112="","",'調査票(1期2従)'!$C$112)</f>
        <v/>
      </c>
      <c r="V83" s="117" t="str">
        <f>IF('調査票(1期2従)'!$F$112="","",'調査票(1期2従)'!$F$112)</f>
        <v/>
      </c>
      <c r="W83" s="117" t="str">
        <f>IF('調査票(1期2従)'!$I$112="","",'調査票(1期2従)'!$I$112)</f>
        <v/>
      </c>
      <c r="X83" s="150" t="str">
        <f>IF('調査票(1期2従)'!$C$137="","",'調査票(1期2従)'!$C$137)</f>
        <v/>
      </c>
      <c r="Y83" s="194">
        <f t="shared" si="7"/>
        <v>0</v>
      </c>
    </row>
    <row r="84" spans="2:25" x14ac:dyDescent="0.15">
      <c r="B84" s="123" t="s">
        <v>172</v>
      </c>
      <c r="C84" s="119"/>
      <c r="D84" s="124" t="str">
        <f>IF('調査票(1期主)'!$C$87="","",'調査票(1期主)'!$C$87)</f>
        <v/>
      </c>
      <c r="E84" s="117" t="str">
        <f>IF('調査票(1期主)'!$F$87="","",'調査票(1期主)'!$F$87)</f>
        <v/>
      </c>
      <c r="F84" s="117" t="str">
        <f>IF('調査票(1期主)'!$I$87="","",'調査票(1期主)'!$I$87)</f>
        <v/>
      </c>
      <c r="G84" s="117" t="str">
        <f>IF('調査票(1期主)'!$C$113="","",'調査票(1期主)'!$C$113)</f>
        <v/>
      </c>
      <c r="H84" s="117" t="str">
        <f>IF('調査票(1期主)'!$F$113="","",'調査票(1期主)'!$F$113)</f>
        <v/>
      </c>
      <c r="I84" s="117" t="str">
        <f>IF('調査票(1期主)'!$I$113="","",'調査票(1期主)'!$I$113)</f>
        <v/>
      </c>
      <c r="J84" s="150" t="str">
        <f>IF('調査票(1期主)'!$C$138="","",'調査票(1期主)'!$C$138)</f>
        <v/>
      </c>
      <c r="K84" s="124" t="str">
        <f>IF('調査票(1期1従)'!$C$87="","",'調査票(1期1従)'!$C$87)</f>
        <v/>
      </c>
      <c r="L84" s="117" t="str">
        <f>IF('調査票(1期1従)'!$F$87="","",'調査票(1期1従)'!$F$87)</f>
        <v/>
      </c>
      <c r="M84" s="117" t="str">
        <f>IF('調査票(1期1従)'!$I$87="","",'調査票(1期1従)'!$I$87)</f>
        <v/>
      </c>
      <c r="N84" s="117" t="str">
        <f>IF('調査票(1期1従)'!$C$113="","",'調査票(1期1従)'!$C$113)</f>
        <v/>
      </c>
      <c r="O84" s="117" t="str">
        <f>IF('調査票(1期1従)'!$F$113="","",'調査票(1期1従)'!$F$113)</f>
        <v/>
      </c>
      <c r="P84" s="117" t="str">
        <f>IF('調査票(1期1従)'!$I$113="","",'調査票(1期1従)'!$I$113)</f>
        <v/>
      </c>
      <c r="Q84" s="150" t="str">
        <f>IF('調査票(1期1従)'!$C$138="","",'調査票(1期1従)'!$C$138)</f>
        <v/>
      </c>
      <c r="R84" s="124" t="str">
        <f>IF('調査票(1期2従)'!$C$87="","",'調査票(1期2従)'!$C$87)</f>
        <v/>
      </c>
      <c r="S84" s="117" t="str">
        <f>IF('調査票(1期2従)'!$F$87="","",'調査票(1期2従)'!$F$87)</f>
        <v/>
      </c>
      <c r="T84" s="117" t="str">
        <f>IF('調査票(1期2従)'!$I$87="","",'調査票(1期2従)'!$I$87)</f>
        <v/>
      </c>
      <c r="U84" s="117" t="str">
        <f>IF('調査票(1期2従)'!$C$113="","",'調査票(1期2従)'!$C$113)</f>
        <v/>
      </c>
      <c r="V84" s="117" t="str">
        <f>IF('調査票(1期2従)'!$F$113="","",'調査票(1期2従)'!$F$113)</f>
        <v/>
      </c>
      <c r="W84" s="117" t="str">
        <f>IF('調査票(1期2従)'!$I$113="","",'調査票(1期2従)'!$I$113)</f>
        <v/>
      </c>
      <c r="X84" s="150" t="str">
        <f>IF('調査票(1期2従)'!$C$138="","",'調査票(1期2従)'!$C$138)</f>
        <v/>
      </c>
      <c r="Y84" s="194">
        <f t="shared" si="7"/>
        <v>0</v>
      </c>
    </row>
    <row r="85" spans="2:25" x14ac:dyDescent="0.15">
      <c r="B85" s="123" t="s">
        <v>173</v>
      </c>
      <c r="C85" s="119"/>
      <c r="D85" s="124" t="str">
        <f>IF('調査票(1期主)'!$C$88="","",'調査票(1期主)'!$C$88)</f>
        <v/>
      </c>
      <c r="E85" s="117" t="str">
        <f>IF('調査票(1期主)'!$F$88="","",'調査票(1期主)'!$F$88)</f>
        <v/>
      </c>
      <c r="F85" s="117" t="str">
        <f>IF('調査票(1期主)'!$I$88="","",'調査票(1期主)'!$I$88)</f>
        <v/>
      </c>
      <c r="G85" s="117" t="str">
        <f>IF('調査票(1期主)'!$C$114="","",'調査票(1期主)'!$C$114)</f>
        <v/>
      </c>
      <c r="H85" s="117" t="str">
        <f>IF('調査票(1期主)'!$F$114="","",'調査票(1期主)'!$F$114)</f>
        <v/>
      </c>
      <c r="I85" s="117" t="str">
        <f>IF('調査票(1期主)'!$I$114="","",'調査票(1期主)'!$I$114)</f>
        <v/>
      </c>
      <c r="J85" s="150" t="str">
        <f>IF('調査票(1期主)'!$C$139="","",'調査票(1期主)'!$C$139)</f>
        <v/>
      </c>
      <c r="K85" s="124" t="str">
        <f>IF('調査票(1期1従)'!$C$88="","",'調査票(1期1従)'!$C$88)</f>
        <v/>
      </c>
      <c r="L85" s="117" t="str">
        <f>IF('調査票(1期1従)'!$F$88="","",'調査票(1期1従)'!$F$88)</f>
        <v/>
      </c>
      <c r="M85" s="117" t="str">
        <f>IF('調査票(1期1従)'!$I$88="","",'調査票(1期1従)'!$I$88)</f>
        <v/>
      </c>
      <c r="N85" s="117" t="str">
        <f>IF('調査票(1期1従)'!$C$114="","",'調査票(1期1従)'!$C$114)</f>
        <v/>
      </c>
      <c r="O85" s="117" t="str">
        <f>IF('調査票(1期1従)'!$F$114="","",'調査票(1期1従)'!$F$114)</f>
        <v/>
      </c>
      <c r="P85" s="117" t="str">
        <f>IF('調査票(1期1従)'!$I$114="","",'調査票(1期1従)'!$I$114)</f>
        <v/>
      </c>
      <c r="Q85" s="150" t="str">
        <f>IF('調査票(1期1従)'!$C$139="","",'調査票(1期1従)'!$C$139)</f>
        <v/>
      </c>
      <c r="R85" s="124" t="str">
        <f>IF('調査票(1期2従)'!$C$88="","",'調査票(1期2従)'!$C$88)</f>
        <v/>
      </c>
      <c r="S85" s="117" t="str">
        <f>IF('調査票(1期2従)'!$F$88="","",'調査票(1期2従)'!$F$88)</f>
        <v/>
      </c>
      <c r="T85" s="117" t="str">
        <f>IF('調査票(1期2従)'!$I$88="","",'調査票(1期2従)'!$I$88)</f>
        <v/>
      </c>
      <c r="U85" s="117" t="str">
        <f>IF('調査票(1期2従)'!$C$114="","",'調査票(1期2従)'!$C$114)</f>
        <v/>
      </c>
      <c r="V85" s="117" t="str">
        <f>IF('調査票(1期2従)'!$F$114="","",'調査票(1期2従)'!$F$114)</f>
        <v/>
      </c>
      <c r="W85" s="117" t="str">
        <f>IF('調査票(1期2従)'!$I$114="","",'調査票(1期2従)'!$I$114)</f>
        <v/>
      </c>
      <c r="X85" s="150" t="str">
        <f>IF('調査票(1期2従)'!$C$139="","",'調査票(1期2従)'!$C$139)</f>
        <v/>
      </c>
      <c r="Y85" s="194">
        <f t="shared" si="7"/>
        <v>0</v>
      </c>
    </row>
    <row r="86" spans="2:25" x14ac:dyDescent="0.15">
      <c r="B86" s="123" t="s">
        <v>174</v>
      </c>
      <c r="C86" s="119"/>
      <c r="D86" s="124" t="str">
        <f>IF('調査票(1期主)'!$C$89="","",'調査票(1期主)'!$C$89)</f>
        <v/>
      </c>
      <c r="E86" s="117" t="str">
        <f>IF('調査票(1期主)'!$F$89="","",'調査票(1期主)'!$F$89)</f>
        <v/>
      </c>
      <c r="F86" s="117" t="str">
        <f>IF('調査票(1期主)'!$I$89="","",'調査票(1期主)'!$I$89)</f>
        <v/>
      </c>
      <c r="G86" s="117" t="str">
        <f>IF('調査票(1期主)'!$C$115="","",'調査票(1期主)'!$C$115)</f>
        <v/>
      </c>
      <c r="H86" s="117" t="str">
        <f>IF('調査票(1期主)'!$F$115="","",'調査票(1期主)'!$F$115)</f>
        <v/>
      </c>
      <c r="I86" s="117" t="str">
        <f>IF('調査票(1期主)'!$I$115="","",'調査票(1期主)'!$I$115)</f>
        <v/>
      </c>
      <c r="J86" s="150" t="str">
        <f>IF('調査票(1期主)'!$C$140="","",'調査票(1期主)'!$C$140)</f>
        <v/>
      </c>
      <c r="K86" s="124" t="str">
        <f>IF('調査票(1期1従)'!$C$89="","",'調査票(1期1従)'!$C$89)</f>
        <v/>
      </c>
      <c r="L86" s="117" t="str">
        <f>IF('調査票(1期1従)'!$F$89="","",'調査票(1期1従)'!$F$89)</f>
        <v/>
      </c>
      <c r="M86" s="117" t="str">
        <f>IF('調査票(1期1従)'!$I$89="","",'調査票(1期1従)'!$I$89)</f>
        <v/>
      </c>
      <c r="N86" s="117" t="str">
        <f>IF('調査票(1期1従)'!$C$115="","",'調査票(1期1従)'!$C$115)</f>
        <v/>
      </c>
      <c r="O86" s="117" t="str">
        <f>IF('調査票(1期1従)'!$F$115="","",'調査票(1期1従)'!$F$115)</f>
        <v/>
      </c>
      <c r="P86" s="117" t="str">
        <f>IF('調査票(1期1従)'!$I$115="","",'調査票(1期1従)'!$I$115)</f>
        <v/>
      </c>
      <c r="Q86" s="150" t="str">
        <f>IF('調査票(1期1従)'!$C$140="","",'調査票(1期1従)'!$C$140)</f>
        <v/>
      </c>
      <c r="R86" s="124" t="str">
        <f>IF('調査票(1期2従)'!$C$89="","",'調査票(1期2従)'!$C$89)</f>
        <v/>
      </c>
      <c r="S86" s="117" t="str">
        <f>IF('調査票(1期2従)'!$F$89="","",'調査票(1期2従)'!$F$89)</f>
        <v/>
      </c>
      <c r="T86" s="117" t="str">
        <f>IF('調査票(1期2従)'!$I$89="","",'調査票(1期2従)'!$I$89)</f>
        <v/>
      </c>
      <c r="U86" s="117" t="str">
        <f>IF('調査票(1期2従)'!$C$115="","",'調査票(1期2従)'!$C$115)</f>
        <v/>
      </c>
      <c r="V86" s="117" t="str">
        <f>IF('調査票(1期2従)'!$F$115="","",'調査票(1期2従)'!$F$115)</f>
        <v/>
      </c>
      <c r="W86" s="117" t="str">
        <f>IF('調査票(1期2従)'!$I$115="","",'調査票(1期2従)'!$I$115)</f>
        <v/>
      </c>
      <c r="X86" s="150" t="str">
        <f>IF('調査票(1期2従)'!$C$140="","",'調査票(1期2従)'!$C$140)</f>
        <v/>
      </c>
      <c r="Y86" s="194">
        <f t="shared" si="7"/>
        <v>0</v>
      </c>
    </row>
    <row r="87" spans="2:25" x14ac:dyDescent="0.15">
      <c r="B87" s="132" t="s">
        <v>201</v>
      </c>
      <c r="C87" s="133"/>
      <c r="D87" s="124" t="str">
        <f>IF('調査票(1期主)'!$C$90="","",'調査票(1期主)'!$C$90)</f>
        <v/>
      </c>
      <c r="E87" s="117" t="str">
        <f>IF('調査票(1期主)'!$F$90="","",'調査票(1期主)'!$F$90)</f>
        <v/>
      </c>
      <c r="F87" s="117" t="str">
        <f>IF('調査票(1期主)'!$I$90="","",'調査票(1期主)'!$I$90)</f>
        <v/>
      </c>
      <c r="G87" s="117" t="str">
        <f>IF('調査票(1期主)'!$C$116="","",'調査票(1期主)'!$C$116)</f>
        <v/>
      </c>
      <c r="H87" s="117" t="str">
        <f>IF('調査票(1期主)'!$F$116="","",'調査票(1期主)'!$F$116)</f>
        <v/>
      </c>
      <c r="I87" s="117" t="str">
        <f>IF('調査票(1期主)'!$I$116="","",'調査票(1期主)'!$I$116)</f>
        <v/>
      </c>
      <c r="J87" s="150" t="str">
        <f>IF('調査票(1期主)'!$C$141="","",'調査票(1期主)'!$C$141)</f>
        <v/>
      </c>
      <c r="K87" s="124" t="str">
        <f>IF('調査票(1期1従)'!$C$90="","",'調査票(1期1従)'!$C$90)</f>
        <v/>
      </c>
      <c r="L87" s="117" t="str">
        <f>IF('調査票(1期1従)'!$F$90="","",'調査票(1期1従)'!$F$90)</f>
        <v/>
      </c>
      <c r="M87" s="117" t="str">
        <f>IF('調査票(1期1従)'!$I$90="","",'調査票(1期1従)'!$I$90)</f>
        <v/>
      </c>
      <c r="N87" s="117" t="str">
        <f>IF('調査票(1期1従)'!$C$116="","",'調査票(1期1従)'!$C$116)</f>
        <v/>
      </c>
      <c r="O87" s="117" t="str">
        <f>IF('調査票(1期1従)'!$F$116="","",'調査票(1期1従)'!$F$116)</f>
        <v/>
      </c>
      <c r="P87" s="117" t="str">
        <f>IF('調査票(1期1従)'!$I$116="","",'調査票(1期1従)'!$I$116)</f>
        <v/>
      </c>
      <c r="Q87" s="150" t="str">
        <f>IF('調査票(1期1従)'!$C$141="","",'調査票(1期1従)'!$C$141)</f>
        <v/>
      </c>
      <c r="R87" s="124" t="str">
        <f>IF('調査票(1期2従)'!$C$90="","",'調査票(1期2従)'!$C$90)</f>
        <v/>
      </c>
      <c r="S87" s="117" t="str">
        <f>IF('調査票(1期2従)'!$F$90="","",'調査票(1期2従)'!$F$90)</f>
        <v/>
      </c>
      <c r="T87" s="117" t="str">
        <f>IF('調査票(1期2従)'!$I$90="","",'調査票(1期2従)'!$I$90)</f>
        <v/>
      </c>
      <c r="U87" s="117" t="str">
        <f>IF('調査票(1期2従)'!$C$116="","",'調査票(1期2従)'!$C$116)</f>
        <v/>
      </c>
      <c r="V87" s="117" t="str">
        <f>IF('調査票(1期2従)'!$F$116="","",'調査票(1期2従)'!$F$116)</f>
        <v/>
      </c>
      <c r="W87" s="117" t="str">
        <f>IF('調査票(1期2従)'!$I$116="","",'調査票(1期2従)'!$I$116)</f>
        <v/>
      </c>
      <c r="X87" s="150" t="str">
        <f>IF('調査票(1期2従)'!$C$141="","",'調査票(1期2従)'!$C$141)</f>
        <v/>
      </c>
      <c r="Y87" s="194">
        <f t="shared" si="7"/>
        <v>0</v>
      </c>
    </row>
    <row r="88" spans="2:25" x14ac:dyDescent="0.15">
      <c r="C88" s="195" t="s">
        <v>315</v>
      </c>
      <c r="D88" s="196" t="str">
        <f>IF('調査票(1期主)'!$J$135="","",'調査票(1期主)'!$J$135)</f>
        <v/>
      </c>
      <c r="E88" s="196" t="str">
        <f>IF('調査票(1期主)'!$J$136="","",'調査票(1期主)'!$J$136)</f>
        <v/>
      </c>
      <c r="F88" s="196" t="str">
        <f>IF('調査票(1期主)'!$J$137="","",'調査票(1期主)'!$J$137)</f>
        <v/>
      </c>
      <c r="G88" s="196" t="str">
        <f>IF('調査票(1期主)'!$J$138="","",'調査票(1期主)'!$J$138)</f>
        <v/>
      </c>
      <c r="H88" s="196" t="str">
        <f>IF('調査票(1期主)'!$J$139="","",'調査票(1期主)'!$J$139)</f>
        <v/>
      </c>
      <c r="I88" s="196" t="str">
        <f>IF('調査票(1期主)'!$J$140="","",'調査票(1期主)'!$J$140)</f>
        <v/>
      </c>
      <c r="J88" s="196" t="str">
        <f>IF('調査票(1期主)'!$J$141="","",'調査票(1期主)'!$J$141)</f>
        <v/>
      </c>
      <c r="K88" s="196" t="str">
        <f>IF('調査票(1期1従)'!$J$135="","",'調査票(1期1従)'!$J$135)</f>
        <v/>
      </c>
      <c r="L88" s="196" t="str">
        <f>IF('調査票(1期1従)'!$J$136="","",'調査票(1期1従)'!$J$136)</f>
        <v/>
      </c>
      <c r="M88" s="196" t="str">
        <f>IF('調査票(1期1従)'!$J$137="","",'調査票(1期1従)'!$J$137)</f>
        <v/>
      </c>
      <c r="N88" s="196" t="str">
        <f>IF('調査票(1期1従)'!$J$138="","",'調査票(1期1従)'!$J$138)</f>
        <v/>
      </c>
      <c r="O88" s="196" t="str">
        <f>IF('調査票(1期1従)'!$J$139="","",'調査票(1期1従)'!$J$139)</f>
        <v/>
      </c>
      <c r="P88" s="196" t="str">
        <f>IF('調査票(1期1従)'!$J$140="","",'調査票(1期1従)'!$J$140)</f>
        <v/>
      </c>
      <c r="Q88" s="196" t="str">
        <f>IF('調査票(1期1従)'!$J$141="","",'調査票(1期1従)'!$J$141)</f>
        <v/>
      </c>
      <c r="R88" s="196" t="str">
        <f>IF('調査票(1期2従)'!$J$135="","",'調査票(1期2従)'!$J$135)</f>
        <v/>
      </c>
      <c r="S88" s="196" t="str">
        <f>IF('調査票(1期2従)'!$J$136="","",'調査票(1期2従)'!$J$136)</f>
        <v/>
      </c>
      <c r="T88" s="196" t="str">
        <f>IF('調査票(1期2従)'!$J$137="","",'調査票(1期2従)'!$J$137)</f>
        <v/>
      </c>
      <c r="U88" s="196" t="str">
        <f>IF('調査票(1期2従)'!$J$138="","",'調査票(1期2従)'!$J$138)</f>
        <v/>
      </c>
      <c r="V88" s="196" t="str">
        <f>IF('調査票(1期2従)'!$J$139="","",'調査票(1期2従)'!$J$139)</f>
        <v/>
      </c>
      <c r="W88" s="196" t="str">
        <f>IF('調査票(1期2従)'!$J$140="","",'調査票(1期2従)'!$J$140)</f>
        <v/>
      </c>
      <c r="X88" s="196" t="str">
        <f>IF('調査票(1期2従)'!$J$141="","",'調査票(1期2従)'!$J$141)</f>
        <v/>
      </c>
      <c r="Y88" s="194">
        <f t="shared" si="7"/>
        <v>0</v>
      </c>
    </row>
    <row r="90" spans="2:25" x14ac:dyDescent="0.15">
      <c r="B90" s="99"/>
      <c r="C90" s="100"/>
      <c r="D90" s="101" t="s">
        <v>274</v>
      </c>
      <c r="E90" s="102"/>
      <c r="F90" s="102"/>
      <c r="G90" s="102"/>
      <c r="H90" s="102"/>
      <c r="I90" s="102"/>
      <c r="J90" s="100"/>
      <c r="K90" s="99"/>
      <c r="L90" s="102"/>
      <c r="M90" s="102"/>
      <c r="N90" s="102"/>
      <c r="O90" s="102"/>
      <c r="P90" s="102"/>
      <c r="Q90" s="100"/>
      <c r="R90" s="102"/>
      <c r="S90" s="102"/>
      <c r="T90" s="102"/>
      <c r="U90" s="102"/>
      <c r="V90" s="102"/>
      <c r="W90" s="102"/>
      <c r="X90" s="100"/>
    </row>
    <row r="91" spans="2:25" x14ac:dyDescent="0.15">
      <c r="B91" s="103"/>
      <c r="C91" s="104"/>
      <c r="D91" s="105" t="s">
        <v>298</v>
      </c>
      <c r="E91" s="98"/>
      <c r="F91" s="98"/>
      <c r="G91" s="98"/>
      <c r="H91" s="98"/>
      <c r="I91" s="98"/>
      <c r="J91" s="166"/>
      <c r="K91" s="105" t="s">
        <v>276</v>
      </c>
      <c r="L91" s="98"/>
      <c r="M91" s="98"/>
      <c r="N91" s="98"/>
      <c r="O91" s="98"/>
      <c r="P91" s="98"/>
      <c r="Q91" s="166"/>
      <c r="R91" s="98" t="s">
        <v>277</v>
      </c>
      <c r="X91" s="104"/>
    </row>
    <row r="92" spans="2:25" x14ac:dyDescent="0.15">
      <c r="B92" s="137"/>
      <c r="C92" s="139"/>
      <c r="D92" s="167" t="s">
        <v>304</v>
      </c>
      <c r="E92" s="168" t="s">
        <v>305</v>
      </c>
      <c r="F92" s="168" t="s">
        <v>306</v>
      </c>
      <c r="G92" s="168" t="s">
        <v>307</v>
      </c>
      <c r="H92" s="168" t="s">
        <v>308</v>
      </c>
      <c r="I92" s="168" t="s">
        <v>309</v>
      </c>
      <c r="J92" s="169" t="s">
        <v>310</v>
      </c>
      <c r="K92" s="167" t="s">
        <v>304</v>
      </c>
      <c r="L92" s="168" t="s">
        <v>305</v>
      </c>
      <c r="M92" s="168" t="s">
        <v>306</v>
      </c>
      <c r="N92" s="168" t="s">
        <v>307</v>
      </c>
      <c r="O92" s="168" t="s">
        <v>308</v>
      </c>
      <c r="P92" s="168" t="s">
        <v>309</v>
      </c>
      <c r="Q92" s="169" t="s">
        <v>310</v>
      </c>
      <c r="R92" s="168" t="s">
        <v>304</v>
      </c>
      <c r="S92" s="168" t="s">
        <v>305</v>
      </c>
      <c r="T92" s="168" t="s">
        <v>306</v>
      </c>
      <c r="U92" s="168" t="s">
        <v>307</v>
      </c>
      <c r="V92" s="168" t="s">
        <v>308</v>
      </c>
      <c r="W92" s="168" t="s">
        <v>309</v>
      </c>
      <c r="X92" s="169" t="s">
        <v>310</v>
      </c>
    </row>
    <row r="93" spans="2:25" x14ac:dyDescent="0.15">
      <c r="B93" s="99"/>
      <c r="C93" s="114" t="s">
        <v>311</v>
      </c>
      <c r="D93" s="111" t="str">
        <f>IF('調査票(2期主)'!$E$25="","",VLOOKUP('調査票(2期主)'!$E$25,$AC$31:$AD$42,2,FALSE))</f>
        <v/>
      </c>
      <c r="E93" s="112" t="str">
        <f>IF('調査票(2期主)'!$E$26="","",VLOOKUP('調査票(2期主)'!$E$26,$AC$31:$AD$42,2,FALSE))</f>
        <v/>
      </c>
      <c r="F93" s="112" t="str">
        <f>IF('調査票(2期主)'!$E$27="","",VLOOKUP('調査票(2期主)'!$E$27,$AC$31:$AD$42,2,FALSE))</f>
        <v/>
      </c>
      <c r="G93" s="112" t="str">
        <f>IF('調査票(2期主)'!$E$28="","",VLOOKUP('調査票(2期主)'!$E$28,$AC$31:$AD$42,2,FALSE))</f>
        <v/>
      </c>
      <c r="H93" s="112" t="str">
        <f>IF('調査票(2期主)'!$E$29="","",VLOOKUP('調査票(2期主)'!$E$29,$AC$31:$AD$42,2,FALSE))</f>
        <v/>
      </c>
      <c r="I93" s="112" t="str">
        <f>IF('調査票(2期主)'!$E$30="","",VLOOKUP('調査票(2期主)'!$E$30,$AC$31:$AD$42,2,FALSE))</f>
        <v/>
      </c>
      <c r="J93" s="148" t="str">
        <f>IF('調査票(2期主)'!$E$31="","",VLOOKUP('調査票(2期主)'!$E$31,$AC$31:$AD$42,2,FALSE))</f>
        <v/>
      </c>
      <c r="K93" s="111" t="str">
        <f>IF('調査票(2期従)'!$E$25="","",VLOOKUP('調査票(2期従)'!$E$25,$AC$31:$AD$42,2,FALSE))</f>
        <v/>
      </c>
      <c r="L93" s="112" t="str">
        <f>IF('調査票(2期従)'!$E$26="","",VLOOKUP('調査票(2期従)'!$E$26,$AC$31:$AD$42,2,FALSE))</f>
        <v/>
      </c>
      <c r="M93" s="112" t="str">
        <f>IF('調査票(2期従)'!$E$27="","",VLOOKUP('調査票(2期従)'!$E$27,$AC$31:$AD$42,2,FALSE))</f>
        <v/>
      </c>
      <c r="N93" s="112" t="str">
        <f>IF('調査票(2期従)'!$E$28="","",VLOOKUP('調査票(2期従)'!$E$28,$AC$31:$AD$42,2,FALSE))</f>
        <v/>
      </c>
      <c r="O93" s="112" t="str">
        <f>IF('調査票(2期従)'!$E$29="","",VLOOKUP('調査票(2期従)'!$E$29,$AC$31:$AD$42,2,FALSE))</f>
        <v/>
      </c>
      <c r="P93" s="112" t="str">
        <f>IF('調査票(2期従)'!$E$30="","",VLOOKUP('調査票(2期従)'!$E$30,$AC$31:$AD$42,2,FALSE))</f>
        <v/>
      </c>
      <c r="Q93" s="148" t="str">
        <f>IF('調査票(2期従)'!$E$31="","",VLOOKUP('調査票(2期従)'!$E$31,$AC$31:$AD$42,2,FALSE))</f>
        <v/>
      </c>
      <c r="R93" s="172"/>
      <c r="S93" s="173"/>
      <c r="T93" s="173"/>
      <c r="U93" s="173"/>
      <c r="V93" s="173"/>
      <c r="W93" s="173"/>
      <c r="X93" s="149"/>
    </row>
    <row r="94" spans="2:25" x14ac:dyDescent="0.15">
      <c r="B94" s="103"/>
      <c r="C94" s="119" t="s">
        <v>117</v>
      </c>
      <c r="D94" s="124" t="str">
        <f>IF('調査票(2期主)'!$G$25="","",'調査票(2期主)'!$G$25)</f>
        <v/>
      </c>
      <c r="E94" s="117" t="str">
        <f>IF('調査票(2期主)'!$G$26="","",'調査票(2期主)'!$G$26)</f>
        <v/>
      </c>
      <c r="F94" s="117" t="str">
        <f>IF('調査票(2期主)'!$G$27="","",'調査票(2期主)'!$G$27)</f>
        <v/>
      </c>
      <c r="G94" s="117" t="str">
        <f>IF('調査票(2期主)'!$G$28="","",'調査票(2期主)'!$G$28)</f>
        <v/>
      </c>
      <c r="H94" s="117" t="str">
        <f>IF('調査票(2期主)'!$G$29="","",'調査票(2期主)'!$G$29)</f>
        <v/>
      </c>
      <c r="I94" s="117" t="str">
        <f>IF('調査票(2期主)'!$G$30="","",'調査票(2期主)'!$G$30)</f>
        <v/>
      </c>
      <c r="J94" s="150" t="str">
        <f>IF('調査票(2期主)'!$G$31="","",'調査票(2期主)'!$G$31)</f>
        <v/>
      </c>
      <c r="K94" s="124" t="str">
        <f>IF('調査票(2期従)'!$G$25="","",'調査票(2期従)'!$G$25)</f>
        <v/>
      </c>
      <c r="L94" s="117" t="str">
        <f>IF('調査票(2期従)'!$G$26="","",'調査票(2期従)'!$G$26)</f>
        <v/>
      </c>
      <c r="M94" s="117" t="str">
        <f>IF('調査票(2期従)'!$G$27="","",'調査票(2期従)'!$G$27)</f>
        <v/>
      </c>
      <c r="N94" s="117" t="str">
        <f>IF('調査票(2期従)'!$G$28="","",'調査票(2期従)'!$G$28)</f>
        <v/>
      </c>
      <c r="O94" s="117" t="str">
        <f>IF('調査票(2期従)'!$G$29="","",'調査票(2期従)'!$G$29)</f>
        <v/>
      </c>
      <c r="P94" s="117" t="str">
        <f>IF('調査票(2期従)'!$G$30="","",'調査票(2期従)'!$G$30)</f>
        <v/>
      </c>
      <c r="Q94" s="150" t="str">
        <f>IF('調査票(2期従)'!$G$31="","",'調査票(2期従)'!$G$31)</f>
        <v/>
      </c>
      <c r="R94" s="174"/>
      <c r="S94" s="175"/>
      <c r="T94" s="175"/>
      <c r="U94" s="175"/>
      <c r="V94" s="175"/>
      <c r="W94" s="175"/>
      <c r="X94" s="151"/>
    </row>
    <row r="95" spans="2:25" x14ac:dyDescent="0.15">
      <c r="B95" s="103"/>
      <c r="C95" s="119" t="s">
        <v>312</v>
      </c>
      <c r="D95" s="124" t="str">
        <f>IF('調査票(2期主)'!$H$25="","",VLOOKUP('調査票(2期主)'!$H$25,$AC$44:$AD$49,2,FALSE))</f>
        <v/>
      </c>
      <c r="E95" s="117" t="str">
        <f>IF('調査票(2期主)'!$H$26="","",VLOOKUP('調査票(2期主)'!$H$26,$AC$44:$AD$49,2,FALSE))</f>
        <v/>
      </c>
      <c r="F95" s="117" t="str">
        <f>IF('調査票(2期主)'!$H$27="","",VLOOKUP('調査票(2期主)'!$H$27,$AC$44:$AD$49,2,FALSE))</f>
        <v/>
      </c>
      <c r="G95" s="117" t="str">
        <f>IF('調査票(2期主)'!$H$28="","",VLOOKUP('調査票(2期主)'!$H$28,$AC$44:$AD$49,2,FALSE))</f>
        <v/>
      </c>
      <c r="H95" s="117" t="str">
        <f>IF('調査票(2期主)'!$H$29="","",VLOOKUP('調査票(2期主)'!$H$29,$AC$44:$AD$49,2,FALSE))</f>
        <v/>
      </c>
      <c r="I95" s="117" t="str">
        <f>IF('調査票(2期主)'!$H$30="","",VLOOKUP('調査票(2期主)'!$H$30,$AC$44:$AD$49,2,FALSE))</f>
        <v/>
      </c>
      <c r="J95" s="150" t="str">
        <f>IF('調査票(2期主)'!$H$31="","",VLOOKUP('調査票(2期主)'!$H$31,$AC$44:$AD$49,2,FALSE))</f>
        <v/>
      </c>
      <c r="K95" s="124" t="str">
        <f>IF('調査票(2期従)'!$H$25="","",VLOOKUP('調査票(2期従)'!$H$25,$AC$44:$AD$49,2,FALSE))</f>
        <v/>
      </c>
      <c r="L95" s="117" t="str">
        <f>IF('調査票(2期従)'!$H$26="","",VLOOKUP('調査票(2期従)'!$H$26,$AC$44:$AD$49,2,FALSE))</f>
        <v/>
      </c>
      <c r="M95" s="117" t="str">
        <f>IF('調査票(2期従)'!$H$27="","",VLOOKUP('調査票(2期従)'!$H$27,$AC$44:$AD$49,2,FALSE))</f>
        <v/>
      </c>
      <c r="N95" s="117" t="str">
        <f>IF('調査票(2期従)'!$H$28="","",VLOOKUP('調査票(2期従)'!$H$28,$AC$44:$AD$49,2,FALSE))</f>
        <v/>
      </c>
      <c r="O95" s="117" t="str">
        <f>IF('調査票(2期従)'!$H$29="","",VLOOKUP('調査票(2期従)'!$H$29,$AC$44:$AD$49,2,FALSE))</f>
        <v/>
      </c>
      <c r="P95" s="117" t="str">
        <f>IF('調査票(2期従)'!$H$30="","",VLOOKUP('調査票(2期従)'!$H$30,$AC$44:$AD$49,2,FALSE))</f>
        <v/>
      </c>
      <c r="Q95" s="150" t="str">
        <f>IF('調査票(2期従)'!$H$31="","",VLOOKUP('調査票(2期従)'!$H$31,$AC$44:$AD$49,2,FALSE))</f>
        <v/>
      </c>
      <c r="R95" s="174"/>
      <c r="S95" s="175"/>
      <c r="T95" s="175"/>
      <c r="U95" s="175"/>
      <c r="V95" s="175"/>
      <c r="W95" s="175"/>
      <c r="X95" s="151"/>
    </row>
    <row r="96" spans="2:25" x14ac:dyDescent="0.15">
      <c r="B96" s="103"/>
      <c r="C96" s="119" t="s">
        <v>313</v>
      </c>
      <c r="D96" s="124" t="str">
        <f>IF('調査票(2期主)'!$J$25="","",'調査票(2期主)'!$J$25)</f>
        <v/>
      </c>
      <c r="E96" s="117" t="str">
        <f>IF('調査票(2期主)'!$J$26="","",'調査票(2期主)'!$J$26)</f>
        <v/>
      </c>
      <c r="F96" s="117" t="str">
        <f>IF('調査票(2期主)'!$J$27="","",'調査票(2期主)'!$J$27)</f>
        <v/>
      </c>
      <c r="G96" s="117" t="str">
        <f>IF('調査票(2期主)'!$J$28="","",'調査票(2期主)'!$J$28)</f>
        <v/>
      </c>
      <c r="H96" s="117" t="str">
        <f>IF('調査票(2期主)'!$J$29="","",'調査票(2期主)'!$J$29)</f>
        <v/>
      </c>
      <c r="I96" s="117" t="str">
        <f>IF('調査票(2期主)'!$J$30="","",'調査票(2期主)'!$J$30)</f>
        <v/>
      </c>
      <c r="J96" s="150" t="str">
        <f>IF('調査票(2期主)'!$J$31="","",'調査票(2期主)'!$J$31)</f>
        <v/>
      </c>
      <c r="K96" s="124" t="str">
        <f>IF('調査票(2期従)'!$J$25="","",'調査票(2期従)'!$J$25)</f>
        <v/>
      </c>
      <c r="L96" s="117" t="str">
        <f>IF('調査票(2期従)'!$J$26="","",'調査票(2期従)'!$J$26)</f>
        <v/>
      </c>
      <c r="M96" s="117" t="str">
        <f>IF('調査票(2期従)'!$J$27="","",'調査票(2期従)'!$J$27)</f>
        <v/>
      </c>
      <c r="N96" s="117" t="str">
        <f>IF('調査票(2期従)'!$J$28="","",'調査票(2期従)'!$J$28)</f>
        <v/>
      </c>
      <c r="O96" s="117" t="str">
        <f>IF('調査票(2期従)'!$J$29="","",'調査票(2期従)'!$J$29)</f>
        <v/>
      </c>
      <c r="P96" s="117" t="str">
        <f>IF('調査票(2期従)'!$J$30="","",'調査票(2期従)'!$J$30)</f>
        <v/>
      </c>
      <c r="Q96" s="150" t="str">
        <f>IF('調査票(2期従)'!$J$31="","",'調査票(2期従)'!$J$31)</f>
        <v/>
      </c>
      <c r="R96" s="174"/>
      <c r="S96" s="175"/>
      <c r="T96" s="175"/>
      <c r="U96" s="175"/>
      <c r="V96" s="175"/>
      <c r="W96" s="175"/>
      <c r="X96" s="151"/>
    </row>
    <row r="97" spans="2:25" x14ac:dyDescent="0.15">
      <c r="B97" s="137"/>
      <c r="C97" s="133" t="s">
        <v>314</v>
      </c>
      <c r="D97" s="170" t="str">
        <f>IF('調査票(2期主)'!$K$25="","",'調査票(2期主)'!$K$25)</f>
        <v/>
      </c>
      <c r="E97" s="135" t="str">
        <f>IF('調査票(2期主)'!$K$26="","",'調査票(2期主)'!$K$26)</f>
        <v/>
      </c>
      <c r="F97" s="135" t="str">
        <f>IF('調査票(2期主)'!$K$27="","",'調査票(2期主)'!$K$27)</f>
        <v/>
      </c>
      <c r="G97" s="135" t="str">
        <f>IF('調査票(2期主)'!$K$28="","",'調査票(2期主)'!$K$28)</f>
        <v/>
      </c>
      <c r="H97" s="135" t="str">
        <f>IF('調査票(2期主)'!$K$29="","",'調査票(2期主)'!$K$29)</f>
        <v/>
      </c>
      <c r="I97" s="135" t="str">
        <f>IF('調査票(2期主)'!$K$30="","",'調査票(2期主)'!$K$30)</f>
        <v/>
      </c>
      <c r="J97" s="171" t="str">
        <f>IF('調査票(2期主)'!$K$31="","",'調査票(2期主)'!$K$31)</f>
        <v/>
      </c>
      <c r="K97" s="170" t="str">
        <f>IF('調査票(2期従)'!$K$25="","",'調査票(2期従)'!$K$25)</f>
        <v/>
      </c>
      <c r="L97" s="135" t="str">
        <f>IF('調査票(2期従)'!$K$26="","",'調査票(2期従)'!$K$26)</f>
        <v/>
      </c>
      <c r="M97" s="135" t="str">
        <f>IF('調査票(2期従)'!$K$27="","",'調査票(2期従)'!$K$27)</f>
        <v/>
      </c>
      <c r="N97" s="135" t="str">
        <f>IF('調査票(2期従)'!$K$28="","",'調査票(2期従)'!$K$28)</f>
        <v/>
      </c>
      <c r="O97" s="135" t="str">
        <f>IF('調査票(2期従)'!$K$29="","",'調査票(2期従)'!$K$29)</f>
        <v/>
      </c>
      <c r="P97" s="135" t="str">
        <f>IF('調査票(2期従)'!$K$30="","",'調査票(2期従)'!$K$30)</f>
        <v/>
      </c>
      <c r="Q97" s="171" t="str">
        <f>IF('調査票(2期従)'!$K$31="","",'調査票(2期従)'!$K$31)</f>
        <v/>
      </c>
      <c r="R97" s="176"/>
      <c r="S97" s="177"/>
      <c r="T97" s="177"/>
      <c r="U97" s="177"/>
      <c r="V97" s="177"/>
      <c r="W97" s="177"/>
      <c r="X97" s="178"/>
      <c r="Y97" s="193" t="s">
        <v>299</v>
      </c>
    </row>
    <row r="98" spans="2:25" x14ac:dyDescent="0.15">
      <c r="B98" s="147" t="s">
        <v>155</v>
      </c>
      <c r="C98" s="114"/>
      <c r="D98" s="111" t="str">
        <f>IF('調査票(2期主)'!$C$69="","",'調査票(2期主)'!$C$69)</f>
        <v/>
      </c>
      <c r="E98" s="112" t="str">
        <f>IF('調査票(2期主)'!$F$69="","",'調査票(2期主)'!$F$69)</f>
        <v/>
      </c>
      <c r="F98" s="112" t="str">
        <f>IF('調査票(2期主)'!$I$69="","",'調査票(2期主)'!$I$69)</f>
        <v/>
      </c>
      <c r="G98" s="112" t="str">
        <f>IF('調査票(2期主)'!$C$95="","",'調査票(2期主)'!$C$95)</f>
        <v/>
      </c>
      <c r="H98" s="112" t="str">
        <f>IF('調査票(2期主)'!$F$95="","",'調査票(2期主)'!$F$95)</f>
        <v/>
      </c>
      <c r="I98" s="112" t="str">
        <f>IF('調査票(2期主)'!$I$95="","",'調査票(2期主)'!$I$95)</f>
        <v/>
      </c>
      <c r="J98" s="148" t="str">
        <f>IF('調査票(2期主)'!$C$120="","",'調査票(2期主)'!$C$120)</f>
        <v/>
      </c>
      <c r="K98" s="111" t="str">
        <f>IF('調査票(2期従)'!$C$69="","",'調査票(2期従)'!$C$69)</f>
        <v/>
      </c>
      <c r="L98" s="112" t="str">
        <f>IF('調査票(2期従)'!$F$69="","",'調査票(2期従)'!$F$69)</f>
        <v/>
      </c>
      <c r="M98" s="112" t="str">
        <f>IF('調査票(2期従)'!$I$69="","",'調査票(2期従)'!$I$69)</f>
        <v/>
      </c>
      <c r="N98" s="112" t="str">
        <f>IF('調査票(2期従)'!$C$95="","",'調査票(2期従)'!$C$95)</f>
        <v/>
      </c>
      <c r="O98" s="112" t="str">
        <f>IF('調査票(2期従)'!$F$95="","",'調査票(2期従)'!$F$95)</f>
        <v/>
      </c>
      <c r="P98" s="112" t="str">
        <f>IF('調査票(2期従)'!$I$95="","",'調査票(2期従)'!$I$95)</f>
        <v/>
      </c>
      <c r="Q98" s="148" t="str">
        <f>IF('調査票(2期従)'!$C$120="","",'調査票(2期従)'!$C$120)</f>
        <v/>
      </c>
      <c r="R98" s="172"/>
      <c r="S98" s="173"/>
      <c r="T98" s="173"/>
      <c r="U98" s="173"/>
      <c r="V98" s="173"/>
      <c r="W98" s="173"/>
      <c r="X98" s="149"/>
      <c r="Y98" s="194">
        <f>SUM(D98:X98)</f>
        <v>0</v>
      </c>
    </row>
    <row r="99" spans="2:25" x14ac:dyDescent="0.15">
      <c r="B99" s="123" t="s">
        <v>156</v>
      </c>
      <c r="C99" s="119"/>
      <c r="D99" s="124" t="str">
        <f>IF('調査票(2期主)'!$C$70="","",'調査票(2期主)'!$C$70)</f>
        <v/>
      </c>
      <c r="E99" s="117" t="str">
        <f>IF('調査票(2期主)'!$F$70="","",'調査票(2期主)'!$F$70)</f>
        <v/>
      </c>
      <c r="F99" s="117" t="str">
        <f>IF('調査票(2期主)'!$I$70="","",'調査票(2期主)'!$I$70)</f>
        <v/>
      </c>
      <c r="G99" s="117" t="str">
        <f>IF('調査票(2期主)'!$C$96="","",'調査票(2期主)'!$C$96)</f>
        <v/>
      </c>
      <c r="H99" s="117" t="str">
        <f>IF('調査票(2期主)'!$F$96="","",'調査票(2期主)'!$F$96)</f>
        <v/>
      </c>
      <c r="I99" s="117" t="str">
        <f>IF('調査票(2期主)'!$I$96="","",'調査票(2期主)'!$I$96)</f>
        <v/>
      </c>
      <c r="J99" s="150" t="str">
        <f>IF('調査票(2期主)'!$C$121="","",'調査票(2期主)'!$C$121)</f>
        <v/>
      </c>
      <c r="K99" s="124" t="str">
        <f>IF('調査票(2期従)'!$C$70="","",'調査票(2期従)'!$C$70)</f>
        <v/>
      </c>
      <c r="L99" s="117" t="str">
        <f>IF('調査票(2期従)'!$F$70="","",'調査票(2期従)'!$F$70)</f>
        <v/>
      </c>
      <c r="M99" s="117" t="str">
        <f>IF('調査票(2期従)'!$I$70="","",'調査票(2期従)'!$I$70)</f>
        <v/>
      </c>
      <c r="N99" s="117" t="str">
        <f>IF('調査票(2期従)'!$C$96="","",'調査票(2期従)'!$C$96)</f>
        <v/>
      </c>
      <c r="O99" s="117" t="str">
        <f>IF('調査票(2期従)'!$F$96="","",'調査票(2期従)'!$F$96)</f>
        <v/>
      </c>
      <c r="P99" s="117" t="str">
        <f>IF('調査票(2期従)'!$I$96="","",'調査票(2期従)'!$I$96)</f>
        <v/>
      </c>
      <c r="Q99" s="150" t="str">
        <f>IF('調査票(2期従)'!$C$121="","",'調査票(2期従)'!$C$121)</f>
        <v/>
      </c>
      <c r="R99" s="174"/>
      <c r="S99" s="175"/>
      <c r="T99" s="175"/>
      <c r="U99" s="175"/>
      <c r="V99" s="175"/>
      <c r="W99" s="175"/>
      <c r="X99" s="151"/>
      <c r="Y99" s="194">
        <f t="shared" ref="Y99:Y120" si="8">SUM(D99:X99)</f>
        <v>0</v>
      </c>
    </row>
    <row r="100" spans="2:25" x14ac:dyDescent="0.15">
      <c r="B100" s="123" t="s">
        <v>157</v>
      </c>
      <c r="C100" s="119"/>
      <c r="D100" s="124" t="str">
        <f>IF('調査票(2期主)'!$C$71="","",'調査票(2期主)'!$C$71)</f>
        <v/>
      </c>
      <c r="E100" s="117" t="str">
        <f>IF('調査票(2期主)'!$F$71="","",'調査票(2期主)'!$F$71)</f>
        <v/>
      </c>
      <c r="F100" s="117" t="str">
        <f>IF('調査票(2期主)'!$I$71="","",'調査票(2期主)'!$I$71)</f>
        <v/>
      </c>
      <c r="G100" s="117" t="str">
        <f>IF('調査票(2期主)'!$C$97="","",'調査票(2期主)'!$C$97)</f>
        <v/>
      </c>
      <c r="H100" s="117" t="str">
        <f>IF('調査票(2期主)'!$F$97="","",'調査票(2期主)'!$F$97)</f>
        <v/>
      </c>
      <c r="I100" s="117" t="str">
        <f>IF('調査票(2期主)'!$I$97="","",'調査票(2期主)'!$I$97)</f>
        <v/>
      </c>
      <c r="J100" s="150" t="str">
        <f>IF('調査票(2期主)'!$C$122="","",'調査票(2期主)'!$C$122)</f>
        <v/>
      </c>
      <c r="K100" s="124" t="str">
        <f>IF('調査票(2期従)'!$C$71="","",'調査票(2期従)'!$C$71)</f>
        <v/>
      </c>
      <c r="L100" s="117" t="str">
        <f>IF('調査票(2期従)'!$F$71="","",'調査票(2期従)'!$F$71)</f>
        <v/>
      </c>
      <c r="M100" s="117" t="str">
        <f>IF('調査票(2期従)'!$I$71="","",'調査票(2期従)'!$I$71)</f>
        <v/>
      </c>
      <c r="N100" s="117" t="str">
        <f>IF('調査票(2期従)'!$C$97="","",'調査票(2期従)'!$C$97)</f>
        <v/>
      </c>
      <c r="O100" s="117" t="str">
        <f>IF('調査票(2期従)'!$F$97="","",'調査票(2期従)'!$F$97)</f>
        <v/>
      </c>
      <c r="P100" s="117" t="str">
        <f>IF('調査票(2期従)'!$I$97="","",'調査票(2期従)'!$I$97)</f>
        <v/>
      </c>
      <c r="Q100" s="150" t="str">
        <f>IF('調査票(2期従)'!$C$122="","",'調査票(2期従)'!$C$122)</f>
        <v/>
      </c>
      <c r="R100" s="174"/>
      <c r="S100" s="175"/>
      <c r="T100" s="175"/>
      <c r="U100" s="175"/>
      <c r="V100" s="175"/>
      <c r="W100" s="175"/>
      <c r="X100" s="151"/>
      <c r="Y100" s="194">
        <f t="shared" si="8"/>
        <v>0</v>
      </c>
    </row>
    <row r="101" spans="2:25" x14ac:dyDescent="0.15">
      <c r="B101" s="123" t="s">
        <v>158</v>
      </c>
      <c r="C101" s="119"/>
      <c r="D101" s="124" t="str">
        <f>IF('調査票(2期主)'!$C$72="","",'調査票(2期主)'!$C$72)</f>
        <v/>
      </c>
      <c r="E101" s="117" t="str">
        <f>IF('調査票(2期主)'!$F$72="","",'調査票(2期主)'!$F$72)</f>
        <v/>
      </c>
      <c r="F101" s="117" t="str">
        <f>IF('調査票(2期主)'!$I$72="","",'調査票(2期主)'!$I$72)</f>
        <v/>
      </c>
      <c r="G101" s="117" t="str">
        <f>IF('調査票(2期主)'!$C$98="","",'調査票(2期主)'!$C$98)</f>
        <v/>
      </c>
      <c r="H101" s="117" t="str">
        <f>IF('調査票(2期主)'!$F$98="","",'調査票(2期主)'!$F$98)</f>
        <v/>
      </c>
      <c r="I101" s="117" t="str">
        <f>IF('調査票(2期主)'!$I$98="","",'調査票(2期主)'!$I$98)</f>
        <v/>
      </c>
      <c r="J101" s="150" t="str">
        <f>IF('調査票(2期主)'!$C$123="","",'調査票(2期主)'!$C$123)</f>
        <v/>
      </c>
      <c r="K101" s="124" t="str">
        <f>IF('調査票(2期従)'!$C$72="","",'調査票(2期従)'!$C$72)</f>
        <v/>
      </c>
      <c r="L101" s="117" t="str">
        <f>IF('調査票(2期従)'!$F$72="","",'調査票(2期従)'!$F$72)</f>
        <v/>
      </c>
      <c r="M101" s="117" t="str">
        <f>IF('調査票(2期従)'!$I$72="","",'調査票(2期従)'!$I$72)</f>
        <v/>
      </c>
      <c r="N101" s="117" t="str">
        <f>IF('調査票(2期従)'!$C$98="","",'調査票(2期従)'!$C$98)</f>
        <v/>
      </c>
      <c r="O101" s="117" t="str">
        <f>IF('調査票(2期従)'!$F$98="","",'調査票(2期従)'!$F$98)</f>
        <v/>
      </c>
      <c r="P101" s="117" t="str">
        <f>IF('調査票(2期従)'!$I$98="","",'調査票(2期従)'!$I$98)</f>
        <v/>
      </c>
      <c r="Q101" s="150" t="str">
        <f>IF('調査票(2期従)'!$C$123="","",'調査票(2期従)'!$C$123)</f>
        <v/>
      </c>
      <c r="R101" s="174"/>
      <c r="S101" s="175"/>
      <c r="T101" s="175"/>
      <c r="U101" s="175"/>
      <c r="V101" s="175"/>
      <c r="W101" s="175"/>
      <c r="X101" s="151"/>
      <c r="Y101" s="194">
        <f t="shared" si="8"/>
        <v>0</v>
      </c>
    </row>
    <row r="102" spans="2:25" x14ac:dyDescent="0.15">
      <c r="B102" s="103" t="s">
        <v>159</v>
      </c>
      <c r="C102" s="104"/>
      <c r="D102" s="124" t="str">
        <f>IF('調査票(2期主)'!$C$73="","",'調査票(2期主)'!$C$73)</f>
        <v/>
      </c>
      <c r="E102" s="117" t="str">
        <f>IF('調査票(2期主)'!$F$73="","",'調査票(2期主)'!$F$73)</f>
        <v/>
      </c>
      <c r="F102" s="117" t="str">
        <f>IF('調査票(2期主)'!$I$73="","",'調査票(2期主)'!$I$73)</f>
        <v/>
      </c>
      <c r="G102" s="117" t="str">
        <f>IF('調査票(2期主)'!$C$99="","",'調査票(2期主)'!$C$99)</f>
        <v/>
      </c>
      <c r="H102" s="117" t="str">
        <f>IF('調査票(2期主)'!$F$99="","",'調査票(2期主)'!$F$99)</f>
        <v/>
      </c>
      <c r="I102" s="117" t="str">
        <f>IF('調査票(2期主)'!$I$99="","",'調査票(2期主)'!$I$99)</f>
        <v/>
      </c>
      <c r="J102" s="150" t="str">
        <f>IF('調査票(2期主)'!$C$124="","",'調査票(2期主)'!$C$124)</f>
        <v/>
      </c>
      <c r="K102" s="124" t="str">
        <f>IF('調査票(2期従)'!$C$73="","",'調査票(2期従)'!$C$73)</f>
        <v/>
      </c>
      <c r="L102" s="117" t="str">
        <f>IF('調査票(2期従)'!$F$73="","",'調査票(2期従)'!$F$73)</f>
        <v/>
      </c>
      <c r="M102" s="117" t="str">
        <f>IF('調査票(2期従)'!$I$73="","",'調査票(2期従)'!$I$73)</f>
        <v/>
      </c>
      <c r="N102" s="117" t="str">
        <f>IF('調査票(2期従)'!$C$99="","",'調査票(2期従)'!$C$99)</f>
        <v/>
      </c>
      <c r="O102" s="117" t="str">
        <f>IF('調査票(2期従)'!$F$99="","",'調査票(2期従)'!$F$99)</f>
        <v/>
      </c>
      <c r="P102" s="117" t="str">
        <f>IF('調査票(2期従)'!$I$99="","",'調査票(2期従)'!$I$99)</f>
        <v/>
      </c>
      <c r="Q102" s="150" t="str">
        <f>IF('調査票(2期従)'!$C$124="","",'調査票(2期従)'!$C$124)</f>
        <v/>
      </c>
      <c r="R102" s="174"/>
      <c r="S102" s="175"/>
      <c r="T102" s="175"/>
      <c r="U102" s="175"/>
      <c r="V102" s="175"/>
      <c r="W102" s="175"/>
      <c r="X102" s="151"/>
      <c r="Y102" s="194">
        <f t="shared" si="8"/>
        <v>0</v>
      </c>
    </row>
    <row r="103" spans="2:25" x14ac:dyDescent="0.15">
      <c r="B103" s="103" t="s">
        <v>160</v>
      </c>
      <c r="C103" s="104"/>
      <c r="D103" s="124" t="str">
        <f>IF('調査票(2期主)'!$C$74="","",'調査票(2期主)'!$C$74)</f>
        <v/>
      </c>
      <c r="E103" s="117" t="str">
        <f>IF('調査票(2期主)'!$F$74="","",'調査票(2期主)'!$F$74)</f>
        <v/>
      </c>
      <c r="F103" s="117" t="str">
        <f>IF('調査票(2期主)'!$I$74="","",'調査票(2期主)'!$I$74)</f>
        <v/>
      </c>
      <c r="G103" s="117" t="str">
        <f>IF('調査票(2期主)'!$C$100="","",'調査票(2期主)'!$C$100)</f>
        <v/>
      </c>
      <c r="H103" s="117" t="str">
        <f>IF('調査票(2期主)'!$F$100="","",'調査票(2期主)'!$F$100)</f>
        <v/>
      </c>
      <c r="I103" s="117" t="str">
        <f>IF('調査票(2期主)'!$I$100="","",'調査票(2期主)'!$I$100)</f>
        <v/>
      </c>
      <c r="J103" s="150" t="str">
        <f>IF('調査票(2期主)'!$C$125="","",'調査票(2期主)'!$C$125)</f>
        <v/>
      </c>
      <c r="K103" s="124" t="str">
        <f>IF('調査票(2期従)'!$C$74="","",'調査票(2期従)'!$C$74)</f>
        <v/>
      </c>
      <c r="L103" s="117" t="str">
        <f>IF('調査票(2期従)'!$F$74="","",'調査票(2期従)'!$F$74)</f>
        <v/>
      </c>
      <c r="M103" s="117" t="str">
        <f>IF('調査票(2期従)'!$I$74="","",'調査票(2期従)'!$I$74)</f>
        <v/>
      </c>
      <c r="N103" s="117" t="str">
        <f>IF('調査票(2期従)'!$C$100="","",'調査票(2期従)'!$C$100)</f>
        <v/>
      </c>
      <c r="O103" s="117" t="str">
        <f>IF('調査票(2期従)'!$F$100="","",'調査票(2期従)'!$F$100)</f>
        <v/>
      </c>
      <c r="P103" s="117" t="str">
        <f>IF('調査票(2期従)'!$I$100="","",'調査票(2期従)'!$I$100)</f>
        <v/>
      </c>
      <c r="Q103" s="150" t="str">
        <f>IF('調査票(2期従)'!$C$125="","",'調査票(2期従)'!$C$125)</f>
        <v/>
      </c>
      <c r="R103" s="174"/>
      <c r="S103" s="175"/>
      <c r="T103" s="175"/>
      <c r="U103" s="175"/>
      <c r="V103" s="175"/>
      <c r="W103" s="175"/>
      <c r="X103" s="151"/>
      <c r="Y103" s="194">
        <f t="shared" ref="Y103:Y113" si="9">SUM(D103:X103)</f>
        <v>0</v>
      </c>
    </row>
    <row r="104" spans="2:25" x14ac:dyDescent="0.15">
      <c r="B104" s="103" t="s">
        <v>161</v>
      </c>
      <c r="C104" s="104"/>
      <c r="D104" s="124" t="str">
        <f>IF('調査票(2期主)'!$C$75="","",'調査票(2期主)'!$C$75)</f>
        <v/>
      </c>
      <c r="E104" s="117" t="str">
        <f>IF('調査票(2期主)'!$F$75="","",'調査票(2期主)'!$F$75)</f>
        <v/>
      </c>
      <c r="F104" s="117" t="str">
        <f>IF('調査票(2期主)'!$I$75="","",'調査票(2期主)'!$I$75)</f>
        <v/>
      </c>
      <c r="G104" s="117" t="str">
        <f>IF('調査票(2期主)'!$C$101="","",'調査票(2期主)'!$C$101)</f>
        <v/>
      </c>
      <c r="H104" s="117" t="str">
        <f>IF('調査票(2期主)'!$F$101="","",'調査票(2期主)'!$F$101)</f>
        <v/>
      </c>
      <c r="I104" s="117" t="str">
        <f>IF('調査票(2期主)'!$I$101="","",'調査票(2期主)'!$I$101)</f>
        <v/>
      </c>
      <c r="J104" s="150" t="str">
        <f>IF('調査票(2期主)'!$C$126="","",'調査票(2期主)'!$C$126)</f>
        <v/>
      </c>
      <c r="K104" s="124" t="str">
        <f>IF('調査票(2期従)'!$C$75="","",'調査票(2期従)'!$C$75)</f>
        <v/>
      </c>
      <c r="L104" s="117" t="str">
        <f>IF('調査票(2期従)'!$F$75="","",'調査票(2期従)'!$F$75)</f>
        <v/>
      </c>
      <c r="M104" s="117" t="str">
        <f>IF('調査票(2期従)'!$I$75="","",'調査票(2期従)'!$I$75)</f>
        <v/>
      </c>
      <c r="N104" s="117" t="str">
        <f>IF('調査票(2期従)'!$C$101="","",'調査票(2期従)'!$C$101)</f>
        <v/>
      </c>
      <c r="O104" s="117" t="str">
        <f>IF('調査票(2期従)'!$F$101="","",'調査票(2期従)'!$F$101)</f>
        <v/>
      </c>
      <c r="P104" s="117" t="str">
        <f>IF('調査票(2期従)'!$I$101="","",'調査票(2期従)'!$I$101)</f>
        <v/>
      </c>
      <c r="Q104" s="150" t="str">
        <f>IF('調査票(2期従)'!$C$126="","",'調査票(2期従)'!$C$126)</f>
        <v/>
      </c>
      <c r="R104" s="174"/>
      <c r="S104" s="175"/>
      <c r="T104" s="175"/>
      <c r="U104" s="175"/>
      <c r="V104" s="175"/>
      <c r="W104" s="175"/>
      <c r="X104" s="151"/>
      <c r="Y104" s="194">
        <f t="shared" si="9"/>
        <v>0</v>
      </c>
    </row>
    <row r="105" spans="2:25" x14ac:dyDescent="0.15">
      <c r="B105" s="103" t="s">
        <v>162</v>
      </c>
      <c r="C105" s="104"/>
      <c r="D105" s="124" t="str">
        <f>IF('調査票(2期主)'!$C$76="","",'調査票(2期主)'!$C$76)</f>
        <v/>
      </c>
      <c r="E105" s="117" t="str">
        <f>IF('調査票(2期主)'!$F$76="","",'調査票(2期主)'!$F$76)</f>
        <v/>
      </c>
      <c r="F105" s="117" t="str">
        <f>IF('調査票(2期主)'!$I$76="","",'調査票(2期主)'!$I$76)</f>
        <v/>
      </c>
      <c r="G105" s="117" t="str">
        <f>IF('調査票(2期主)'!$C$102="","",'調査票(2期主)'!$C$102)</f>
        <v/>
      </c>
      <c r="H105" s="117" t="str">
        <f>IF('調査票(2期主)'!$F$102="","",'調査票(2期主)'!$F$102)</f>
        <v/>
      </c>
      <c r="I105" s="117" t="str">
        <f>IF('調査票(2期主)'!$I$102="","",'調査票(2期主)'!$I$102)</f>
        <v/>
      </c>
      <c r="J105" s="150" t="str">
        <f>IF('調査票(2期主)'!$C$127="","",'調査票(2期主)'!$C$127)</f>
        <v/>
      </c>
      <c r="K105" s="124" t="str">
        <f>IF('調査票(2期従)'!$C$76="","",'調査票(2期従)'!$C$76)</f>
        <v/>
      </c>
      <c r="L105" s="117" t="str">
        <f>IF('調査票(2期従)'!$F$76="","",'調査票(2期従)'!$F$76)</f>
        <v/>
      </c>
      <c r="M105" s="117" t="str">
        <f>IF('調査票(2期従)'!$I$76="","",'調査票(2期従)'!$I$76)</f>
        <v/>
      </c>
      <c r="N105" s="117" t="str">
        <f>IF('調査票(2期従)'!$C$102="","",'調査票(2期従)'!$C$102)</f>
        <v/>
      </c>
      <c r="O105" s="117" t="str">
        <f>IF('調査票(2期従)'!$F$102="","",'調査票(2期従)'!$F$102)</f>
        <v/>
      </c>
      <c r="P105" s="117" t="str">
        <f>IF('調査票(2期従)'!$I$102="","",'調査票(2期従)'!$I$102)</f>
        <v/>
      </c>
      <c r="Q105" s="150" t="str">
        <f>IF('調査票(2期従)'!$C$127="","",'調査票(2期従)'!$C$127)</f>
        <v/>
      </c>
      <c r="R105" s="174"/>
      <c r="S105" s="175"/>
      <c r="T105" s="175"/>
      <c r="U105" s="175"/>
      <c r="V105" s="175"/>
      <c r="W105" s="175"/>
      <c r="X105" s="151"/>
      <c r="Y105" s="194">
        <f t="shared" si="9"/>
        <v>0</v>
      </c>
    </row>
    <row r="106" spans="2:25" x14ac:dyDescent="0.15">
      <c r="B106" s="103" t="s">
        <v>163</v>
      </c>
      <c r="C106" s="104"/>
      <c r="D106" s="124" t="str">
        <f>IF('調査票(2期主)'!$C$77="","",'調査票(2期主)'!$C$77)</f>
        <v/>
      </c>
      <c r="E106" s="117" t="str">
        <f>IF('調査票(2期主)'!$F$77="","",'調査票(2期主)'!$F$77)</f>
        <v/>
      </c>
      <c r="F106" s="117" t="str">
        <f>IF('調査票(2期主)'!$I$77="","",'調査票(2期主)'!$I$77)</f>
        <v/>
      </c>
      <c r="G106" s="117" t="str">
        <f>IF('調査票(2期主)'!$C$103="","",'調査票(2期主)'!$C$103)</f>
        <v/>
      </c>
      <c r="H106" s="117" t="str">
        <f>IF('調査票(2期主)'!$F$103="","",'調査票(2期主)'!$F$103)</f>
        <v/>
      </c>
      <c r="I106" s="117" t="str">
        <f>IF('調査票(2期主)'!$I$103="","",'調査票(2期主)'!$I$103)</f>
        <v/>
      </c>
      <c r="J106" s="150" t="str">
        <f>IF('調査票(2期主)'!$C$128="","",'調査票(2期主)'!$C$128)</f>
        <v/>
      </c>
      <c r="K106" s="124" t="str">
        <f>IF('調査票(2期従)'!$C$77="","",'調査票(2期従)'!$C$77)</f>
        <v/>
      </c>
      <c r="L106" s="117" t="str">
        <f>IF('調査票(2期従)'!$F$77="","",'調査票(2期従)'!$F$77)</f>
        <v/>
      </c>
      <c r="M106" s="117" t="str">
        <f>IF('調査票(2期従)'!$I$77="","",'調査票(2期従)'!$I$77)</f>
        <v/>
      </c>
      <c r="N106" s="117" t="str">
        <f>IF('調査票(2期従)'!$C$103="","",'調査票(2期従)'!$C$103)</f>
        <v/>
      </c>
      <c r="O106" s="117" t="str">
        <f>IF('調査票(2期従)'!$F$103="","",'調査票(2期従)'!$F$103)</f>
        <v/>
      </c>
      <c r="P106" s="117" t="str">
        <f>IF('調査票(2期従)'!$I$103="","",'調査票(2期従)'!$I$103)</f>
        <v/>
      </c>
      <c r="Q106" s="150" t="str">
        <f>IF('調査票(2期従)'!$C$128="","",'調査票(2期従)'!$C$128)</f>
        <v/>
      </c>
      <c r="R106" s="174"/>
      <c r="S106" s="175"/>
      <c r="T106" s="175"/>
      <c r="U106" s="175"/>
      <c r="V106" s="175"/>
      <c r="W106" s="175"/>
      <c r="X106" s="151"/>
      <c r="Y106" s="194">
        <f t="shared" si="9"/>
        <v>0</v>
      </c>
    </row>
    <row r="107" spans="2:25" x14ac:dyDescent="0.15">
      <c r="B107" s="103" t="s">
        <v>164</v>
      </c>
      <c r="C107" s="104"/>
      <c r="D107" s="124" t="str">
        <f>IF('調査票(2期主)'!$C$78="","",'調査票(2期主)'!$C$78)</f>
        <v/>
      </c>
      <c r="E107" s="117" t="str">
        <f>IF('調査票(2期主)'!$F$78="","",'調査票(2期主)'!$F$78)</f>
        <v/>
      </c>
      <c r="F107" s="117" t="str">
        <f>IF('調査票(2期主)'!$I$78="","",'調査票(2期主)'!$I$78)</f>
        <v/>
      </c>
      <c r="G107" s="117" t="str">
        <f>IF('調査票(2期主)'!$C$104="","",'調査票(2期主)'!$C$104)</f>
        <v/>
      </c>
      <c r="H107" s="117" t="str">
        <f>IF('調査票(2期主)'!$F$104="","",'調査票(2期主)'!$F$104)</f>
        <v/>
      </c>
      <c r="I107" s="117" t="str">
        <f>IF('調査票(2期主)'!$I$104="","",'調査票(2期主)'!$I$104)</f>
        <v/>
      </c>
      <c r="J107" s="150" t="str">
        <f>IF('調査票(2期主)'!$C$129="","",'調査票(2期主)'!$C$129)</f>
        <v/>
      </c>
      <c r="K107" s="124" t="str">
        <f>IF('調査票(2期従)'!$C$78="","",'調査票(2期従)'!$C$78)</f>
        <v/>
      </c>
      <c r="L107" s="117" t="str">
        <f>IF('調査票(2期従)'!$F$78="","",'調査票(2期従)'!$F$78)</f>
        <v/>
      </c>
      <c r="M107" s="117" t="str">
        <f>IF('調査票(2期従)'!$I$78="","",'調査票(2期従)'!$I$78)</f>
        <v/>
      </c>
      <c r="N107" s="117" t="str">
        <f>IF('調査票(2期従)'!$C$104="","",'調査票(2期従)'!$C$104)</f>
        <v/>
      </c>
      <c r="O107" s="117" t="str">
        <f>IF('調査票(2期従)'!$F$104="","",'調査票(2期従)'!$F$104)</f>
        <v/>
      </c>
      <c r="P107" s="117" t="str">
        <f>IF('調査票(2期従)'!$I$104="","",'調査票(2期従)'!$I$104)</f>
        <v/>
      </c>
      <c r="Q107" s="150" t="str">
        <f>IF('調査票(2期従)'!$C$129="","",'調査票(2期従)'!$C$129)</f>
        <v/>
      </c>
      <c r="R107" s="174"/>
      <c r="S107" s="175"/>
      <c r="T107" s="175"/>
      <c r="U107" s="175"/>
      <c r="V107" s="175"/>
      <c r="W107" s="175"/>
      <c r="X107" s="151"/>
      <c r="Y107" s="194">
        <f t="shared" si="9"/>
        <v>0</v>
      </c>
    </row>
    <row r="108" spans="2:25" x14ac:dyDescent="0.15">
      <c r="B108" s="103" t="s">
        <v>165</v>
      </c>
      <c r="C108" s="104"/>
      <c r="D108" s="124" t="str">
        <f>IF('調査票(2期主)'!$C$79="","",'調査票(2期主)'!$C$79)</f>
        <v/>
      </c>
      <c r="E108" s="117" t="str">
        <f>IF('調査票(2期主)'!$F$79="","",'調査票(2期主)'!$F$79)</f>
        <v/>
      </c>
      <c r="F108" s="117" t="str">
        <f>IF('調査票(2期主)'!$I$79="","",'調査票(2期主)'!$I$79)</f>
        <v/>
      </c>
      <c r="G108" s="117" t="str">
        <f>IF('調査票(2期主)'!$C$105="","",'調査票(2期主)'!$C$105)</f>
        <v/>
      </c>
      <c r="H108" s="117" t="str">
        <f>IF('調査票(2期主)'!$F$105="","",'調査票(2期主)'!$F$105)</f>
        <v/>
      </c>
      <c r="I108" s="117" t="str">
        <f>IF('調査票(2期主)'!$I$105="","",'調査票(2期主)'!$I$105)</f>
        <v/>
      </c>
      <c r="J108" s="150" t="str">
        <f>IF('調査票(2期主)'!$C$130="","",'調査票(2期主)'!$C$130)</f>
        <v/>
      </c>
      <c r="K108" s="124" t="str">
        <f>IF('調査票(2期従)'!$C$79="","",'調査票(2期従)'!$C$79)</f>
        <v/>
      </c>
      <c r="L108" s="117" t="str">
        <f>IF('調査票(2期従)'!$F$79="","",'調査票(2期従)'!$F$79)</f>
        <v/>
      </c>
      <c r="M108" s="117" t="str">
        <f>IF('調査票(2期従)'!$I$79="","",'調査票(2期従)'!$I$79)</f>
        <v/>
      </c>
      <c r="N108" s="117" t="str">
        <f>IF('調査票(2期従)'!$C$105="","",'調査票(2期従)'!$C$105)</f>
        <v/>
      </c>
      <c r="O108" s="117" t="str">
        <f>IF('調査票(2期従)'!$F$105="","",'調査票(2期従)'!$F$105)</f>
        <v/>
      </c>
      <c r="P108" s="117" t="str">
        <f>IF('調査票(2期従)'!$I$105="","",'調査票(2期従)'!$I$105)</f>
        <v/>
      </c>
      <c r="Q108" s="150" t="str">
        <f>IF('調査票(2期従)'!$C$130="","",'調査票(2期従)'!$C$130)</f>
        <v/>
      </c>
      <c r="R108" s="174"/>
      <c r="S108" s="175"/>
      <c r="T108" s="175"/>
      <c r="U108" s="175"/>
      <c r="V108" s="175"/>
      <c r="W108" s="175"/>
      <c r="X108" s="151"/>
      <c r="Y108" s="194">
        <f t="shared" si="9"/>
        <v>0</v>
      </c>
    </row>
    <row r="109" spans="2:25" x14ac:dyDescent="0.15">
      <c r="B109" s="103" t="s">
        <v>193</v>
      </c>
      <c r="C109" s="104"/>
      <c r="D109" s="124" t="str">
        <f>IF('調査票(2期主)'!$C$80="","",'調査票(2期主)'!$C$80)</f>
        <v/>
      </c>
      <c r="E109" s="117" t="str">
        <f>IF('調査票(2期主)'!$F$80="","",'調査票(2期主)'!$F$80)</f>
        <v/>
      </c>
      <c r="F109" s="117" t="str">
        <f>IF('調査票(2期主)'!$I$80="","",'調査票(2期主)'!$I$80)</f>
        <v/>
      </c>
      <c r="G109" s="117" t="str">
        <f>IF('調査票(2期主)'!$C$106="","",'調査票(2期主)'!$C$106)</f>
        <v/>
      </c>
      <c r="H109" s="117" t="str">
        <f>IF('調査票(2期主)'!$F$106="","",'調査票(2期主)'!$F$106)</f>
        <v/>
      </c>
      <c r="I109" s="117" t="str">
        <f>IF('調査票(2期主)'!$I$106="","",'調査票(2期主)'!$I$106)</f>
        <v/>
      </c>
      <c r="J109" s="150" t="str">
        <f>IF('調査票(2期主)'!$C$131="","",'調査票(2期主)'!$C$131)</f>
        <v/>
      </c>
      <c r="K109" s="124" t="str">
        <f>IF('調査票(2期従)'!$C$80="","",'調査票(2期従)'!$C$80)</f>
        <v/>
      </c>
      <c r="L109" s="117" t="str">
        <f>IF('調査票(2期従)'!$F$80="","",'調査票(2期従)'!$F$80)</f>
        <v/>
      </c>
      <c r="M109" s="117" t="str">
        <f>IF('調査票(2期従)'!$I$80="","",'調査票(2期従)'!$I$80)</f>
        <v/>
      </c>
      <c r="N109" s="117" t="str">
        <f>IF('調査票(2期従)'!$C$106="","",'調査票(2期従)'!$C$106)</f>
        <v/>
      </c>
      <c r="O109" s="117" t="str">
        <f>IF('調査票(2期従)'!$F$106="","",'調査票(2期従)'!$F$106)</f>
        <v/>
      </c>
      <c r="P109" s="117" t="str">
        <f>IF('調査票(2期従)'!$I$106="","",'調査票(2期従)'!$I$106)</f>
        <v/>
      </c>
      <c r="Q109" s="150" t="str">
        <f>IF('調査票(2期従)'!$C$131="","",'調査票(2期従)'!$C$131)</f>
        <v/>
      </c>
      <c r="R109" s="174"/>
      <c r="S109" s="175"/>
      <c r="T109" s="175"/>
      <c r="U109" s="175"/>
      <c r="V109" s="175"/>
      <c r="W109" s="175"/>
      <c r="X109" s="151"/>
      <c r="Y109" s="194">
        <f t="shared" si="9"/>
        <v>0</v>
      </c>
    </row>
    <row r="110" spans="2:25" x14ac:dyDescent="0.15">
      <c r="B110" s="103" t="s">
        <v>166</v>
      </c>
      <c r="C110" s="104"/>
      <c r="D110" s="124" t="str">
        <f>IF('調査票(2期主)'!$C$81="","",'調査票(2期主)'!$C$81)</f>
        <v/>
      </c>
      <c r="E110" s="117" t="str">
        <f>IF('調査票(2期主)'!$F$81="","",'調査票(2期主)'!$F$81)</f>
        <v/>
      </c>
      <c r="F110" s="117" t="str">
        <f>IF('調査票(2期主)'!$I$81="","",'調査票(2期主)'!$I$81)</f>
        <v/>
      </c>
      <c r="G110" s="117" t="str">
        <f>IF('調査票(2期主)'!$C$107="","",'調査票(2期主)'!$C$107)</f>
        <v/>
      </c>
      <c r="H110" s="117" t="str">
        <f>IF('調査票(2期主)'!$F$107="","",'調査票(2期主)'!$F$107)</f>
        <v/>
      </c>
      <c r="I110" s="117" t="str">
        <f>IF('調査票(2期主)'!$I$107="","",'調査票(2期主)'!$I$107)</f>
        <v/>
      </c>
      <c r="J110" s="150" t="str">
        <f>IF('調査票(2期主)'!$C$132="","",'調査票(2期主)'!$C$132)</f>
        <v/>
      </c>
      <c r="K110" s="124" t="str">
        <f>IF('調査票(2期従)'!$C$81="","",'調査票(2期従)'!$C$81)</f>
        <v/>
      </c>
      <c r="L110" s="117" t="str">
        <f>IF('調査票(2期従)'!$F$81="","",'調査票(2期従)'!$F$81)</f>
        <v/>
      </c>
      <c r="M110" s="117" t="str">
        <f>IF('調査票(2期従)'!$I$81="","",'調査票(2期従)'!$I$81)</f>
        <v/>
      </c>
      <c r="N110" s="117" t="str">
        <f>IF('調査票(2期従)'!$C$107="","",'調査票(2期従)'!$C$107)</f>
        <v/>
      </c>
      <c r="O110" s="117" t="str">
        <f>IF('調査票(2期従)'!$F$107="","",'調査票(2期従)'!$F$107)</f>
        <v/>
      </c>
      <c r="P110" s="117" t="str">
        <f>IF('調査票(2期従)'!$I$107="","",'調査票(2期従)'!$I$107)</f>
        <v/>
      </c>
      <c r="Q110" s="150" t="str">
        <f>IF('調査票(2期従)'!$C$132="","",'調査票(2期従)'!$C$132)</f>
        <v/>
      </c>
      <c r="R110" s="174"/>
      <c r="S110" s="175"/>
      <c r="T110" s="175"/>
      <c r="U110" s="175"/>
      <c r="V110" s="175"/>
      <c r="W110" s="175"/>
      <c r="X110" s="151"/>
      <c r="Y110" s="194">
        <f t="shared" si="9"/>
        <v>0</v>
      </c>
    </row>
    <row r="111" spans="2:25" x14ac:dyDescent="0.15">
      <c r="B111" s="103" t="s">
        <v>167</v>
      </c>
      <c r="C111" s="104"/>
      <c r="D111" s="124" t="str">
        <f>IF('調査票(2期主)'!$C$82="","",'調査票(2期主)'!$C$82)</f>
        <v/>
      </c>
      <c r="E111" s="117" t="str">
        <f>IF('調査票(2期主)'!$F$82="","",'調査票(2期主)'!$F$82)</f>
        <v/>
      </c>
      <c r="F111" s="117" t="str">
        <f>IF('調査票(2期主)'!$I$82="","",'調査票(2期主)'!$I$82)</f>
        <v/>
      </c>
      <c r="G111" s="117" t="str">
        <f>IF('調査票(2期主)'!$C$108="","",'調査票(2期主)'!$C$108)</f>
        <v/>
      </c>
      <c r="H111" s="117" t="str">
        <f>IF('調査票(2期主)'!$F$108="","",'調査票(2期主)'!$F$108)</f>
        <v/>
      </c>
      <c r="I111" s="117" t="str">
        <f>IF('調査票(2期主)'!$I$108="","",'調査票(2期主)'!$I$108)</f>
        <v/>
      </c>
      <c r="J111" s="150" t="str">
        <f>IF('調査票(2期主)'!$C$133="","",'調査票(2期主)'!$C$133)</f>
        <v/>
      </c>
      <c r="K111" s="124" t="str">
        <f>IF('調査票(2期従)'!$C$82="","",'調査票(2期従)'!$C$82)</f>
        <v/>
      </c>
      <c r="L111" s="117" t="str">
        <f>IF('調査票(2期従)'!$F$82="","",'調査票(2期従)'!$F$82)</f>
        <v/>
      </c>
      <c r="M111" s="117" t="str">
        <f>IF('調査票(2期従)'!$I$82="","",'調査票(2期従)'!$I$82)</f>
        <v/>
      </c>
      <c r="N111" s="117" t="str">
        <f>IF('調査票(2期従)'!$C$108="","",'調査票(2期従)'!$C$108)</f>
        <v/>
      </c>
      <c r="O111" s="117" t="str">
        <f>IF('調査票(2期従)'!$F$108="","",'調査票(2期従)'!$F$108)</f>
        <v/>
      </c>
      <c r="P111" s="117" t="str">
        <f>IF('調査票(2期従)'!$I$108="","",'調査票(2期従)'!$I$108)</f>
        <v/>
      </c>
      <c r="Q111" s="150" t="str">
        <f>IF('調査票(2期従)'!$C$133="","",'調査票(2期従)'!$C$133)</f>
        <v/>
      </c>
      <c r="R111" s="174"/>
      <c r="S111" s="175"/>
      <c r="T111" s="175"/>
      <c r="U111" s="175"/>
      <c r="V111" s="175"/>
      <c r="W111" s="175"/>
      <c r="X111" s="151"/>
      <c r="Y111" s="194">
        <f t="shared" si="9"/>
        <v>0</v>
      </c>
    </row>
    <row r="112" spans="2:25" x14ac:dyDescent="0.15">
      <c r="B112" s="103" t="s">
        <v>168</v>
      </c>
      <c r="C112" s="104"/>
      <c r="D112" s="124" t="str">
        <f>IF('調査票(2期主)'!$C$83="","",'調査票(2期主)'!$C$83)</f>
        <v/>
      </c>
      <c r="E112" s="117" t="str">
        <f>IF('調査票(2期主)'!$F$83="","",'調査票(2期主)'!$F$83)</f>
        <v/>
      </c>
      <c r="F112" s="117" t="str">
        <f>IF('調査票(2期主)'!$I$83="","",'調査票(2期主)'!$I$83)</f>
        <v/>
      </c>
      <c r="G112" s="117" t="str">
        <f>IF('調査票(2期主)'!$C$109="","",'調査票(2期主)'!$C$109)</f>
        <v/>
      </c>
      <c r="H112" s="117" t="str">
        <f>IF('調査票(2期主)'!$F$109="","",'調査票(2期主)'!$F$109)</f>
        <v/>
      </c>
      <c r="I112" s="117" t="str">
        <f>IF('調査票(2期主)'!$I$109="","",'調査票(2期主)'!$I$109)</f>
        <v/>
      </c>
      <c r="J112" s="150" t="str">
        <f>IF('調査票(2期主)'!$C$134="","",'調査票(2期主)'!$C$134)</f>
        <v/>
      </c>
      <c r="K112" s="124" t="str">
        <f>IF('調査票(2期従)'!$C$83="","",'調査票(2期従)'!$C$83)</f>
        <v/>
      </c>
      <c r="L112" s="117" t="str">
        <f>IF('調査票(2期従)'!$F$83="","",'調査票(2期従)'!$F$83)</f>
        <v/>
      </c>
      <c r="M112" s="117" t="str">
        <f>IF('調査票(2期従)'!$I$83="","",'調査票(2期従)'!$I$83)</f>
        <v/>
      </c>
      <c r="N112" s="117" t="str">
        <f>IF('調査票(2期従)'!$C$109="","",'調査票(2期従)'!$C$109)</f>
        <v/>
      </c>
      <c r="O112" s="117" t="str">
        <f>IF('調査票(2期従)'!$F$109="","",'調査票(2期従)'!$F$109)</f>
        <v/>
      </c>
      <c r="P112" s="117" t="str">
        <f>IF('調査票(2期従)'!$I$109="","",'調査票(2期従)'!$I$109)</f>
        <v/>
      </c>
      <c r="Q112" s="150" t="str">
        <f>IF('調査票(2期従)'!$C$134="","",'調査票(2期従)'!$C$134)</f>
        <v/>
      </c>
      <c r="R112" s="174"/>
      <c r="S112" s="175"/>
      <c r="T112" s="175"/>
      <c r="U112" s="175"/>
      <c r="V112" s="175"/>
      <c r="W112" s="175"/>
      <c r="X112" s="151"/>
      <c r="Y112" s="194">
        <f t="shared" si="9"/>
        <v>0</v>
      </c>
    </row>
    <row r="113" spans="2:25" x14ac:dyDescent="0.15">
      <c r="B113" s="123" t="s">
        <v>169</v>
      </c>
      <c r="C113" s="119"/>
      <c r="D113" s="124" t="str">
        <f>IF('調査票(2期主)'!$C$84="","",'調査票(2期主)'!$C$84)</f>
        <v/>
      </c>
      <c r="E113" s="117" t="str">
        <f>IF('調査票(2期主)'!$F$84="","",'調査票(2期主)'!$F$84)</f>
        <v/>
      </c>
      <c r="F113" s="117" t="str">
        <f>IF('調査票(2期主)'!$I$84="","",'調査票(2期主)'!$I$84)</f>
        <v/>
      </c>
      <c r="G113" s="117" t="str">
        <f>IF('調査票(2期主)'!$C$110="","",'調査票(2期主)'!$C$110)</f>
        <v/>
      </c>
      <c r="H113" s="117" t="str">
        <f>IF('調査票(2期主)'!$F$110="","",'調査票(2期主)'!$F$110)</f>
        <v/>
      </c>
      <c r="I113" s="117" t="str">
        <f>IF('調査票(2期主)'!$I$110="","",'調査票(2期主)'!$I$110)</f>
        <v/>
      </c>
      <c r="J113" s="150" t="str">
        <f>IF('調査票(2期主)'!$C$135="","",'調査票(2期主)'!$C$135)</f>
        <v/>
      </c>
      <c r="K113" s="124" t="str">
        <f>IF('調査票(2期従)'!$C$84="","",'調査票(2期従)'!$C$84)</f>
        <v/>
      </c>
      <c r="L113" s="117" t="str">
        <f>IF('調査票(2期従)'!$F$84="","",'調査票(2期従)'!$F$84)</f>
        <v/>
      </c>
      <c r="M113" s="117" t="str">
        <f>IF('調査票(2期従)'!$I$84="","",'調査票(2期従)'!$I$84)</f>
        <v/>
      </c>
      <c r="N113" s="117" t="str">
        <f>IF('調査票(2期従)'!$C$110="","",'調査票(2期従)'!$C$110)</f>
        <v/>
      </c>
      <c r="O113" s="117" t="str">
        <f>IF('調査票(2期従)'!$F$110="","",'調査票(2期従)'!$F$110)</f>
        <v/>
      </c>
      <c r="P113" s="117" t="str">
        <f>IF('調査票(2期従)'!$I$110="","",'調査票(2期従)'!$I$110)</f>
        <v/>
      </c>
      <c r="Q113" s="150" t="str">
        <f>IF('調査票(2期従)'!$C$135="","",'調査票(2期従)'!$C$135)</f>
        <v/>
      </c>
      <c r="R113" s="174"/>
      <c r="S113" s="175"/>
      <c r="T113" s="175"/>
      <c r="U113" s="175"/>
      <c r="V113" s="175"/>
      <c r="W113" s="175"/>
      <c r="X113" s="151"/>
      <c r="Y113" s="194">
        <f t="shared" si="9"/>
        <v>0</v>
      </c>
    </row>
    <row r="114" spans="2:25" x14ac:dyDescent="0.15">
      <c r="B114" s="123" t="s">
        <v>170</v>
      </c>
      <c r="C114" s="119"/>
      <c r="D114" s="124" t="str">
        <f>IF('調査票(2期主)'!$C$85="","",'調査票(2期主)'!$C$85)</f>
        <v/>
      </c>
      <c r="E114" s="117" t="str">
        <f>IF('調査票(2期主)'!$F$85="","",'調査票(2期主)'!$F$85)</f>
        <v/>
      </c>
      <c r="F114" s="117" t="str">
        <f>IF('調査票(2期主)'!$I$85="","",'調査票(2期主)'!$I$85)</f>
        <v/>
      </c>
      <c r="G114" s="117" t="str">
        <f>IF('調査票(2期主)'!$C$111="","",'調査票(2期主)'!$C$111)</f>
        <v/>
      </c>
      <c r="H114" s="117" t="str">
        <f>IF('調査票(2期主)'!$F$111="","",'調査票(2期主)'!$F$111)</f>
        <v/>
      </c>
      <c r="I114" s="117" t="str">
        <f>IF('調査票(2期主)'!$I$111="","",'調査票(2期主)'!$I$111)</f>
        <v/>
      </c>
      <c r="J114" s="150" t="str">
        <f>IF('調査票(2期主)'!$C$136="","",'調査票(2期主)'!$C$136)</f>
        <v/>
      </c>
      <c r="K114" s="124" t="str">
        <f>IF('調査票(2期従)'!$C$85="","",'調査票(2期従)'!$C$85)</f>
        <v/>
      </c>
      <c r="L114" s="117" t="str">
        <f>IF('調査票(2期従)'!$F$85="","",'調査票(2期従)'!$F$85)</f>
        <v/>
      </c>
      <c r="M114" s="117" t="str">
        <f>IF('調査票(2期従)'!$I$85="","",'調査票(2期従)'!$I$85)</f>
        <v/>
      </c>
      <c r="N114" s="117" t="str">
        <f>IF('調査票(2期従)'!$C$111="","",'調査票(2期従)'!$C$111)</f>
        <v/>
      </c>
      <c r="O114" s="117" t="str">
        <f>IF('調査票(2期従)'!$F$111="","",'調査票(2期従)'!$F$111)</f>
        <v/>
      </c>
      <c r="P114" s="117" t="str">
        <f>IF('調査票(2期従)'!$I$111="","",'調査票(2期従)'!$I$111)</f>
        <v/>
      </c>
      <c r="Q114" s="150" t="str">
        <f>IF('調査票(2期従)'!$C$136="","",'調査票(2期従)'!$C$136)</f>
        <v/>
      </c>
      <c r="R114" s="174"/>
      <c r="S114" s="175"/>
      <c r="T114" s="175"/>
      <c r="U114" s="175"/>
      <c r="V114" s="175"/>
      <c r="W114" s="175"/>
      <c r="X114" s="151"/>
      <c r="Y114" s="194">
        <f t="shared" si="8"/>
        <v>0</v>
      </c>
    </row>
    <row r="115" spans="2:25" x14ac:dyDescent="0.15">
      <c r="B115" s="123" t="s">
        <v>171</v>
      </c>
      <c r="C115" s="119"/>
      <c r="D115" s="124" t="str">
        <f>IF('調査票(2期主)'!$C$86="","",'調査票(2期主)'!$C$86)</f>
        <v/>
      </c>
      <c r="E115" s="117" t="str">
        <f>IF('調査票(2期主)'!$F$86="","",'調査票(2期主)'!$F$86)</f>
        <v/>
      </c>
      <c r="F115" s="117" t="str">
        <f>IF('調査票(2期主)'!$I$86="","",'調査票(2期主)'!$I$86)</f>
        <v/>
      </c>
      <c r="G115" s="117" t="str">
        <f>IF('調査票(2期主)'!$C$112="","",'調査票(2期主)'!$C$112)</f>
        <v/>
      </c>
      <c r="H115" s="117" t="str">
        <f>IF('調査票(2期主)'!$F$112="","",'調査票(2期主)'!$F$112)</f>
        <v/>
      </c>
      <c r="I115" s="117" t="str">
        <f>IF('調査票(2期主)'!$I$112="","",'調査票(2期主)'!$I$112)</f>
        <v/>
      </c>
      <c r="J115" s="150" t="str">
        <f>IF('調査票(2期主)'!$C$137="","",'調査票(2期主)'!$C$137)</f>
        <v/>
      </c>
      <c r="K115" s="124" t="str">
        <f>IF('調査票(2期従)'!$C$86="","",'調査票(2期従)'!$C$86)</f>
        <v/>
      </c>
      <c r="L115" s="117" t="str">
        <f>IF('調査票(2期従)'!$F$86="","",'調査票(2期従)'!$F$86)</f>
        <v/>
      </c>
      <c r="M115" s="117" t="str">
        <f>IF('調査票(2期従)'!$I$86="","",'調査票(2期従)'!$I$86)</f>
        <v/>
      </c>
      <c r="N115" s="117" t="str">
        <f>IF('調査票(2期従)'!$C$112="","",'調査票(2期従)'!$C$112)</f>
        <v/>
      </c>
      <c r="O115" s="117" t="str">
        <f>IF('調査票(2期従)'!$F$112="","",'調査票(2期従)'!$F$112)</f>
        <v/>
      </c>
      <c r="P115" s="117" t="str">
        <f>IF('調査票(2期従)'!$I$112="","",'調査票(2期従)'!$I$112)</f>
        <v/>
      </c>
      <c r="Q115" s="150" t="str">
        <f>IF('調査票(2期従)'!$C$137="","",'調査票(2期従)'!$C$137)</f>
        <v/>
      </c>
      <c r="R115" s="174"/>
      <c r="S115" s="175"/>
      <c r="T115" s="175"/>
      <c r="U115" s="175"/>
      <c r="V115" s="175"/>
      <c r="W115" s="175"/>
      <c r="X115" s="151"/>
      <c r="Y115" s="194">
        <f t="shared" si="8"/>
        <v>0</v>
      </c>
    </row>
    <row r="116" spans="2:25" x14ac:dyDescent="0.15">
      <c r="B116" s="123" t="s">
        <v>172</v>
      </c>
      <c r="C116" s="119"/>
      <c r="D116" s="124" t="str">
        <f>IF('調査票(2期主)'!$C$87="","",'調査票(2期主)'!$C$87)</f>
        <v/>
      </c>
      <c r="E116" s="117" t="str">
        <f>IF('調査票(2期主)'!$F$87="","",'調査票(2期主)'!$F$87)</f>
        <v/>
      </c>
      <c r="F116" s="117" t="str">
        <f>IF('調査票(2期主)'!$I$87="","",'調査票(2期主)'!$I$87)</f>
        <v/>
      </c>
      <c r="G116" s="117" t="str">
        <f>IF('調査票(2期主)'!$C$113="","",'調査票(2期主)'!$C$113)</f>
        <v/>
      </c>
      <c r="H116" s="117" t="str">
        <f>IF('調査票(2期主)'!$F$113="","",'調査票(2期主)'!$F$113)</f>
        <v/>
      </c>
      <c r="I116" s="117" t="str">
        <f>IF('調査票(2期主)'!$I$113="","",'調査票(2期主)'!$I$113)</f>
        <v/>
      </c>
      <c r="J116" s="150" t="str">
        <f>IF('調査票(2期主)'!$C$138="","",'調査票(2期主)'!$C$138)</f>
        <v/>
      </c>
      <c r="K116" s="124" t="str">
        <f>IF('調査票(2期従)'!$C$87="","",'調査票(2期従)'!$C$87)</f>
        <v/>
      </c>
      <c r="L116" s="117" t="str">
        <f>IF('調査票(2期従)'!$F$87="","",'調査票(2期従)'!$F$87)</f>
        <v/>
      </c>
      <c r="M116" s="117" t="str">
        <f>IF('調査票(2期従)'!$I$87="","",'調査票(2期従)'!$I$87)</f>
        <v/>
      </c>
      <c r="N116" s="117" t="str">
        <f>IF('調査票(2期従)'!$C$113="","",'調査票(2期従)'!$C$113)</f>
        <v/>
      </c>
      <c r="O116" s="117" t="str">
        <f>IF('調査票(2期従)'!$F$113="","",'調査票(2期従)'!$F$113)</f>
        <v/>
      </c>
      <c r="P116" s="117" t="str">
        <f>IF('調査票(2期従)'!$I$113="","",'調査票(2期従)'!$I$113)</f>
        <v/>
      </c>
      <c r="Q116" s="150" t="str">
        <f>IF('調査票(2期従)'!$C$138="","",'調査票(2期従)'!$C$138)</f>
        <v/>
      </c>
      <c r="R116" s="174"/>
      <c r="S116" s="175"/>
      <c r="T116" s="175"/>
      <c r="U116" s="175"/>
      <c r="V116" s="175"/>
      <c r="W116" s="175"/>
      <c r="X116" s="151"/>
      <c r="Y116" s="194">
        <f t="shared" si="8"/>
        <v>0</v>
      </c>
    </row>
    <row r="117" spans="2:25" x14ac:dyDescent="0.15">
      <c r="B117" s="123" t="s">
        <v>173</v>
      </c>
      <c r="C117" s="119"/>
      <c r="D117" s="124" t="str">
        <f>IF('調査票(2期主)'!$C$88="","",'調査票(2期主)'!$C$88)</f>
        <v/>
      </c>
      <c r="E117" s="117" t="str">
        <f>IF('調査票(2期主)'!$F$88="","",'調査票(2期主)'!$F$88)</f>
        <v/>
      </c>
      <c r="F117" s="117" t="str">
        <f>IF('調査票(2期主)'!$I$88="","",'調査票(2期主)'!$I$88)</f>
        <v/>
      </c>
      <c r="G117" s="117" t="str">
        <f>IF('調査票(2期主)'!$C$114="","",'調査票(2期主)'!$C$114)</f>
        <v/>
      </c>
      <c r="H117" s="117" t="str">
        <f>IF('調査票(2期主)'!$F$114="","",'調査票(2期主)'!$F$114)</f>
        <v/>
      </c>
      <c r="I117" s="117" t="str">
        <f>IF('調査票(2期主)'!$I$114="","",'調査票(2期主)'!$I$114)</f>
        <v/>
      </c>
      <c r="J117" s="150" t="str">
        <f>IF('調査票(2期主)'!$C$139="","",'調査票(2期主)'!$C$139)</f>
        <v/>
      </c>
      <c r="K117" s="124" t="str">
        <f>IF('調査票(2期従)'!$C$88="","",'調査票(2期従)'!$C$88)</f>
        <v/>
      </c>
      <c r="L117" s="117" t="str">
        <f>IF('調査票(2期従)'!$F$88="","",'調査票(2期従)'!$F$88)</f>
        <v/>
      </c>
      <c r="M117" s="117" t="str">
        <f>IF('調査票(2期従)'!$I$88="","",'調査票(2期従)'!$I$88)</f>
        <v/>
      </c>
      <c r="N117" s="117" t="str">
        <f>IF('調査票(2期従)'!$C$114="","",'調査票(2期従)'!$C$114)</f>
        <v/>
      </c>
      <c r="O117" s="117" t="str">
        <f>IF('調査票(2期従)'!$F$114="","",'調査票(2期従)'!$F$114)</f>
        <v/>
      </c>
      <c r="P117" s="117" t="str">
        <f>IF('調査票(2期従)'!$I$114="","",'調査票(2期従)'!$I$114)</f>
        <v/>
      </c>
      <c r="Q117" s="150" t="str">
        <f>IF('調査票(2期従)'!$C$139="","",'調査票(2期従)'!$C$139)</f>
        <v/>
      </c>
      <c r="R117" s="174"/>
      <c r="S117" s="175"/>
      <c r="T117" s="175"/>
      <c r="U117" s="175"/>
      <c r="V117" s="175"/>
      <c r="W117" s="175"/>
      <c r="X117" s="151"/>
      <c r="Y117" s="194">
        <f t="shared" si="8"/>
        <v>0</v>
      </c>
    </row>
    <row r="118" spans="2:25" x14ac:dyDescent="0.15">
      <c r="B118" s="123" t="s">
        <v>174</v>
      </c>
      <c r="C118" s="119"/>
      <c r="D118" s="124" t="str">
        <f>IF('調査票(2期主)'!$C$89="","",'調査票(2期主)'!$C$89)</f>
        <v/>
      </c>
      <c r="E118" s="117" t="str">
        <f>IF('調査票(2期主)'!$F$89="","",'調査票(2期主)'!$F$89)</f>
        <v/>
      </c>
      <c r="F118" s="117" t="str">
        <f>IF('調査票(2期主)'!$I$89="","",'調査票(2期主)'!$I$89)</f>
        <v/>
      </c>
      <c r="G118" s="117" t="str">
        <f>IF('調査票(2期主)'!$C$115="","",'調査票(2期主)'!$C$115)</f>
        <v/>
      </c>
      <c r="H118" s="117" t="str">
        <f>IF('調査票(2期主)'!$F$115="","",'調査票(2期主)'!$F$115)</f>
        <v/>
      </c>
      <c r="I118" s="117" t="str">
        <f>IF('調査票(2期主)'!$I$115="","",'調査票(2期主)'!$I$115)</f>
        <v/>
      </c>
      <c r="J118" s="150" t="str">
        <f>IF('調査票(2期主)'!$C$140="","",'調査票(2期主)'!$C$140)</f>
        <v/>
      </c>
      <c r="K118" s="124" t="str">
        <f>IF('調査票(2期従)'!$C$89="","",'調査票(2期従)'!$C$89)</f>
        <v/>
      </c>
      <c r="L118" s="117" t="str">
        <f>IF('調査票(2期従)'!$F$89="","",'調査票(2期従)'!$F$89)</f>
        <v/>
      </c>
      <c r="M118" s="117" t="str">
        <f>IF('調査票(2期従)'!$I$89="","",'調査票(2期従)'!$I$89)</f>
        <v/>
      </c>
      <c r="N118" s="117" t="str">
        <f>IF('調査票(2期従)'!$C$115="","",'調査票(2期従)'!$C$115)</f>
        <v/>
      </c>
      <c r="O118" s="117" t="str">
        <f>IF('調査票(2期従)'!$F$115="","",'調査票(2期従)'!$F$115)</f>
        <v/>
      </c>
      <c r="P118" s="117" t="str">
        <f>IF('調査票(2期従)'!$I$115="","",'調査票(2期従)'!$I$115)</f>
        <v/>
      </c>
      <c r="Q118" s="150" t="str">
        <f>IF('調査票(2期従)'!$C$140="","",'調査票(2期従)'!$C$140)</f>
        <v/>
      </c>
      <c r="R118" s="174"/>
      <c r="S118" s="175"/>
      <c r="T118" s="175"/>
      <c r="U118" s="175"/>
      <c r="V118" s="175"/>
      <c r="W118" s="175"/>
      <c r="X118" s="151"/>
      <c r="Y118" s="194">
        <f t="shared" si="8"/>
        <v>0</v>
      </c>
    </row>
    <row r="119" spans="2:25" x14ac:dyDescent="0.15">
      <c r="B119" s="132" t="s">
        <v>201</v>
      </c>
      <c r="C119" s="133"/>
      <c r="D119" s="124" t="str">
        <f>IF('調査票(2期主)'!$C$90="","",'調査票(2期主)'!$C$90)</f>
        <v/>
      </c>
      <c r="E119" s="117" t="str">
        <f>IF('調査票(2期主)'!$F$90="","",'調査票(2期主)'!$F$90)</f>
        <v/>
      </c>
      <c r="F119" s="117" t="str">
        <f>IF('調査票(2期主)'!$I$90="","",'調査票(2期主)'!$I$90)</f>
        <v/>
      </c>
      <c r="G119" s="117" t="str">
        <f>IF('調査票(2期主)'!$C$116="","",'調査票(2期主)'!$C$116)</f>
        <v/>
      </c>
      <c r="H119" s="117" t="str">
        <f>IF('調査票(2期主)'!$F$116="","",'調査票(2期主)'!$F$116)</f>
        <v/>
      </c>
      <c r="I119" s="117" t="str">
        <f>IF('調査票(2期主)'!$I$116="","",'調査票(2期主)'!$I$116)</f>
        <v/>
      </c>
      <c r="J119" s="150" t="str">
        <f>IF('調査票(2期主)'!$C$141="","",'調査票(2期主)'!$C$141)</f>
        <v/>
      </c>
      <c r="K119" s="124" t="str">
        <f>IF('調査票(2期従)'!$C$90="","",'調査票(2期従)'!$C$90)</f>
        <v/>
      </c>
      <c r="L119" s="117" t="str">
        <f>IF('調査票(2期従)'!$F$90="","",'調査票(2期従)'!$F$90)</f>
        <v/>
      </c>
      <c r="M119" s="117" t="str">
        <f>IF('調査票(2期従)'!$I$90="","",'調査票(2期従)'!$I$90)</f>
        <v/>
      </c>
      <c r="N119" s="117" t="str">
        <f>IF('調査票(2期従)'!$C$116="","",'調査票(2期従)'!$C$116)</f>
        <v/>
      </c>
      <c r="O119" s="117" t="str">
        <f>IF('調査票(2期従)'!$F$116="","",'調査票(2期従)'!$F$116)</f>
        <v/>
      </c>
      <c r="P119" s="117" t="str">
        <f>IF('調査票(2期従)'!$I$116="","",'調査票(2期従)'!$I$116)</f>
        <v/>
      </c>
      <c r="Q119" s="150" t="str">
        <f>IF('調査票(2期従)'!$C$141="","",'調査票(2期従)'!$C$141)</f>
        <v/>
      </c>
      <c r="R119" s="176"/>
      <c r="S119" s="177"/>
      <c r="T119" s="177"/>
      <c r="U119" s="177"/>
      <c r="V119" s="177"/>
      <c r="W119" s="177"/>
      <c r="X119" s="178"/>
      <c r="Y119" s="194">
        <f t="shared" si="8"/>
        <v>0</v>
      </c>
    </row>
    <row r="120" spans="2:25" x14ac:dyDescent="0.15">
      <c r="C120" s="195" t="s">
        <v>315</v>
      </c>
      <c r="D120" s="196" t="str">
        <f>IF('調査票(2期主)'!$J$135="","",'調査票(2期主)'!$J$135)</f>
        <v/>
      </c>
      <c r="E120" s="196" t="str">
        <f>IF('調査票(2期主)'!$J$136="","",'調査票(2期主)'!$J$136)</f>
        <v/>
      </c>
      <c r="F120" s="196" t="str">
        <f>IF('調査票(2期主)'!$J$137="","",'調査票(2期主)'!$J$137)</f>
        <v/>
      </c>
      <c r="G120" s="196" t="str">
        <f>IF('調査票(2期主)'!$J$138="","",'調査票(2期主)'!$J$138)</f>
        <v/>
      </c>
      <c r="H120" s="196" t="str">
        <f>IF('調査票(2期主)'!$J$139="","",'調査票(2期主)'!$J$139)</f>
        <v/>
      </c>
      <c r="I120" s="196" t="str">
        <f>IF('調査票(2期主)'!$J$140="","",'調査票(2期主)'!$J$140)</f>
        <v/>
      </c>
      <c r="J120" s="196" t="str">
        <f>IF('調査票(2期主)'!$J$141="","",'調査票(2期主)'!$J$141)</f>
        <v/>
      </c>
      <c r="K120" s="196" t="str">
        <f>IF('調査票(2期従)'!$J$135="","",'調査票(2期従)'!$J$135)</f>
        <v/>
      </c>
      <c r="L120" s="196" t="str">
        <f>IF('調査票(2期従)'!$J$136="","",'調査票(2期従)'!$J$136)</f>
        <v/>
      </c>
      <c r="M120" s="196" t="str">
        <f>IF('調査票(2期従)'!$J$137="","",'調査票(2期従)'!$J$137)</f>
        <v/>
      </c>
      <c r="N120" s="196" t="str">
        <f>IF('調査票(2期従)'!$J$138="","",'調査票(2期従)'!$J$138)</f>
        <v/>
      </c>
      <c r="O120" s="196" t="str">
        <f>IF('調査票(2期従)'!$J$139="","",'調査票(2期従)'!$J$139)</f>
        <v/>
      </c>
      <c r="P120" s="196" t="str">
        <f>IF('調査票(2期従)'!$J$140="","",'調査票(2期従)'!$J$140)</f>
        <v/>
      </c>
      <c r="Q120" s="196" t="str">
        <f>IF('調査票(2期従)'!$J$141="","",'調査票(2期従)'!$J$141)</f>
        <v/>
      </c>
      <c r="R120" s="179"/>
      <c r="S120" s="179"/>
      <c r="T120" s="179"/>
      <c r="U120" s="179"/>
      <c r="V120" s="179"/>
      <c r="W120" s="179"/>
      <c r="X120" s="179"/>
      <c r="Y120" s="194">
        <f t="shared" si="8"/>
        <v>0</v>
      </c>
    </row>
    <row r="122" spans="2:25" x14ac:dyDescent="0.15">
      <c r="B122" s="99"/>
      <c r="C122" s="100"/>
      <c r="D122" s="101" t="s">
        <v>275</v>
      </c>
      <c r="E122" s="102"/>
      <c r="F122" s="102"/>
      <c r="G122" s="102"/>
      <c r="H122" s="102"/>
      <c r="I122" s="102"/>
      <c r="J122" s="100"/>
      <c r="K122" s="99"/>
      <c r="L122" s="102"/>
      <c r="M122" s="102"/>
      <c r="N122" s="102"/>
      <c r="O122" s="102"/>
      <c r="P122" s="102"/>
      <c r="Q122" s="100"/>
      <c r="R122" s="102"/>
      <c r="S122" s="102"/>
      <c r="T122" s="102"/>
      <c r="U122" s="102"/>
      <c r="V122" s="102"/>
      <c r="W122" s="102"/>
      <c r="X122" s="100"/>
    </row>
    <row r="123" spans="2:25" x14ac:dyDescent="0.15">
      <c r="B123" s="103"/>
      <c r="C123" s="104"/>
      <c r="D123" s="105" t="s">
        <v>298</v>
      </c>
      <c r="E123" s="98"/>
      <c r="F123" s="98"/>
      <c r="G123" s="98"/>
      <c r="H123" s="98"/>
      <c r="I123" s="98"/>
      <c r="J123" s="166"/>
      <c r="K123" s="105" t="s">
        <v>276</v>
      </c>
      <c r="L123" s="98"/>
      <c r="M123" s="98"/>
      <c r="N123" s="98"/>
      <c r="O123" s="98"/>
      <c r="P123" s="98"/>
      <c r="Q123" s="166"/>
      <c r="R123" s="98" t="s">
        <v>277</v>
      </c>
      <c r="X123" s="104"/>
    </row>
    <row r="124" spans="2:25" x14ac:dyDescent="0.15">
      <c r="B124" s="137"/>
      <c r="C124" s="139"/>
      <c r="D124" s="167" t="s">
        <v>304</v>
      </c>
      <c r="E124" s="168" t="s">
        <v>305</v>
      </c>
      <c r="F124" s="168" t="s">
        <v>306</v>
      </c>
      <c r="G124" s="168" t="s">
        <v>307</v>
      </c>
      <c r="H124" s="168" t="s">
        <v>308</v>
      </c>
      <c r="I124" s="168" t="s">
        <v>309</v>
      </c>
      <c r="J124" s="169" t="s">
        <v>310</v>
      </c>
      <c r="K124" s="167" t="s">
        <v>304</v>
      </c>
      <c r="L124" s="168" t="s">
        <v>305</v>
      </c>
      <c r="M124" s="168" t="s">
        <v>306</v>
      </c>
      <c r="N124" s="168" t="s">
        <v>307</v>
      </c>
      <c r="O124" s="168" t="s">
        <v>308</v>
      </c>
      <c r="P124" s="168" t="s">
        <v>309</v>
      </c>
      <c r="Q124" s="169" t="s">
        <v>310</v>
      </c>
      <c r="R124" s="168" t="s">
        <v>304</v>
      </c>
      <c r="S124" s="168" t="s">
        <v>305</v>
      </c>
      <c r="T124" s="168" t="s">
        <v>306</v>
      </c>
      <c r="U124" s="168" t="s">
        <v>307</v>
      </c>
      <c r="V124" s="168" t="s">
        <v>308</v>
      </c>
      <c r="W124" s="168" t="s">
        <v>309</v>
      </c>
      <c r="X124" s="169" t="s">
        <v>310</v>
      </c>
    </row>
    <row r="125" spans="2:25" x14ac:dyDescent="0.15">
      <c r="B125" s="99"/>
      <c r="C125" s="114" t="s">
        <v>311</v>
      </c>
      <c r="D125" s="111" t="str">
        <f>IF('調査票(3期主)'!$E$25="","",VLOOKUP('調査票(3期主)'!$E$25,$AC$31:$AD$42,2,FALSE))</f>
        <v/>
      </c>
      <c r="E125" s="112" t="str">
        <f>IF('調査票(3期主)'!$E$26="","",VLOOKUP('調査票(3期主)'!$E$26,$AC$31:$AD$42,2,FALSE))</f>
        <v/>
      </c>
      <c r="F125" s="112" t="str">
        <f>IF('調査票(3期主)'!$E$27="","",VLOOKUP('調査票(3期主)'!$E$27,$AC$31:$AD$42,2,FALSE))</f>
        <v/>
      </c>
      <c r="G125" s="112" t="str">
        <f>IF('調査票(3期主)'!$E$28="","",VLOOKUP('調査票(3期主)'!$E$28,$AC$31:$AD$42,2,FALSE))</f>
        <v/>
      </c>
      <c r="H125" s="112" t="str">
        <f>IF('調査票(3期主)'!$E$29="","",VLOOKUP('調査票(3期主)'!$E$29,$AC$31:$AD$42,2,FALSE))</f>
        <v/>
      </c>
      <c r="I125" s="112" t="str">
        <f>IF('調査票(3期主)'!$E$30="","",VLOOKUP('調査票(3期主)'!$E$30,$AC$31:$AD$42,2,FALSE))</f>
        <v/>
      </c>
      <c r="J125" s="148" t="str">
        <f>IF('調査票(3期主)'!$E$31="","",VLOOKUP('調査票(3期主)'!$E$31,$AC$31:$AD$42,2,FALSE))</f>
        <v/>
      </c>
      <c r="K125" s="111" t="str">
        <f>IF('調査票(3期従)'!$E$25="","",VLOOKUP('調査票(3期従)'!$E$25,$AC$31:$AD$42,2,FALSE))</f>
        <v/>
      </c>
      <c r="L125" s="112" t="str">
        <f>IF('調査票(3期従)'!$E$26="","",VLOOKUP('調査票(3期従)'!$E$26,$AC$31:$AD$42,2,FALSE))</f>
        <v/>
      </c>
      <c r="M125" s="112" t="str">
        <f>IF('調査票(3期従)'!$E$27="","",VLOOKUP('調査票(3期従)'!$E$27,$AC$31:$AD$42,2,FALSE))</f>
        <v/>
      </c>
      <c r="N125" s="112" t="str">
        <f>IF('調査票(3期従)'!$E$28="","",VLOOKUP('調査票(3期従)'!$E$28,$AC$31:$AD$42,2,FALSE))</f>
        <v/>
      </c>
      <c r="O125" s="112" t="str">
        <f>IF('調査票(3期従)'!$E$29="","",VLOOKUP('調査票(3期従)'!$E$29,$AC$31:$AD$42,2,FALSE))</f>
        <v/>
      </c>
      <c r="P125" s="112" t="str">
        <f>IF('調査票(3期従)'!$E$30="","",VLOOKUP('調査票(3期従)'!$E$30,$AC$31:$AD$42,2,FALSE))</f>
        <v/>
      </c>
      <c r="Q125" s="148" t="str">
        <f>IF('調査票(3期従)'!$E$31="","",VLOOKUP('調査票(3期従)'!$E$31,$AC$31:$AD$42,2,FALSE))</f>
        <v/>
      </c>
      <c r="R125" s="172"/>
      <c r="S125" s="173"/>
      <c r="T125" s="173"/>
      <c r="U125" s="173"/>
      <c r="V125" s="173"/>
      <c r="W125" s="173"/>
      <c r="X125" s="149"/>
    </row>
    <row r="126" spans="2:25" x14ac:dyDescent="0.15">
      <c r="B126" s="103"/>
      <c r="C126" s="119" t="s">
        <v>117</v>
      </c>
      <c r="D126" s="124" t="str">
        <f>IF('調査票(3期主)'!$G$25="","",'調査票(3期主)'!$G$25)</f>
        <v/>
      </c>
      <c r="E126" s="117" t="str">
        <f>IF('調査票(3期主)'!$G$26="","",'調査票(3期主)'!$G$26)</f>
        <v/>
      </c>
      <c r="F126" s="117" t="str">
        <f>IF('調査票(3期主)'!$G$27="","",'調査票(3期主)'!$G$27)</f>
        <v/>
      </c>
      <c r="G126" s="117" t="str">
        <f>IF('調査票(3期主)'!$G$28="","",'調査票(3期主)'!$G$28)</f>
        <v/>
      </c>
      <c r="H126" s="117" t="str">
        <f>IF('調査票(3期主)'!$G$29="","",'調査票(3期主)'!$G$29)</f>
        <v/>
      </c>
      <c r="I126" s="117" t="str">
        <f>IF('調査票(3期主)'!$G$30="","",'調査票(3期主)'!$G$30)</f>
        <v/>
      </c>
      <c r="J126" s="150" t="str">
        <f>IF('調査票(3期主)'!$G$31="","",'調査票(3期主)'!$G$31)</f>
        <v/>
      </c>
      <c r="K126" s="124" t="str">
        <f>IF('調査票(3期従)'!$G$25="","",'調査票(3期従)'!$G$25)</f>
        <v/>
      </c>
      <c r="L126" s="117" t="str">
        <f>IF('調査票(3期従)'!$G$26="","",'調査票(3期従)'!$G$26)</f>
        <v/>
      </c>
      <c r="M126" s="117" t="str">
        <f>IF('調査票(3期従)'!$G$27="","",'調査票(3期従)'!$G$27)</f>
        <v/>
      </c>
      <c r="N126" s="117" t="str">
        <f>IF('調査票(3期従)'!$G$28="","",'調査票(3期従)'!$G$28)</f>
        <v/>
      </c>
      <c r="O126" s="117" t="str">
        <f>IF('調査票(3期従)'!$G$29="","",'調査票(3期従)'!$G$29)</f>
        <v/>
      </c>
      <c r="P126" s="117" t="str">
        <f>IF('調査票(3期従)'!$G$30="","",'調査票(3期従)'!$G$30)</f>
        <v/>
      </c>
      <c r="Q126" s="150" t="str">
        <f>IF('調査票(3期従)'!$G$31="","",'調査票(3期従)'!$G$31)</f>
        <v/>
      </c>
      <c r="R126" s="174"/>
      <c r="S126" s="175"/>
      <c r="T126" s="175"/>
      <c r="U126" s="175"/>
      <c r="V126" s="175"/>
      <c r="W126" s="175"/>
      <c r="X126" s="151"/>
    </row>
    <row r="127" spans="2:25" x14ac:dyDescent="0.15">
      <c r="B127" s="103"/>
      <c r="C127" s="119" t="s">
        <v>312</v>
      </c>
      <c r="D127" s="124" t="str">
        <f>IF('調査票(3期主)'!$H$25="","",VLOOKUP('調査票(3期主)'!$H$25,$AC$44:$AD$49,2,FALSE))</f>
        <v/>
      </c>
      <c r="E127" s="117" t="str">
        <f>IF('調査票(3期主)'!$H$26="","",VLOOKUP('調査票(3期主)'!$H$26,$AC$44:$AD$49,2,FALSE))</f>
        <v/>
      </c>
      <c r="F127" s="117" t="str">
        <f>IF('調査票(3期主)'!$H$27="","",VLOOKUP('調査票(3期主)'!$H$27,$AC$44:$AD$49,2,FALSE))</f>
        <v/>
      </c>
      <c r="G127" s="117" t="str">
        <f>IF('調査票(3期主)'!$H$28="","",VLOOKUP('調査票(3期主)'!$H$28,$AC$44:$AD$49,2,FALSE))</f>
        <v/>
      </c>
      <c r="H127" s="117" t="str">
        <f>IF('調査票(3期主)'!$H$29="","",VLOOKUP('調査票(3期主)'!$H$29,$AC$44:$AD$49,2,FALSE))</f>
        <v/>
      </c>
      <c r="I127" s="117" t="str">
        <f>IF('調査票(3期主)'!$H$30="","",VLOOKUP('調査票(3期主)'!$H$30,$AC$44:$AD$49,2,FALSE))</f>
        <v/>
      </c>
      <c r="J127" s="150" t="str">
        <f>IF('調査票(3期主)'!$H$31="","",VLOOKUP('調査票(3期主)'!$H$31,$AC$44:$AD$49,2,FALSE))</f>
        <v/>
      </c>
      <c r="K127" s="124" t="str">
        <f>IF('調査票(3期従)'!$H$25="","",VLOOKUP('調査票(3期従)'!$H$25,$AC$44:$AD$49,2,FALSE))</f>
        <v/>
      </c>
      <c r="L127" s="117" t="str">
        <f>IF('調査票(3期従)'!$H$26="","",VLOOKUP('調査票(3期従)'!$H$26,$AC$44:$AD$49,2,FALSE))</f>
        <v/>
      </c>
      <c r="M127" s="117" t="str">
        <f>IF('調査票(3期従)'!$H$27="","",VLOOKUP('調査票(3期従)'!$H$27,$AC$44:$AD$49,2,FALSE))</f>
        <v/>
      </c>
      <c r="N127" s="117" t="str">
        <f>IF('調査票(3期従)'!$H$28="","",VLOOKUP('調査票(3期従)'!$H$28,$AC$44:$AD$49,2,FALSE))</f>
        <v/>
      </c>
      <c r="O127" s="117" t="str">
        <f>IF('調査票(3期従)'!$H$29="","",VLOOKUP('調査票(3期従)'!$H$29,$AC$44:$AD$49,2,FALSE))</f>
        <v/>
      </c>
      <c r="P127" s="117" t="str">
        <f>IF('調査票(3期従)'!$H$30="","",VLOOKUP('調査票(3期従)'!$H$30,$AC$44:$AD$49,2,FALSE))</f>
        <v/>
      </c>
      <c r="Q127" s="150" t="str">
        <f>IF('調査票(3期従)'!$H$31="","",VLOOKUP('調査票(3期従)'!$H$31,$AC$44:$AD$49,2,FALSE))</f>
        <v/>
      </c>
      <c r="R127" s="174"/>
      <c r="S127" s="175"/>
      <c r="T127" s="175"/>
      <c r="U127" s="175"/>
      <c r="V127" s="175"/>
      <c r="W127" s="175"/>
      <c r="X127" s="151"/>
    </row>
    <row r="128" spans="2:25" x14ac:dyDescent="0.15">
      <c r="B128" s="103"/>
      <c r="C128" s="119" t="s">
        <v>313</v>
      </c>
      <c r="D128" s="124" t="str">
        <f>IF('調査票(3期主)'!$J$25="","",'調査票(3期主)'!$J$25)</f>
        <v/>
      </c>
      <c r="E128" s="117" t="str">
        <f>IF('調査票(3期主)'!$J$26="","",'調査票(3期主)'!$J$26)</f>
        <v/>
      </c>
      <c r="F128" s="117" t="str">
        <f>IF('調査票(3期主)'!$J$27="","",'調査票(3期主)'!$J$27)</f>
        <v/>
      </c>
      <c r="G128" s="117" t="str">
        <f>IF('調査票(3期主)'!$J$28="","",'調査票(3期主)'!$J$28)</f>
        <v/>
      </c>
      <c r="H128" s="117" t="str">
        <f>IF('調査票(3期主)'!$J$29="","",'調査票(3期主)'!$J$29)</f>
        <v/>
      </c>
      <c r="I128" s="117" t="str">
        <f>IF('調査票(3期主)'!$J$30="","",'調査票(3期主)'!$J$30)</f>
        <v/>
      </c>
      <c r="J128" s="150" t="str">
        <f>IF('調査票(3期主)'!$J$31="","",'調査票(3期主)'!$J$31)</f>
        <v/>
      </c>
      <c r="K128" s="124" t="str">
        <f>IF('調査票(3期従)'!$J$25="","",'調査票(3期従)'!$J$25)</f>
        <v/>
      </c>
      <c r="L128" s="117" t="str">
        <f>IF('調査票(3期従)'!$J$26="","",'調査票(3期従)'!$J$26)</f>
        <v/>
      </c>
      <c r="M128" s="117" t="str">
        <f>IF('調査票(3期従)'!$J$27="","",'調査票(3期従)'!$J$27)</f>
        <v/>
      </c>
      <c r="N128" s="117" t="str">
        <f>IF('調査票(3期従)'!$J$28="","",'調査票(3期従)'!$J$28)</f>
        <v/>
      </c>
      <c r="O128" s="117" t="str">
        <f>IF('調査票(3期従)'!$J$29="","",'調査票(3期従)'!$J$29)</f>
        <v/>
      </c>
      <c r="P128" s="117" t="str">
        <f>IF('調査票(3期従)'!$J$30="","",'調査票(3期従)'!$J$30)</f>
        <v/>
      </c>
      <c r="Q128" s="150" t="str">
        <f>IF('調査票(3期従)'!$J$31="","",'調査票(3期従)'!$J$31)</f>
        <v/>
      </c>
      <c r="R128" s="174"/>
      <c r="S128" s="175"/>
      <c r="T128" s="175"/>
      <c r="U128" s="175"/>
      <c r="V128" s="175"/>
      <c r="W128" s="175"/>
      <c r="X128" s="151"/>
    </row>
    <row r="129" spans="2:25" x14ac:dyDescent="0.15">
      <c r="B129" s="137"/>
      <c r="C129" s="133" t="s">
        <v>314</v>
      </c>
      <c r="D129" s="170" t="str">
        <f>IF('調査票(3期主)'!$K$25="","",'調査票(3期主)'!$K$25)</f>
        <v/>
      </c>
      <c r="E129" s="135" t="str">
        <f>IF('調査票(3期主)'!$K$26="","",'調査票(3期主)'!$K$26)</f>
        <v/>
      </c>
      <c r="F129" s="135" t="str">
        <f>IF('調査票(3期主)'!$K$27="","",'調査票(3期主)'!$K$27)</f>
        <v/>
      </c>
      <c r="G129" s="135" t="str">
        <f>IF('調査票(3期主)'!$K$28="","",'調査票(3期主)'!$K$28)</f>
        <v/>
      </c>
      <c r="H129" s="135" t="str">
        <f>IF('調査票(3期主)'!$K$29="","",'調査票(3期主)'!$K$29)</f>
        <v/>
      </c>
      <c r="I129" s="135" t="str">
        <f>IF('調査票(3期主)'!$K$30="","",'調査票(3期主)'!$K$30)</f>
        <v/>
      </c>
      <c r="J129" s="171" t="str">
        <f>IF('調査票(3期主)'!$K$31="","",'調査票(3期主)'!$K$31)</f>
        <v/>
      </c>
      <c r="K129" s="170" t="str">
        <f>IF('調査票(3期従)'!$K$25="","",'調査票(3期従)'!$K$25)</f>
        <v/>
      </c>
      <c r="L129" s="135" t="str">
        <f>IF('調査票(3期従)'!$K$26="","",'調査票(3期従)'!$K$26)</f>
        <v/>
      </c>
      <c r="M129" s="135" t="str">
        <f>IF('調査票(3期従)'!$K$27="","",'調査票(3期従)'!$K$27)</f>
        <v/>
      </c>
      <c r="N129" s="135" t="str">
        <f>IF('調査票(3期従)'!$K$28="","",'調査票(3期従)'!$K$28)</f>
        <v/>
      </c>
      <c r="O129" s="135" t="str">
        <f>IF('調査票(3期従)'!$K$29="","",'調査票(3期従)'!$K$29)</f>
        <v/>
      </c>
      <c r="P129" s="135" t="str">
        <f>IF('調査票(3期従)'!$K$30="","",'調査票(3期従)'!$K$30)</f>
        <v/>
      </c>
      <c r="Q129" s="171" t="str">
        <f>IF('調査票(3期従)'!$K$31="","",'調査票(3期従)'!$K$31)</f>
        <v/>
      </c>
      <c r="R129" s="176"/>
      <c r="S129" s="177"/>
      <c r="T129" s="177"/>
      <c r="U129" s="177"/>
      <c r="V129" s="177"/>
      <c r="W129" s="177"/>
      <c r="X129" s="178"/>
      <c r="Y129" s="193" t="s">
        <v>299</v>
      </c>
    </row>
    <row r="130" spans="2:25" x14ac:dyDescent="0.15">
      <c r="B130" s="147" t="s">
        <v>155</v>
      </c>
      <c r="C130" s="114"/>
      <c r="D130" s="111" t="str">
        <f>IF('調査票(3期主)'!$C$69="","",'調査票(3期主)'!$C$69)</f>
        <v/>
      </c>
      <c r="E130" s="112" t="str">
        <f>IF('調査票(3期主)'!$F$69="","",'調査票(3期主)'!$F$69)</f>
        <v/>
      </c>
      <c r="F130" s="112" t="str">
        <f>IF('調査票(3期主)'!$I$69="","",'調査票(3期主)'!$I$69)</f>
        <v/>
      </c>
      <c r="G130" s="112" t="str">
        <f>IF('調査票(3期主)'!$C$95="","",'調査票(3期主)'!$C$95)</f>
        <v/>
      </c>
      <c r="H130" s="112" t="str">
        <f>IF('調査票(3期主)'!$F$95="","",'調査票(3期主)'!$F$95)</f>
        <v/>
      </c>
      <c r="I130" s="112" t="str">
        <f>IF('調査票(3期主)'!$I$95="","",'調査票(3期主)'!$I$95)</f>
        <v/>
      </c>
      <c r="J130" s="148" t="str">
        <f>IF('調査票(3期主)'!$C$120="","",'調査票(3期主)'!$C$120)</f>
        <v/>
      </c>
      <c r="K130" s="111" t="str">
        <f>IF('調査票(3期従)'!$C$69="","",'調査票(3期従)'!$C$69)</f>
        <v/>
      </c>
      <c r="L130" s="112" t="str">
        <f>IF('調査票(3期従)'!$F$69="","",'調査票(3期従)'!$F$69)</f>
        <v/>
      </c>
      <c r="M130" s="112" t="str">
        <f>IF('調査票(3期従)'!$I$69="","",'調査票(3期従)'!$I$69)</f>
        <v/>
      </c>
      <c r="N130" s="112" t="str">
        <f>IF('調査票(3期従)'!$C$95="","",'調査票(3期従)'!$C$95)</f>
        <v/>
      </c>
      <c r="O130" s="112" t="str">
        <f>IF('調査票(3期従)'!$F$95="","",'調査票(3期従)'!$F$95)</f>
        <v/>
      </c>
      <c r="P130" s="112" t="str">
        <f>IF('調査票(3期従)'!$I$95="","",'調査票(3期従)'!$I$95)</f>
        <v/>
      </c>
      <c r="Q130" s="148" t="str">
        <f>IF('調査票(3期従)'!$C$120="","",'調査票(3期従)'!$C$120)</f>
        <v/>
      </c>
      <c r="R130" s="172"/>
      <c r="S130" s="173"/>
      <c r="T130" s="173"/>
      <c r="U130" s="173"/>
      <c r="V130" s="173"/>
      <c r="W130" s="173"/>
      <c r="X130" s="149"/>
      <c r="Y130" s="194">
        <f>SUM(D130:X130)</f>
        <v>0</v>
      </c>
    </row>
    <row r="131" spans="2:25" x14ac:dyDescent="0.15">
      <c r="B131" s="123" t="s">
        <v>156</v>
      </c>
      <c r="C131" s="119"/>
      <c r="D131" s="124" t="str">
        <f>IF('調査票(3期主)'!$C$70="","",'調査票(3期主)'!$C$70)</f>
        <v/>
      </c>
      <c r="E131" s="117" t="str">
        <f>IF('調査票(3期主)'!$F$70="","",'調査票(3期主)'!$F$70)</f>
        <v/>
      </c>
      <c r="F131" s="117" t="str">
        <f>IF('調査票(3期主)'!$I$70="","",'調査票(3期主)'!$I$70)</f>
        <v/>
      </c>
      <c r="G131" s="117" t="str">
        <f>IF('調査票(3期主)'!$C$96="","",'調査票(3期主)'!$C$96)</f>
        <v/>
      </c>
      <c r="H131" s="117" t="str">
        <f>IF('調査票(3期主)'!$F$96="","",'調査票(3期主)'!$F$96)</f>
        <v/>
      </c>
      <c r="I131" s="117" t="str">
        <f>IF('調査票(3期主)'!$I$96="","",'調査票(3期主)'!$I$96)</f>
        <v/>
      </c>
      <c r="J131" s="150" t="str">
        <f>IF('調査票(3期主)'!$C$121="","",'調査票(3期主)'!$C$121)</f>
        <v/>
      </c>
      <c r="K131" s="124" t="str">
        <f>IF('調査票(3期従)'!$C$70="","",'調査票(3期従)'!$C$70)</f>
        <v/>
      </c>
      <c r="L131" s="117" t="str">
        <f>IF('調査票(3期従)'!$F$70="","",'調査票(3期従)'!$F$70)</f>
        <v/>
      </c>
      <c r="M131" s="117" t="str">
        <f>IF('調査票(3期従)'!$I$70="","",'調査票(3期従)'!$I$70)</f>
        <v/>
      </c>
      <c r="N131" s="117" t="str">
        <f>IF('調査票(3期従)'!$C$96="","",'調査票(3期従)'!$C$96)</f>
        <v/>
      </c>
      <c r="O131" s="117" t="str">
        <f>IF('調査票(3期従)'!$F$96="","",'調査票(3期従)'!$F$96)</f>
        <v/>
      </c>
      <c r="P131" s="117" t="str">
        <f>IF('調査票(3期従)'!$I$96="","",'調査票(3期従)'!$I$96)</f>
        <v/>
      </c>
      <c r="Q131" s="150" t="str">
        <f>IF('調査票(3期従)'!$C$121="","",'調査票(3期従)'!$C$121)</f>
        <v/>
      </c>
      <c r="R131" s="174"/>
      <c r="S131" s="175"/>
      <c r="T131" s="175"/>
      <c r="U131" s="175"/>
      <c r="V131" s="175"/>
      <c r="W131" s="175"/>
      <c r="X131" s="151"/>
      <c r="Y131" s="194">
        <f t="shared" ref="Y131:Y152" si="10">SUM(D131:X131)</f>
        <v>0</v>
      </c>
    </row>
    <row r="132" spans="2:25" x14ac:dyDescent="0.15">
      <c r="B132" s="123" t="s">
        <v>157</v>
      </c>
      <c r="C132" s="119"/>
      <c r="D132" s="124" t="str">
        <f>IF('調査票(3期主)'!$C$71="","",'調査票(3期主)'!$C$71)</f>
        <v/>
      </c>
      <c r="E132" s="117" t="str">
        <f>IF('調査票(3期主)'!$F$71="","",'調査票(3期主)'!$F$71)</f>
        <v/>
      </c>
      <c r="F132" s="117" t="str">
        <f>IF('調査票(3期主)'!$I$71="","",'調査票(3期主)'!$I$71)</f>
        <v/>
      </c>
      <c r="G132" s="117" t="str">
        <f>IF('調査票(3期主)'!$C$97="","",'調査票(3期主)'!$C$97)</f>
        <v/>
      </c>
      <c r="H132" s="117" t="str">
        <f>IF('調査票(3期主)'!$F$97="","",'調査票(3期主)'!$F$97)</f>
        <v/>
      </c>
      <c r="I132" s="117" t="str">
        <f>IF('調査票(3期主)'!$I$97="","",'調査票(3期主)'!$I$97)</f>
        <v/>
      </c>
      <c r="J132" s="150" t="str">
        <f>IF('調査票(3期主)'!$C$122="","",'調査票(3期主)'!$C$122)</f>
        <v/>
      </c>
      <c r="K132" s="124" t="str">
        <f>IF('調査票(3期従)'!$C$71="","",'調査票(3期従)'!$C$71)</f>
        <v/>
      </c>
      <c r="L132" s="117" t="str">
        <f>IF('調査票(3期従)'!$F$71="","",'調査票(3期従)'!$F$71)</f>
        <v/>
      </c>
      <c r="M132" s="117" t="str">
        <f>IF('調査票(3期従)'!$I$71="","",'調査票(3期従)'!$I$71)</f>
        <v/>
      </c>
      <c r="N132" s="117" t="str">
        <f>IF('調査票(3期従)'!$C$97="","",'調査票(3期従)'!$C$97)</f>
        <v/>
      </c>
      <c r="O132" s="117" t="str">
        <f>IF('調査票(3期従)'!$F$97="","",'調査票(3期従)'!$F$97)</f>
        <v/>
      </c>
      <c r="P132" s="117" t="str">
        <f>IF('調査票(3期従)'!$I$97="","",'調査票(3期従)'!$I$97)</f>
        <v/>
      </c>
      <c r="Q132" s="150" t="str">
        <f>IF('調査票(3期従)'!$C$122="","",'調査票(3期従)'!$C$122)</f>
        <v/>
      </c>
      <c r="R132" s="174"/>
      <c r="S132" s="175"/>
      <c r="T132" s="175"/>
      <c r="U132" s="175"/>
      <c r="V132" s="175"/>
      <c r="W132" s="175"/>
      <c r="X132" s="151"/>
      <c r="Y132" s="194">
        <f t="shared" si="10"/>
        <v>0</v>
      </c>
    </row>
    <row r="133" spans="2:25" x14ac:dyDescent="0.15">
      <c r="B133" s="123" t="s">
        <v>158</v>
      </c>
      <c r="C133" s="119"/>
      <c r="D133" s="124" t="str">
        <f>IF('調査票(3期主)'!$C$72="","",'調査票(3期主)'!$C$72)</f>
        <v/>
      </c>
      <c r="E133" s="117" t="str">
        <f>IF('調査票(3期主)'!$F$72="","",'調査票(3期主)'!$F$72)</f>
        <v/>
      </c>
      <c r="F133" s="117" t="str">
        <f>IF('調査票(3期主)'!$I$72="","",'調査票(3期主)'!$I$72)</f>
        <v/>
      </c>
      <c r="G133" s="117" t="str">
        <f>IF('調査票(3期主)'!$C$98="","",'調査票(3期主)'!$C$98)</f>
        <v/>
      </c>
      <c r="H133" s="117" t="str">
        <f>IF('調査票(3期主)'!$F$98="","",'調査票(3期主)'!$F$98)</f>
        <v/>
      </c>
      <c r="I133" s="117" t="str">
        <f>IF('調査票(3期主)'!$I$98="","",'調査票(3期主)'!$I$98)</f>
        <v/>
      </c>
      <c r="J133" s="150" t="str">
        <f>IF('調査票(3期主)'!$C$123="","",'調査票(3期主)'!$C$123)</f>
        <v/>
      </c>
      <c r="K133" s="124" t="str">
        <f>IF('調査票(3期従)'!$C$72="","",'調査票(3期従)'!$C$72)</f>
        <v/>
      </c>
      <c r="L133" s="117" t="str">
        <f>IF('調査票(3期従)'!$F$72="","",'調査票(3期従)'!$F$72)</f>
        <v/>
      </c>
      <c r="M133" s="117" t="str">
        <f>IF('調査票(3期従)'!$I$72="","",'調査票(3期従)'!$I$72)</f>
        <v/>
      </c>
      <c r="N133" s="117" t="str">
        <f>IF('調査票(3期従)'!$C$98="","",'調査票(3期従)'!$C$98)</f>
        <v/>
      </c>
      <c r="O133" s="117" t="str">
        <f>IF('調査票(3期従)'!$F$98="","",'調査票(3期従)'!$F$98)</f>
        <v/>
      </c>
      <c r="P133" s="117" t="str">
        <f>IF('調査票(3期従)'!$I$98="","",'調査票(3期従)'!$I$98)</f>
        <v/>
      </c>
      <c r="Q133" s="150" t="str">
        <f>IF('調査票(3期従)'!$C$123="","",'調査票(3期従)'!$C$123)</f>
        <v/>
      </c>
      <c r="R133" s="174"/>
      <c r="S133" s="175"/>
      <c r="T133" s="175"/>
      <c r="U133" s="175"/>
      <c r="V133" s="175"/>
      <c r="W133" s="175"/>
      <c r="X133" s="151"/>
      <c r="Y133" s="194">
        <f t="shared" ref="Y133:Y144" si="11">SUM(D133:X133)</f>
        <v>0</v>
      </c>
    </row>
    <row r="134" spans="2:25" x14ac:dyDescent="0.15">
      <c r="B134" s="103" t="s">
        <v>159</v>
      </c>
      <c r="C134" s="104"/>
      <c r="D134" s="124" t="str">
        <f>IF('調査票(3期主)'!$C$73="","",'調査票(3期主)'!$C$73)</f>
        <v/>
      </c>
      <c r="E134" s="117" t="str">
        <f>IF('調査票(3期主)'!$F$73="","",'調査票(3期主)'!$F$73)</f>
        <v/>
      </c>
      <c r="F134" s="117" t="str">
        <f>IF('調査票(3期主)'!$I$73="","",'調査票(3期主)'!$I$73)</f>
        <v/>
      </c>
      <c r="G134" s="117" t="str">
        <f>IF('調査票(3期主)'!$C$99="","",'調査票(3期主)'!$C$99)</f>
        <v/>
      </c>
      <c r="H134" s="117" t="str">
        <f>IF('調査票(3期主)'!$F$99="","",'調査票(3期主)'!$F$99)</f>
        <v/>
      </c>
      <c r="I134" s="117" t="str">
        <f>IF('調査票(3期主)'!$I$99="","",'調査票(3期主)'!$I$99)</f>
        <v/>
      </c>
      <c r="J134" s="150" t="str">
        <f>IF('調査票(3期主)'!$C$124="","",'調査票(3期主)'!$C$124)</f>
        <v/>
      </c>
      <c r="K134" s="124" t="str">
        <f>IF('調査票(3期従)'!$C$73="","",'調査票(3期従)'!$C$73)</f>
        <v/>
      </c>
      <c r="L134" s="117" t="str">
        <f>IF('調査票(3期従)'!$F$73="","",'調査票(3期従)'!$F$73)</f>
        <v/>
      </c>
      <c r="M134" s="117" t="str">
        <f>IF('調査票(3期従)'!$I$73="","",'調査票(3期従)'!$I$73)</f>
        <v/>
      </c>
      <c r="N134" s="117" t="str">
        <f>IF('調査票(3期従)'!$C$99="","",'調査票(3期従)'!$C$99)</f>
        <v/>
      </c>
      <c r="O134" s="117" t="str">
        <f>IF('調査票(3期従)'!$F$99="","",'調査票(3期従)'!$F$99)</f>
        <v/>
      </c>
      <c r="P134" s="117" t="str">
        <f>IF('調査票(3期従)'!$I$99="","",'調査票(3期従)'!$I$99)</f>
        <v/>
      </c>
      <c r="Q134" s="150" t="str">
        <f>IF('調査票(3期従)'!$C$124="","",'調査票(3期従)'!$C$124)</f>
        <v/>
      </c>
      <c r="R134" s="174"/>
      <c r="S134" s="175"/>
      <c r="T134" s="175"/>
      <c r="U134" s="175"/>
      <c r="V134" s="175"/>
      <c r="W134" s="175"/>
      <c r="X134" s="151"/>
      <c r="Y134" s="194">
        <f t="shared" si="11"/>
        <v>0</v>
      </c>
    </row>
    <row r="135" spans="2:25" x14ac:dyDescent="0.15">
      <c r="B135" s="103" t="s">
        <v>160</v>
      </c>
      <c r="C135" s="104"/>
      <c r="D135" s="124" t="str">
        <f>IF('調査票(3期主)'!$C$74="","",'調査票(3期主)'!$C$74)</f>
        <v/>
      </c>
      <c r="E135" s="117" t="str">
        <f>IF('調査票(3期主)'!$F$74="","",'調査票(3期主)'!$F$74)</f>
        <v/>
      </c>
      <c r="F135" s="117" t="str">
        <f>IF('調査票(3期主)'!$I$74="","",'調査票(3期主)'!$I$74)</f>
        <v/>
      </c>
      <c r="G135" s="117" t="str">
        <f>IF('調査票(3期主)'!$C$100="","",'調査票(3期主)'!$C$100)</f>
        <v/>
      </c>
      <c r="H135" s="117" t="str">
        <f>IF('調査票(3期主)'!$F$100="","",'調査票(3期主)'!$F$100)</f>
        <v/>
      </c>
      <c r="I135" s="117" t="str">
        <f>IF('調査票(3期主)'!$I$100="","",'調査票(3期主)'!$I$100)</f>
        <v/>
      </c>
      <c r="J135" s="150" t="str">
        <f>IF('調査票(3期主)'!$C$125="","",'調査票(3期主)'!$C$125)</f>
        <v/>
      </c>
      <c r="K135" s="124" t="str">
        <f>IF('調査票(3期従)'!$C$74="","",'調査票(3期従)'!$C$74)</f>
        <v/>
      </c>
      <c r="L135" s="117" t="str">
        <f>IF('調査票(3期従)'!$F$74="","",'調査票(3期従)'!$F$74)</f>
        <v/>
      </c>
      <c r="M135" s="117" t="str">
        <f>IF('調査票(3期従)'!$I$74="","",'調査票(3期従)'!$I$74)</f>
        <v/>
      </c>
      <c r="N135" s="117" t="str">
        <f>IF('調査票(3期従)'!$C$100="","",'調査票(3期従)'!$C$100)</f>
        <v/>
      </c>
      <c r="O135" s="117" t="str">
        <f>IF('調査票(3期従)'!$F$100="","",'調査票(3期従)'!$F$100)</f>
        <v/>
      </c>
      <c r="P135" s="117" t="str">
        <f>IF('調査票(3期従)'!$I$100="","",'調査票(3期従)'!$I$100)</f>
        <v/>
      </c>
      <c r="Q135" s="150" t="str">
        <f>IF('調査票(3期従)'!$C$125="","",'調査票(3期従)'!$C$125)</f>
        <v/>
      </c>
      <c r="R135" s="174"/>
      <c r="S135" s="175"/>
      <c r="T135" s="175"/>
      <c r="U135" s="175"/>
      <c r="V135" s="175"/>
      <c r="W135" s="175"/>
      <c r="X135" s="151"/>
      <c r="Y135" s="194">
        <f t="shared" si="11"/>
        <v>0</v>
      </c>
    </row>
    <row r="136" spans="2:25" x14ac:dyDescent="0.15">
      <c r="B136" s="103" t="s">
        <v>161</v>
      </c>
      <c r="C136" s="104"/>
      <c r="D136" s="124" t="str">
        <f>IF('調査票(3期主)'!$C$75="","",'調査票(3期主)'!$C$75)</f>
        <v/>
      </c>
      <c r="E136" s="117" t="str">
        <f>IF('調査票(3期主)'!$F$75="","",'調査票(3期主)'!$F$75)</f>
        <v/>
      </c>
      <c r="F136" s="117" t="str">
        <f>IF('調査票(3期主)'!$I$75="","",'調査票(3期主)'!$I$75)</f>
        <v/>
      </c>
      <c r="G136" s="117" t="str">
        <f>IF('調査票(3期主)'!$C$101="","",'調査票(3期主)'!$C$101)</f>
        <v/>
      </c>
      <c r="H136" s="117" t="str">
        <f>IF('調査票(3期主)'!$F$101="","",'調査票(3期主)'!$F$101)</f>
        <v/>
      </c>
      <c r="I136" s="117" t="str">
        <f>IF('調査票(3期主)'!$I$101="","",'調査票(3期主)'!$I$101)</f>
        <v/>
      </c>
      <c r="J136" s="150" t="str">
        <f>IF('調査票(3期主)'!$C$126="","",'調査票(3期主)'!$C$126)</f>
        <v/>
      </c>
      <c r="K136" s="124" t="str">
        <f>IF('調査票(3期従)'!$C$75="","",'調査票(3期従)'!$C$75)</f>
        <v/>
      </c>
      <c r="L136" s="117" t="str">
        <f>IF('調査票(3期従)'!$F$75="","",'調査票(3期従)'!$F$75)</f>
        <v/>
      </c>
      <c r="M136" s="117" t="str">
        <f>IF('調査票(3期従)'!$I$75="","",'調査票(3期従)'!$I$75)</f>
        <v/>
      </c>
      <c r="N136" s="117" t="str">
        <f>IF('調査票(3期従)'!$C$101="","",'調査票(3期従)'!$C$101)</f>
        <v/>
      </c>
      <c r="O136" s="117" t="str">
        <f>IF('調査票(3期従)'!$F$101="","",'調査票(3期従)'!$F$101)</f>
        <v/>
      </c>
      <c r="P136" s="117" t="str">
        <f>IF('調査票(3期従)'!$I$101="","",'調査票(3期従)'!$I$101)</f>
        <v/>
      </c>
      <c r="Q136" s="150" t="str">
        <f>IF('調査票(3期従)'!$C$126="","",'調査票(3期従)'!$C$126)</f>
        <v/>
      </c>
      <c r="R136" s="174"/>
      <c r="S136" s="175"/>
      <c r="T136" s="175"/>
      <c r="U136" s="175"/>
      <c r="V136" s="175"/>
      <c r="W136" s="175"/>
      <c r="X136" s="151"/>
      <c r="Y136" s="194">
        <f t="shared" si="11"/>
        <v>0</v>
      </c>
    </row>
    <row r="137" spans="2:25" x14ac:dyDescent="0.15">
      <c r="B137" s="103" t="s">
        <v>162</v>
      </c>
      <c r="C137" s="104"/>
      <c r="D137" s="124" t="str">
        <f>IF('調査票(3期主)'!$C$76="","",'調査票(3期主)'!$C$76)</f>
        <v/>
      </c>
      <c r="E137" s="117" t="str">
        <f>IF('調査票(3期主)'!$F$76="","",'調査票(3期主)'!$F$76)</f>
        <v/>
      </c>
      <c r="F137" s="117" t="str">
        <f>IF('調査票(3期主)'!$I$76="","",'調査票(3期主)'!$I$76)</f>
        <v/>
      </c>
      <c r="G137" s="117" t="str">
        <f>IF('調査票(3期主)'!$C$102="","",'調査票(3期主)'!$C$102)</f>
        <v/>
      </c>
      <c r="H137" s="117" t="str">
        <f>IF('調査票(3期主)'!$F$102="","",'調査票(3期主)'!$F$102)</f>
        <v/>
      </c>
      <c r="I137" s="117" t="str">
        <f>IF('調査票(3期主)'!$I$102="","",'調査票(3期主)'!$I$102)</f>
        <v/>
      </c>
      <c r="J137" s="150" t="str">
        <f>IF('調査票(3期主)'!$C$127="","",'調査票(3期主)'!$C$127)</f>
        <v/>
      </c>
      <c r="K137" s="124" t="str">
        <f>IF('調査票(3期従)'!$C$76="","",'調査票(3期従)'!$C$76)</f>
        <v/>
      </c>
      <c r="L137" s="117" t="str">
        <f>IF('調査票(3期従)'!$F$76="","",'調査票(3期従)'!$F$76)</f>
        <v/>
      </c>
      <c r="M137" s="117" t="str">
        <f>IF('調査票(3期従)'!$I$76="","",'調査票(3期従)'!$I$76)</f>
        <v/>
      </c>
      <c r="N137" s="117" t="str">
        <f>IF('調査票(3期従)'!$C$102="","",'調査票(3期従)'!$C$102)</f>
        <v/>
      </c>
      <c r="O137" s="117" t="str">
        <f>IF('調査票(3期従)'!$F$102="","",'調査票(3期従)'!$F$102)</f>
        <v/>
      </c>
      <c r="P137" s="117" t="str">
        <f>IF('調査票(3期従)'!$I$102="","",'調査票(3期従)'!$I$102)</f>
        <v/>
      </c>
      <c r="Q137" s="150" t="str">
        <f>IF('調査票(3期従)'!$C$127="","",'調査票(3期従)'!$C$127)</f>
        <v/>
      </c>
      <c r="R137" s="174"/>
      <c r="S137" s="175"/>
      <c r="T137" s="175"/>
      <c r="U137" s="175"/>
      <c r="V137" s="175"/>
      <c r="W137" s="175"/>
      <c r="X137" s="151"/>
      <c r="Y137" s="194">
        <f t="shared" si="11"/>
        <v>0</v>
      </c>
    </row>
    <row r="138" spans="2:25" x14ac:dyDescent="0.15">
      <c r="B138" s="103" t="s">
        <v>163</v>
      </c>
      <c r="C138" s="104"/>
      <c r="D138" s="124" t="str">
        <f>IF('調査票(3期主)'!$C$77="","",'調査票(3期主)'!$C$77)</f>
        <v/>
      </c>
      <c r="E138" s="117" t="str">
        <f>IF('調査票(3期主)'!$F$77="","",'調査票(3期主)'!$F$77)</f>
        <v/>
      </c>
      <c r="F138" s="117" t="str">
        <f>IF('調査票(3期主)'!$I$77="","",'調査票(3期主)'!$I$77)</f>
        <v/>
      </c>
      <c r="G138" s="117" t="str">
        <f>IF('調査票(3期主)'!$C$103="","",'調査票(3期主)'!$C$103)</f>
        <v/>
      </c>
      <c r="H138" s="117" t="str">
        <f>IF('調査票(3期主)'!$F$103="","",'調査票(3期主)'!$F$103)</f>
        <v/>
      </c>
      <c r="I138" s="117" t="str">
        <f>IF('調査票(3期主)'!$I$103="","",'調査票(3期主)'!$I$103)</f>
        <v/>
      </c>
      <c r="J138" s="150" t="str">
        <f>IF('調査票(3期主)'!$C$128="","",'調査票(3期主)'!$C$128)</f>
        <v/>
      </c>
      <c r="K138" s="124" t="str">
        <f>IF('調査票(3期従)'!$C$77="","",'調査票(3期従)'!$C$77)</f>
        <v/>
      </c>
      <c r="L138" s="117" t="str">
        <f>IF('調査票(3期従)'!$F$77="","",'調査票(3期従)'!$F$77)</f>
        <v/>
      </c>
      <c r="M138" s="117" t="str">
        <f>IF('調査票(3期従)'!$I$77="","",'調査票(3期従)'!$I$77)</f>
        <v/>
      </c>
      <c r="N138" s="117" t="str">
        <f>IF('調査票(3期従)'!$C$103="","",'調査票(3期従)'!$C$103)</f>
        <v/>
      </c>
      <c r="O138" s="117" t="str">
        <f>IF('調査票(3期従)'!$F$103="","",'調査票(3期従)'!$F$103)</f>
        <v/>
      </c>
      <c r="P138" s="117" t="str">
        <f>IF('調査票(3期従)'!$I$103="","",'調査票(3期従)'!$I$103)</f>
        <v/>
      </c>
      <c r="Q138" s="150" t="str">
        <f>IF('調査票(3期従)'!$C$128="","",'調査票(3期従)'!$C$128)</f>
        <v/>
      </c>
      <c r="R138" s="174"/>
      <c r="S138" s="175"/>
      <c r="T138" s="175"/>
      <c r="U138" s="175"/>
      <c r="V138" s="175"/>
      <c r="W138" s="175"/>
      <c r="X138" s="151"/>
      <c r="Y138" s="194">
        <f t="shared" si="11"/>
        <v>0</v>
      </c>
    </row>
    <row r="139" spans="2:25" x14ac:dyDescent="0.15">
      <c r="B139" s="103" t="s">
        <v>164</v>
      </c>
      <c r="C139" s="104"/>
      <c r="D139" s="124" t="str">
        <f>IF('調査票(3期主)'!$C$78="","",'調査票(3期主)'!$C$78)</f>
        <v/>
      </c>
      <c r="E139" s="117" t="str">
        <f>IF('調査票(3期主)'!$F$78="","",'調査票(3期主)'!$F$78)</f>
        <v/>
      </c>
      <c r="F139" s="117" t="str">
        <f>IF('調査票(3期主)'!$I$78="","",'調査票(3期主)'!$I$78)</f>
        <v/>
      </c>
      <c r="G139" s="117" t="str">
        <f>IF('調査票(3期主)'!$C$104="","",'調査票(3期主)'!$C$104)</f>
        <v/>
      </c>
      <c r="H139" s="117" t="str">
        <f>IF('調査票(3期主)'!$F$104="","",'調査票(3期主)'!$F$104)</f>
        <v/>
      </c>
      <c r="I139" s="117" t="str">
        <f>IF('調査票(3期主)'!$I$104="","",'調査票(3期主)'!$I$104)</f>
        <v/>
      </c>
      <c r="J139" s="150" t="str">
        <f>IF('調査票(3期主)'!$C$129="","",'調査票(3期主)'!$C$129)</f>
        <v/>
      </c>
      <c r="K139" s="124" t="str">
        <f>IF('調査票(3期従)'!$C$78="","",'調査票(3期従)'!$C$78)</f>
        <v/>
      </c>
      <c r="L139" s="117" t="str">
        <f>IF('調査票(3期従)'!$F$78="","",'調査票(3期従)'!$F$78)</f>
        <v/>
      </c>
      <c r="M139" s="117" t="str">
        <f>IF('調査票(3期従)'!$I$78="","",'調査票(3期従)'!$I$78)</f>
        <v/>
      </c>
      <c r="N139" s="117" t="str">
        <f>IF('調査票(3期従)'!$C$104="","",'調査票(3期従)'!$C$104)</f>
        <v/>
      </c>
      <c r="O139" s="117" t="str">
        <f>IF('調査票(3期従)'!$F$104="","",'調査票(3期従)'!$F$104)</f>
        <v/>
      </c>
      <c r="P139" s="117" t="str">
        <f>IF('調査票(3期従)'!$I$104="","",'調査票(3期従)'!$I$104)</f>
        <v/>
      </c>
      <c r="Q139" s="150" t="str">
        <f>IF('調査票(3期従)'!$C$129="","",'調査票(3期従)'!$C$129)</f>
        <v/>
      </c>
      <c r="R139" s="174"/>
      <c r="S139" s="175"/>
      <c r="T139" s="175"/>
      <c r="U139" s="175"/>
      <c r="V139" s="175"/>
      <c r="W139" s="175"/>
      <c r="X139" s="151"/>
      <c r="Y139" s="194">
        <f t="shared" si="11"/>
        <v>0</v>
      </c>
    </row>
    <row r="140" spans="2:25" x14ac:dyDescent="0.15">
      <c r="B140" s="103" t="s">
        <v>165</v>
      </c>
      <c r="C140" s="104"/>
      <c r="D140" s="124" t="str">
        <f>IF('調査票(3期主)'!$C$79="","",'調査票(3期主)'!$C$79)</f>
        <v/>
      </c>
      <c r="E140" s="117" t="str">
        <f>IF('調査票(3期主)'!$F$79="","",'調査票(3期主)'!$F$79)</f>
        <v/>
      </c>
      <c r="F140" s="117" t="str">
        <f>IF('調査票(3期主)'!$I$79="","",'調査票(3期主)'!$I$79)</f>
        <v/>
      </c>
      <c r="G140" s="117" t="str">
        <f>IF('調査票(3期主)'!$C$105="","",'調査票(3期主)'!$C$105)</f>
        <v/>
      </c>
      <c r="H140" s="117" t="str">
        <f>IF('調査票(3期主)'!$F$105="","",'調査票(3期主)'!$F$105)</f>
        <v/>
      </c>
      <c r="I140" s="117" t="str">
        <f>IF('調査票(3期主)'!$I$105="","",'調査票(3期主)'!$I$105)</f>
        <v/>
      </c>
      <c r="J140" s="150" t="str">
        <f>IF('調査票(3期主)'!$C$130="","",'調査票(3期主)'!$C$130)</f>
        <v/>
      </c>
      <c r="K140" s="124" t="str">
        <f>IF('調査票(3期従)'!$C$79="","",'調査票(3期従)'!$C$79)</f>
        <v/>
      </c>
      <c r="L140" s="117" t="str">
        <f>IF('調査票(3期従)'!$F$79="","",'調査票(3期従)'!$F$79)</f>
        <v/>
      </c>
      <c r="M140" s="117" t="str">
        <f>IF('調査票(3期従)'!$I$79="","",'調査票(3期従)'!$I$79)</f>
        <v/>
      </c>
      <c r="N140" s="117" t="str">
        <f>IF('調査票(3期従)'!$C$105="","",'調査票(3期従)'!$C$105)</f>
        <v/>
      </c>
      <c r="O140" s="117" t="str">
        <f>IF('調査票(3期従)'!$F$105="","",'調査票(3期従)'!$F$105)</f>
        <v/>
      </c>
      <c r="P140" s="117" t="str">
        <f>IF('調査票(3期従)'!$I$105="","",'調査票(3期従)'!$I$105)</f>
        <v/>
      </c>
      <c r="Q140" s="150" t="str">
        <f>IF('調査票(3期従)'!$C$130="","",'調査票(3期従)'!$C$130)</f>
        <v/>
      </c>
      <c r="R140" s="174"/>
      <c r="S140" s="175"/>
      <c r="T140" s="175"/>
      <c r="U140" s="175"/>
      <c r="V140" s="175"/>
      <c r="W140" s="175"/>
      <c r="X140" s="151"/>
      <c r="Y140" s="194">
        <f t="shared" si="11"/>
        <v>0</v>
      </c>
    </row>
    <row r="141" spans="2:25" x14ac:dyDescent="0.15">
      <c r="B141" s="103" t="s">
        <v>193</v>
      </c>
      <c r="C141" s="104"/>
      <c r="D141" s="124" t="str">
        <f>IF('調査票(3期主)'!$C$80="","",'調査票(3期主)'!$C$80)</f>
        <v/>
      </c>
      <c r="E141" s="117" t="str">
        <f>IF('調査票(3期主)'!$F$80="","",'調査票(3期主)'!$F$80)</f>
        <v/>
      </c>
      <c r="F141" s="117" t="str">
        <f>IF('調査票(3期主)'!$I$80="","",'調査票(3期主)'!$I$80)</f>
        <v/>
      </c>
      <c r="G141" s="117" t="str">
        <f>IF('調査票(3期主)'!$C$106="","",'調査票(3期主)'!$C$106)</f>
        <v/>
      </c>
      <c r="H141" s="117" t="str">
        <f>IF('調査票(3期主)'!$F$106="","",'調査票(3期主)'!$F$106)</f>
        <v/>
      </c>
      <c r="I141" s="117" t="str">
        <f>IF('調査票(3期主)'!$I$106="","",'調査票(3期主)'!$I$106)</f>
        <v/>
      </c>
      <c r="J141" s="150" t="str">
        <f>IF('調査票(3期主)'!$C$131="","",'調査票(3期主)'!$C$131)</f>
        <v/>
      </c>
      <c r="K141" s="124" t="str">
        <f>IF('調査票(3期従)'!$C$80="","",'調査票(3期従)'!$C$80)</f>
        <v/>
      </c>
      <c r="L141" s="117" t="str">
        <f>IF('調査票(3期従)'!$F$80="","",'調査票(3期従)'!$F$80)</f>
        <v/>
      </c>
      <c r="M141" s="117" t="str">
        <f>IF('調査票(3期従)'!$I$80="","",'調査票(3期従)'!$I$80)</f>
        <v/>
      </c>
      <c r="N141" s="117" t="str">
        <f>IF('調査票(3期従)'!$C$106="","",'調査票(3期従)'!$C$106)</f>
        <v/>
      </c>
      <c r="O141" s="117" t="str">
        <f>IF('調査票(3期従)'!$F$106="","",'調査票(3期従)'!$F$106)</f>
        <v/>
      </c>
      <c r="P141" s="117" t="str">
        <f>IF('調査票(3期従)'!$I$106="","",'調査票(3期従)'!$I$106)</f>
        <v/>
      </c>
      <c r="Q141" s="150" t="str">
        <f>IF('調査票(3期従)'!$C$131="","",'調査票(3期従)'!$C$131)</f>
        <v/>
      </c>
      <c r="R141" s="174"/>
      <c r="S141" s="175"/>
      <c r="T141" s="175"/>
      <c r="U141" s="175"/>
      <c r="V141" s="175"/>
      <c r="W141" s="175"/>
      <c r="X141" s="151"/>
      <c r="Y141" s="194">
        <f t="shared" si="11"/>
        <v>0</v>
      </c>
    </row>
    <row r="142" spans="2:25" x14ac:dyDescent="0.15">
      <c r="B142" s="103" t="s">
        <v>166</v>
      </c>
      <c r="C142" s="104"/>
      <c r="D142" s="124" t="str">
        <f>IF('調査票(3期主)'!$C$81="","",'調査票(3期主)'!$C$81)</f>
        <v/>
      </c>
      <c r="E142" s="117" t="str">
        <f>IF('調査票(3期主)'!$F$81="","",'調査票(3期主)'!$F$81)</f>
        <v/>
      </c>
      <c r="F142" s="117" t="str">
        <f>IF('調査票(3期主)'!$I$81="","",'調査票(3期主)'!$I$81)</f>
        <v/>
      </c>
      <c r="G142" s="117" t="str">
        <f>IF('調査票(3期主)'!$C$107="","",'調査票(3期主)'!$C$107)</f>
        <v/>
      </c>
      <c r="H142" s="117" t="str">
        <f>IF('調査票(3期主)'!$F$107="","",'調査票(3期主)'!$F$107)</f>
        <v/>
      </c>
      <c r="I142" s="117" t="str">
        <f>IF('調査票(3期主)'!$I$107="","",'調査票(3期主)'!$I$107)</f>
        <v/>
      </c>
      <c r="J142" s="150" t="str">
        <f>IF('調査票(3期主)'!$C$132="","",'調査票(3期主)'!$C$132)</f>
        <v/>
      </c>
      <c r="K142" s="124" t="str">
        <f>IF('調査票(3期従)'!$C$81="","",'調査票(3期従)'!$C$81)</f>
        <v/>
      </c>
      <c r="L142" s="117" t="str">
        <f>IF('調査票(3期従)'!$F$81="","",'調査票(3期従)'!$F$81)</f>
        <v/>
      </c>
      <c r="M142" s="117" t="str">
        <f>IF('調査票(3期従)'!$I$81="","",'調査票(3期従)'!$I$81)</f>
        <v/>
      </c>
      <c r="N142" s="117" t="str">
        <f>IF('調査票(3期従)'!$C$107="","",'調査票(3期従)'!$C$107)</f>
        <v/>
      </c>
      <c r="O142" s="117" t="str">
        <f>IF('調査票(3期従)'!$F$107="","",'調査票(3期従)'!$F$107)</f>
        <v/>
      </c>
      <c r="P142" s="117" t="str">
        <f>IF('調査票(3期従)'!$I$107="","",'調査票(3期従)'!$I$107)</f>
        <v/>
      </c>
      <c r="Q142" s="150" t="str">
        <f>IF('調査票(3期従)'!$C$132="","",'調査票(3期従)'!$C$132)</f>
        <v/>
      </c>
      <c r="R142" s="174"/>
      <c r="S142" s="175"/>
      <c r="T142" s="175"/>
      <c r="U142" s="175"/>
      <c r="V142" s="175"/>
      <c r="W142" s="175"/>
      <c r="X142" s="151"/>
      <c r="Y142" s="194">
        <f t="shared" si="11"/>
        <v>0</v>
      </c>
    </row>
    <row r="143" spans="2:25" x14ac:dyDescent="0.15">
      <c r="B143" s="103" t="s">
        <v>167</v>
      </c>
      <c r="C143" s="104"/>
      <c r="D143" s="124" t="str">
        <f>IF('調査票(3期主)'!$C$82="","",'調査票(3期主)'!$C$82)</f>
        <v/>
      </c>
      <c r="E143" s="117" t="str">
        <f>IF('調査票(3期主)'!$F$82="","",'調査票(3期主)'!$F$82)</f>
        <v/>
      </c>
      <c r="F143" s="117" t="str">
        <f>IF('調査票(3期主)'!$I$82="","",'調査票(3期主)'!$I$82)</f>
        <v/>
      </c>
      <c r="G143" s="117" t="str">
        <f>IF('調査票(3期主)'!$C$108="","",'調査票(3期主)'!$C$108)</f>
        <v/>
      </c>
      <c r="H143" s="117" t="str">
        <f>IF('調査票(3期主)'!$F$108="","",'調査票(3期主)'!$F$108)</f>
        <v/>
      </c>
      <c r="I143" s="117" t="str">
        <f>IF('調査票(3期主)'!$I$108="","",'調査票(3期主)'!$I$108)</f>
        <v/>
      </c>
      <c r="J143" s="150" t="str">
        <f>IF('調査票(3期主)'!$C$133="","",'調査票(3期主)'!$C$133)</f>
        <v/>
      </c>
      <c r="K143" s="124" t="str">
        <f>IF('調査票(3期従)'!$C$82="","",'調査票(3期従)'!$C$82)</f>
        <v/>
      </c>
      <c r="L143" s="117" t="str">
        <f>IF('調査票(3期従)'!$F$82="","",'調査票(3期従)'!$F$82)</f>
        <v/>
      </c>
      <c r="M143" s="117" t="str">
        <f>IF('調査票(3期従)'!$I$82="","",'調査票(3期従)'!$I$82)</f>
        <v/>
      </c>
      <c r="N143" s="117" t="str">
        <f>IF('調査票(3期従)'!$C$108="","",'調査票(3期従)'!$C$108)</f>
        <v/>
      </c>
      <c r="O143" s="117" t="str">
        <f>IF('調査票(3期従)'!$F$108="","",'調査票(3期従)'!$F$108)</f>
        <v/>
      </c>
      <c r="P143" s="117" t="str">
        <f>IF('調査票(3期従)'!$I$108="","",'調査票(3期従)'!$I$108)</f>
        <v/>
      </c>
      <c r="Q143" s="150" t="str">
        <f>IF('調査票(3期従)'!$C$133="","",'調査票(3期従)'!$C$133)</f>
        <v/>
      </c>
      <c r="R143" s="174"/>
      <c r="S143" s="175"/>
      <c r="T143" s="175"/>
      <c r="U143" s="175"/>
      <c r="V143" s="175"/>
      <c r="W143" s="175"/>
      <c r="X143" s="151"/>
      <c r="Y143" s="194">
        <f t="shared" si="11"/>
        <v>0</v>
      </c>
    </row>
    <row r="144" spans="2:25" x14ac:dyDescent="0.15">
      <c r="B144" s="103" t="s">
        <v>168</v>
      </c>
      <c r="C144" s="104"/>
      <c r="D144" s="124" t="str">
        <f>IF('調査票(3期主)'!$C$83="","",'調査票(3期主)'!$C$83)</f>
        <v/>
      </c>
      <c r="E144" s="117" t="str">
        <f>IF('調査票(3期主)'!$F$83="","",'調査票(3期主)'!$F$83)</f>
        <v/>
      </c>
      <c r="F144" s="117" t="str">
        <f>IF('調査票(3期主)'!$I$83="","",'調査票(3期主)'!$I$83)</f>
        <v/>
      </c>
      <c r="G144" s="117" t="str">
        <f>IF('調査票(3期主)'!$C$109="","",'調査票(3期主)'!$C$109)</f>
        <v/>
      </c>
      <c r="H144" s="117" t="str">
        <f>IF('調査票(3期主)'!$F$109="","",'調査票(3期主)'!$F$109)</f>
        <v/>
      </c>
      <c r="I144" s="117" t="str">
        <f>IF('調査票(3期主)'!$I$109="","",'調査票(3期主)'!$I$109)</f>
        <v/>
      </c>
      <c r="J144" s="150" t="str">
        <f>IF('調査票(3期主)'!$C$134="","",'調査票(3期主)'!$C$134)</f>
        <v/>
      </c>
      <c r="K144" s="124" t="str">
        <f>IF('調査票(3期従)'!$C$83="","",'調査票(3期従)'!$C$83)</f>
        <v/>
      </c>
      <c r="L144" s="117" t="str">
        <f>IF('調査票(3期従)'!$F$83="","",'調査票(3期従)'!$F$83)</f>
        <v/>
      </c>
      <c r="M144" s="117" t="str">
        <f>IF('調査票(3期従)'!$I$83="","",'調査票(3期従)'!$I$83)</f>
        <v/>
      </c>
      <c r="N144" s="117" t="str">
        <f>IF('調査票(3期従)'!$C$109="","",'調査票(3期従)'!$C$109)</f>
        <v/>
      </c>
      <c r="O144" s="117" t="str">
        <f>IF('調査票(3期従)'!$F$109="","",'調査票(3期従)'!$F$109)</f>
        <v/>
      </c>
      <c r="P144" s="117" t="str">
        <f>IF('調査票(3期従)'!$I$109="","",'調査票(3期従)'!$I$109)</f>
        <v/>
      </c>
      <c r="Q144" s="150" t="str">
        <f>IF('調査票(3期従)'!$C$134="","",'調査票(3期従)'!$C$134)</f>
        <v/>
      </c>
      <c r="R144" s="174"/>
      <c r="S144" s="175"/>
      <c r="T144" s="175"/>
      <c r="U144" s="175"/>
      <c r="V144" s="175"/>
      <c r="W144" s="175"/>
      <c r="X144" s="151"/>
      <c r="Y144" s="194">
        <f t="shared" si="11"/>
        <v>0</v>
      </c>
    </row>
    <row r="145" spans="2:25" x14ac:dyDescent="0.15">
      <c r="B145" s="123" t="s">
        <v>169</v>
      </c>
      <c r="C145" s="119"/>
      <c r="D145" s="124" t="str">
        <f>IF('調査票(3期主)'!$C$84="","",'調査票(3期主)'!$C$84)</f>
        <v/>
      </c>
      <c r="E145" s="117" t="str">
        <f>IF('調査票(3期主)'!$F$84="","",'調査票(3期主)'!$F$84)</f>
        <v/>
      </c>
      <c r="F145" s="117" t="str">
        <f>IF('調査票(3期主)'!$I$84="","",'調査票(3期主)'!$I$84)</f>
        <v/>
      </c>
      <c r="G145" s="117" t="str">
        <f>IF('調査票(3期主)'!$C$110="","",'調査票(3期主)'!$C$110)</f>
        <v/>
      </c>
      <c r="H145" s="117" t="str">
        <f>IF('調査票(3期主)'!$F$110="","",'調査票(3期主)'!$F$110)</f>
        <v/>
      </c>
      <c r="I145" s="117" t="str">
        <f>IF('調査票(3期主)'!$I$110="","",'調査票(3期主)'!$I$110)</f>
        <v/>
      </c>
      <c r="J145" s="150" t="str">
        <f>IF('調査票(3期主)'!$C$135="","",'調査票(3期主)'!$C$135)</f>
        <v/>
      </c>
      <c r="K145" s="124" t="str">
        <f>IF('調査票(3期従)'!$C$84="","",'調査票(3期従)'!$C$84)</f>
        <v/>
      </c>
      <c r="L145" s="117" t="str">
        <f>IF('調査票(3期従)'!$F$84="","",'調査票(3期従)'!$F$84)</f>
        <v/>
      </c>
      <c r="M145" s="117" t="str">
        <f>IF('調査票(3期従)'!$I$84="","",'調査票(3期従)'!$I$84)</f>
        <v/>
      </c>
      <c r="N145" s="117" t="str">
        <f>IF('調査票(3期従)'!$C$110="","",'調査票(3期従)'!$C$110)</f>
        <v/>
      </c>
      <c r="O145" s="117" t="str">
        <f>IF('調査票(3期従)'!$F$110="","",'調査票(3期従)'!$F$110)</f>
        <v/>
      </c>
      <c r="P145" s="117" t="str">
        <f>IF('調査票(3期従)'!$I$110="","",'調査票(3期従)'!$I$110)</f>
        <v/>
      </c>
      <c r="Q145" s="150" t="str">
        <f>IF('調査票(3期従)'!$C$135="","",'調査票(3期従)'!$C$135)</f>
        <v/>
      </c>
      <c r="R145" s="174"/>
      <c r="S145" s="175"/>
      <c r="T145" s="175"/>
      <c r="U145" s="175"/>
      <c r="V145" s="175"/>
      <c r="W145" s="175"/>
      <c r="X145" s="151"/>
      <c r="Y145" s="194">
        <f t="shared" si="10"/>
        <v>0</v>
      </c>
    </row>
    <row r="146" spans="2:25" x14ac:dyDescent="0.15">
      <c r="B146" s="123" t="s">
        <v>170</v>
      </c>
      <c r="C146" s="119"/>
      <c r="D146" s="124" t="str">
        <f>IF('調査票(3期主)'!$C$85="","",'調査票(3期主)'!$C$85)</f>
        <v/>
      </c>
      <c r="E146" s="117" t="str">
        <f>IF('調査票(3期主)'!$F$85="","",'調査票(3期主)'!$F$85)</f>
        <v/>
      </c>
      <c r="F146" s="117" t="str">
        <f>IF('調査票(3期主)'!$I$85="","",'調査票(3期主)'!$I$85)</f>
        <v/>
      </c>
      <c r="G146" s="117" t="str">
        <f>IF('調査票(3期主)'!$C$111="","",'調査票(3期主)'!$C$111)</f>
        <v/>
      </c>
      <c r="H146" s="117" t="str">
        <f>IF('調査票(3期主)'!$F$111="","",'調査票(3期主)'!$F$111)</f>
        <v/>
      </c>
      <c r="I146" s="117" t="str">
        <f>IF('調査票(3期主)'!$I$111="","",'調査票(3期主)'!$I$111)</f>
        <v/>
      </c>
      <c r="J146" s="150" t="str">
        <f>IF('調査票(3期主)'!$C$136="","",'調査票(3期主)'!$C$136)</f>
        <v/>
      </c>
      <c r="K146" s="124" t="str">
        <f>IF('調査票(3期従)'!$C$85="","",'調査票(3期従)'!$C$85)</f>
        <v/>
      </c>
      <c r="L146" s="117" t="str">
        <f>IF('調査票(3期従)'!$F$85="","",'調査票(3期従)'!$F$85)</f>
        <v/>
      </c>
      <c r="M146" s="117" t="str">
        <f>IF('調査票(3期従)'!$I$85="","",'調査票(3期従)'!$I$85)</f>
        <v/>
      </c>
      <c r="N146" s="117" t="str">
        <f>IF('調査票(3期従)'!$C$111="","",'調査票(3期従)'!$C$111)</f>
        <v/>
      </c>
      <c r="O146" s="117" t="str">
        <f>IF('調査票(3期従)'!$F$111="","",'調査票(3期従)'!$F$111)</f>
        <v/>
      </c>
      <c r="P146" s="117" t="str">
        <f>IF('調査票(3期従)'!$I$111="","",'調査票(3期従)'!$I$111)</f>
        <v/>
      </c>
      <c r="Q146" s="150" t="str">
        <f>IF('調査票(3期従)'!$C$136="","",'調査票(3期従)'!$C$136)</f>
        <v/>
      </c>
      <c r="R146" s="174"/>
      <c r="S146" s="175"/>
      <c r="T146" s="175"/>
      <c r="U146" s="175"/>
      <c r="V146" s="175"/>
      <c r="W146" s="175"/>
      <c r="X146" s="151"/>
      <c r="Y146" s="194">
        <f t="shared" si="10"/>
        <v>0</v>
      </c>
    </row>
    <row r="147" spans="2:25" x14ac:dyDescent="0.15">
      <c r="B147" s="123" t="s">
        <v>171</v>
      </c>
      <c r="C147" s="119"/>
      <c r="D147" s="124" t="str">
        <f>IF('調査票(3期主)'!$C$86="","",'調査票(3期主)'!$C$86)</f>
        <v/>
      </c>
      <c r="E147" s="117" t="str">
        <f>IF('調査票(3期主)'!$F$86="","",'調査票(3期主)'!$F$86)</f>
        <v/>
      </c>
      <c r="F147" s="117" t="str">
        <f>IF('調査票(3期主)'!$I$86="","",'調査票(3期主)'!$I$86)</f>
        <v/>
      </c>
      <c r="G147" s="117" t="str">
        <f>IF('調査票(3期主)'!$C$112="","",'調査票(3期主)'!$C$112)</f>
        <v/>
      </c>
      <c r="H147" s="117" t="str">
        <f>IF('調査票(3期主)'!$F$112="","",'調査票(3期主)'!$F$112)</f>
        <v/>
      </c>
      <c r="I147" s="117" t="str">
        <f>IF('調査票(3期主)'!$I$112="","",'調査票(3期主)'!$I$112)</f>
        <v/>
      </c>
      <c r="J147" s="150" t="str">
        <f>IF('調査票(3期主)'!$C$137="","",'調査票(3期主)'!$C$137)</f>
        <v/>
      </c>
      <c r="K147" s="124" t="str">
        <f>IF('調査票(3期従)'!$C$86="","",'調査票(3期従)'!$C$86)</f>
        <v/>
      </c>
      <c r="L147" s="117" t="str">
        <f>IF('調査票(3期従)'!$F$86="","",'調査票(3期従)'!$F$86)</f>
        <v/>
      </c>
      <c r="M147" s="117" t="str">
        <f>IF('調査票(3期従)'!$I$86="","",'調査票(3期従)'!$I$86)</f>
        <v/>
      </c>
      <c r="N147" s="117" t="str">
        <f>IF('調査票(3期従)'!$C$112="","",'調査票(3期従)'!$C$112)</f>
        <v/>
      </c>
      <c r="O147" s="117" t="str">
        <f>IF('調査票(3期従)'!$F$112="","",'調査票(3期従)'!$F$112)</f>
        <v/>
      </c>
      <c r="P147" s="117" t="str">
        <f>IF('調査票(3期従)'!$I$112="","",'調査票(3期従)'!$I$112)</f>
        <v/>
      </c>
      <c r="Q147" s="150" t="str">
        <f>IF('調査票(3期従)'!$C$137="","",'調査票(3期従)'!$C$137)</f>
        <v/>
      </c>
      <c r="R147" s="174"/>
      <c r="S147" s="175"/>
      <c r="T147" s="175"/>
      <c r="U147" s="175"/>
      <c r="V147" s="175"/>
      <c r="W147" s="175"/>
      <c r="X147" s="151"/>
      <c r="Y147" s="194">
        <f t="shared" si="10"/>
        <v>0</v>
      </c>
    </row>
    <row r="148" spans="2:25" x14ac:dyDescent="0.15">
      <c r="B148" s="123" t="s">
        <v>172</v>
      </c>
      <c r="C148" s="119"/>
      <c r="D148" s="124" t="str">
        <f>IF('調査票(3期主)'!$C$87="","",'調査票(3期主)'!$C$87)</f>
        <v/>
      </c>
      <c r="E148" s="117" t="str">
        <f>IF('調査票(3期主)'!$F$87="","",'調査票(3期主)'!$F$87)</f>
        <v/>
      </c>
      <c r="F148" s="117" t="str">
        <f>IF('調査票(3期主)'!$I$87="","",'調査票(3期主)'!$I$87)</f>
        <v/>
      </c>
      <c r="G148" s="117" t="str">
        <f>IF('調査票(3期主)'!$C$113="","",'調査票(3期主)'!$C$113)</f>
        <v/>
      </c>
      <c r="H148" s="117" t="str">
        <f>IF('調査票(3期主)'!$F$113="","",'調査票(3期主)'!$F$113)</f>
        <v/>
      </c>
      <c r="I148" s="117" t="str">
        <f>IF('調査票(3期主)'!$I$113="","",'調査票(3期主)'!$I$113)</f>
        <v/>
      </c>
      <c r="J148" s="150" t="str">
        <f>IF('調査票(3期主)'!$C$138="","",'調査票(3期主)'!$C$138)</f>
        <v/>
      </c>
      <c r="K148" s="124" t="str">
        <f>IF('調査票(3期従)'!$C$87="","",'調査票(3期従)'!$C$87)</f>
        <v/>
      </c>
      <c r="L148" s="117" t="str">
        <f>IF('調査票(3期従)'!$F$87="","",'調査票(3期従)'!$F$87)</f>
        <v/>
      </c>
      <c r="M148" s="117" t="str">
        <f>IF('調査票(3期従)'!$I$87="","",'調査票(3期従)'!$I$87)</f>
        <v/>
      </c>
      <c r="N148" s="117" t="str">
        <f>IF('調査票(3期従)'!$C$113="","",'調査票(3期従)'!$C$113)</f>
        <v/>
      </c>
      <c r="O148" s="117" t="str">
        <f>IF('調査票(3期従)'!$F$113="","",'調査票(3期従)'!$F$113)</f>
        <v/>
      </c>
      <c r="P148" s="117" t="str">
        <f>IF('調査票(3期従)'!$I$113="","",'調査票(3期従)'!$I$113)</f>
        <v/>
      </c>
      <c r="Q148" s="150" t="str">
        <f>IF('調査票(3期従)'!$C$138="","",'調査票(3期従)'!$C$138)</f>
        <v/>
      </c>
      <c r="R148" s="174"/>
      <c r="S148" s="175"/>
      <c r="T148" s="175"/>
      <c r="U148" s="175"/>
      <c r="V148" s="175"/>
      <c r="W148" s="175"/>
      <c r="X148" s="151"/>
      <c r="Y148" s="194">
        <f t="shared" si="10"/>
        <v>0</v>
      </c>
    </row>
    <row r="149" spans="2:25" x14ac:dyDescent="0.15">
      <c r="B149" s="123" t="s">
        <v>173</v>
      </c>
      <c r="C149" s="119"/>
      <c r="D149" s="124" t="str">
        <f>IF('調査票(3期主)'!$C$88="","",'調査票(3期主)'!$C$88)</f>
        <v/>
      </c>
      <c r="E149" s="117" t="str">
        <f>IF('調査票(3期主)'!$F$88="","",'調査票(3期主)'!$F$88)</f>
        <v/>
      </c>
      <c r="F149" s="117" t="str">
        <f>IF('調査票(3期主)'!$I$88="","",'調査票(3期主)'!$I$88)</f>
        <v/>
      </c>
      <c r="G149" s="117" t="str">
        <f>IF('調査票(3期主)'!$C$114="","",'調査票(3期主)'!$C$114)</f>
        <v/>
      </c>
      <c r="H149" s="117" t="str">
        <f>IF('調査票(3期主)'!$F$114="","",'調査票(3期主)'!$F$114)</f>
        <v/>
      </c>
      <c r="I149" s="117" t="str">
        <f>IF('調査票(3期主)'!$I$114="","",'調査票(3期主)'!$I$114)</f>
        <v/>
      </c>
      <c r="J149" s="150" t="str">
        <f>IF('調査票(3期主)'!$C$139="","",'調査票(3期主)'!$C$139)</f>
        <v/>
      </c>
      <c r="K149" s="124" t="str">
        <f>IF('調査票(3期従)'!$C$88="","",'調査票(3期従)'!$C$88)</f>
        <v/>
      </c>
      <c r="L149" s="117" t="str">
        <f>IF('調査票(3期従)'!$F$88="","",'調査票(3期従)'!$F$88)</f>
        <v/>
      </c>
      <c r="M149" s="117" t="str">
        <f>IF('調査票(3期従)'!$I$88="","",'調査票(3期従)'!$I$88)</f>
        <v/>
      </c>
      <c r="N149" s="117" t="str">
        <f>IF('調査票(3期従)'!$C$114="","",'調査票(3期従)'!$C$114)</f>
        <v/>
      </c>
      <c r="O149" s="117" t="str">
        <f>IF('調査票(3期従)'!$F$114="","",'調査票(3期従)'!$F$114)</f>
        <v/>
      </c>
      <c r="P149" s="117" t="str">
        <f>IF('調査票(3期従)'!$I$114="","",'調査票(3期従)'!$I$114)</f>
        <v/>
      </c>
      <c r="Q149" s="150" t="str">
        <f>IF('調査票(3期従)'!$C$139="","",'調査票(3期従)'!$C$139)</f>
        <v/>
      </c>
      <c r="R149" s="174"/>
      <c r="S149" s="175"/>
      <c r="T149" s="175"/>
      <c r="U149" s="175"/>
      <c r="V149" s="175"/>
      <c r="W149" s="175"/>
      <c r="X149" s="151"/>
      <c r="Y149" s="194">
        <f t="shared" si="10"/>
        <v>0</v>
      </c>
    </row>
    <row r="150" spans="2:25" x14ac:dyDescent="0.15">
      <c r="B150" s="123" t="s">
        <v>174</v>
      </c>
      <c r="C150" s="119"/>
      <c r="D150" s="124" t="str">
        <f>IF('調査票(3期主)'!$C$89="","",'調査票(3期主)'!$C$89)</f>
        <v/>
      </c>
      <c r="E150" s="117" t="str">
        <f>IF('調査票(3期主)'!$F$89="","",'調査票(3期主)'!$F$89)</f>
        <v/>
      </c>
      <c r="F150" s="117" t="str">
        <f>IF('調査票(3期主)'!$I$89="","",'調査票(3期主)'!$I$89)</f>
        <v/>
      </c>
      <c r="G150" s="117" t="str">
        <f>IF('調査票(3期主)'!$C$115="","",'調査票(3期主)'!$C$115)</f>
        <v/>
      </c>
      <c r="H150" s="117" t="str">
        <f>IF('調査票(3期主)'!$F$115="","",'調査票(3期主)'!$F$115)</f>
        <v/>
      </c>
      <c r="I150" s="117" t="str">
        <f>IF('調査票(3期主)'!$I$115="","",'調査票(3期主)'!$I$115)</f>
        <v/>
      </c>
      <c r="J150" s="150" t="str">
        <f>IF('調査票(3期主)'!$C$140="","",'調査票(3期主)'!$C$140)</f>
        <v/>
      </c>
      <c r="K150" s="124" t="str">
        <f>IF('調査票(3期従)'!$C$89="","",'調査票(3期従)'!$C$89)</f>
        <v/>
      </c>
      <c r="L150" s="117" t="str">
        <f>IF('調査票(3期従)'!$F$89="","",'調査票(3期従)'!$F$89)</f>
        <v/>
      </c>
      <c r="M150" s="117" t="str">
        <f>IF('調査票(3期従)'!$I$89="","",'調査票(3期従)'!$I$89)</f>
        <v/>
      </c>
      <c r="N150" s="117" t="str">
        <f>IF('調査票(3期従)'!$C$115="","",'調査票(3期従)'!$C$115)</f>
        <v/>
      </c>
      <c r="O150" s="117" t="str">
        <f>IF('調査票(3期従)'!$F$115="","",'調査票(3期従)'!$F$115)</f>
        <v/>
      </c>
      <c r="P150" s="117" t="str">
        <f>IF('調査票(3期従)'!$I$115="","",'調査票(3期従)'!$I$115)</f>
        <v/>
      </c>
      <c r="Q150" s="150" t="str">
        <f>IF('調査票(3期従)'!$C$140="","",'調査票(3期従)'!$C$140)</f>
        <v/>
      </c>
      <c r="R150" s="174"/>
      <c r="S150" s="175"/>
      <c r="T150" s="175"/>
      <c r="U150" s="175"/>
      <c r="V150" s="175"/>
      <c r="W150" s="175"/>
      <c r="X150" s="151"/>
      <c r="Y150" s="194">
        <f t="shared" si="10"/>
        <v>0</v>
      </c>
    </row>
    <row r="151" spans="2:25" x14ac:dyDescent="0.15">
      <c r="B151" s="132" t="s">
        <v>201</v>
      </c>
      <c r="C151" s="133"/>
      <c r="D151" s="124" t="str">
        <f>IF('調査票(3期主)'!$C$90="","",'調査票(3期主)'!$C$90)</f>
        <v/>
      </c>
      <c r="E151" s="117" t="str">
        <f>IF('調査票(3期主)'!$F$90="","",'調査票(3期主)'!$F$90)</f>
        <v/>
      </c>
      <c r="F151" s="117" t="str">
        <f>IF('調査票(3期主)'!$I$90="","",'調査票(3期主)'!$I$90)</f>
        <v/>
      </c>
      <c r="G151" s="117" t="str">
        <f>IF('調査票(3期主)'!$C$116="","",'調査票(3期主)'!$C$116)</f>
        <v/>
      </c>
      <c r="H151" s="117" t="str">
        <f>IF('調査票(3期主)'!$F$116="","",'調査票(3期主)'!$F$116)</f>
        <v/>
      </c>
      <c r="I151" s="117" t="str">
        <f>IF('調査票(3期主)'!$I$116="","",'調査票(3期主)'!$I$116)</f>
        <v/>
      </c>
      <c r="J151" s="150" t="str">
        <f>IF('調査票(3期主)'!$C$141="","",'調査票(3期主)'!$C$141)</f>
        <v/>
      </c>
      <c r="K151" s="124" t="str">
        <f>IF('調査票(3期従)'!$C$90="","",'調査票(3期従)'!$C$90)</f>
        <v/>
      </c>
      <c r="L151" s="117" t="str">
        <f>IF('調査票(3期従)'!$F$90="","",'調査票(3期従)'!$F$90)</f>
        <v/>
      </c>
      <c r="M151" s="117" t="str">
        <f>IF('調査票(3期従)'!$I$90="","",'調査票(3期従)'!$I$90)</f>
        <v/>
      </c>
      <c r="N151" s="117" t="str">
        <f>IF('調査票(3期従)'!$C$116="","",'調査票(3期従)'!$C$116)</f>
        <v/>
      </c>
      <c r="O151" s="117" t="str">
        <f>IF('調査票(3期従)'!$F$116="","",'調査票(3期従)'!$F$116)</f>
        <v/>
      </c>
      <c r="P151" s="117" t="str">
        <f>IF('調査票(3期従)'!$I$116="","",'調査票(3期従)'!$I$116)</f>
        <v/>
      </c>
      <c r="Q151" s="150" t="str">
        <f>IF('調査票(3期従)'!$C$141="","",'調査票(3期従)'!$C$141)</f>
        <v/>
      </c>
      <c r="R151" s="176"/>
      <c r="S151" s="177"/>
      <c r="T151" s="177"/>
      <c r="U151" s="177"/>
      <c r="V151" s="177"/>
      <c r="W151" s="177"/>
      <c r="X151" s="178"/>
      <c r="Y151" s="194">
        <f t="shared" si="10"/>
        <v>0</v>
      </c>
    </row>
    <row r="152" spans="2:25" x14ac:dyDescent="0.15">
      <c r="C152" s="195" t="s">
        <v>315</v>
      </c>
      <c r="D152" s="196" t="str">
        <f>IF('調査票(3期主)'!$J$135="","",'調査票(3期主)'!$J$135)</f>
        <v/>
      </c>
      <c r="E152" s="196" t="str">
        <f>IF('調査票(3期主)'!$J$136="","",'調査票(3期主)'!$J$136)</f>
        <v/>
      </c>
      <c r="F152" s="196" t="str">
        <f>IF('調査票(3期主)'!$J$137="","",'調査票(3期主)'!$J$137)</f>
        <v/>
      </c>
      <c r="G152" s="196" t="str">
        <f>IF('調査票(3期主)'!$J$138="","",'調査票(3期主)'!$J$138)</f>
        <v/>
      </c>
      <c r="H152" s="196" t="str">
        <f>IF('調査票(3期主)'!$J$139="","",'調査票(3期主)'!$J$139)</f>
        <v/>
      </c>
      <c r="I152" s="196" t="str">
        <f>IF('調査票(3期主)'!$J$140="","",'調査票(3期主)'!$J$140)</f>
        <v/>
      </c>
      <c r="J152" s="196" t="str">
        <f>IF('調査票(3期主)'!$J$141="","",'調査票(3期主)'!$J$141)</f>
        <v/>
      </c>
      <c r="K152" s="196" t="str">
        <f>IF('調査票(3期従)'!$J$135="","",'調査票(3期従)'!$J$135)</f>
        <v/>
      </c>
      <c r="L152" s="196" t="str">
        <f>IF('調査票(3期従)'!$J$136="","",'調査票(3期従)'!$J$136)</f>
        <v/>
      </c>
      <c r="M152" s="196" t="str">
        <f>IF('調査票(3期従)'!$J$137="","",'調査票(3期従)'!$J$137)</f>
        <v/>
      </c>
      <c r="N152" s="196" t="str">
        <f>IF('調査票(3期従)'!$J$138="","",'調査票(3期従)'!$J$138)</f>
        <v/>
      </c>
      <c r="O152" s="196" t="str">
        <f>IF('調査票(3期従)'!$J$139="","",'調査票(3期従)'!$J$139)</f>
        <v/>
      </c>
      <c r="P152" s="196" t="str">
        <f>IF('調査票(3期従)'!$J$140="","",'調査票(3期従)'!$J$140)</f>
        <v/>
      </c>
      <c r="Q152" s="196" t="str">
        <f>IF('調査票(3期従)'!$J$141="","",'調査票(3期従)'!$J$141)</f>
        <v/>
      </c>
      <c r="R152" s="179"/>
      <c r="S152" s="179"/>
      <c r="T152" s="179"/>
      <c r="U152" s="179"/>
      <c r="V152" s="179"/>
      <c r="W152" s="179"/>
      <c r="X152" s="179"/>
      <c r="Y152" s="194">
        <f t="shared" si="10"/>
        <v>0</v>
      </c>
    </row>
    <row r="154" spans="2:25" x14ac:dyDescent="0.15">
      <c r="B154" s="99"/>
      <c r="C154" s="100"/>
      <c r="D154" s="101" t="s">
        <v>323</v>
      </c>
      <c r="E154" s="102"/>
      <c r="F154" s="102"/>
      <c r="G154" s="102"/>
      <c r="H154" s="102"/>
      <c r="I154" s="102"/>
      <c r="J154" s="100"/>
      <c r="K154" s="99"/>
      <c r="L154" s="102"/>
      <c r="M154" s="102"/>
      <c r="N154" s="102"/>
      <c r="O154" s="102"/>
      <c r="P154" s="102"/>
      <c r="Q154" s="100"/>
      <c r="R154" s="102"/>
      <c r="S154" s="102"/>
      <c r="T154" s="102"/>
      <c r="U154" s="102"/>
      <c r="V154" s="102"/>
      <c r="W154" s="102"/>
      <c r="X154" s="100"/>
    </row>
    <row r="155" spans="2:25" x14ac:dyDescent="0.15">
      <c r="B155" s="103"/>
      <c r="C155" s="104"/>
      <c r="D155" s="105" t="s">
        <v>298</v>
      </c>
      <c r="E155" s="98"/>
      <c r="F155" s="98"/>
      <c r="G155" s="98"/>
      <c r="H155" s="98"/>
      <c r="I155" s="98"/>
      <c r="J155" s="166"/>
      <c r="K155" s="105" t="s">
        <v>276</v>
      </c>
      <c r="L155" s="98"/>
      <c r="M155" s="98"/>
      <c r="N155" s="98"/>
      <c r="O155" s="98"/>
      <c r="P155" s="98"/>
      <c r="Q155" s="166"/>
      <c r="R155" s="98" t="s">
        <v>277</v>
      </c>
      <c r="X155" s="104"/>
    </row>
    <row r="156" spans="2:25" x14ac:dyDescent="0.15">
      <c r="B156" s="137"/>
      <c r="C156" s="139"/>
      <c r="D156" s="167" t="s">
        <v>304</v>
      </c>
      <c r="E156" s="168" t="s">
        <v>305</v>
      </c>
      <c r="F156" s="168" t="s">
        <v>306</v>
      </c>
      <c r="G156" s="168" t="s">
        <v>307</v>
      </c>
      <c r="H156" s="168" t="s">
        <v>308</v>
      </c>
      <c r="I156" s="168" t="s">
        <v>309</v>
      </c>
      <c r="J156" s="169" t="s">
        <v>310</v>
      </c>
      <c r="K156" s="167" t="s">
        <v>304</v>
      </c>
      <c r="L156" s="168" t="s">
        <v>305</v>
      </c>
      <c r="M156" s="168" t="s">
        <v>306</v>
      </c>
      <c r="N156" s="168" t="s">
        <v>307</v>
      </c>
      <c r="O156" s="168" t="s">
        <v>308</v>
      </c>
      <c r="P156" s="168" t="s">
        <v>309</v>
      </c>
      <c r="Q156" s="169" t="s">
        <v>310</v>
      </c>
      <c r="R156" s="168" t="s">
        <v>304</v>
      </c>
      <c r="S156" s="168" t="s">
        <v>305</v>
      </c>
      <c r="T156" s="168" t="s">
        <v>306</v>
      </c>
      <c r="U156" s="168" t="s">
        <v>307</v>
      </c>
      <c r="V156" s="168" t="s">
        <v>308</v>
      </c>
      <c r="W156" s="168" t="s">
        <v>309</v>
      </c>
      <c r="X156" s="169" t="s">
        <v>310</v>
      </c>
    </row>
    <row r="157" spans="2:25" x14ac:dyDescent="0.15">
      <c r="B157" s="99"/>
      <c r="C157" s="114" t="s">
        <v>311</v>
      </c>
      <c r="D157" s="111" t="str">
        <f>IF('調査票(4期主)'!$E$25="","",VLOOKUP('調査票(4期主)'!$E$25,$AC$31:$AD$42,2,FALSE))</f>
        <v/>
      </c>
      <c r="E157" s="112" t="str">
        <f>IF('調査票(4期主)'!$E$26="","",VLOOKUP('調査票(4期主)'!$E$26,$AC$31:$AD$42,2,FALSE))</f>
        <v/>
      </c>
      <c r="F157" s="112" t="str">
        <f>IF('調査票(4期主)'!$E$27="","",VLOOKUP('調査票(4期主)'!$E$27,$AC$31:$AD$42,2,FALSE))</f>
        <v/>
      </c>
      <c r="G157" s="112" t="str">
        <f>IF('調査票(4期主)'!$E$28="","",VLOOKUP('調査票(4期主)'!$E$28,$AC$31:$AD$42,2,FALSE))</f>
        <v/>
      </c>
      <c r="H157" s="112" t="str">
        <f>IF('調査票(4期主)'!$E$29="","",VLOOKUP('調査票(4期主)'!$E$29,$AC$31:$AD$42,2,FALSE))</f>
        <v/>
      </c>
      <c r="I157" s="112" t="str">
        <f>IF('調査票(4期主)'!$E$30="","",VLOOKUP('調査票(4期主)'!$E$30,$AC$31:$AD$42,2,FALSE))</f>
        <v/>
      </c>
      <c r="J157" s="148" t="str">
        <f>IF('調査票(4期主)'!$E$31="","",VLOOKUP('調査票(4期主)'!$E$31,$AC$31:$AD$42,2,FALSE))</f>
        <v/>
      </c>
      <c r="K157" s="172"/>
      <c r="L157" s="173"/>
      <c r="M157" s="173"/>
      <c r="N157" s="173"/>
      <c r="O157" s="173"/>
      <c r="P157" s="173"/>
      <c r="Q157" s="149"/>
      <c r="R157" s="172"/>
      <c r="S157" s="173"/>
      <c r="T157" s="173"/>
      <c r="U157" s="173"/>
      <c r="V157" s="173"/>
      <c r="W157" s="173"/>
      <c r="X157" s="149"/>
    </row>
    <row r="158" spans="2:25" x14ac:dyDescent="0.15">
      <c r="B158" s="103"/>
      <c r="C158" s="119" t="s">
        <v>117</v>
      </c>
      <c r="D158" s="124" t="str">
        <f>IF('調査票(4期主)'!$G$25="","",'調査票(4期主)'!$G$25)</f>
        <v/>
      </c>
      <c r="E158" s="117" t="str">
        <f>IF('調査票(4期主)'!$G$26="","",'調査票(4期主)'!$G$26)</f>
        <v/>
      </c>
      <c r="F158" s="117" t="str">
        <f>IF('調査票(4期主)'!$G$27="","",'調査票(4期主)'!$G$27)</f>
        <v/>
      </c>
      <c r="G158" s="117" t="str">
        <f>IF('調査票(4期主)'!$G$28="","",'調査票(4期主)'!$G$28)</f>
        <v/>
      </c>
      <c r="H158" s="117" t="str">
        <f>IF('調査票(4期主)'!$G$29="","",'調査票(4期主)'!$G$29)</f>
        <v/>
      </c>
      <c r="I158" s="117" t="str">
        <f>IF('調査票(4期主)'!$G$30="","",'調査票(4期主)'!$G$30)</f>
        <v/>
      </c>
      <c r="J158" s="150" t="str">
        <f>IF('調査票(4期主)'!$G$31="","",'調査票(4期主)'!$G$31)</f>
        <v/>
      </c>
      <c r="K158" s="174"/>
      <c r="L158" s="175"/>
      <c r="M158" s="175"/>
      <c r="N158" s="175"/>
      <c r="O158" s="175"/>
      <c r="P158" s="175"/>
      <c r="Q158" s="151"/>
      <c r="R158" s="174"/>
      <c r="S158" s="175"/>
      <c r="T158" s="175"/>
      <c r="U158" s="175"/>
      <c r="V158" s="175"/>
      <c r="W158" s="175"/>
      <c r="X158" s="151"/>
    </row>
    <row r="159" spans="2:25" x14ac:dyDescent="0.15">
      <c r="B159" s="103"/>
      <c r="C159" s="119" t="s">
        <v>312</v>
      </c>
      <c r="D159" s="124" t="str">
        <f>IF('調査票(4期主)'!$H$25="","",VLOOKUP('調査票(4期主)'!$H$25,$AC$44:$AD$49,2,FALSE))</f>
        <v/>
      </c>
      <c r="E159" s="117" t="str">
        <f>IF('調査票(4期主)'!$H$26="","",VLOOKUP('調査票(4期主)'!$H$26,$AC$44:$AD$49,2,FALSE))</f>
        <v/>
      </c>
      <c r="F159" s="117" t="str">
        <f>IF('調査票(4期主)'!$H$27="","",VLOOKUP('調査票(4期主)'!$H$27,$AC$44:$AD$49,2,FALSE))</f>
        <v/>
      </c>
      <c r="G159" s="117" t="str">
        <f>IF('調査票(4期主)'!$H$28="","",VLOOKUP('調査票(4期主)'!$H$28,$AC$44:$AD$49,2,FALSE))</f>
        <v/>
      </c>
      <c r="H159" s="117" t="str">
        <f>IF('調査票(4期主)'!$H$29="","",VLOOKUP('調査票(4期主)'!$H$29,$AC$44:$AD$49,2,FALSE))</f>
        <v/>
      </c>
      <c r="I159" s="117" t="str">
        <f>IF('調査票(4期主)'!$H$30="","",VLOOKUP('調査票(4期主)'!$H$30,$AC$44:$AD$49,2,FALSE))</f>
        <v/>
      </c>
      <c r="J159" s="150" t="str">
        <f>IF('調査票(4期主)'!$H$31="","",VLOOKUP('調査票(4期主)'!$H$31,$AC$44:$AD$49,2,FALSE))</f>
        <v/>
      </c>
      <c r="K159" s="174"/>
      <c r="L159" s="175"/>
      <c r="M159" s="175"/>
      <c r="N159" s="175"/>
      <c r="O159" s="175"/>
      <c r="P159" s="175"/>
      <c r="Q159" s="151"/>
      <c r="R159" s="174"/>
      <c r="S159" s="175"/>
      <c r="T159" s="175"/>
      <c r="U159" s="175"/>
      <c r="V159" s="175"/>
      <c r="W159" s="175"/>
      <c r="X159" s="151"/>
    </row>
    <row r="160" spans="2:25" x14ac:dyDescent="0.15">
      <c r="B160" s="103"/>
      <c r="C160" s="119" t="s">
        <v>313</v>
      </c>
      <c r="D160" s="124" t="str">
        <f>IF('調査票(4期主)'!$J$25="","",'調査票(4期主)'!$J$25)</f>
        <v/>
      </c>
      <c r="E160" s="117" t="str">
        <f>IF('調査票(4期主)'!$J$26="","",'調査票(4期主)'!$J$26)</f>
        <v/>
      </c>
      <c r="F160" s="117" t="str">
        <f>IF('調査票(4期主)'!$J$27="","",'調査票(4期主)'!$J$27)</f>
        <v/>
      </c>
      <c r="G160" s="117" t="str">
        <f>IF('調査票(4期主)'!$J$28="","",'調査票(4期主)'!$J$28)</f>
        <v/>
      </c>
      <c r="H160" s="117" t="str">
        <f>IF('調査票(4期主)'!$J$29="","",'調査票(4期主)'!$J$29)</f>
        <v/>
      </c>
      <c r="I160" s="117" t="str">
        <f>IF('調査票(4期主)'!$J$30="","",'調査票(4期主)'!$J$30)</f>
        <v/>
      </c>
      <c r="J160" s="150" t="str">
        <f>IF('調査票(4期主)'!$J$31="","",'調査票(4期主)'!$J$31)</f>
        <v/>
      </c>
      <c r="K160" s="174"/>
      <c r="L160" s="175"/>
      <c r="M160" s="175"/>
      <c r="N160" s="175"/>
      <c r="O160" s="175"/>
      <c r="P160" s="175"/>
      <c r="Q160" s="151"/>
      <c r="R160" s="174"/>
      <c r="S160" s="175"/>
      <c r="T160" s="175"/>
      <c r="U160" s="175"/>
      <c r="V160" s="175"/>
      <c r="W160" s="175"/>
      <c r="X160" s="151"/>
    </row>
    <row r="161" spans="2:25" x14ac:dyDescent="0.15">
      <c r="B161" s="137"/>
      <c r="C161" s="133" t="s">
        <v>314</v>
      </c>
      <c r="D161" s="170" t="str">
        <f>IF('調査票(4期主)'!$K$25="","",'調査票(4期主)'!$K$25)</f>
        <v/>
      </c>
      <c r="E161" s="135" t="str">
        <f>IF('調査票(4期主)'!$K$26="","",'調査票(4期主)'!$K$26)</f>
        <v/>
      </c>
      <c r="F161" s="135" t="str">
        <f>IF('調査票(4期主)'!$K$27="","",'調査票(4期主)'!$K$27)</f>
        <v/>
      </c>
      <c r="G161" s="135" t="str">
        <f>IF('調査票(4期主)'!$K$28="","",'調査票(4期主)'!$K$28)</f>
        <v/>
      </c>
      <c r="H161" s="135" t="str">
        <f>IF('調査票(4期主)'!$K$29="","",'調査票(4期主)'!$K$29)</f>
        <v/>
      </c>
      <c r="I161" s="135" t="str">
        <f>IF('調査票(4期主)'!$K$30="","",'調査票(4期主)'!$K$30)</f>
        <v/>
      </c>
      <c r="J161" s="171" t="str">
        <f>IF('調査票(4期主)'!$K$31="","",'調査票(4期主)'!$K$31)</f>
        <v/>
      </c>
      <c r="K161" s="176"/>
      <c r="L161" s="177"/>
      <c r="M161" s="177"/>
      <c r="N161" s="177"/>
      <c r="O161" s="177"/>
      <c r="P161" s="177"/>
      <c r="Q161" s="178"/>
      <c r="R161" s="176"/>
      <c r="S161" s="177"/>
      <c r="T161" s="177"/>
      <c r="U161" s="177"/>
      <c r="V161" s="177"/>
      <c r="W161" s="177"/>
      <c r="X161" s="178"/>
      <c r="Y161" s="193" t="s">
        <v>299</v>
      </c>
    </row>
    <row r="162" spans="2:25" x14ac:dyDescent="0.15">
      <c r="B162" s="147" t="s">
        <v>155</v>
      </c>
      <c r="C162" s="114"/>
      <c r="D162" s="111" t="str">
        <f>IF('調査票(4期主)'!$C$69="","",'調査票(4期主)'!$C$69)</f>
        <v/>
      </c>
      <c r="E162" s="112" t="str">
        <f>IF('調査票(4期主)'!$F$69="","",'調査票(4期主)'!$F$69)</f>
        <v/>
      </c>
      <c r="F162" s="112" t="str">
        <f>IF('調査票(4期主)'!$I$69="","",'調査票(4期主)'!$I$69)</f>
        <v/>
      </c>
      <c r="G162" s="112" t="str">
        <f>IF('調査票(4期主)'!$C$95="","",'調査票(4期主)'!$C$95)</f>
        <v/>
      </c>
      <c r="H162" s="112" t="str">
        <f>IF('調査票(4期主)'!$F$95="","",'調査票(4期主)'!$F$95)</f>
        <v/>
      </c>
      <c r="I162" s="112" t="str">
        <f>IF('調査票(4期主)'!$I$95="","",'調査票(4期主)'!$I$95)</f>
        <v/>
      </c>
      <c r="J162" s="148" t="str">
        <f>IF('調査票(4期主)'!$C$120="","",'調査票(4期主)'!$C$120)</f>
        <v/>
      </c>
      <c r="K162" s="172"/>
      <c r="L162" s="173"/>
      <c r="M162" s="173"/>
      <c r="N162" s="173"/>
      <c r="O162" s="173"/>
      <c r="P162" s="173"/>
      <c r="Q162" s="149"/>
      <c r="R162" s="172"/>
      <c r="S162" s="173"/>
      <c r="T162" s="173"/>
      <c r="U162" s="173"/>
      <c r="V162" s="173"/>
      <c r="W162" s="173"/>
      <c r="X162" s="149"/>
      <c r="Y162" s="194">
        <f>SUM(D162:X162)</f>
        <v>0</v>
      </c>
    </row>
    <row r="163" spans="2:25" x14ac:dyDescent="0.15">
      <c r="B163" s="123" t="s">
        <v>156</v>
      </c>
      <c r="C163" s="119"/>
      <c r="D163" s="124" t="str">
        <f>IF('調査票(4期主)'!$C$70="","",'調査票(4期主)'!$C$70)</f>
        <v/>
      </c>
      <c r="E163" s="117" t="str">
        <f>IF('調査票(4期主)'!$F$70="","",'調査票(4期主)'!$F$70)</f>
        <v/>
      </c>
      <c r="F163" s="117" t="str">
        <f>IF('調査票(4期主)'!$I$70="","",'調査票(4期主)'!$I$70)</f>
        <v/>
      </c>
      <c r="G163" s="117" t="str">
        <f>IF('調査票(4期主)'!$C$96="","",'調査票(4期主)'!$C$96)</f>
        <v/>
      </c>
      <c r="H163" s="117" t="str">
        <f>IF('調査票(4期主)'!$F$96="","",'調査票(4期主)'!$F$96)</f>
        <v/>
      </c>
      <c r="I163" s="117" t="str">
        <f>IF('調査票(4期主)'!$I$96="","",'調査票(4期主)'!$I$96)</f>
        <v/>
      </c>
      <c r="J163" s="150" t="str">
        <f>IF('調査票(4期主)'!$C$121="","",'調査票(4期主)'!$C$121)</f>
        <v/>
      </c>
      <c r="K163" s="174"/>
      <c r="L163" s="175"/>
      <c r="M163" s="175"/>
      <c r="N163" s="175"/>
      <c r="O163" s="175"/>
      <c r="P163" s="175"/>
      <c r="Q163" s="151"/>
      <c r="R163" s="174"/>
      <c r="S163" s="175"/>
      <c r="T163" s="175"/>
      <c r="U163" s="175"/>
      <c r="V163" s="175"/>
      <c r="W163" s="175"/>
      <c r="X163" s="151"/>
      <c r="Y163" s="194">
        <f t="shared" ref="Y163:Y184" si="12">SUM(D163:X163)</f>
        <v>0</v>
      </c>
    </row>
    <row r="164" spans="2:25" x14ac:dyDescent="0.15">
      <c r="B164" s="123" t="s">
        <v>157</v>
      </c>
      <c r="C164" s="119"/>
      <c r="D164" s="124" t="str">
        <f>IF('調査票(4期主)'!$C$71="","",'調査票(4期主)'!$C$71)</f>
        <v/>
      </c>
      <c r="E164" s="117" t="str">
        <f>IF('調査票(4期主)'!$F$71="","",'調査票(4期主)'!$F$71)</f>
        <v/>
      </c>
      <c r="F164" s="117" t="str">
        <f>IF('調査票(4期主)'!$I$71="","",'調査票(4期主)'!$I$71)</f>
        <v/>
      </c>
      <c r="G164" s="117" t="str">
        <f>IF('調査票(4期主)'!$C$97="","",'調査票(4期主)'!$C$97)</f>
        <v/>
      </c>
      <c r="H164" s="117" t="str">
        <f>IF('調査票(4期主)'!$F$97="","",'調査票(4期主)'!$F$97)</f>
        <v/>
      </c>
      <c r="I164" s="117" t="str">
        <f>IF('調査票(4期主)'!$I$97="","",'調査票(4期主)'!$I$97)</f>
        <v/>
      </c>
      <c r="J164" s="150" t="str">
        <f>IF('調査票(4期主)'!$C$122="","",'調査票(4期主)'!$C$122)</f>
        <v/>
      </c>
      <c r="K164" s="174"/>
      <c r="L164" s="175"/>
      <c r="M164" s="175"/>
      <c r="N164" s="175"/>
      <c r="O164" s="175"/>
      <c r="P164" s="175"/>
      <c r="Q164" s="151"/>
      <c r="R164" s="174"/>
      <c r="S164" s="175"/>
      <c r="T164" s="175"/>
      <c r="U164" s="175"/>
      <c r="V164" s="175"/>
      <c r="W164" s="175"/>
      <c r="X164" s="151"/>
      <c r="Y164" s="194">
        <f t="shared" si="12"/>
        <v>0</v>
      </c>
    </row>
    <row r="165" spans="2:25" x14ac:dyDescent="0.15">
      <c r="B165" s="123" t="s">
        <v>158</v>
      </c>
      <c r="C165" s="119"/>
      <c r="D165" s="124" t="str">
        <f>IF('調査票(4期主)'!$C$72="","",'調査票(4期主)'!$C$72)</f>
        <v/>
      </c>
      <c r="E165" s="117" t="str">
        <f>IF('調査票(4期主)'!$F$72="","",'調査票(4期主)'!$F$72)</f>
        <v/>
      </c>
      <c r="F165" s="117" t="str">
        <f>IF('調査票(4期主)'!$I$72="","",'調査票(4期主)'!$I$72)</f>
        <v/>
      </c>
      <c r="G165" s="117" t="str">
        <f>IF('調査票(4期主)'!$C$98="","",'調査票(4期主)'!$C$98)</f>
        <v/>
      </c>
      <c r="H165" s="117" t="str">
        <f>IF('調査票(4期主)'!$F$98="","",'調査票(4期主)'!$F$98)</f>
        <v/>
      </c>
      <c r="I165" s="117" t="str">
        <f>IF('調査票(4期主)'!$I$98="","",'調査票(4期主)'!$I$98)</f>
        <v/>
      </c>
      <c r="J165" s="150" t="str">
        <f>IF('調査票(4期主)'!$C$123="","",'調査票(4期主)'!$C$123)</f>
        <v/>
      </c>
      <c r="K165" s="174"/>
      <c r="L165" s="175"/>
      <c r="M165" s="175"/>
      <c r="N165" s="175"/>
      <c r="O165" s="175"/>
      <c r="P165" s="175"/>
      <c r="Q165" s="151"/>
      <c r="R165" s="174"/>
      <c r="S165" s="175"/>
      <c r="T165" s="175"/>
      <c r="U165" s="175"/>
      <c r="V165" s="175"/>
      <c r="W165" s="175"/>
      <c r="X165" s="151"/>
      <c r="Y165" s="194">
        <f t="shared" si="12"/>
        <v>0</v>
      </c>
    </row>
    <row r="166" spans="2:25" x14ac:dyDescent="0.15">
      <c r="B166" s="103" t="s">
        <v>159</v>
      </c>
      <c r="C166" s="104"/>
      <c r="D166" s="124" t="str">
        <f>IF('調査票(4期主)'!$C$73="","",'調査票(4期主)'!$C$73)</f>
        <v/>
      </c>
      <c r="E166" s="117" t="str">
        <f>IF('調査票(4期主)'!$F$73="","",'調査票(4期主)'!$F$73)</f>
        <v/>
      </c>
      <c r="F166" s="117" t="str">
        <f>IF('調査票(4期主)'!$I$73="","",'調査票(4期主)'!$I$73)</f>
        <v/>
      </c>
      <c r="G166" s="117" t="str">
        <f>IF('調査票(4期主)'!$C$99="","",'調査票(4期主)'!$C$99)</f>
        <v/>
      </c>
      <c r="H166" s="117" t="str">
        <f>IF('調査票(4期主)'!$F$99="","",'調査票(4期主)'!$F$99)</f>
        <v/>
      </c>
      <c r="I166" s="117" t="str">
        <f>IF('調査票(4期主)'!$I$99="","",'調査票(4期主)'!$I$99)</f>
        <v/>
      </c>
      <c r="J166" s="150" t="str">
        <f>IF('調査票(4期主)'!$C$124="","",'調査票(4期主)'!$C$124)</f>
        <v/>
      </c>
      <c r="K166" s="174"/>
      <c r="L166" s="175"/>
      <c r="M166" s="175"/>
      <c r="N166" s="175"/>
      <c r="O166" s="175"/>
      <c r="P166" s="175"/>
      <c r="Q166" s="151"/>
      <c r="R166" s="174"/>
      <c r="S166" s="175"/>
      <c r="T166" s="175"/>
      <c r="U166" s="175"/>
      <c r="V166" s="175"/>
      <c r="W166" s="175"/>
      <c r="X166" s="151"/>
      <c r="Y166" s="194">
        <f t="shared" si="12"/>
        <v>0</v>
      </c>
    </row>
    <row r="167" spans="2:25" x14ac:dyDescent="0.15">
      <c r="B167" s="103" t="s">
        <v>160</v>
      </c>
      <c r="C167" s="104"/>
      <c r="D167" s="124" t="str">
        <f>IF('調査票(4期主)'!$C$74="","",'調査票(4期主)'!$C$74)</f>
        <v/>
      </c>
      <c r="E167" s="117" t="str">
        <f>IF('調査票(4期主)'!$F$74="","",'調査票(4期主)'!$F$74)</f>
        <v/>
      </c>
      <c r="F167" s="117" t="str">
        <f>IF('調査票(4期主)'!$I$74="","",'調査票(4期主)'!$I$74)</f>
        <v/>
      </c>
      <c r="G167" s="117" t="str">
        <f>IF('調査票(4期主)'!$C$100="","",'調査票(4期主)'!$C$100)</f>
        <v/>
      </c>
      <c r="H167" s="117" t="str">
        <f>IF('調査票(4期主)'!$F$100="","",'調査票(4期主)'!$F$100)</f>
        <v/>
      </c>
      <c r="I167" s="117" t="str">
        <f>IF('調査票(4期主)'!$I$100="","",'調査票(4期主)'!$I$100)</f>
        <v/>
      </c>
      <c r="J167" s="150" t="str">
        <f>IF('調査票(4期主)'!$C$125="","",'調査票(4期主)'!$C$125)</f>
        <v/>
      </c>
      <c r="K167" s="174"/>
      <c r="L167" s="175"/>
      <c r="M167" s="175"/>
      <c r="N167" s="175"/>
      <c r="O167" s="175"/>
      <c r="P167" s="175"/>
      <c r="Q167" s="151"/>
      <c r="R167" s="174"/>
      <c r="S167" s="175"/>
      <c r="T167" s="175"/>
      <c r="U167" s="175"/>
      <c r="V167" s="175"/>
      <c r="W167" s="175"/>
      <c r="X167" s="151"/>
      <c r="Y167" s="194">
        <f t="shared" si="12"/>
        <v>0</v>
      </c>
    </row>
    <row r="168" spans="2:25" x14ac:dyDescent="0.15">
      <c r="B168" s="103" t="s">
        <v>161</v>
      </c>
      <c r="C168" s="104"/>
      <c r="D168" s="124" t="str">
        <f>IF('調査票(4期主)'!$C$75="","",'調査票(4期主)'!$C$75)</f>
        <v/>
      </c>
      <c r="E168" s="117" t="str">
        <f>IF('調査票(4期主)'!$F$75="","",'調査票(4期主)'!$F$75)</f>
        <v/>
      </c>
      <c r="F168" s="117" t="str">
        <f>IF('調査票(4期主)'!$I$75="","",'調査票(4期主)'!$I$75)</f>
        <v/>
      </c>
      <c r="G168" s="117" t="str">
        <f>IF('調査票(4期主)'!$C$101="","",'調査票(4期主)'!$C$101)</f>
        <v/>
      </c>
      <c r="H168" s="117" t="str">
        <f>IF('調査票(4期主)'!$F$101="","",'調査票(4期主)'!$F$101)</f>
        <v/>
      </c>
      <c r="I168" s="117" t="str">
        <f>IF('調査票(4期主)'!$I$101="","",'調査票(4期主)'!$I$101)</f>
        <v/>
      </c>
      <c r="J168" s="150" t="str">
        <f>IF('調査票(4期主)'!$C$126="","",'調査票(4期主)'!$C$126)</f>
        <v/>
      </c>
      <c r="K168" s="174"/>
      <c r="L168" s="175"/>
      <c r="M168" s="175"/>
      <c r="N168" s="175"/>
      <c r="O168" s="175"/>
      <c r="P168" s="175"/>
      <c r="Q168" s="151"/>
      <c r="R168" s="174"/>
      <c r="S168" s="175"/>
      <c r="T168" s="175"/>
      <c r="U168" s="175"/>
      <c r="V168" s="175"/>
      <c r="W168" s="175"/>
      <c r="X168" s="151"/>
      <c r="Y168" s="194">
        <f t="shared" si="12"/>
        <v>0</v>
      </c>
    </row>
    <row r="169" spans="2:25" x14ac:dyDescent="0.15">
      <c r="B169" s="103" t="s">
        <v>162</v>
      </c>
      <c r="C169" s="104"/>
      <c r="D169" s="124" t="str">
        <f>IF('調査票(4期主)'!$C$76="","",'調査票(4期主)'!$C$76)</f>
        <v/>
      </c>
      <c r="E169" s="117" t="str">
        <f>IF('調査票(4期主)'!$F$76="","",'調査票(4期主)'!$F$76)</f>
        <v/>
      </c>
      <c r="F169" s="117" t="str">
        <f>IF('調査票(4期主)'!$I$76="","",'調査票(4期主)'!$I$76)</f>
        <v/>
      </c>
      <c r="G169" s="117" t="str">
        <f>IF('調査票(4期主)'!$C$102="","",'調査票(4期主)'!$C$102)</f>
        <v/>
      </c>
      <c r="H169" s="117" t="str">
        <f>IF('調査票(4期主)'!$F$102="","",'調査票(4期主)'!$F$102)</f>
        <v/>
      </c>
      <c r="I169" s="117" t="str">
        <f>IF('調査票(4期主)'!$I$102="","",'調査票(4期主)'!$I$102)</f>
        <v/>
      </c>
      <c r="J169" s="150" t="str">
        <f>IF('調査票(4期主)'!$C$127="","",'調査票(4期主)'!$C$127)</f>
        <v/>
      </c>
      <c r="K169" s="174"/>
      <c r="L169" s="175"/>
      <c r="M169" s="175"/>
      <c r="N169" s="175"/>
      <c r="O169" s="175"/>
      <c r="P169" s="175"/>
      <c r="Q169" s="151"/>
      <c r="R169" s="174"/>
      <c r="S169" s="175"/>
      <c r="T169" s="175"/>
      <c r="U169" s="175"/>
      <c r="V169" s="175"/>
      <c r="W169" s="175"/>
      <c r="X169" s="151"/>
      <c r="Y169" s="194">
        <f t="shared" si="12"/>
        <v>0</v>
      </c>
    </row>
    <row r="170" spans="2:25" x14ac:dyDescent="0.15">
      <c r="B170" s="103" t="s">
        <v>163</v>
      </c>
      <c r="C170" s="104"/>
      <c r="D170" s="124" t="str">
        <f>IF('調査票(4期主)'!$C$77="","",'調査票(4期主)'!$C$77)</f>
        <v/>
      </c>
      <c r="E170" s="117" t="str">
        <f>IF('調査票(4期主)'!$F$77="","",'調査票(4期主)'!$F$77)</f>
        <v/>
      </c>
      <c r="F170" s="117" t="str">
        <f>IF('調査票(4期主)'!$I$77="","",'調査票(4期主)'!$I$77)</f>
        <v/>
      </c>
      <c r="G170" s="117" t="str">
        <f>IF('調査票(4期主)'!$C$103="","",'調査票(4期主)'!$C$103)</f>
        <v/>
      </c>
      <c r="H170" s="117" t="str">
        <f>IF('調査票(4期主)'!$F$103="","",'調査票(4期主)'!$F$103)</f>
        <v/>
      </c>
      <c r="I170" s="117" t="str">
        <f>IF('調査票(4期主)'!$I$103="","",'調査票(4期主)'!$I$103)</f>
        <v/>
      </c>
      <c r="J170" s="150" t="str">
        <f>IF('調査票(4期主)'!$C$128="","",'調査票(4期主)'!$C$128)</f>
        <v/>
      </c>
      <c r="K170" s="174"/>
      <c r="L170" s="175"/>
      <c r="M170" s="175"/>
      <c r="N170" s="175"/>
      <c r="O170" s="175"/>
      <c r="P170" s="175"/>
      <c r="Q170" s="151"/>
      <c r="R170" s="174"/>
      <c r="S170" s="175"/>
      <c r="T170" s="175"/>
      <c r="U170" s="175"/>
      <c r="V170" s="175"/>
      <c r="W170" s="175"/>
      <c r="X170" s="151"/>
      <c r="Y170" s="194">
        <f t="shared" si="12"/>
        <v>0</v>
      </c>
    </row>
    <row r="171" spans="2:25" x14ac:dyDescent="0.15">
      <c r="B171" s="103" t="s">
        <v>164</v>
      </c>
      <c r="C171" s="104"/>
      <c r="D171" s="124" t="str">
        <f>IF('調査票(4期主)'!$C$78="","",'調査票(4期主)'!$C$78)</f>
        <v/>
      </c>
      <c r="E171" s="117" t="str">
        <f>IF('調査票(4期主)'!$F$78="","",'調査票(4期主)'!$F$78)</f>
        <v/>
      </c>
      <c r="F171" s="117" t="str">
        <f>IF('調査票(4期主)'!$I$78="","",'調査票(4期主)'!$I$78)</f>
        <v/>
      </c>
      <c r="G171" s="117" t="str">
        <f>IF('調査票(4期主)'!$C$104="","",'調査票(4期主)'!$C$104)</f>
        <v/>
      </c>
      <c r="H171" s="117" t="str">
        <f>IF('調査票(4期主)'!$F$104="","",'調査票(4期主)'!$F$104)</f>
        <v/>
      </c>
      <c r="I171" s="117" t="str">
        <f>IF('調査票(4期主)'!$I$104="","",'調査票(4期主)'!$I$104)</f>
        <v/>
      </c>
      <c r="J171" s="150" t="str">
        <f>IF('調査票(4期主)'!$C$129="","",'調査票(4期主)'!$C$129)</f>
        <v/>
      </c>
      <c r="K171" s="174"/>
      <c r="L171" s="175"/>
      <c r="M171" s="175"/>
      <c r="N171" s="175"/>
      <c r="O171" s="175"/>
      <c r="P171" s="175"/>
      <c r="Q171" s="151"/>
      <c r="R171" s="174"/>
      <c r="S171" s="175"/>
      <c r="T171" s="175"/>
      <c r="U171" s="175"/>
      <c r="V171" s="175"/>
      <c r="W171" s="175"/>
      <c r="X171" s="151"/>
      <c r="Y171" s="194">
        <f t="shared" si="12"/>
        <v>0</v>
      </c>
    </row>
    <row r="172" spans="2:25" x14ac:dyDescent="0.15">
      <c r="B172" s="103" t="s">
        <v>165</v>
      </c>
      <c r="C172" s="104"/>
      <c r="D172" s="124" t="str">
        <f>IF('調査票(4期主)'!$C$79="","",'調査票(4期主)'!$C$79)</f>
        <v/>
      </c>
      <c r="E172" s="117" t="str">
        <f>IF('調査票(4期主)'!$F$79="","",'調査票(4期主)'!$F$79)</f>
        <v/>
      </c>
      <c r="F172" s="117" t="str">
        <f>IF('調査票(4期主)'!$I$79="","",'調査票(4期主)'!$I$79)</f>
        <v/>
      </c>
      <c r="G172" s="117" t="str">
        <f>IF('調査票(4期主)'!$C$105="","",'調査票(4期主)'!$C$105)</f>
        <v/>
      </c>
      <c r="H172" s="117" t="str">
        <f>IF('調査票(4期主)'!$F$105="","",'調査票(4期主)'!$F$105)</f>
        <v/>
      </c>
      <c r="I172" s="117" t="str">
        <f>IF('調査票(4期主)'!$I$105="","",'調査票(4期主)'!$I$105)</f>
        <v/>
      </c>
      <c r="J172" s="150" t="str">
        <f>IF('調査票(4期主)'!$C$130="","",'調査票(4期主)'!$C$130)</f>
        <v/>
      </c>
      <c r="K172" s="174"/>
      <c r="L172" s="175"/>
      <c r="M172" s="175"/>
      <c r="N172" s="175"/>
      <c r="O172" s="175"/>
      <c r="P172" s="175"/>
      <c r="Q172" s="151"/>
      <c r="R172" s="174"/>
      <c r="S172" s="175"/>
      <c r="T172" s="175"/>
      <c r="U172" s="175"/>
      <c r="V172" s="175"/>
      <c r="W172" s="175"/>
      <c r="X172" s="151"/>
      <c r="Y172" s="194">
        <f t="shared" si="12"/>
        <v>0</v>
      </c>
    </row>
    <row r="173" spans="2:25" x14ac:dyDescent="0.15">
      <c r="B173" s="103" t="s">
        <v>193</v>
      </c>
      <c r="C173" s="104"/>
      <c r="D173" s="124" t="str">
        <f>IF('調査票(4期主)'!$C$80="","",'調査票(4期主)'!$C$80)</f>
        <v/>
      </c>
      <c r="E173" s="117" t="str">
        <f>IF('調査票(4期主)'!$F$80="","",'調査票(4期主)'!$F$80)</f>
        <v/>
      </c>
      <c r="F173" s="117" t="str">
        <f>IF('調査票(4期主)'!$I$80="","",'調査票(4期主)'!$I$80)</f>
        <v/>
      </c>
      <c r="G173" s="117" t="str">
        <f>IF('調査票(4期主)'!$C$106="","",'調査票(4期主)'!$C$106)</f>
        <v/>
      </c>
      <c r="H173" s="117" t="str">
        <f>IF('調査票(4期主)'!$F$106="","",'調査票(4期主)'!$F$106)</f>
        <v/>
      </c>
      <c r="I173" s="117" t="str">
        <f>IF('調査票(4期主)'!$I$106="","",'調査票(4期主)'!$I$106)</f>
        <v/>
      </c>
      <c r="J173" s="150" t="str">
        <f>IF('調査票(4期主)'!$C$131="","",'調査票(4期主)'!$C$131)</f>
        <v/>
      </c>
      <c r="K173" s="174"/>
      <c r="L173" s="175"/>
      <c r="M173" s="175"/>
      <c r="N173" s="175"/>
      <c r="O173" s="175"/>
      <c r="P173" s="175"/>
      <c r="Q173" s="151"/>
      <c r="R173" s="174"/>
      <c r="S173" s="175"/>
      <c r="T173" s="175"/>
      <c r="U173" s="175"/>
      <c r="V173" s="175"/>
      <c r="W173" s="175"/>
      <c r="X173" s="151"/>
      <c r="Y173" s="194">
        <f t="shared" si="12"/>
        <v>0</v>
      </c>
    </row>
    <row r="174" spans="2:25" x14ac:dyDescent="0.15">
      <c r="B174" s="103" t="s">
        <v>166</v>
      </c>
      <c r="C174" s="104"/>
      <c r="D174" s="124" t="str">
        <f>IF('調査票(4期主)'!$C$81="","",'調査票(4期主)'!$C$81)</f>
        <v/>
      </c>
      <c r="E174" s="117" t="str">
        <f>IF('調査票(4期主)'!$F$81="","",'調査票(4期主)'!$F$81)</f>
        <v/>
      </c>
      <c r="F174" s="117" t="str">
        <f>IF('調査票(4期主)'!$I$81="","",'調査票(4期主)'!$I$81)</f>
        <v/>
      </c>
      <c r="G174" s="117" t="str">
        <f>IF('調査票(4期主)'!$C$107="","",'調査票(4期主)'!$C$107)</f>
        <v/>
      </c>
      <c r="H174" s="117" t="str">
        <f>IF('調査票(4期主)'!$F$107="","",'調査票(4期主)'!$F$107)</f>
        <v/>
      </c>
      <c r="I174" s="117" t="str">
        <f>IF('調査票(4期主)'!$I$107="","",'調査票(4期主)'!$I$107)</f>
        <v/>
      </c>
      <c r="J174" s="150" t="str">
        <f>IF('調査票(4期主)'!$C$132="","",'調査票(4期主)'!$C$132)</f>
        <v/>
      </c>
      <c r="K174" s="174"/>
      <c r="L174" s="175"/>
      <c r="M174" s="175"/>
      <c r="N174" s="175"/>
      <c r="O174" s="175"/>
      <c r="P174" s="175"/>
      <c r="Q174" s="151"/>
      <c r="R174" s="174"/>
      <c r="S174" s="175"/>
      <c r="T174" s="175"/>
      <c r="U174" s="175"/>
      <c r="V174" s="175"/>
      <c r="W174" s="175"/>
      <c r="X174" s="151"/>
      <c r="Y174" s="194">
        <f t="shared" si="12"/>
        <v>0</v>
      </c>
    </row>
    <row r="175" spans="2:25" x14ac:dyDescent="0.15">
      <c r="B175" s="103" t="s">
        <v>167</v>
      </c>
      <c r="C175" s="104"/>
      <c r="D175" s="124" t="str">
        <f>IF('調査票(4期主)'!$C$82="","",'調査票(4期主)'!$C$82)</f>
        <v/>
      </c>
      <c r="E175" s="117" t="str">
        <f>IF('調査票(4期主)'!$F$82="","",'調査票(4期主)'!$F$82)</f>
        <v/>
      </c>
      <c r="F175" s="117" t="str">
        <f>IF('調査票(4期主)'!$I$82="","",'調査票(4期主)'!$I$82)</f>
        <v/>
      </c>
      <c r="G175" s="117" t="str">
        <f>IF('調査票(4期主)'!$C$108="","",'調査票(4期主)'!$C$108)</f>
        <v/>
      </c>
      <c r="H175" s="117" t="str">
        <f>IF('調査票(4期主)'!$F$108="","",'調査票(4期主)'!$F$108)</f>
        <v/>
      </c>
      <c r="I175" s="117" t="str">
        <f>IF('調査票(4期主)'!$I$108="","",'調査票(4期主)'!$I$108)</f>
        <v/>
      </c>
      <c r="J175" s="150" t="str">
        <f>IF('調査票(4期主)'!$C$133="","",'調査票(4期主)'!$C$133)</f>
        <v/>
      </c>
      <c r="K175" s="174"/>
      <c r="L175" s="175"/>
      <c r="M175" s="175"/>
      <c r="N175" s="175"/>
      <c r="O175" s="175"/>
      <c r="P175" s="175"/>
      <c r="Q175" s="151"/>
      <c r="R175" s="174"/>
      <c r="S175" s="175"/>
      <c r="T175" s="175"/>
      <c r="U175" s="175"/>
      <c r="V175" s="175"/>
      <c r="W175" s="175"/>
      <c r="X175" s="151"/>
      <c r="Y175" s="194">
        <f t="shared" si="12"/>
        <v>0</v>
      </c>
    </row>
    <row r="176" spans="2:25" x14ac:dyDescent="0.15">
      <c r="B176" s="103" t="s">
        <v>168</v>
      </c>
      <c r="C176" s="104"/>
      <c r="D176" s="124" t="str">
        <f>IF('調査票(4期主)'!$C$83="","",'調査票(4期主)'!$C$83)</f>
        <v/>
      </c>
      <c r="E176" s="117" t="str">
        <f>IF('調査票(4期主)'!$F$83="","",'調査票(4期主)'!$F$83)</f>
        <v/>
      </c>
      <c r="F176" s="117" t="str">
        <f>IF('調査票(4期主)'!$I$83="","",'調査票(4期主)'!$I$83)</f>
        <v/>
      </c>
      <c r="G176" s="117" t="str">
        <f>IF('調査票(4期主)'!$C$109="","",'調査票(4期主)'!$C$109)</f>
        <v/>
      </c>
      <c r="H176" s="117" t="str">
        <f>IF('調査票(4期主)'!$F$109="","",'調査票(4期主)'!$F$109)</f>
        <v/>
      </c>
      <c r="I176" s="117" t="str">
        <f>IF('調査票(4期主)'!$I$109="","",'調査票(4期主)'!$I$109)</f>
        <v/>
      </c>
      <c r="J176" s="150" t="str">
        <f>IF('調査票(4期主)'!$C$134="","",'調査票(4期主)'!$C$134)</f>
        <v/>
      </c>
      <c r="K176" s="174"/>
      <c r="L176" s="175"/>
      <c r="M176" s="175"/>
      <c r="N176" s="175"/>
      <c r="O176" s="175"/>
      <c r="P176" s="175"/>
      <c r="Q176" s="151"/>
      <c r="R176" s="174"/>
      <c r="S176" s="175"/>
      <c r="T176" s="175"/>
      <c r="U176" s="175"/>
      <c r="V176" s="175"/>
      <c r="W176" s="175"/>
      <c r="X176" s="151"/>
      <c r="Y176" s="194">
        <f t="shared" si="12"/>
        <v>0</v>
      </c>
    </row>
    <row r="177" spans="2:25" x14ac:dyDescent="0.15">
      <c r="B177" s="123" t="s">
        <v>169</v>
      </c>
      <c r="C177" s="119"/>
      <c r="D177" s="124" t="str">
        <f>IF('調査票(4期主)'!$C$84="","",'調査票(4期主)'!$C$84)</f>
        <v/>
      </c>
      <c r="E177" s="117" t="str">
        <f>IF('調査票(4期主)'!$F$84="","",'調査票(4期主)'!$F$84)</f>
        <v/>
      </c>
      <c r="F177" s="117" t="str">
        <f>IF('調査票(4期主)'!$I$84="","",'調査票(4期主)'!$I$84)</f>
        <v/>
      </c>
      <c r="G177" s="117" t="str">
        <f>IF('調査票(4期主)'!$C$110="","",'調査票(4期主)'!$C$110)</f>
        <v/>
      </c>
      <c r="H177" s="117" t="str">
        <f>IF('調査票(4期主)'!$F$110="","",'調査票(4期主)'!$F$110)</f>
        <v/>
      </c>
      <c r="I177" s="117" t="str">
        <f>IF('調査票(4期主)'!$I$110="","",'調査票(4期主)'!$I$110)</f>
        <v/>
      </c>
      <c r="J177" s="150" t="str">
        <f>IF('調査票(4期主)'!$C$135="","",'調査票(4期主)'!$C$135)</f>
        <v/>
      </c>
      <c r="K177" s="174"/>
      <c r="L177" s="175"/>
      <c r="M177" s="175"/>
      <c r="N177" s="175"/>
      <c r="O177" s="175"/>
      <c r="P177" s="175"/>
      <c r="Q177" s="151"/>
      <c r="R177" s="174"/>
      <c r="S177" s="175"/>
      <c r="T177" s="175"/>
      <c r="U177" s="175"/>
      <c r="V177" s="175"/>
      <c r="W177" s="175"/>
      <c r="X177" s="151"/>
      <c r="Y177" s="194">
        <f t="shared" si="12"/>
        <v>0</v>
      </c>
    </row>
    <row r="178" spans="2:25" x14ac:dyDescent="0.15">
      <c r="B178" s="123" t="s">
        <v>170</v>
      </c>
      <c r="C178" s="119"/>
      <c r="D178" s="124" t="str">
        <f>IF('調査票(4期主)'!$C$85="","",'調査票(4期主)'!$C$85)</f>
        <v/>
      </c>
      <c r="E178" s="117" t="str">
        <f>IF('調査票(4期主)'!$F$85="","",'調査票(4期主)'!$F$85)</f>
        <v/>
      </c>
      <c r="F178" s="117" t="str">
        <f>IF('調査票(4期主)'!$I$85="","",'調査票(4期主)'!$I$85)</f>
        <v/>
      </c>
      <c r="G178" s="117" t="str">
        <f>IF('調査票(4期主)'!$C$111="","",'調査票(4期主)'!$C$111)</f>
        <v/>
      </c>
      <c r="H178" s="117" t="str">
        <f>IF('調査票(4期主)'!$F$111="","",'調査票(4期主)'!$F$111)</f>
        <v/>
      </c>
      <c r="I178" s="117" t="str">
        <f>IF('調査票(4期主)'!$I$111="","",'調査票(4期主)'!$I$111)</f>
        <v/>
      </c>
      <c r="J178" s="150" t="str">
        <f>IF('調査票(4期主)'!$C$136="","",'調査票(4期主)'!$C$136)</f>
        <v/>
      </c>
      <c r="K178" s="174"/>
      <c r="L178" s="175"/>
      <c r="M178" s="175"/>
      <c r="N178" s="175"/>
      <c r="O178" s="175"/>
      <c r="P178" s="175"/>
      <c r="Q178" s="151"/>
      <c r="R178" s="174"/>
      <c r="S178" s="175"/>
      <c r="T178" s="175"/>
      <c r="U178" s="175"/>
      <c r="V178" s="175"/>
      <c r="W178" s="175"/>
      <c r="X178" s="151"/>
      <c r="Y178" s="194">
        <f t="shared" si="12"/>
        <v>0</v>
      </c>
    </row>
    <row r="179" spans="2:25" x14ac:dyDescent="0.15">
      <c r="B179" s="123" t="s">
        <v>171</v>
      </c>
      <c r="C179" s="119"/>
      <c r="D179" s="124" t="str">
        <f>IF('調査票(4期主)'!$C$86="","",'調査票(4期主)'!$C$86)</f>
        <v/>
      </c>
      <c r="E179" s="117" t="str">
        <f>IF('調査票(4期主)'!$F$86="","",'調査票(4期主)'!$F$86)</f>
        <v/>
      </c>
      <c r="F179" s="117" t="str">
        <f>IF('調査票(4期主)'!$I$86="","",'調査票(4期主)'!$I$86)</f>
        <v/>
      </c>
      <c r="G179" s="117" t="str">
        <f>IF('調査票(4期主)'!$C$112="","",'調査票(4期主)'!$C$112)</f>
        <v/>
      </c>
      <c r="H179" s="117" t="str">
        <f>IF('調査票(4期主)'!$F$112="","",'調査票(4期主)'!$F$112)</f>
        <v/>
      </c>
      <c r="I179" s="117" t="str">
        <f>IF('調査票(4期主)'!$I$112="","",'調査票(4期主)'!$I$112)</f>
        <v/>
      </c>
      <c r="J179" s="150" t="str">
        <f>IF('調査票(4期主)'!$C$137="","",'調査票(4期主)'!$C$137)</f>
        <v/>
      </c>
      <c r="K179" s="174"/>
      <c r="L179" s="175"/>
      <c r="M179" s="175"/>
      <c r="N179" s="175"/>
      <c r="O179" s="175"/>
      <c r="P179" s="175"/>
      <c r="Q179" s="151"/>
      <c r="R179" s="174"/>
      <c r="S179" s="175"/>
      <c r="T179" s="175"/>
      <c r="U179" s="175"/>
      <c r="V179" s="175"/>
      <c r="W179" s="175"/>
      <c r="X179" s="151"/>
      <c r="Y179" s="194">
        <f t="shared" si="12"/>
        <v>0</v>
      </c>
    </row>
    <row r="180" spans="2:25" x14ac:dyDescent="0.15">
      <c r="B180" s="123" t="s">
        <v>172</v>
      </c>
      <c r="C180" s="119"/>
      <c r="D180" s="124" t="str">
        <f>IF('調査票(4期主)'!$C$87="","",'調査票(4期主)'!$C$87)</f>
        <v/>
      </c>
      <c r="E180" s="117" t="str">
        <f>IF('調査票(4期主)'!$F$87="","",'調査票(4期主)'!$F$87)</f>
        <v/>
      </c>
      <c r="F180" s="117" t="str">
        <f>IF('調査票(4期主)'!$I$87="","",'調査票(4期主)'!$I$87)</f>
        <v/>
      </c>
      <c r="G180" s="117" t="str">
        <f>IF('調査票(4期主)'!$C$113="","",'調査票(4期主)'!$C$113)</f>
        <v/>
      </c>
      <c r="H180" s="117" t="str">
        <f>IF('調査票(4期主)'!$F$113="","",'調査票(4期主)'!$F$113)</f>
        <v/>
      </c>
      <c r="I180" s="117" t="str">
        <f>IF('調査票(4期主)'!$I$113="","",'調査票(4期主)'!$I$113)</f>
        <v/>
      </c>
      <c r="J180" s="150" t="str">
        <f>IF('調査票(4期主)'!$C$138="","",'調査票(4期主)'!$C$138)</f>
        <v/>
      </c>
      <c r="K180" s="174"/>
      <c r="L180" s="175"/>
      <c r="M180" s="175"/>
      <c r="N180" s="175"/>
      <c r="O180" s="175"/>
      <c r="P180" s="175"/>
      <c r="Q180" s="151"/>
      <c r="R180" s="174"/>
      <c r="S180" s="175"/>
      <c r="T180" s="175"/>
      <c r="U180" s="175"/>
      <c r="V180" s="175"/>
      <c r="W180" s="175"/>
      <c r="X180" s="151"/>
      <c r="Y180" s="194">
        <f t="shared" si="12"/>
        <v>0</v>
      </c>
    </row>
    <row r="181" spans="2:25" x14ac:dyDescent="0.15">
      <c r="B181" s="123" t="s">
        <v>173</v>
      </c>
      <c r="C181" s="119"/>
      <c r="D181" s="124" t="str">
        <f>IF('調査票(4期主)'!$C$88="","",'調査票(4期主)'!$C$88)</f>
        <v/>
      </c>
      <c r="E181" s="117" t="str">
        <f>IF('調査票(4期主)'!$F$88="","",'調査票(4期主)'!$F$88)</f>
        <v/>
      </c>
      <c r="F181" s="117" t="str">
        <f>IF('調査票(4期主)'!$I$88="","",'調査票(4期主)'!$I$88)</f>
        <v/>
      </c>
      <c r="G181" s="117" t="str">
        <f>IF('調査票(4期主)'!$C$114="","",'調査票(4期主)'!$C$114)</f>
        <v/>
      </c>
      <c r="H181" s="117" t="str">
        <f>IF('調査票(4期主)'!$F$114="","",'調査票(4期主)'!$F$114)</f>
        <v/>
      </c>
      <c r="I181" s="117" t="str">
        <f>IF('調査票(4期主)'!$I$114="","",'調査票(4期主)'!$I$114)</f>
        <v/>
      </c>
      <c r="J181" s="150" t="str">
        <f>IF('調査票(4期主)'!$C$139="","",'調査票(4期主)'!$C$139)</f>
        <v/>
      </c>
      <c r="K181" s="174"/>
      <c r="L181" s="175"/>
      <c r="M181" s="175"/>
      <c r="N181" s="175"/>
      <c r="O181" s="175"/>
      <c r="P181" s="175"/>
      <c r="Q181" s="151"/>
      <c r="R181" s="174"/>
      <c r="S181" s="175"/>
      <c r="T181" s="175"/>
      <c r="U181" s="175"/>
      <c r="V181" s="175"/>
      <c r="W181" s="175"/>
      <c r="X181" s="151"/>
      <c r="Y181" s="194">
        <f t="shared" si="12"/>
        <v>0</v>
      </c>
    </row>
    <row r="182" spans="2:25" x14ac:dyDescent="0.15">
      <c r="B182" s="123" t="s">
        <v>174</v>
      </c>
      <c r="C182" s="119"/>
      <c r="D182" s="124" t="str">
        <f>IF('調査票(4期主)'!$C$89="","",'調査票(4期主)'!$C$89)</f>
        <v/>
      </c>
      <c r="E182" s="117" t="str">
        <f>IF('調査票(4期主)'!$F$89="","",'調査票(4期主)'!$F$89)</f>
        <v/>
      </c>
      <c r="F182" s="117" t="str">
        <f>IF('調査票(4期主)'!$I$89="","",'調査票(4期主)'!$I$89)</f>
        <v/>
      </c>
      <c r="G182" s="117" t="str">
        <f>IF('調査票(4期主)'!$C$115="","",'調査票(4期主)'!$C$115)</f>
        <v/>
      </c>
      <c r="H182" s="117" t="str">
        <f>IF('調査票(4期主)'!$F$115="","",'調査票(4期主)'!$F$115)</f>
        <v/>
      </c>
      <c r="I182" s="117" t="str">
        <f>IF('調査票(4期主)'!$I$115="","",'調査票(4期主)'!$I$115)</f>
        <v/>
      </c>
      <c r="J182" s="150" t="str">
        <f>IF('調査票(4期主)'!$C$140="","",'調査票(4期主)'!$C$140)</f>
        <v/>
      </c>
      <c r="K182" s="174"/>
      <c r="L182" s="175"/>
      <c r="M182" s="175"/>
      <c r="N182" s="175"/>
      <c r="O182" s="175"/>
      <c r="P182" s="175"/>
      <c r="Q182" s="151"/>
      <c r="R182" s="174"/>
      <c r="S182" s="175"/>
      <c r="T182" s="175"/>
      <c r="U182" s="175"/>
      <c r="V182" s="175"/>
      <c r="W182" s="175"/>
      <c r="X182" s="151"/>
      <c r="Y182" s="194">
        <f t="shared" si="12"/>
        <v>0</v>
      </c>
    </row>
    <row r="183" spans="2:25" x14ac:dyDescent="0.15">
      <c r="B183" s="132" t="s">
        <v>201</v>
      </c>
      <c r="C183" s="133"/>
      <c r="D183" s="124" t="str">
        <f>IF('調査票(4期主)'!$C$90="","",'調査票(4期主)'!$C$90)</f>
        <v/>
      </c>
      <c r="E183" s="117" t="str">
        <f>IF('調査票(4期主)'!$F$90="","",'調査票(4期主)'!$F$90)</f>
        <v/>
      </c>
      <c r="F183" s="117" t="str">
        <f>IF('調査票(4期主)'!$I$90="","",'調査票(4期主)'!$I$90)</f>
        <v/>
      </c>
      <c r="G183" s="117" t="str">
        <f>IF('調査票(4期主)'!$C$116="","",'調査票(4期主)'!$C$116)</f>
        <v/>
      </c>
      <c r="H183" s="117" t="str">
        <f>IF('調査票(4期主)'!$F$116="","",'調査票(4期主)'!$F$116)</f>
        <v/>
      </c>
      <c r="I183" s="117" t="str">
        <f>IF('調査票(4期主)'!$I$116="","",'調査票(4期主)'!$I$116)</f>
        <v/>
      </c>
      <c r="J183" s="150" t="str">
        <f>IF('調査票(4期主)'!$C$141="","",'調査票(4期主)'!$C$141)</f>
        <v/>
      </c>
      <c r="K183" s="176"/>
      <c r="L183" s="177"/>
      <c r="M183" s="177"/>
      <c r="N183" s="177"/>
      <c r="O183" s="177"/>
      <c r="P183" s="177"/>
      <c r="Q183" s="178"/>
      <c r="R183" s="176"/>
      <c r="S183" s="177"/>
      <c r="T183" s="177"/>
      <c r="U183" s="177"/>
      <c r="V183" s="177"/>
      <c r="W183" s="177"/>
      <c r="X183" s="178"/>
      <c r="Y183" s="194">
        <f t="shared" si="12"/>
        <v>0</v>
      </c>
    </row>
    <row r="184" spans="2:25" x14ac:dyDescent="0.15">
      <c r="C184" s="195" t="s">
        <v>315</v>
      </c>
      <c r="D184" s="196" t="str">
        <f>IF('調査票(4期主)'!$J$135="","",'調査票(4期主)'!$J$135)</f>
        <v/>
      </c>
      <c r="E184" s="196" t="str">
        <f>IF('調査票(4期主)'!$J$136="","",'調査票(4期主)'!$J$136)</f>
        <v/>
      </c>
      <c r="F184" s="196" t="str">
        <f>IF('調査票(4期主)'!$J$137="","",'調査票(4期主)'!$J$137)</f>
        <v/>
      </c>
      <c r="G184" s="196" t="str">
        <f>IF('調査票(4期主)'!$J$138="","",'調査票(4期主)'!$J$138)</f>
        <v/>
      </c>
      <c r="H184" s="196" t="str">
        <f>IF('調査票(4期主)'!$J$139="","",'調査票(4期主)'!$J$139)</f>
        <v/>
      </c>
      <c r="I184" s="196" t="str">
        <f>IF('調査票(4期主)'!$J$140="","",'調査票(4期主)'!$J$140)</f>
        <v/>
      </c>
      <c r="J184" s="196" t="str">
        <f>IF('調査票(4期主)'!$J$141="","",'調査票(4期主)'!$J$141)</f>
        <v/>
      </c>
      <c r="K184" s="179"/>
      <c r="L184" s="179"/>
      <c r="M184" s="179"/>
      <c r="N184" s="179"/>
      <c r="O184" s="179"/>
      <c r="P184" s="179"/>
      <c r="Q184" s="179"/>
      <c r="R184" s="179"/>
      <c r="S184" s="179"/>
      <c r="T184" s="179"/>
      <c r="U184" s="179"/>
      <c r="V184" s="179"/>
      <c r="W184" s="179"/>
      <c r="X184" s="179"/>
      <c r="Y184" s="194">
        <f t="shared" si="12"/>
        <v>0</v>
      </c>
    </row>
    <row r="186" spans="2:25" x14ac:dyDescent="0.15">
      <c r="C186" s="194" t="s">
        <v>316</v>
      </c>
      <c r="D186" s="194" t="str">
        <f>D88</f>
        <v/>
      </c>
      <c r="E186" s="194" t="str">
        <f t="shared" ref="E186:X186" si="13">E88</f>
        <v/>
      </c>
      <c r="F186" s="194" t="str">
        <f t="shared" si="13"/>
        <v/>
      </c>
      <c r="G186" s="194" t="str">
        <f t="shared" si="13"/>
        <v/>
      </c>
      <c r="H186" s="194" t="str">
        <f t="shared" si="13"/>
        <v/>
      </c>
      <c r="I186" s="194" t="str">
        <f t="shared" si="13"/>
        <v/>
      </c>
      <c r="J186" s="194" t="str">
        <f t="shared" si="13"/>
        <v/>
      </c>
      <c r="K186" s="194" t="str">
        <f t="shared" si="13"/>
        <v/>
      </c>
      <c r="L186" s="194" t="str">
        <f t="shared" si="13"/>
        <v/>
      </c>
      <c r="M186" s="194" t="str">
        <f t="shared" si="13"/>
        <v/>
      </c>
      <c r="N186" s="194" t="str">
        <f t="shared" si="13"/>
        <v/>
      </c>
      <c r="O186" s="194" t="str">
        <f t="shared" si="13"/>
        <v/>
      </c>
      <c r="P186" s="194" t="str">
        <f t="shared" si="13"/>
        <v/>
      </c>
      <c r="Q186" s="194" t="str">
        <f t="shared" si="13"/>
        <v/>
      </c>
      <c r="R186" s="194" t="str">
        <f t="shared" si="13"/>
        <v/>
      </c>
      <c r="S186" s="194" t="str">
        <f t="shared" si="13"/>
        <v/>
      </c>
      <c r="T186" s="194" t="str">
        <f t="shared" si="13"/>
        <v/>
      </c>
      <c r="U186" s="194" t="str">
        <f t="shared" si="13"/>
        <v/>
      </c>
      <c r="V186" s="194" t="str">
        <f t="shared" si="13"/>
        <v/>
      </c>
      <c r="W186" s="194" t="str">
        <f t="shared" si="13"/>
        <v/>
      </c>
      <c r="X186" s="194" t="str">
        <f t="shared" si="13"/>
        <v/>
      </c>
    </row>
    <row r="187" spans="2:25" x14ac:dyDescent="0.15">
      <c r="C187" s="194" t="s">
        <v>317</v>
      </c>
      <c r="D187" s="194" t="str">
        <f>D120</f>
        <v/>
      </c>
      <c r="E187" s="194" t="str">
        <f t="shared" ref="E187:X187" si="14">E120</f>
        <v/>
      </c>
      <c r="F187" s="194" t="str">
        <f t="shared" si="14"/>
        <v/>
      </c>
      <c r="G187" s="194" t="str">
        <f t="shared" si="14"/>
        <v/>
      </c>
      <c r="H187" s="194" t="str">
        <f t="shared" si="14"/>
        <v/>
      </c>
      <c r="I187" s="194" t="str">
        <f t="shared" si="14"/>
        <v/>
      </c>
      <c r="J187" s="194" t="str">
        <f t="shared" si="14"/>
        <v/>
      </c>
      <c r="K187" s="194" t="str">
        <f t="shared" ref="K187:Q187" si="15">K120</f>
        <v/>
      </c>
      <c r="L187" s="194" t="str">
        <f t="shared" si="15"/>
        <v/>
      </c>
      <c r="M187" s="194" t="str">
        <f t="shared" si="15"/>
        <v/>
      </c>
      <c r="N187" s="194" t="str">
        <f t="shared" si="15"/>
        <v/>
      </c>
      <c r="O187" s="194" t="str">
        <f t="shared" si="15"/>
        <v/>
      </c>
      <c r="P187" s="194" t="str">
        <f t="shared" si="15"/>
        <v/>
      </c>
      <c r="Q187" s="194" t="str">
        <f t="shared" si="15"/>
        <v/>
      </c>
      <c r="R187" s="194">
        <f t="shared" si="14"/>
        <v>0</v>
      </c>
      <c r="S187" s="194">
        <f t="shared" si="14"/>
        <v>0</v>
      </c>
      <c r="T187" s="194">
        <f t="shared" si="14"/>
        <v>0</v>
      </c>
      <c r="U187" s="194">
        <f t="shared" si="14"/>
        <v>0</v>
      </c>
      <c r="V187" s="194">
        <f t="shared" si="14"/>
        <v>0</v>
      </c>
      <c r="W187" s="194">
        <f t="shared" si="14"/>
        <v>0</v>
      </c>
      <c r="X187" s="194">
        <f t="shared" si="14"/>
        <v>0</v>
      </c>
    </row>
    <row r="188" spans="2:25" x14ac:dyDescent="0.15">
      <c r="C188" s="194" t="s">
        <v>318</v>
      </c>
      <c r="D188" s="194" t="str">
        <f>D152</f>
        <v/>
      </c>
      <c r="E188" s="194" t="str">
        <f t="shared" ref="E188:X188" si="16">E152</f>
        <v/>
      </c>
      <c r="F188" s="194" t="str">
        <f t="shared" si="16"/>
        <v/>
      </c>
      <c r="G188" s="194" t="str">
        <f t="shared" si="16"/>
        <v/>
      </c>
      <c r="H188" s="194" t="str">
        <f t="shared" si="16"/>
        <v/>
      </c>
      <c r="I188" s="194" t="str">
        <f t="shared" si="16"/>
        <v/>
      </c>
      <c r="J188" s="194" t="str">
        <f t="shared" si="16"/>
        <v/>
      </c>
      <c r="K188" s="194" t="str">
        <f t="shared" ref="K188:Q188" si="17">K152</f>
        <v/>
      </c>
      <c r="L188" s="194" t="str">
        <f t="shared" si="17"/>
        <v/>
      </c>
      <c r="M188" s="194" t="str">
        <f t="shared" si="17"/>
        <v/>
      </c>
      <c r="N188" s="194" t="str">
        <f t="shared" si="17"/>
        <v/>
      </c>
      <c r="O188" s="194" t="str">
        <f t="shared" si="17"/>
        <v/>
      </c>
      <c r="P188" s="194" t="str">
        <f t="shared" si="17"/>
        <v/>
      </c>
      <c r="Q188" s="194" t="str">
        <f t="shared" si="17"/>
        <v/>
      </c>
      <c r="R188" s="194">
        <f t="shared" si="16"/>
        <v>0</v>
      </c>
      <c r="S188" s="194">
        <f t="shared" si="16"/>
        <v>0</v>
      </c>
      <c r="T188" s="194">
        <f t="shared" si="16"/>
        <v>0</v>
      </c>
      <c r="U188" s="194">
        <f t="shared" si="16"/>
        <v>0</v>
      </c>
      <c r="V188" s="194">
        <f t="shared" si="16"/>
        <v>0</v>
      </c>
      <c r="W188" s="194">
        <f t="shared" si="16"/>
        <v>0</v>
      </c>
      <c r="X188" s="194">
        <f t="shared" si="16"/>
        <v>0</v>
      </c>
    </row>
    <row r="189" spans="2:25" x14ac:dyDescent="0.15">
      <c r="C189" s="194" t="s">
        <v>322</v>
      </c>
      <c r="D189" s="194" t="str">
        <f>D184</f>
        <v/>
      </c>
      <c r="E189" s="194" t="str">
        <f t="shared" ref="E189:X189" si="18">E184</f>
        <v/>
      </c>
      <c r="F189" s="194" t="str">
        <f t="shared" si="18"/>
        <v/>
      </c>
      <c r="G189" s="194" t="str">
        <f t="shared" si="18"/>
        <v/>
      </c>
      <c r="H189" s="194" t="str">
        <f t="shared" si="18"/>
        <v/>
      </c>
      <c r="I189" s="194" t="str">
        <f t="shared" si="18"/>
        <v/>
      </c>
      <c r="J189" s="194" t="str">
        <f t="shared" si="18"/>
        <v/>
      </c>
      <c r="K189" s="194">
        <f t="shared" si="18"/>
        <v>0</v>
      </c>
      <c r="L189" s="194">
        <f t="shared" si="18"/>
        <v>0</v>
      </c>
      <c r="M189" s="194">
        <f t="shared" si="18"/>
        <v>0</v>
      </c>
      <c r="N189" s="194">
        <f t="shared" si="18"/>
        <v>0</v>
      </c>
      <c r="O189" s="194">
        <f t="shared" si="18"/>
        <v>0</v>
      </c>
      <c r="P189" s="194">
        <f t="shared" si="18"/>
        <v>0</v>
      </c>
      <c r="Q189" s="194">
        <f t="shared" si="18"/>
        <v>0</v>
      </c>
      <c r="R189" s="194">
        <f t="shared" si="18"/>
        <v>0</v>
      </c>
      <c r="S189" s="194">
        <f t="shared" si="18"/>
        <v>0</v>
      </c>
      <c r="T189" s="194">
        <f t="shared" si="18"/>
        <v>0</v>
      </c>
      <c r="U189" s="194">
        <f t="shared" si="18"/>
        <v>0</v>
      </c>
      <c r="V189" s="194">
        <f t="shared" si="18"/>
        <v>0</v>
      </c>
      <c r="W189" s="194">
        <f t="shared" si="18"/>
        <v>0</v>
      </c>
      <c r="X189" s="194">
        <f t="shared" si="18"/>
        <v>0</v>
      </c>
    </row>
    <row r="190" spans="2:25" x14ac:dyDescent="0.15">
      <c r="C190" s="194" t="s">
        <v>319</v>
      </c>
      <c r="D190" s="194">
        <f>SUM(D186:D189)</f>
        <v>0</v>
      </c>
      <c r="E190" s="194">
        <f t="shared" ref="E190:X190" si="19">SUM(E186:E189)</f>
        <v>0</v>
      </c>
      <c r="F190" s="194">
        <f t="shared" si="19"/>
        <v>0</v>
      </c>
      <c r="G190" s="194">
        <f t="shared" si="19"/>
        <v>0</v>
      </c>
      <c r="H190" s="194">
        <f t="shared" si="19"/>
        <v>0</v>
      </c>
      <c r="I190" s="194">
        <f t="shared" si="19"/>
        <v>0</v>
      </c>
      <c r="J190" s="194">
        <f t="shared" si="19"/>
        <v>0</v>
      </c>
      <c r="K190" s="194">
        <f t="shared" si="19"/>
        <v>0</v>
      </c>
      <c r="L190" s="194">
        <f t="shared" si="19"/>
        <v>0</v>
      </c>
      <c r="M190" s="194">
        <f t="shared" si="19"/>
        <v>0</v>
      </c>
      <c r="N190" s="194">
        <f t="shared" si="19"/>
        <v>0</v>
      </c>
      <c r="O190" s="194">
        <f t="shared" si="19"/>
        <v>0</v>
      </c>
      <c r="P190" s="194">
        <f t="shared" si="19"/>
        <v>0</v>
      </c>
      <c r="Q190" s="194">
        <f t="shared" si="19"/>
        <v>0</v>
      </c>
      <c r="R190" s="194">
        <f t="shared" si="19"/>
        <v>0</v>
      </c>
      <c r="S190" s="194">
        <f t="shared" si="19"/>
        <v>0</v>
      </c>
      <c r="T190" s="194">
        <f t="shared" si="19"/>
        <v>0</v>
      </c>
      <c r="U190" s="194">
        <f t="shared" si="19"/>
        <v>0</v>
      </c>
      <c r="V190" s="194">
        <f t="shared" si="19"/>
        <v>0</v>
      </c>
      <c r="W190" s="194">
        <f t="shared" si="19"/>
        <v>0</v>
      </c>
      <c r="X190" s="194">
        <f t="shared" si="19"/>
        <v>0</v>
      </c>
    </row>
  </sheetData>
  <sheetProtection algorithmName="SHA-512" hashValue="DIt6Fr8JlYIGIc7EloGG5BuiZC7TtIXQH77TOvQo8Wz5La6M3+DuPWOV98bOe6x7QgpqrjnUiapMa6PKCDupuQ==" saltValue="GIUk7MtDC57UfmyulnyjDQ==" spinCount="100000" sheet="1" objects="1" scenarios="1"/>
  <phoneticPr fontId="15"/>
  <pageMargins left="0.51181102362204722" right="0.31496062992125984" top="0.55118110236220474" bottom="0.35433070866141736" header="0.31496062992125984" footer="0.31496062992125984"/>
  <pageSetup paperSize="8" scale="55" orientation="landscape" r:id="rId1"/>
  <rowBreaks count="1" manualBreakCount="1">
    <brk id="121" max="16383" man="1"/>
  </rowBreaks>
  <colBreaks count="1" manualBreakCount="1">
    <brk id="2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73581-23C7-4BD7-AF07-160090CA395B}">
  <sheetPr>
    <tabColor theme="5" tint="0.59999389629810485"/>
  </sheetPr>
  <dimension ref="B1:AN61"/>
  <sheetViews>
    <sheetView showGridLines="0" tabSelected="1" view="pageBreakPreview" zoomScaleNormal="100" zoomScaleSheetLayoutView="100" workbookViewId="0">
      <selection activeCell="J7" sqref="J7"/>
    </sheetView>
  </sheetViews>
  <sheetFormatPr defaultColWidth="9.140625" defaultRowHeight="12" x14ac:dyDescent="0.15"/>
  <cols>
    <col min="1" max="11" width="9.140625" style="4"/>
    <col min="12" max="13" width="1.7109375" style="4" customWidth="1"/>
    <col min="14" max="23" width="9.140625" style="4"/>
    <col min="24" max="24" width="9.140625" style="5"/>
    <col min="25" max="16384" width="9.140625" style="4"/>
  </cols>
  <sheetData>
    <row r="1" spans="10:40" s="1" customFormat="1" ht="13.5" x14ac:dyDescent="0.15">
      <c r="O1" s="2" t="s">
        <v>324</v>
      </c>
      <c r="P1" s="2"/>
      <c r="Q1" s="2"/>
      <c r="R1" s="2"/>
      <c r="S1" s="2"/>
      <c r="T1" s="2"/>
      <c r="U1" s="2"/>
      <c r="V1" s="2"/>
      <c r="W1" s="2"/>
      <c r="X1" s="3"/>
      <c r="AE1" s="2"/>
      <c r="AF1" s="2"/>
      <c r="AG1" s="2"/>
      <c r="AH1" s="2"/>
      <c r="AI1" s="2"/>
      <c r="AJ1" s="2"/>
      <c r="AK1" s="2"/>
      <c r="AL1" s="2"/>
      <c r="AM1" s="2"/>
      <c r="AN1" s="2"/>
    </row>
    <row r="2" spans="10:40" x14ac:dyDescent="0.15">
      <c r="J2" s="216" t="s">
        <v>338</v>
      </c>
      <c r="K2" s="217"/>
    </row>
    <row r="3" spans="10:40" ht="13.5" x14ac:dyDescent="0.15">
      <c r="J3" s="218"/>
      <c r="K3" s="219"/>
      <c r="O3" s="4" t="s">
        <v>325</v>
      </c>
      <c r="X3" s="6"/>
    </row>
    <row r="4" spans="10:40" x14ac:dyDescent="0.15">
      <c r="J4" s="220"/>
      <c r="K4" s="221"/>
    </row>
    <row r="5" spans="10:40" ht="13.5" x14ac:dyDescent="0.15">
      <c r="N5" s="1" t="s">
        <v>326</v>
      </c>
      <c r="O5" s="1"/>
      <c r="W5" s="1"/>
      <c r="X5" s="3"/>
      <c r="AM5" s="3"/>
    </row>
    <row r="6" spans="10:40" ht="13.5" x14ac:dyDescent="0.15">
      <c r="K6" s="7" t="s">
        <v>337</v>
      </c>
      <c r="O6" s="4" t="s">
        <v>410</v>
      </c>
      <c r="W6" s="8"/>
      <c r="X6" s="3"/>
      <c r="AM6" s="3"/>
    </row>
    <row r="7" spans="10:40" ht="13.5" x14ac:dyDescent="0.15">
      <c r="J7" s="9" t="s">
        <v>424</v>
      </c>
      <c r="P7" s="4" t="s">
        <v>0</v>
      </c>
      <c r="R7" s="10"/>
      <c r="W7" s="8" t="s">
        <v>327</v>
      </c>
      <c r="X7" s="3">
        <v>1</v>
      </c>
      <c r="AM7" s="3"/>
    </row>
    <row r="8" spans="10:40" ht="13.5" x14ac:dyDescent="0.15">
      <c r="O8" s="4" t="s">
        <v>411</v>
      </c>
      <c r="W8" s="1"/>
      <c r="X8" s="3"/>
      <c r="AM8" s="3"/>
    </row>
    <row r="9" spans="10:40" ht="13.5" x14ac:dyDescent="0.15">
      <c r="O9" s="1"/>
      <c r="P9" s="4" t="s">
        <v>179</v>
      </c>
      <c r="W9" s="8" t="s">
        <v>327</v>
      </c>
      <c r="X9" s="3">
        <v>2</v>
      </c>
      <c r="AM9" s="3"/>
    </row>
    <row r="10" spans="10:40" ht="13.5" x14ac:dyDescent="0.15">
      <c r="N10" s="8"/>
      <c r="P10" s="4" t="s">
        <v>389</v>
      </c>
      <c r="W10" s="8" t="s">
        <v>327</v>
      </c>
      <c r="X10" s="3">
        <v>2</v>
      </c>
      <c r="AM10" s="3"/>
    </row>
    <row r="11" spans="10:40" ht="13.5" x14ac:dyDescent="0.15">
      <c r="P11" s="4" t="s">
        <v>391</v>
      </c>
      <c r="W11" s="8" t="s">
        <v>327</v>
      </c>
      <c r="X11" s="3">
        <v>3</v>
      </c>
      <c r="AM11" s="3"/>
    </row>
    <row r="12" spans="10:40" ht="13.5" x14ac:dyDescent="0.15">
      <c r="W12" s="8"/>
      <c r="X12" s="3"/>
      <c r="AM12" s="3"/>
    </row>
    <row r="13" spans="10:40" ht="13.5" x14ac:dyDescent="0.15">
      <c r="N13" s="1" t="s">
        <v>328</v>
      </c>
      <c r="O13" s="1"/>
      <c r="W13" s="1"/>
      <c r="X13" s="3"/>
      <c r="AM13" s="3"/>
    </row>
    <row r="14" spans="10:40" ht="13.5" x14ac:dyDescent="0.15">
      <c r="O14" s="4" t="s">
        <v>410</v>
      </c>
      <c r="W14" s="8"/>
      <c r="X14" s="3"/>
      <c r="AM14" s="3"/>
    </row>
    <row r="15" spans="10:40" ht="13.5" x14ac:dyDescent="0.15">
      <c r="P15" s="4" t="s">
        <v>0</v>
      </c>
      <c r="R15" s="10"/>
      <c r="W15" s="8" t="s">
        <v>327</v>
      </c>
      <c r="X15" s="3">
        <v>1</v>
      </c>
      <c r="AM15" s="3"/>
    </row>
    <row r="16" spans="10:40" ht="13.5" x14ac:dyDescent="0.15">
      <c r="O16" s="4" t="s">
        <v>411</v>
      </c>
      <c r="W16" s="1"/>
      <c r="X16" s="3"/>
      <c r="AM16" s="3"/>
    </row>
    <row r="17" spans="2:39" ht="13.5" x14ac:dyDescent="0.15">
      <c r="O17" s="1"/>
      <c r="P17" s="4" t="s">
        <v>179</v>
      </c>
      <c r="W17" s="8" t="s">
        <v>327</v>
      </c>
      <c r="X17" s="3">
        <v>2</v>
      </c>
      <c r="AM17" s="3"/>
    </row>
    <row r="18" spans="2:39" ht="13.5" customHeight="1" x14ac:dyDescent="0.15">
      <c r="B18" s="222" t="s">
        <v>329</v>
      </c>
      <c r="C18" s="223"/>
      <c r="D18" s="223"/>
      <c r="E18" s="223"/>
      <c r="F18" s="223"/>
      <c r="G18" s="223"/>
      <c r="H18" s="223"/>
      <c r="I18" s="223"/>
      <c r="J18" s="223"/>
      <c r="N18" s="8"/>
      <c r="P18" s="4" t="s">
        <v>389</v>
      </c>
      <c r="W18" s="8" t="s">
        <v>327</v>
      </c>
      <c r="X18" s="3">
        <v>2</v>
      </c>
      <c r="AM18" s="3"/>
    </row>
    <row r="19" spans="2:39" ht="13.5" customHeight="1" x14ac:dyDescent="0.15">
      <c r="B19" s="223"/>
      <c r="C19" s="223"/>
      <c r="D19" s="223"/>
      <c r="E19" s="223"/>
      <c r="F19" s="223"/>
      <c r="G19" s="223"/>
      <c r="H19" s="223"/>
      <c r="I19" s="223"/>
      <c r="J19" s="223"/>
      <c r="K19" s="11"/>
      <c r="L19" s="11"/>
      <c r="M19" s="11"/>
      <c r="P19" s="4" t="s">
        <v>390</v>
      </c>
      <c r="W19" s="8" t="s">
        <v>327</v>
      </c>
      <c r="X19" s="3">
        <v>3</v>
      </c>
      <c r="AM19" s="3"/>
    </row>
    <row r="20" spans="2:39" ht="13.5" x14ac:dyDescent="0.15">
      <c r="B20" s="223"/>
      <c r="C20" s="223"/>
      <c r="D20" s="223"/>
      <c r="E20" s="223"/>
      <c r="F20" s="223"/>
      <c r="G20" s="223"/>
      <c r="H20" s="223"/>
      <c r="I20" s="223"/>
      <c r="J20" s="223"/>
      <c r="W20" s="8"/>
      <c r="X20" s="3"/>
      <c r="AM20" s="3"/>
    </row>
    <row r="21" spans="2:39" ht="13.5" x14ac:dyDescent="0.15">
      <c r="N21" s="1" t="s">
        <v>330</v>
      </c>
      <c r="O21" s="1"/>
      <c r="W21" s="1"/>
      <c r="X21" s="3"/>
      <c r="AM21" s="3"/>
    </row>
    <row r="22" spans="2:39" ht="13.5" customHeight="1" x14ac:dyDescent="0.15">
      <c r="B22" s="12"/>
      <c r="C22" s="11"/>
      <c r="D22" s="11"/>
      <c r="E22" s="11"/>
      <c r="F22" s="11"/>
      <c r="G22" s="11"/>
      <c r="H22" s="11"/>
      <c r="I22" s="11"/>
      <c r="J22" s="11"/>
      <c r="O22" s="4" t="s">
        <v>410</v>
      </c>
      <c r="W22" s="8"/>
      <c r="X22" s="3"/>
      <c r="AM22" s="3"/>
    </row>
    <row r="23" spans="2:39" ht="13.5" x14ac:dyDescent="0.15">
      <c r="P23" s="4" t="s">
        <v>0</v>
      </c>
      <c r="R23" s="10"/>
      <c r="W23" s="8" t="s">
        <v>327</v>
      </c>
      <c r="X23" s="3">
        <v>1</v>
      </c>
      <c r="AM23" s="3"/>
    </row>
    <row r="24" spans="2:39" ht="13.5" x14ac:dyDescent="0.15">
      <c r="O24" s="4" t="s">
        <v>411</v>
      </c>
      <c r="W24" s="1"/>
      <c r="X24" s="3"/>
      <c r="AM24" s="3"/>
    </row>
    <row r="25" spans="2:39" ht="13.5" x14ac:dyDescent="0.15">
      <c r="O25" s="1"/>
      <c r="P25" s="4" t="s">
        <v>179</v>
      </c>
      <c r="W25" s="8" t="s">
        <v>327</v>
      </c>
      <c r="X25" s="3">
        <v>2</v>
      </c>
      <c r="AM25" s="3"/>
    </row>
    <row r="26" spans="2:39" ht="13.5" customHeight="1" x14ac:dyDescent="0.15">
      <c r="B26" s="224" t="s">
        <v>339</v>
      </c>
      <c r="C26" s="224"/>
      <c r="D26" s="224"/>
      <c r="E26" s="224"/>
      <c r="F26" s="224"/>
      <c r="G26" s="224"/>
      <c r="H26" s="224"/>
      <c r="I26" s="224"/>
      <c r="J26" s="224"/>
      <c r="N26" s="8"/>
      <c r="P26" s="4" t="s">
        <v>389</v>
      </c>
      <c r="W26" s="8" t="s">
        <v>327</v>
      </c>
      <c r="X26" s="3">
        <v>2</v>
      </c>
      <c r="AM26" s="3"/>
    </row>
    <row r="27" spans="2:39" ht="13.5" customHeight="1" x14ac:dyDescent="0.15">
      <c r="B27" s="224"/>
      <c r="C27" s="224"/>
      <c r="D27" s="224"/>
      <c r="E27" s="224"/>
      <c r="F27" s="224"/>
      <c r="G27" s="224"/>
      <c r="H27" s="224"/>
      <c r="I27" s="224"/>
      <c r="J27" s="224"/>
      <c r="P27" s="4" t="s">
        <v>390</v>
      </c>
      <c r="W27" s="8" t="s">
        <v>327</v>
      </c>
      <c r="X27" s="3">
        <v>3</v>
      </c>
      <c r="AM27" s="3"/>
    </row>
    <row r="28" spans="2:39" ht="13.5" customHeight="1" x14ac:dyDescent="0.15">
      <c r="B28" s="224"/>
      <c r="C28" s="224"/>
      <c r="D28" s="224"/>
      <c r="E28" s="224"/>
      <c r="F28" s="224"/>
      <c r="G28" s="224"/>
      <c r="H28" s="224"/>
      <c r="I28" s="224"/>
      <c r="J28" s="224"/>
      <c r="W28" s="8"/>
      <c r="X28" s="3"/>
      <c r="AM28" s="3"/>
    </row>
    <row r="29" spans="2:39" ht="13.5" customHeight="1" x14ac:dyDescent="0.15">
      <c r="N29" s="1" t="s">
        <v>331</v>
      </c>
      <c r="O29" s="1"/>
      <c r="W29" s="1"/>
      <c r="X29" s="3"/>
      <c r="AM29" s="3"/>
    </row>
    <row r="30" spans="2:39" ht="13.5" customHeight="1" x14ac:dyDescent="0.15">
      <c r="O30" s="4" t="s">
        <v>410</v>
      </c>
      <c r="W30" s="8"/>
      <c r="X30" s="3"/>
      <c r="AM30" s="3"/>
    </row>
    <row r="31" spans="2:39" ht="13.5" customHeight="1" x14ac:dyDescent="0.15">
      <c r="P31" s="4" t="s">
        <v>0</v>
      </c>
      <c r="R31" s="10"/>
      <c r="W31" s="8" t="s">
        <v>327</v>
      </c>
      <c r="X31" s="3">
        <v>1</v>
      </c>
      <c r="AM31" s="3"/>
    </row>
    <row r="32" spans="2:39" ht="13.5" customHeight="1" x14ac:dyDescent="0.15">
      <c r="O32" s="4" t="s">
        <v>411</v>
      </c>
      <c r="W32" s="1"/>
      <c r="X32" s="3"/>
      <c r="Y32" s="13"/>
      <c r="Z32" s="13"/>
      <c r="AM32" s="3"/>
    </row>
    <row r="33" spans="14:39" ht="13.5" customHeight="1" x14ac:dyDescent="0.15">
      <c r="O33" s="1"/>
      <c r="P33" s="4" t="s">
        <v>179</v>
      </c>
      <c r="W33" s="8" t="s">
        <v>327</v>
      </c>
      <c r="X33" s="3">
        <v>2</v>
      </c>
      <c r="Y33" s="13"/>
      <c r="Z33" s="13"/>
      <c r="AM33" s="3"/>
    </row>
    <row r="34" spans="14:39" ht="13.5" customHeight="1" x14ac:dyDescent="0.15">
      <c r="N34" s="8"/>
      <c r="P34" s="4" t="s">
        <v>389</v>
      </c>
      <c r="W34" s="8" t="s">
        <v>327</v>
      </c>
      <c r="X34" s="3">
        <v>2</v>
      </c>
      <c r="AM34" s="3"/>
    </row>
    <row r="35" spans="14:39" ht="13.5" customHeight="1" x14ac:dyDescent="0.15">
      <c r="P35" s="4" t="s">
        <v>391</v>
      </c>
      <c r="W35" s="8" t="s">
        <v>327</v>
      </c>
      <c r="X35" s="3">
        <v>3</v>
      </c>
      <c r="AM35" s="3"/>
    </row>
    <row r="36" spans="14:39" ht="13.5" customHeight="1" x14ac:dyDescent="0.15">
      <c r="W36" s="8"/>
      <c r="X36" s="3"/>
      <c r="AM36" s="3"/>
    </row>
    <row r="37" spans="14:39" ht="13.5" customHeight="1" x14ac:dyDescent="0.15">
      <c r="N37" s="1" t="s">
        <v>332</v>
      </c>
      <c r="O37" s="1"/>
      <c r="W37" s="1"/>
      <c r="X37" s="3"/>
      <c r="AM37" s="3"/>
    </row>
    <row r="38" spans="14:39" ht="13.5" customHeight="1" x14ac:dyDescent="0.15">
      <c r="O38" s="4" t="s">
        <v>410</v>
      </c>
      <c r="W38" s="8"/>
      <c r="X38" s="3"/>
      <c r="AM38" s="3"/>
    </row>
    <row r="39" spans="14:39" ht="13.5" customHeight="1" x14ac:dyDescent="0.15">
      <c r="P39" s="4" t="s">
        <v>0</v>
      </c>
      <c r="R39" s="10"/>
      <c r="W39" s="8" t="s">
        <v>327</v>
      </c>
      <c r="X39" s="3">
        <v>1</v>
      </c>
      <c r="AM39" s="3"/>
    </row>
    <row r="40" spans="14:39" ht="13.5" customHeight="1" x14ac:dyDescent="0.15">
      <c r="O40" s="4" t="s">
        <v>411</v>
      </c>
      <c r="W40" s="1"/>
      <c r="X40" s="3"/>
      <c r="AM40" s="3"/>
    </row>
    <row r="41" spans="14:39" ht="13.5" customHeight="1" x14ac:dyDescent="0.15">
      <c r="O41" s="1"/>
      <c r="P41" s="4" t="s">
        <v>179</v>
      </c>
      <c r="W41" s="8" t="s">
        <v>327</v>
      </c>
      <c r="X41" s="3">
        <v>2</v>
      </c>
      <c r="AM41" s="3"/>
    </row>
    <row r="42" spans="14:39" ht="13.5" customHeight="1" x14ac:dyDescent="0.15">
      <c r="N42" s="8"/>
      <c r="P42" s="4" t="s">
        <v>389</v>
      </c>
      <c r="W42" s="8" t="s">
        <v>327</v>
      </c>
      <c r="X42" s="3">
        <v>2</v>
      </c>
      <c r="AM42" s="3"/>
    </row>
    <row r="43" spans="14:39" ht="13.5" customHeight="1" x14ac:dyDescent="0.15">
      <c r="P43" s="4" t="s">
        <v>390</v>
      </c>
      <c r="W43" s="8" t="s">
        <v>327</v>
      </c>
      <c r="X43" s="3">
        <v>3</v>
      </c>
      <c r="AM43" s="3"/>
    </row>
    <row r="44" spans="14:39" ht="13.5" customHeight="1" x14ac:dyDescent="0.15">
      <c r="W44" s="8"/>
      <c r="X44" s="3"/>
    </row>
    <row r="45" spans="14:39" ht="13.5" customHeight="1" x14ac:dyDescent="0.15">
      <c r="N45" s="1" t="s">
        <v>333</v>
      </c>
      <c r="O45" s="1"/>
      <c r="W45" s="1"/>
      <c r="X45" s="3"/>
    </row>
    <row r="46" spans="14:39" ht="13.5" customHeight="1" x14ac:dyDescent="0.15">
      <c r="O46" s="4" t="s">
        <v>334</v>
      </c>
      <c r="W46" s="8"/>
      <c r="X46" s="3"/>
    </row>
    <row r="47" spans="14:39" ht="13.5" customHeight="1" x14ac:dyDescent="0.15">
      <c r="R47" s="10"/>
      <c r="W47" s="8"/>
      <c r="X47" s="3"/>
    </row>
    <row r="48" spans="14:39" ht="13.5" customHeight="1" x14ac:dyDescent="0.15">
      <c r="N48" s="1" t="s">
        <v>335</v>
      </c>
      <c r="W48" s="1"/>
      <c r="X48" s="3"/>
    </row>
    <row r="49" spans="14:24" ht="13.5" customHeight="1" x14ac:dyDescent="0.15">
      <c r="O49" s="4" t="s">
        <v>336</v>
      </c>
      <c r="W49" s="8"/>
      <c r="X49" s="3"/>
    </row>
    <row r="50" spans="14:24" ht="13.5" customHeight="1" x14ac:dyDescent="0.15">
      <c r="N50" s="8"/>
      <c r="W50" s="8"/>
      <c r="X50" s="3"/>
    </row>
    <row r="51" spans="14:24" ht="13.5" customHeight="1" x14ac:dyDescent="0.15">
      <c r="N51" s="1" t="s">
        <v>340</v>
      </c>
      <c r="O51" s="1"/>
      <c r="W51" s="8"/>
      <c r="X51" s="3"/>
    </row>
    <row r="52" spans="14:24" ht="13.5" customHeight="1" x14ac:dyDescent="0.15">
      <c r="O52" s="4" t="s">
        <v>334</v>
      </c>
      <c r="W52" s="8"/>
      <c r="X52" s="3"/>
    </row>
    <row r="53" spans="14:24" ht="13.5" customHeight="1" x14ac:dyDescent="0.15">
      <c r="N53" s="1"/>
      <c r="O53" s="1"/>
      <c r="W53" s="1"/>
      <c r="X53" s="3"/>
    </row>
    <row r="54" spans="14:24" ht="13.5" customHeight="1" x14ac:dyDescent="0.15">
      <c r="W54" s="8"/>
      <c r="X54" s="3"/>
    </row>
    <row r="55" spans="14:24" ht="13.5" customHeight="1" x14ac:dyDescent="0.15">
      <c r="R55" s="10"/>
      <c r="W55" s="8"/>
      <c r="X55" s="3"/>
    </row>
    <row r="56" spans="14:24" ht="13.5" customHeight="1" x14ac:dyDescent="0.15">
      <c r="W56" s="1"/>
      <c r="X56" s="3"/>
    </row>
    <row r="57" spans="14:24" ht="13.5" customHeight="1" x14ac:dyDescent="0.15">
      <c r="O57" s="1"/>
      <c r="W57" s="8"/>
      <c r="X57" s="3"/>
    </row>
    <row r="58" spans="14:24" ht="13.5" customHeight="1" x14ac:dyDescent="0.15">
      <c r="N58" s="8"/>
      <c r="W58" s="8"/>
      <c r="X58" s="3"/>
    </row>
    <row r="59" spans="14:24" ht="13.5" customHeight="1" x14ac:dyDescent="0.15">
      <c r="W59" s="8"/>
      <c r="X59" s="3"/>
    </row>
    <row r="60" spans="14:24" ht="13.5" customHeight="1" x14ac:dyDescent="0.15"/>
    <row r="61" spans="14:24" ht="13.5" customHeight="1" x14ac:dyDescent="0.15"/>
  </sheetData>
  <sheetProtection algorithmName="SHA-512" hashValue="clrMIAt2H23jp39bgWsF4DpER+FO2kwtVAoHrgfpazUDxKI5/f0oUOcMObO9Ycthv4aNKqhLhSDH/u+Dmu8PsQ==" saltValue="8Hnydj/xD8JgFmQ2Vj9E0g==" spinCount="100000" sheet="1" objects="1" scenarios="1"/>
  <mergeCells count="3">
    <mergeCell ref="J2:K4"/>
    <mergeCell ref="B18:J20"/>
    <mergeCell ref="B26:J28"/>
  </mergeCells>
  <phoneticPr fontId="15"/>
  <pageMargins left="0.59055118110236227" right="0.39370078740157483" top="0.59055118110236227" bottom="0.39370078740157483"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C8A7-8541-4FE6-9F15-8EE9F76F97CE}">
  <sheetPr>
    <tabColor rgb="FFFFC000"/>
  </sheetPr>
  <dimension ref="B1:Q196"/>
  <sheetViews>
    <sheetView showGridLines="0" view="pageBreakPreview" zoomScaleNormal="100" zoomScaleSheetLayoutView="100" workbookViewId="0">
      <selection activeCell="H5" sqref="H5:K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182" customWidth="1"/>
    <col min="15" max="16" width="1.42578125" style="16" customWidth="1"/>
    <col min="17" max="16384" width="9.140625" style="16"/>
  </cols>
  <sheetData>
    <row r="1" spans="2:14" ht="20.100000000000001" customHeight="1" x14ac:dyDescent="0.15">
      <c r="C1" s="17" t="s">
        <v>2</v>
      </c>
      <c r="D1" s="262" t="s">
        <v>416</v>
      </c>
      <c r="E1" s="263"/>
      <c r="F1" s="263"/>
      <c r="G1" s="263"/>
      <c r="H1" s="263"/>
      <c r="I1" s="264"/>
      <c r="J1" s="16" t="s">
        <v>1</v>
      </c>
      <c r="N1" s="180" t="s">
        <v>414</v>
      </c>
    </row>
    <row r="2" spans="2:14" ht="24.95" customHeight="1" thickBot="1" x14ac:dyDescent="0.2">
      <c r="B2" s="20" t="s">
        <v>410</v>
      </c>
      <c r="K2" s="241">
        <v>1</v>
      </c>
      <c r="L2" s="241"/>
      <c r="M2" s="204"/>
      <c r="N2" s="181" t="s">
        <v>415</v>
      </c>
    </row>
    <row r="3" spans="2:14" ht="18" customHeight="1" thickBot="1" x14ac:dyDescent="0.2">
      <c r="B3" s="20" t="s">
        <v>0</v>
      </c>
      <c r="N3" s="21" t="str">
        <f>N118</f>
        <v>本シートの入力をお願いします。</v>
      </c>
    </row>
    <row r="4" spans="2:14" ht="18" customHeight="1" thickBot="1" x14ac:dyDescent="0.2">
      <c r="B4" s="184" t="s">
        <v>3</v>
      </c>
      <c r="C4" s="185" t="s">
        <v>4</v>
      </c>
      <c r="D4" s="185"/>
      <c r="E4" s="185"/>
      <c r="F4" s="185"/>
      <c r="G4" s="185"/>
      <c r="H4" s="185"/>
      <c r="I4" s="185"/>
      <c r="J4" s="185"/>
      <c r="K4" s="186"/>
    </row>
    <row r="5" spans="2:14" ht="18" customHeight="1" x14ac:dyDescent="0.15">
      <c r="B5" s="23" t="s">
        <v>5</v>
      </c>
      <c r="C5" s="24"/>
      <c r="D5" s="25"/>
      <c r="E5" s="25"/>
      <c r="F5" s="25"/>
      <c r="G5" s="26" t="s">
        <v>24</v>
      </c>
      <c r="H5" s="265"/>
      <c r="I5" s="266"/>
      <c r="J5" s="266"/>
      <c r="K5" s="267"/>
      <c r="M5" s="18" t="s">
        <v>6</v>
      </c>
      <c r="N5" s="182" t="s">
        <v>8</v>
      </c>
    </row>
    <row r="6" spans="2:14" ht="18" customHeight="1" x14ac:dyDescent="0.15">
      <c r="B6" s="27"/>
      <c r="C6" s="28"/>
      <c r="D6" s="29"/>
      <c r="E6" s="29"/>
      <c r="F6" s="29"/>
      <c r="G6" s="30" t="s">
        <v>25</v>
      </c>
      <c r="H6" s="256"/>
      <c r="I6" s="273"/>
      <c r="J6" s="273"/>
      <c r="K6" s="268"/>
      <c r="M6" s="18" t="s">
        <v>6</v>
      </c>
      <c r="N6" s="182" t="s">
        <v>7</v>
      </c>
    </row>
    <row r="7" spans="2:14" ht="18" customHeight="1" x14ac:dyDescent="0.15">
      <c r="B7" s="31" t="s">
        <v>26</v>
      </c>
      <c r="C7" s="256"/>
      <c r="D7" s="257"/>
      <c r="E7" s="257"/>
      <c r="F7" s="257"/>
      <c r="G7" s="257"/>
      <c r="H7" s="257"/>
      <c r="I7" s="257"/>
      <c r="J7" s="257"/>
      <c r="K7" s="269"/>
      <c r="M7" s="18" t="s">
        <v>6</v>
      </c>
      <c r="N7" s="182" t="s">
        <v>27</v>
      </c>
    </row>
    <row r="8" spans="2:14" ht="18" customHeight="1" x14ac:dyDescent="0.15">
      <c r="B8" s="27"/>
      <c r="C8" s="32"/>
      <c r="D8" s="33"/>
      <c r="E8" s="33"/>
      <c r="F8" s="33"/>
      <c r="G8" s="33"/>
      <c r="H8" s="33"/>
      <c r="I8" s="33"/>
      <c r="J8" s="34" t="s">
        <v>28</v>
      </c>
      <c r="K8" s="189"/>
      <c r="M8" s="18" t="s">
        <v>6</v>
      </c>
      <c r="N8" s="182" t="s">
        <v>246</v>
      </c>
    </row>
    <row r="9" spans="2:14" ht="30" customHeight="1" x14ac:dyDescent="0.15">
      <c r="B9" s="35" t="s">
        <v>31</v>
      </c>
      <c r="C9" s="256"/>
      <c r="D9" s="258"/>
      <c r="E9" s="36"/>
      <c r="F9" s="36"/>
      <c r="G9" s="36"/>
      <c r="H9" s="36"/>
      <c r="I9" s="36"/>
      <c r="J9" s="37" t="s">
        <v>32</v>
      </c>
      <c r="K9" s="189"/>
      <c r="M9" s="18" t="s">
        <v>6</v>
      </c>
      <c r="N9" s="182" t="s">
        <v>258</v>
      </c>
    </row>
    <row r="10" spans="2:14" ht="17.100000000000001" customHeight="1" x14ac:dyDescent="0.15">
      <c r="B10" s="207" t="s">
        <v>418</v>
      </c>
      <c r="C10" s="38"/>
      <c r="D10" s="39"/>
      <c r="E10" s="208"/>
      <c r="F10" s="208"/>
      <c r="G10" s="208"/>
      <c r="H10" s="208"/>
      <c r="I10" s="208"/>
      <c r="J10" s="209" t="s">
        <v>419</v>
      </c>
      <c r="K10" s="190"/>
      <c r="M10" s="18" t="s">
        <v>6</v>
      </c>
      <c r="N10" s="182" t="s">
        <v>421</v>
      </c>
    </row>
    <row r="11" spans="2:14" ht="17.100000000000001" customHeight="1" x14ac:dyDescent="0.15">
      <c r="B11" s="41"/>
      <c r="C11" s="28"/>
      <c r="D11" s="29"/>
      <c r="E11" s="29"/>
      <c r="F11" s="29"/>
      <c r="G11" s="29"/>
      <c r="H11" s="29"/>
      <c r="I11" s="210" t="s">
        <v>420</v>
      </c>
      <c r="J11" s="256"/>
      <c r="K11" s="268"/>
      <c r="M11" s="18" t="s">
        <v>6</v>
      </c>
      <c r="N11" s="211" t="s">
        <v>423</v>
      </c>
    </row>
    <row r="12" spans="2:14" ht="17.100000000000001" customHeight="1" x14ac:dyDescent="0.15">
      <c r="B12" s="31" t="s">
        <v>82</v>
      </c>
      <c r="C12" s="256"/>
      <c r="D12" s="257"/>
      <c r="E12" s="258"/>
      <c r="F12" s="42" t="s">
        <v>83</v>
      </c>
      <c r="G12" s="39" t="s">
        <v>366</v>
      </c>
      <c r="H12" s="39"/>
      <c r="I12" s="39"/>
      <c r="J12" s="39"/>
      <c r="K12" s="43"/>
      <c r="M12" s="18" t="s">
        <v>6</v>
      </c>
      <c r="N12" s="182" t="s">
        <v>84</v>
      </c>
    </row>
    <row r="13" spans="2:14" ht="17.100000000000001" customHeight="1" x14ac:dyDescent="0.15">
      <c r="B13" s="23"/>
      <c r="C13" s="256"/>
      <c r="D13" s="257"/>
      <c r="E13" s="258"/>
      <c r="F13" s="44" t="s">
        <v>83</v>
      </c>
      <c r="G13" s="45" t="s">
        <v>86</v>
      </c>
      <c r="H13" s="45"/>
      <c r="I13" s="45"/>
      <c r="J13" s="45"/>
      <c r="K13" s="46"/>
      <c r="M13" s="18" t="s">
        <v>6</v>
      </c>
      <c r="N13" s="182" t="s">
        <v>85</v>
      </c>
    </row>
    <row r="14" spans="2:14" ht="17.100000000000001" customHeight="1" x14ac:dyDescent="0.15">
      <c r="B14" s="27"/>
      <c r="C14" s="256"/>
      <c r="D14" s="257"/>
      <c r="E14" s="258"/>
      <c r="F14" s="47" t="s">
        <v>83</v>
      </c>
      <c r="G14" s="29" t="s">
        <v>87</v>
      </c>
      <c r="H14" s="29"/>
      <c r="I14" s="29"/>
      <c r="J14" s="29"/>
      <c r="K14" s="48"/>
      <c r="M14" s="18" t="s">
        <v>6</v>
      </c>
      <c r="N14" s="182" t="s">
        <v>88</v>
      </c>
    </row>
    <row r="15" spans="2:14" ht="17.100000000000001" customHeight="1" x14ac:dyDescent="0.15">
      <c r="B15" s="35" t="s">
        <v>89</v>
      </c>
      <c r="C15" s="36"/>
      <c r="D15" s="36"/>
      <c r="E15" s="36"/>
      <c r="F15" s="36"/>
      <c r="G15" s="36"/>
      <c r="H15" s="36"/>
      <c r="I15" s="37" t="s">
        <v>367</v>
      </c>
      <c r="J15" s="274"/>
      <c r="K15" s="275"/>
      <c r="M15" s="18" t="s">
        <v>6</v>
      </c>
      <c r="N15" s="182" t="s">
        <v>93</v>
      </c>
    </row>
    <row r="16" spans="2:14" ht="17.100000000000001" customHeight="1" x14ac:dyDescent="0.15">
      <c r="B16" s="35" t="s">
        <v>365</v>
      </c>
      <c r="C16" s="36"/>
      <c r="D16" s="36"/>
      <c r="E16" s="36"/>
      <c r="F16" s="36"/>
      <c r="G16" s="36"/>
      <c r="H16" s="36"/>
      <c r="I16" s="37" t="s">
        <v>368</v>
      </c>
      <c r="J16" s="256"/>
      <c r="K16" s="268"/>
      <c r="M16" s="18" t="s">
        <v>6</v>
      </c>
      <c r="N16" s="182" t="s">
        <v>369</v>
      </c>
    </row>
    <row r="17" spans="2:14" ht="17.100000000000001" customHeight="1" x14ac:dyDescent="0.15">
      <c r="B17" s="35" t="s">
        <v>98</v>
      </c>
      <c r="C17" s="36"/>
      <c r="D17" s="36"/>
      <c r="E17" s="36"/>
      <c r="F17" s="36"/>
      <c r="G17" s="36"/>
      <c r="H17" s="36"/>
      <c r="I17" s="37" t="s">
        <v>99</v>
      </c>
      <c r="J17" s="256"/>
      <c r="K17" s="268"/>
      <c r="M17" s="18" t="s">
        <v>6</v>
      </c>
      <c r="N17" s="182" t="s">
        <v>412</v>
      </c>
    </row>
    <row r="18" spans="2:14" ht="17.100000000000001" customHeight="1" x14ac:dyDescent="0.15">
      <c r="B18" s="49" t="s">
        <v>101</v>
      </c>
      <c r="C18" s="256"/>
      <c r="D18" s="257"/>
      <c r="E18" s="257"/>
      <c r="F18" s="257"/>
      <c r="G18" s="257"/>
      <c r="H18" s="257"/>
      <c r="I18" s="257"/>
      <c r="J18" s="257"/>
      <c r="K18" s="269"/>
      <c r="M18" s="18" t="s">
        <v>6</v>
      </c>
      <c r="N18" s="182" t="s">
        <v>100</v>
      </c>
    </row>
    <row r="19" spans="2:14" ht="17.100000000000001" customHeight="1" x14ac:dyDescent="0.15">
      <c r="B19" s="31" t="s">
        <v>102</v>
      </c>
      <c r="C19" s="38"/>
      <c r="D19" s="50" t="s">
        <v>104</v>
      </c>
      <c r="E19" s="270"/>
      <c r="F19" s="271"/>
      <c r="G19" s="51" t="s">
        <v>103</v>
      </c>
      <c r="H19" s="270"/>
      <c r="I19" s="271"/>
      <c r="J19" s="39" t="s">
        <v>105</v>
      </c>
      <c r="K19" s="43"/>
      <c r="M19" s="18" t="s">
        <v>6</v>
      </c>
      <c r="N19" s="182" t="s">
        <v>370</v>
      </c>
    </row>
    <row r="20" spans="2:14" ht="17.100000000000001" customHeight="1" x14ac:dyDescent="0.15">
      <c r="B20" s="41"/>
      <c r="C20" s="28"/>
      <c r="D20" s="29"/>
      <c r="E20" s="33"/>
      <c r="F20" s="33"/>
      <c r="G20" s="30" t="s">
        <v>107</v>
      </c>
      <c r="H20" s="270"/>
      <c r="I20" s="271"/>
      <c r="J20" s="29" t="s">
        <v>106</v>
      </c>
      <c r="K20" s="48"/>
      <c r="M20" s="18" t="s">
        <v>6</v>
      </c>
      <c r="N20" s="182" t="s">
        <v>388</v>
      </c>
    </row>
    <row r="21" spans="2:14" ht="17.100000000000001" customHeight="1" x14ac:dyDescent="0.15">
      <c r="B21" s="31" t="s">
        <v>108</v>
      </c>
      <c r="C21" s="38"/>
      <c r="D21" s="39"/>
      <c r="E21" s="52"/>
      <c r="F21" s="52"/>
      <c r="G21" s="39"/>
      <c r="H21" s="52"/>
      <c r="I21" s="52"/>
      <c r="J21" s="50" t="s">
        <v>109</v>
      </c>
      <c r="K21" s="189"/>
      <c r="M21" s="18" t="s">
        <v>6</v>
      </c>
      <c r="N21" s="182" t="s">
        <v>112</v>
      </c>
    </row>
    <row r="22" spans="2:14" ht="17.100000000000001" customHeight="1" x14ac:dyDescent="0.15">
      <c r="B22" s="23"/>
      <c r="C22" s="53"/>
      <c r="D22" s="54" t="s">
        <v>110</v>
      </c>
      <c r="E22" s="272"/>
      <c r="F22" s="271"/>
      <c r="G22" s="55" t="s">
        <v>103</v>
      </c>
      <c r="H22" s="270"/>
      <c r="I22" s="271"/>
      <c r="J22" s="45" t="s">
        <v>111</v>
      </c>
      <c r="K22" s="56"/>
      <c r="M22" s="18" t="s">
        <v>6</v>
      </c>
      <c r="N22" s="182" t="s">
        <v>371</v>
      </c>
    </row>
    <row r="23" spans="2:14" ht="17.100000000000001" customHeight="1" x14ac:dyDescent="0.15">
      <c r="B23" s="41"/>
      <c r="C23" s="256"/>
      <c r="D23" s="257"/>
      <c r="E23" s="258"/>
      <c r="F23" s="57" t="s">
        <v>83</v>
      </c>
      <c r="G23" s="29" t="s">
        <v>114</v>
      </c>
      <c r="H23" s="33"/>
      <c r="I23" s="33"/>
      <c r="J23" s="29"/>
      <c r="K23" s="48"/>
      <c r="M23" s="18" t="s">
        <v>6</v>
      </c>
      <c r="N23" s="182" t="s">
        <v>113</v>
      </c>
    </row>
    <row r="24" spans="2:14" ht="17.100000000000001" customHeight="1" x14ac:dyDescent="0.15">
      <c r="B24" s="31" t="s">
        <v>115</v>
      </c>
      <c r="C24" s="38"/>
      <c r="D24" s="39"/>
      <c r="E24" s="187" t="s">
        <v>116</v>
      </c>
      <c r="F24" s="187"/>
      <c r="G24" s="187" t="s">
        <v>117</v>
      </c>
      <c r="H24" s="187" t="s">
        <v>118</v>
      </c>
      <c r="I24" s="187"/>
      <c r="J24" s="187" t="s">
        <v>119</v>
      </c>
      <c r="K24" s="188" t="s">
        <v>120</v>
      </c>
    </row>
    <row r="25" spans="2:14" ht="17.100000000000001" customHeight="1" x14ac:dyDescent="0.15">
      <c r="B25" s="23"/>
      <c r="C25" s="58"/>
      <c r="D25" s="59" t="s">
        <v>121</v>
      </c>
      <c r="E25" s="259"/>
      <c r="F25" s="260"/>
      <c r="G25" s="191"/>
      <c r="H25" s="259"/>
      <c r="I25" s="261"/>
      <c r="J25" s="192"/>
      <c r="K25" s="189"/>
      <c r="M25" s="18" t="s">
        <v>6</v>
      </c>
      <c r="N25" s="182" t="s">
        <v>175</v>
      </c>
    </row>
    <row r="26" spans="2:14" ht="17.100000000000001" customHeight="1" x14ac:dyDescent="0.15">
      <c r="B26" s="23"/>
      <c r="C26" s="58"/>
      <c r="D26" s="59" t="s">
        <v>122</v>
      </c>
      <c r="E26" s="259"/>
      <c r="F26" s="260"/>
      <c r="G26" s="191"/>
      <c r="H26" s="259"/>
      <c r="I26" s="261"/>
      <c r="J26" s="192"/>
      <c r="K26" s="189"/>
      <c r="M26" s="18" t="s">
        <v>6</v>
      </c>
      <c r="N26" s="182" t="s">
        <v>151</v>
      </c>
    </row>
    <row r="27" spans="2:14" ht="17.100000000000001" customHeight="1" x14ac:dyDescent="0.15">
      <c r="B27" s="23"/>
      <c r="C27" s="58"/>
      <c r="D27" s="59" t="s">
        <v>123</v>
      </c>
      <c r="E27" s="259"/>
      <c r="F27" s="260"/>
      <c r="G27" s="191"/>
      <c r="H27" s="259"/>
      <c r="I27" s="261"/>
      <c r="J27" s="192"/>
      <c r="K27" s="189"/>
      <c r="M27" s="18" t="s">
        <v>6</v>
      </c>
      <c r="N27" s="182" t="s">
        <v>178</v>
      </c>
    </row>
    <row r="28" spans="2:14" ht="17.100000000000001" customHeight="1" x14ac:dyDescent="0.15">
      <c r="B28" s="23"/>
      <c r="C28" s="58"/>
      <c r="D28" s="59" t="s">
        <v>124</v>
      </c>
      <c r="E28" s="259"/>
      <c r="F28" s="260"/>
      <c r="G28" s="191"/>
      <c r="H28" s="259"/>
      <c r="I28" s="261"/>
      <c r="J28" s="192"/>
      <c r="K28" s="189"/>
      <c r="M28" s="18" t="s">
        <v>6</v>
      </c>
      <c r="N28" s="182" t="s">
        <v>154</v>
      </c>
    </row>
    <row r="29" spans="2:14" ht="17.100000000000001" customHeight="1" x14ac:dyDescent="0.15">
      <c r="B29" s="23"/>
      <c r="C29" s="58"/>
      <c r="D29" s="59" t="s">
        <v>125</v>
      </c>
      <c r="E29" s="259"/>
      <c r="F29" s="260"/>
      <c r="G29" s="191"/>
      <c r="H29" s="259"/>
      <c r="I29" s="261"/>
      <c r="J29" s="192"/>
      <c r="K29" s="189"/>
      <c r="M29" s="18" t="s">
        <v>6</v>
      </c>
      <c r="N29" s="182" t="s">
        <v>176</v>
      </c>
    </row>
    <row r="30" spans="2:14" ht="17.100000000000001" customHeight="1" x14ac:dyDescent="0.15">
      <c r="B30" s="23"/>
      <c r="C30" s="58"/>
      <c r="D30" s="59" t="s">
        <v>126</v>
      </c>
      <c r="E30" s="259"/>
      <c r="F30" s="260"/>
      <c r="G30" s="191"/>
      <c r="H30" s="259"/>
      <c r="I30" s="261"/>
      <c r="J30" s="192"/>
      <c r="K30" s="189"/>
      <c r="M30" s="18" t="s">
        <v>6</v>
      </c>
      <c r="N30" s="182" t="s">
        <v>177</v>
      </c>
    </row>
    <row r="31" spans="2:14" ht="17.100000000000001" customHeight="1" x14ac:dyDescent="0.15">
      <c r="B31" s="41"/>
      <c r="C31" s="28"/>
      <c r="D31" s="30" t="s">
        <v>127</v>
      </c>
      <c r="E31" s="259"/>
      <c r="F31" s="260"/>
      <c r="G31" s="191"/>
      <c r="H31" s="259"/>
      <c r="I31" s="261"/>
      <c r="J31" s="192"/>
      <c r="K31" s="189"/>
      <c r="M31" s="18" t="s">
        <v>6</v>
      </c>
      <c r="N31" s="203" t="s">
        <v>413</v>
      </c>
    </row>
    <row r="32" spans="2:14" ht="17.100000000000001" customHeight="1" x14ac:dyDescent="0.15">
      <c r="B32" s="31" t="s">
        <v>145</v>
      </c>
      <c r="C32" s="38"/>
      <c r="D32" s="50" t="s">
        <v>148</v>
      </c>
      <c r="E32" s="259"/>
      <c r="F32" s="260"/>
      <c r="G32" s="260"/>
      <c r="H32" s="259"/>
      <c r="I32" s="260"/>
      <c r="J32" s="39" t="s">
        <v>147</v>
      </c>
      <c r="K32" s="60"/>
      <c r="M32" s="18" t="s">
        <v>6</v>
      </c>
      <c r="N32" s="182" t="s">
        <v>146</v>
      </c>
    </row>
    <row r="33" spans="2:14" ht="17.100000000000001" customHeight="1" thickBot="1" x14ac:dyDescent="0.2">
      <c r="B33" s="61"/>
      <c r="C33" s="62"/>
      <c r="D33" s="63" t="s">
        <v>149</v>
      </c>
      <c r="E33" s="276"/>
      <c r="F33" s="277"/>
      <c r="G33" s="277"/>
      <c r="H33" s="278"/>
      <c r="I33" s="279"/>
      <c r="J33" s="64" t="s">
        <v>150</v>
      </c>
      <c r="K33" s="65"/>
      <c r="M33" s="18" t="s">
        <v>6</v>
      </c>
      <c r="N33" s="182" t="s">
        <v>152</v>
      </c>
    </row>
    <row r="34" spans="2:14" ht="18" customHeight="1" x14ac:dyDescent="0.15">
      <c r="N34" s="180" t="s">
        <v>153</v>
      </c>
    </row>
    <row r="35" spans="2:14" ht="18" customHeight="1" x14ac:dyDescent="0.15">
      <c r="G35" s="66" t="str">
        <f>IF(AND(H5&lt;&gt;"",OR(K8="",K9="",K10="",C12="",C13="",C14="",E19="",H19="",K21="",E25="",K25="",H32="",E33="")),N148,"")</f>
        <v/>
      </c>
    </row>
    <row r="37" spans="2:14" ht="18" customHeight="1" x14ac:dyDescent="0.15">
      <c r="B37" s="20"/>
    </row>
    <row r="38" spans="2:14" ht="18" customHeight="1" x14ac:dyDescent="0.15">
      <c r="B38" s="20"/>
    </row>
    <row r="39" spans="2:14" ht="18" customHeight="1" x14ac:dyDescent="0.15">
      <c r="B39" s="20"/>
      <c r="C39" s="67"/>
      <c r="E39" s="67"/>
      <c r="M39" s="16"/>
      <c r="N39" s="183"/>
    </row>
    <row r="40" spans="2:14" ht="18" customHeight="1" x14ac:dyDescent="0.15">
      <c r="C40" s="67"/>
      <c r="E40" s="67"/>
      <c r="M40" s="16"/>
      <c r="N40" s="183"/>
    </row>
    <row r="41" spans="2:14" ht="18" customHeight="1" x14ac:dyDescent="0.15">
      <c r="C41" s="67"/>
      <c r="M41" s="16"/>
      <c r="N41" s="183"/>
    </row>
    <row r="42" spans="2:14" ht="18" customHeight="1" x14ac:dyDescent="0.15">
      <c r="C42" s="67"/>
      <c r="E42" s="67"/>
      <c r="G42" s="67"/>
      <c r="M42" s="16"/>
      <c r="N42" s="183"/>
    </row>
    <row r="43" spans="2:14" ht="18" customHeight="1" x14ac:dyDescent="0.15">
      <c r="B43" s="20"/>
      <c r="C43" s="67"/>
      <c r="E43" s="67"/>
      <c r="G43" s="67"/>
      <c r="M43" s="16"/>
      <c r="N43" s="183"/>
    </row>
    <row r="44" spans="2:14" ht="18" customHeight="1" x14ac:dyDescent="0.15">
      <c r="C44" s="67"/>
      <c r="G44" s="67"/>
      <c r="M44" s="16"/>
      <c r="N44" s="183"/>
    </row>
    <row r="45" spans="2:14" ht="18" customHeight="1" x14ac:dyDescent="0.15">
      <c r="C45" s="67"/>
      <c r="E45" s="67"/>
      <c r="G45" s="67"/>
      <c r="M45" s="16"/>
      <c r="N45" s="183"/>
    </row>
    <row r="46" spans="2:14" ht="18" customHeight="1" x14ac:dyDescent="0.15">
      <c r="C46" s="67"/>
      <c r="E46" s="67"/>
      <c r="G46" s="67"/>
      <c r="M46" s="16"/>
      <c r="N46" s="183"/>
    </row>
    <row r="47" spans="2:14" ht="18" customHeight="1" x14ac:dyDescent="0.15">
      <c r="B47" s="20" t="s">
        <v>411</v>
      </c>
      <c r="C47" s="67"/>
      <c r="G47" s="67"/>
      <c r="K47" s="241">
        <v>2</v>
      </c>
      <c r="L47" s="241"/>
      <c r="M47" s="16"/>
      <c r="N47" s="183" t="s">
        <v>387</v>
      </c>
    </row>
    <row r="48" spans="2:14" ht="18" customHeight="1" thickBot="1" x14ac:dyDescent="0.2">
      <c r="B48" s="20" t="s">
        <v>179</v>
      </c>
      <c r="C48" s="67"/>
      <c r="E48" s="67"/>
      <c r="G48" s="67"/>
      <c r="M48" s="16"/>
      <c r="N48" s="183"/>
    </row>
    <row r="49" spans="2:14" ht="18" customHeight="1" x14ac:dyDescent="0.15">
      <c r="B49" s="68" t="s">
        <v>184</v>
      </c>
      <c r="C49" s="242" t="str">
        <f>IF(COUNTBLANK(C50:C65)=0,SUM(C50:C65),"")</f>
        <v/>
      </c>
      <c r="D49" s="243"/>
      <c r="E49" s="244"/>
      <c r="F49" s="69"/>
      <c r="G49" s="70" t="str">
        <f>IF(C49&lt;&gt;"","OK",IF(AND(C49="",E25=""),"","NG"))</f>
        <v/>
      </c>
      <c r="H49" s="71" t="str">
        <f>IF(AND(OR(E25=D183,E26=D183,E27=D183,E28=D183,E29=D183,E30=D183,E31&lt;&gt;""),G49="NG"),N148,IF(G49="NG",N149,""))</f>
        <v/>
      </c>
      <c r="I49" s="69"/>
      <c r="J49" s="69"/>
      <c r="K49" s="72"/>
      <c r="N49" s="182" t="s">
        <v>204</v>
      </c>
    </row>
    <row r="50" spans="2:14" ht="18" customHeight="1" x14ac:dyDescent="0.15">
      <c r="B50" s="23" t="s">
        <v>180</v>
      </c>
      <c r="C50" s="245"/>
      <c r="D50" s="246"/>
      <c r="E50" s="247"/>
      <c r="F50" s="16" t="s">
        <v>203</v>
      </c>
      <c r="K50" s="73"/>
      <c r="M50" s="18" t="s">
        <v>6</v>
      </c>
      <c r="N50" s="182" t="s">
        <v>205</v>
      </c>
    </row>
    <row r="51" spans="2:14" ht="18" customHeight="1" x14ac:dyDescent="0.15">
      <c r="B51" s="23" t="s">
        <v>181</v>
      </c>
      <c r="C51" s="245"/>
      <c r="D51" s="246"/>
      <c r="E51" s="247"/>
      <c r="F51" s="16" t="s">
        <v>203</v>
      </c>
      <c r="K51" s="73"/>
      <c r="M51" s="18" t="s">
        <v>6</v>
      </c>
      <c r="N51" s="182" t="s">
        <v>206</v>
      </c>
    </row>
    <row r="52" spans="2:14" ht="18" customHeight="1" x14ac:dyDescent="0.15">
      <c r="B52" s="23" t="s">
        <v>182</v>
      </c>
      <c r="C52" s="245"/>
      <c r="D52" s="246"/>
      <c r="E52" s="247"/>
      <c r="F52" s="16" t="s">
        <v>203</v>
      </c>
      <c r="K52" s="73"/>
      <c r="M52" s="18" t="s">
        <v>6</v>
      </c>
      <c r="N52" s="182" t="s">
        <v>207</v>
      </c>
    </row>
    <row r="53" spans="2:14" ht="18" customHeight="1" x14ac:dyDescent="0.15">
      <c r="B53" s="23" t="s">
        <v>183</v>
      </c>
      <c r="C53" s="245"/>
      <c r="D53" s="246"/>
      <c r="E53" s="247"/>
      <c r="F53" s="16" t="s">
        <v>203</v>
      </c>
      <c r="G53" s="67"/>
      <c r="K53" s="73"/>
      <c r="M53" s="18" t="s">
        <v>6</v>
      </c>
      <c r="N53" s="182" t="s">
        <v>208</v>
      </c>
    </row>
    <row r="54" spans="2:14" ht="18" customHeight="1" x14ac:dyDescent="0.15">
      <c r="B54" s="23" t="s">
        <v>372</v>
      </c>
      <c r="C54" s="248" t="str">
        <f>IF(E25=D183,0,IF(AND(E26=D183,J135&lt;&gt;""),J135,IF(AND(E27=D183,COUNTBLANK(J135:J136)=0),SUM(J135:K136),IF(AND(E28=D183,COUNTBLANK(J135:J137)=0),SUM(J135:K137),IF(AND(E29=D183,COUNTBLANK(J135:J138)=0),SUM(J135:K138),IF(AND(E30=D183,COUNTBLANK(J135:J139)=0),SUM(J135:K139),IF(AND(E31=D183,COUNTBLANK(J135:J140)=0),SUM(J135:K140),IF(AND(E31&lt;&gt;D183,E31&lt;&gt;"",COUNTBLANK(J135:J141)=0),SUM(J135:K141),""))))))))</f>
        <v/>
      </c>
      <c r="D54" s="249"/>
      <c r="E54" s="250"/>
      <c r="K54" s="73"/>
      <c r="N54" s="182" t="s">
        <v>392</v>
      </c>
    </row>
    <row r="55" spans="2:14" ht="18" customHeight="1" x14ac:dyDescent="0.15">
      <c r="B55" s="23" t="s">
        <v>373</v>
      </c>
      <c r="C55" s="245"/>
      <c r="D55" s="251"/>
      <c r="E55" s="252"/>
      <c r="F55" s="16" t="s">
        <v>203</v>
      </c>
      <c r="K55" s="73"/>
      <c r="M55" s="18" t="s">
        <v>6</v>
      </c>
      <c r="N55" s="182" t="s">
        <v>212</v>
      </c>
    </row>
    <row r="56" spans="2:14" ht="18" customHeight="1" x14ac:dyDescent="0.15">
      <c r="B56" s="23" t="s">
        <v>374</v>
      </c>
      <c r="C56" s="245"/>
      <c r="D56" s="251"/>
      <c r="E56" s="252"/>
      <c r="F56" s="16" t="s">
        <v>203</v>
      </c>
      <c r="K56" s="73"/>
      <c r="M56" s="18" t="s">
        <v>6</v>
      </c>
      <c r="N56" s="182" t="s">
        <v>209</v>
      </c>
    </row>
    <row r="57" spans="2:14" ht="18" customHeight="1" x14ac:dyDescent="0.15">
      <c r="B57" s="23" t="s">
        <v>375</v>
      </c>
      <c r="C57" s="245"/>
      <c r="D57" s="251"/>
      <c r="E57" s="252"/>
      <c r="F57" s="16" t="s">
        <v>203</v>
      </c>
      <c r="K57" s="73"/>
      <c r="M57" s="18" t="s">
        <v>6</v>
      </c>
      <c r="N57" s="182" t="s">
        <v>210</v>
      </c>
    </row>
    <row r="58" spans="2:14" ht="18" customHeight="1" x14ac:dyDescent="0.15">
      <c r="B58" s="23" t="s">
        <v>376</v>
      </c>
      <c r="C58" s="245"/>
      <c r="D58" s="251"/>
      <c r="E58" s="252"/>
      <c r="F58" s="16" t="s">
        <v>203</v>
      </c>
      <c r="K58" s="73"/>
      <c r="M58" s="18" t="s">
        <v>6</v>
      </c>
      <c r="N58" s="182" t="s">
        <v>211</v>
      </c>
    </row>
    <row r="59" spans="2:14" ht="18" customHeight="1" x14ac:dyDescent="0.15">
      <c r="B59" s="23" t="s">
        <v>377</v>
      </c>
      <c r="C59" s="245"/>
      <c r="D59" s="251"/>
      <c r="E59" s="252"/>
      <c r="F59" s="16" t="s">
        <v>203</v>
      </c>
      <c r="K59" s="73"/>
      <c r="M59" s="18" t="s">
        <v>6</v>
      </c>
      <c r="N59" s="182" t="s">
        <v>213</v>
      </c>
    </row>
    <row r="60" spans="2:14" ht="18" customHeight="1" x14ac:dyDescent="0.15">
      <c r="B60" s="74" t="s">
        <v>385</v>
      </c>
      <c r="C60" s="245"/>
      <c r="D60" s="251"/>
      <c r="E60" s="252"/>
      <c r="F60" s="16" t="s">
        <v>203</v>
      </c>
      <c r="G60" s="67"/>
      <c r="K60" s="73"/>
      <c r="M60" s="18" t="s">
        <v>6</v>
      </c>
      <c r="N60" s="183" t="s">
        <v>236</v>
      </c>
    </row>
    <row r="61" spans="2:14" ht="18" customHeight="1" x14ac:dyDescent="0.15">
      <c r="B61" s="23" t="s">
        <v>378</v>
      </c>
      <c r="C61" s="245"/>
      <c r="D61" s="251"/>
      <c r="E61" s="252"/>
      <c r="F61" s="16" t="s">
        <v>203</v>
      </c>
      <c r="G61" s="67"/>
      <c r="K61" s="73"/>
      <c r="M61" s="18" t="s">
        <v>6</v>
      </c>
      <c r="N61" s="183" t="s">
        <v>239</v>
      </c>
    </row>
    <row r="62" spans="2:14" ht="18" customHeight="1" x14ac:dyDescent="0.15">
      <c r="B62" s="23" t="s">
        <v>380</v>
      </c>
      <c r="C62" s="245"/>
      <c r="D62" s="251"/>
      <c r="E62" s="252"/>
      <c r="F62" s="16" t="s">
        <v>203</v>
      </c>
      <c r="G62" s="67"/>
      <c r="K62" s="73"/>
      <c r="M62" s="18" t="s">
        <v>6</v>
      </c>
      <c r="N62" s="183" t="s">
        <v>214</v>
      </c>
    </row>
    <row r="63" spans="2:14" ht="18" customHeight="1" x14ac:dyDescent="0.15">
      <c r="B63" s="23" t="s">
        <v>381</v>
      </c>
      <c r="C63" s="245"/>
      <c r="D63" s="251"/>
      <c r="E63" s="252"/>
      <c r="F63" s="16" t="s">
        <v>203</v>
      </c>
      <c r="G63" s="67"/>
      <c r="K63" s="73"/>
      <c r="M63" s="18" t="s">
        <v>6</v>
      </c>
      <c r="N63" s="183" t="s">
        <v>241</v>
      </c>
    </row>
    <row r="64" spans="2:14" ht="18" customHeight="1" x14ac:dyDescent="0.15">
      <c r="B64" s="23" t="s">
        <v>382</v>
      </c>
      <c r="C64" s="245"/>
      <c r="D64" s="251"/>
      <c r="E64" s="252"/>
      <c r="F64" s="16" t="s">
        <v>203</v>
      </c>
      <c r="G64" s="67"/>
      <c r="K64" s="73"/>
      <c r="M64" s="18" t="s">
        <v>6</v>
      </c>
      <c r="N64" s="183" t="s">
        <v>240</v>
      </c>
    </row>
    <row r="65" spans="2:14" ht="18" customHeight="1" thickBot="1" x14ac:dyDescent="0.2">
      <c r="B65" s="61" t="s">
        <v>384</v>
      </c>
      <c r="C65" s="253"/>
      <c r="D65" s="254"/>
      <c r="E65" s="255"/>
      <c r="F65" s="75" t="s">
        <v>203</v>
      </c>
      <c r="G65" s="76"/>
      <c r="H65" s="75"/>
      <c r="I65" s="75"/>
      <c r="J65" s="75"/>
      <c r="K65" s="77"/>
      <c r="M65" s="18" t="s">
        <v>6</v>
      </c>
      <c r="N65" s="183" t="s">
        <v>214</v>
      </c>
    </row>
    <row r="66" spans="2:14" ht="18" customHeight="1" x14ac:dyDescent="0.15">
      <c r="C66" s="67"/>
      <c r="E66" s="67"/>
      <c r="G66" s="67"/>
      <c r="M66" s="16"/>
      <c r="N66" s="183"/>
    </row>
    <row r="67" spans="2:14" ht="18" customHeight="1" thickBot="1" x14ac:dyDescent="0.2">
      <c r="B67" s="20" t="s">
        <v>303</v>
      </c>
      <c r="C67" s="67"/>
      <c r="E67" s="67"/>
      <c r="G67" s="67"/>
      <c r="M67" s="16"/>
      <c r="N67" s="235" t="s">
        <v>238</v>
      </c>
    </row>
    <row r="68" spans="2:14" ht="18" customHeight="1" x14ac:dyDescent="0.15">
      <c r="B68" s="68" t="s">
        <v>400</v>
      </c>
      <c r="C68" s="78" t="s">
        <v>194</v>
      </c>
      <c r="D68" s="78"/>
      <c r="E68" s="79"/>
      <c r="F68" s="78" t="s">
        <v>195</v>
      </c>
      <c r="G68" s="79"/>
      <c r="H68" s="78"/>
      <c r="I68" s="78" t="s">
        <v>196</v>
      </c>
      <c r="J68" s="78"/>
      <c r="K68" s="80"/>
      <c r="M68" s="16"/>
      <c r="N68" s="214"/>
    </row>
    <row r="69" spans="2:14" ht="18" customHeight="1" x14ac:dyDescent="0.15">
      <c r="B69" s="81" t="s">
        <v>155</v>
      </c>
      <c r="C69" s="239"/>
      <c r="D69" s="240"/>
      <c r="E69" s="240"/>
      <c r="F69" s="236"/>
      <c r="G69" s="237"/>
      <c r="H69" s="237"/>
      <c r="I69" s="236"/>
      <c r="J69" s="237"/>
      <c r="K69" s="238"/>
      <c r="M69" s="18" t="s">
        <v>6</v>
      </c>
      <c r="N69" s="182" t="s">
        <v>215</v>
      </c>
    </row>
    <row r="70" spans="2:14" ht="18" customHeight="1" x14ac:dyDescent="0.15">
      <c r="B70" s="82" t="s">
        <v>156</v>
      </c>
      <c r="C70" s="239"/>
      <c r="D70" s="240"/>
      <c r="E70" s="240"/>
      <c r="F70" s="236"/>
      <c r="G70" s="237"/>
      <c r="H70" s="237"/>
      <c r="I70" s="236"/>
      <c r="J70" s="237"/>
      <c r="K70" s="238"/>
      <c r="M70" s="18" t="s">
        <v>6</v>
      </c>
      <c r="N70" s="182" t="s">
        <v>216</v>
      </c>
    </row>
    <row r="71" spans="2:14" ht="18" customHeight="1" x14ac:dyDescent="0.15">
      <c r="B71" s="82" t="s">
        <v>157</v>
      </c>
      <c r="C71" s="239"/>
      <c r="D71" s="240"/>
      <c r="E71" s="240"/>
      <c r="F71" s="236"/>
      <c r="G71" s="237"/>
      <c r="H71" s="237"/>
      <c r="I71" s="236"/>
      <c r="J71" s="237"/>
      <c r="K71" s="238"/>
      <c r="M71" s="18" t="s">
        <v>6</v>
      </c>
      <c r="N71" s="182" t="s">
        <v>217</v>
      </c>
    </row>
    <row r="72" spans="2:14" ht="18" customHeight="1" x14ac:dyDescent="0.15">
      <c r="B72" s="82" t="s">
        <v>158</v>
      </c>
      <c r="C72" s="239"/>
      <c r="D72" s="240"/>
      <c r="E72" s="240"/>
      <c r="F72" s="236"/>
      <c r="G72" s="237"/>
      <c r="H72" s="237"/>
      <c r="I72" s="236"/>
      <c r="J72" s="237"/>
      <c r="K72" s="238"/>
      <c r="M72" s="18" t="s">
        <v>6</v>
      </c>
      <c r="N72" s="182" t="s">
        <v>218</v>
      </c>
    </row>
    <row r="73" spans="2:14" ht="18" customHeight="1" x14ac:dyDescent="0.15">
      <c r="B73" s="82" t="s">
        <v>159</v>
      </c>
      <c r="C73" s="239"/>
      <c r="D73" s="240"/>
      <c r="E73" s="240"/>
      <c r="F73" s="236"/>
      <c r="G73" s="237"/>
      <c r="H73" s="237"/>
      <c r="I73" s="236"/>
      <c r="J73" s="237"/>
      <c r="K73" s="238"/>
      <c r="M73" s="18" t="s">
        <v>6</v>
      </c>
      <c r="N73" s="182" t="s">
        <v>219</v>
      </c>
    </row>
    <row r="74" spans="2:14" ht="18" customHeight="1" x14ac:dyDescent="0.15">
      <c r="B74" s="82" t="s">
        <v>160</v>
      </c>
      <c r="C74" s="239"/>
      <c r="D74" s="240"/>
      <c r="E74" s="240"/>
      <c r="F74" s="236"/>
      <c r="G74" s="237"/>
      <c r="H74" s="237"/>
      <c r="I74" s="236"/>
      <c r="J74" s="237"/>
      <c r="K74" s="238"/>
      <c r="M74" s="18" t="s">
        <v>6</v>
      </c>
      <c r="N74" s="182" t="s">
        <v>220</v>
      </c>
    </row>
    <row r="75" spans="2:14" ht="18" customHeight="1" x14ac:dyDescent="0.15">
      <c r="B75" s="82" t="s">
        <v>161</v>
      </c>
      <c r="C75" s="239"/>
      <c r="D75" s="240"/>
      <c r="E75" s="240"/>
      <c r="F75" s="236"/>
      <c r="G75" s="237"/>
      <c r="H75" s="237"/>
      <c r="I75" s="236"/>
      <c r="J75" s="237"/>
      <c r="K75" s="238"/>
      <c r="M75" s="18" t="s">
        <v>6</v>
      </c>
      <c r="N75" s="182" t="s">
        <v>223</v>
      </c>
    </row>
    <row r="76" spans="2:14" ht="18" customHeight="1" x14ac:dyDescent="0.15">
      <c r="B76" s="82" t="s">
        <v>162</v>
      </c>
      <c r="C76" s="239"/>
      <c r="D76" s="240"/>
      <c r="E76" s="240"/>
      <c r="F76" s="236"/>
      <c r="G76" s="237"/>
      <c r="H76" s="237"/>
      <c r="I76" s="236"/>
      <c r="J76" s="237"/>
      <c r="K76" s="238"/>
      <c r="M76" s="18" t="s">
        <v>6</v>
      </c>
      <c r="N76" s="182" t="s">
        <v>221</v>
      </c>
    </row>
    <row r="77" spans="2:14" ht="18" customHeight="1" x14ac:dyDescent="0.15">
      <c r="B77" s="82" t="s">
        <v>163</v>
      </c>
      <c r="C77" s="239"/>
      <c r="D77" s="240"/>
      <c r="E77" s="240"/>
      <c r="F77" s="236"/>
      <c r="G77" s="237"/>
      <c r="H77" s="237"/>
      <c r="I77" s="236"/>
      <c r="J77" s="237"/>
      <c r="K77" s="238"/>
      <c r="M77" s="18" t="s">
        <v>6</v>
      </c>
      <c r="N77" s="182" t="s">
        <v>222</v>
      </c>
    </row>
    <row r="78" spans="2:14" ht="18" customHeight="1" x14ac:dyDescent="0.15">
      <c r="B78" s="82" t="s">
        <v>164</v>
      </c>
      <c r="C78" s="239"/>
      <c r="D78" s="240"/>
      <c r="E78" s="240"/>
      <c r="F78" s="236"/>
      <c r="G78" s="237"/>
      <c r="H78" s="237"/>
      <c r="I78" s="236"/>
      <c r="J78" s="237"/>
      <c r="K78" s="238"/>
      <c r="M78" s="18" t="s">
        <v>6</v>
      </c>
      <c r="N78" s="182" t="s">
        <v>224</v>
      </c>
    </row>
    <row r="79" spans="2:14" ht="18" customHeight="1" x14ac:dyDescent="0.15">
      <c r="B79" s="82" t="s">
        <v>165</v>
      </c>
      <c r="C79" s="239"/>
      <c r="D79" s="240"/>
      <c r="E79" s="240"/>
      <c r="F79" s="236"/>
      <c r="G79" s="237"/>
      <c r="H79" s="237"/>
      <c r="I79" s="236"/>
      <c r="J79" s="237"/>
      <c r="K79" s="238"/>
      <c r="M79" s="18" t="s">
        <v>6</v>
      </c>
      <c r="N79" s="182" t="s">
        <v>225</v>
      </c>
    </row>
    <row r="80" spans="2:14" ht="18" customHeight="1" x14ac:dyDescent="0.15">
      <c r="B80" s="82" t="s">
        <v>193</v>
      </c>
      <c r="C80" s="239"/>
      <c r="D80" s="240"/>
      <c r="E80" s="240"/>
      <c r="F80" s="236"/>
      <c r="G80" s="237"/>
      <c r="H80" s="237"/>
      <c r="I80" s="236"/>
      <c r="J80" s="237"/>
      <c r="K80" s="238"/>
      <c r="M80" s="18" t="s">
        <v>6</v>
      </c>
      <c r="N80" s="182" t="s">
        <v>226</v>
      </c>
    </row>
    <row r="81" spans="2:14" ht="18" customHeight="1" x14ac:dyDescent="0.15">
      <c r="B81" s="82" t="s">
        <v>166</v>
      </c>
      <c r="C81" s="239"/>
      <c r="D81" s="240"/>
      <c r="E81" s="240"/>
      <c r="F81" s="236"/>
      <c r="G81" s="237"/>
      <c r="H81" s="237"/>
      <c r="I81" s="236"/>
      <c r="J81" s="237"/>
      <c r="K81" s="238"/>
      <c r="M81" s="18" t="s">
        <v>6</v>
      </c>
      <c r="N81" s="182" t="s">
        <v>227</v>
      </c>
    </row>
    <row r="82" spans="2:14" ht="18" customHeight="1" x14ac:dyDescent="0.15">
      <c r="B82" s="82" t="s">
        <v>167</v>
      </c>
      <c r="C82" s="239"/>
      <c r="D82" s="240"/>
      <c r="E82" s="240"/>
      <c r="F82" s="236"/>
      <c r="G82" s="237"/>
      <c r="H82" s="237"/>
      <c r="I82" s="236"/>
      <c r="J82" s="237"/>
      <c r="K82" s="238"/>
      <c r="M82" s="18" t="s">
        <v>6</v>
      </c>
      <c r="N82" s="182" t="s">
        <v>228</v>
      </c>
    </row>
    <row r="83" spans="2:14" ht="18" customHeight="1" x14ac:dyDescent="0.15">
      <c r="B83" s="82" t="s">
        <v>168</v>
      </c>
      <c r="C83" s="239"/>
      <c r="D83" s="240"/>
      <c r="E83" s="240"/>
      <c r="F83" s="236"/>
      <c r="G83" s="237"/>
      <c r="H83" s="237"/>
      <c r="I83" s="236"/>
      <c r="J83" s="237"/>
      <c r="K83" s="238"/>
      <c r="M83" s="18" t="s">
        <v>6</v>
      </c>
      <c r="N83" s="182" t="s">
        <v>229</v>
      </c>
    </row>
    <row r="84" spans="2:14" ht="18" customHeight="1" x14ac:dyDescent="0.15">
      <c r="B84" s="82" t="s">
        <v>169</v>
      </c>
      <c r="C84" s="239"/>
      <c r="D84" s="240"/>
      <c r="E84" s="240"/>
      <c r="F84" s="236"/>
      <c r="G84" s="237"/>
      <c r="H84" s="237"/>
      <c r="I84" s="236"/>
      <c r="J84" s="237"/>
      <c r="K84" s="238"/>
      <c r="M84" s="18" t="s">
        <v>6</v>
      </c>
      <c r="N84" s="182" t="s">
        <v>230</v>
      </c>
    </row>
    <row r="85" spans="2:14" ht="18" customHeight="1" x14ac:dyDescent="0.15">
      <c r="B85" s="82" t="s">
        <v>170</v>
      </c>
      <c r="C85" s="239"/>
      <c r="D85" s="240"/>
      <c r="E85" s="240"/>
      <c r="F85" s="236"/>
      <c r="G85" s="237"/>
      <c r="H85" s="237"/>
      <c r="I85" s="236"/>
      <c r="J85" s="237"/>
      <c r="K85" s="238"/>
      <c r="M85" s="18" t="s">
        <v>6</v>
      </c>
      <c r="N85" s="182" t="s">
        <v>231</v>
      </c>
    </row>
    <row r="86" spans="2:14" ht="18" customHeight="1" x14ac:dyDescent="0.15">
      <c r="B86" s="82" t="s">
        <v>171</v>
      </c>
      <c r="C86" s="239"/>
      <c r="D86" s="240"/>
      <c r="E86" s="240"/>
      <c r="F86" s="236"/>
      <c r="G86" s="237"/>
      <c r="H86" s="237"/>
      <c r="I86" s="236"/>
      <c r="J86" s="237"/>
      <c r="K86" s="238"/>
      <c r="M86" s="18" t="s">
        <v>6</v>
      </c>
      <c r="N86" s="182" t="s">
        <v>232</v>
      </c>
    </row>
    <row r="87" spans="2:14" ht="18" customHeight="1" x14ac:dyDescent="0.15">
      <c r="B87" s="82" t="s">
        <v>172</v>
      </c>
      <c r="C87" s="239"/>
      <c r="D87" s="240"/>
      <c r="E87" s="240"/>
      <c r="F87" s="236"/>
      <c r="G87" s="237"/>
      <c r="H87" s="237"/>
      <c r="I87" s="236"/>
      <c r="J87" s="237"/>
      <c r="K87" s="238"/>
      <c r="M87" s="18" t="s">
        <v>6</v>
      </c>
      <c r="N87" s="182" t="s">
        <v>233</v>
      </c>
    </row>
    <row r="88" spans="2:14" ht="18" customHeight="1" x14ac:dyDescent="0.15">
      <c r="B88" s="82" t="s">
        <v>173</v>
      </c>
      <c r="C88" s="239"/>
      <c r="D88" s="240"/>
      <c r="E88" s="240"/>
      <c r="F88" s="236"/>
      <c r="G88" s="237"/>
      <c r="H88" s="237"/>
      <c r="I88" s="236"/>
      <c r="J88" s="237"/>
      <c r="K88" s="238"/>
      <c r="M88" s="18" t="s">
        <v>6</v>
      </c>
      <c r="N88" s="182" t="s">
        <v>234</v>
      </c>
    </row>
    <row r="89" spans="2:14" ht="18" customHeight="1" x14ac:dyDescent="0.15">
      <c r="B89" s="82" t="s">
        <v>174</v>
      </c>
      <c r="C89" s="239"/>
      <c r="D89" s="240"/>
      <c r="E89" s="240"/>
      <c r="F89" s="236"/>
      <c r="G89" s="237"/>
      <c r="H89" s="237"/>
      <c r="I89" s="236"/>
      <c r="J89" s="237"/>
      <c r="K89" s="238"/>
      <c r="M89" s="18" t="s">
        <v>6</v>
      </c>
      <c r="N89" s="182" t="s">
        <v>235</v>
      </c>
    </row>
    <row r="90" spans="2:14" ht="18" customHeight="1" thickBot="1" x14ac:dyDescent="0.2">
      <c r="B90" s="83" t="s">
        <v>201</v>
      </c>
      <c r="C90" s="280"/>
      <c r="D90" s="281"/>
      <c r="E90" s="281"/>
      <c r="F90" s="282"/>
      <c r="G90" s="283"/>
      <c r="H90" s="283"/>
      <c r="I90" s="282"/>
      <c r="J90" s="283"/>
      <c r="K90" s="284"/>
      <c r="M90" s="18" t="s">
        <v>6</v>
      </c>
      <c r="N90" s="183" t="s">
        <v>237</v>
      </c>
    </row>
    <row r="91" spans="2:14" ht="18" customHeight="1" thickBot="1" x14ac:dyDescent="0.2"/>
    <row r="92" spans="2:14" ht="18" customHeight="1" thickBot="1" x14ac:dyDescent="0.2">
      <c r="N92" s="21" t="str">
        <f>N118</f>
        <v>本シートの入力をお願いします。</v>
      </c>
    </row>
    <row r="93" spans="2:14" ht="18" customHeight="1" thickBot="1" x14ac:dyDescent="0.2">
      <c r="B93" s="20" t="s">
        <v>303</v>
      </c>
      <c r="C93" s="67"/>
      <c r="E93" s="67"/>
      <c r="G93" s="67"/>
      <c r="K93" s="241">
        <v>3</v>
      </c>
      <c r="L93" s="241"/>
      <c r="M93" s="16"/>
      <c r="N93" s="183"/>
    </row>
    <row r="94" spans="2:14" ht="18" customHeight="1" x14ac:dyDescent="0.15">
      <c r="B94" s="68" t="s">
        <v>401</v>
      </c>
      <c r="C94" s="78" t="s">
        <v>197</v>
      </c>
      <c r="D94" s="78"/>
      <c r="E94" s="79"/>
      <c r="F94" s="78" t="s">
        <v>198</v>
      </c>
      <c r="G94" s="79"/>
      <c r="H94" s="78"/>
      <c r="I94" s="78" t="s">
        <v>199</v>
      </c>
      <c r="J94" s="78"/>
      <c r="K94" s="80"/>
      <c r="M94" s="16"/>
      <c r="N94" s="183" t="s">
        <v>261</v>
      </c>
    </row>
    <row r="95" spans="2:14" ht="17.100000000000001" customHeight="1" x14ac:dyDescent="0.15">
      <c r="B95" s="81" t="s">
        <v>155</v>
      </c>
      <c r="C95" s="236"/>
      <c r="D95" s="237"/>
      <c r="E95" s="237"/>
      <c r="F95" s="236"/>
      <c r="G95" s="237"/>
      <c r="H95" s="237"/>
      <c r="I95" s="236"/>
      <c r="J95" s="237"/>
      <c r="K95" s="238"/>
      <c r="M95" s="18" t="s">
        <v>6</v>
      </c>
      <c r="N95" s="182" t="s">
        <v>215</v>
      </c>
    </row>
    <row r="96" spans="2:14" ht="17.100000000000001" customHeight="1" x14ac:dyDescent="0.15">
      <c r="B96" s="82" t="s">
        <v>156</v>
      </c>
      <c r="C96" s="236"/>
      <c r="D96" s="237"/>
      <c r="E96" s="237"/>
      <c r="F96" s="236"/>
      <c r="G96" s="237"/>
      <c r="H96" s="237"/>
      <c r="I96" s="236"/>
      <c r="J96" s="237"/>
      <c r="K96" s="238"/>
      <c r="M96" s="18" t="s">
        <v>6</v>
      </c>
      <c r="N96" s="182" t="s">
        <v>216</v>
      </c>
    </row>
    <row r="97" spans="2:14" ht="17.100000000000001" customHeight="1" x14ac:dyDescent="0.15">
      <c r="B97" s="82" t="s">
        <v>157</v>
      </c>
      <c r="C97" s="236"/>
      <c r="D97" s="237"/>
      <c r="E97" s="237"/>
      <c r="F97" s="236"/>
      <c r="G97" s="237"/>
      <c r="H97" s="237"/>
      <c r="I97" s="236"/>
      <c r="J97" s="237"/>
      <c r="K97" s="238"/>
      <c r="M97" s="18" t="s">
        <v>6</v>
      </c>
      <c r="N97" s="182" t="s">
        <v>217</v>
      </c>
    </row>
    <row r="98" spans="2:14" ht="17.100000000000001" customHeight="1" x14ac:dyDescent="0.15">
      <c r="B98" s="82" t="s">
        <v>158</v>
      </c>
      <c r="C98" s="236"/>
      <c r="D98" s="237"/>
      <c r="E98" s="237"/>
      <c r="F98" s="236"/>
      <c r="G98" s="237"/>
      <c r="H98" s="237"/>
      <c r="I98" s="236"/>
      <c r="J98" s="237"/>
      <c r="K98" s="238"/>
      <c r="M98" s="18" t="s">
        <v>6</v>
      </c>
      <c r="N98" s="182" t="s">
        <v>218</v>
      </c>
    </row>
    <row r="99" spans="2:14" ht="17.100000000000001" customHeight="1" x14ac:dyDescent="0.15">
      <c r="B99" s="82" t="s">
        <v>159</v>
      </c>
      <c r="C99" s="236"/>
      <c r="D99" s="237"/>
      <c r="E99" s="237"/>
      <c r="F99" s="236"/>
      <c r="G99" s="237"/>
      <c r="H99" s="237"/>
      <c r="I99" s="236"/>
      <c r="J99" s="237"/>
      <c r="K99" s="238"/>
      <c r="M99" s="18" t="s">
        <v>6</v>
      </c>
      <c r="N99" s="182" t="s">
        <v>219</v>
      </c>
    </row>
    <row r="100" spans="2:14" ht="17.100000000000001" customHeight="1" x14ac:dyDescent="0.15">
      <c r="B100" s="82" t="s">
        <v>160</v>
      </c>
      <c r="C100" s="236"/>
      <c r="D100" s="237"/>
      <c r="E100" s="237"/>
      <c r="F100" s="236"/>
      <c r="G100" s="237"/>
      <c r="H100" s="237"/>
      <c r="I100" s="236"/>
      <c r="J100" s="237"/>
      <c r="K100" s="238"/>
      <c r="M100" s="18" t="s">
        <v>6</v>
      </c>
      <c r="N100" s="182" t="s">
        <v>220</v>
      </c>
    </row>
    <row r="101" spans="2:14" ht="17.100000000000001" customHeight="1" x14ac:dyDescent="0.15">
      <c r="B101" s="82" t="s">
        <v>161</v>
      </c>
      <c r="C101" s="236"/>
      <c r="D101" s="237"/>
      <c r="E101" s="237"/>
      <c r="F101" s="236"/>
      <c r="G101" s="237"/>
      <c r="H101" s="237"/>
      <c r="I101" s="236"/>
      <c r="J101" s="237"/>
      <c r="K101" s="238"/>
      <c r="M101" s="18" t="s">
        <v>6</v>
      </c>
      <c r="N101" s="182" t="s">
        <v>223</v>
      </c>
    </row>
    <row r="102" spans="2:14" ht="17.100000000000001" customHeight="1" x14ac:dyDescent="0.15">
      <c r="B102" s="82" t="s">
        <v>162</v>
      </c>
      <c r="C102" s="236"/>
      <c r="D102" s="237"/>
      <c r="E102" s="237"/>
      <c r="F102" s="236"/>
      <c r="G102" s="237"/>
      <c r="H102" s="237"/>
      <c r="I102" s="236"/>
      <c r="J102" s="237"/>
      <c r="K102" s="238"/>
      <c r="M102" s="18" t="s">
        <v>6</v>
      </c>
      <c r="N102" s="182" t="s">
        <v>221</v>
      </c>
    </row>
    <row r="103" spans="2:14" ht="17.100000000000001" customHeight="1" x14ac:dyDescent="0.15">
      <c r="B103" s="82" t="s">
        <v>163</v>
      </c>
      <c r="C103" s="236"/>
      <c r="D103" s="237"/>
      <c r="E103" s="237"/>
      <c r="F103" s="236"/>
      <c r="G103" s="237"/>
      <c r="H103" s="237"/>
      <c r="I103" s="236"/>
      <c r="J103" s="237"/>
      <c r="K103" s="238"/>
      <c r="M103" s="18" t="s">
        <v>6</v>
      </c>
      <c r="N103" s="182" t="s">
        <v>222</v>
      </c>
    </row>
    <row r="104" spans="2:14" ht="17.100000000000001" customHeight="1" x14ac:dyDescent="0.15">
      <c r="B104" s="82" t="s">
        <v>164</v>
      </c>
      <c r="C104" s="236"/>
      <c r="D104" s="237"/>
      <c r="E104" s="237"/>
      <c r="F104" s="236"/>
      <c r="G104" s="237"/>
      <c r="H104" s="237"/>
      <c r="I104" s="236"/>
      <c r="J104" s="237"/>
      <c r="K104" s="238"/>
      <c r="M104" s="18" t="s">
        <v>6</v>
      </c>
      <c r="N104" s="182" t="s">
        <v>224</v>
      </c>
    </row>
    <row r="105" spans="2:14" ht="17.100000000000001" customHeight="1" x14ac:dyDescent="0.15">
      <c r="B105" s="82" t="s">
        <v>165</v>
      </c>
      <c r="C105" s="236"/>
      <c r="D105" s="237"/>
      <c r="E105" s="237"/>
      <c r="F105" s="236"/>
      <c r="G105" s="237"/>
      <c r="H105" s="237"/>
      <c r="I105" s="236"/>
      <c r="J105" s="237"/>
      <c r="K105" s="238"/>
      <c r="M105" s="18" t="s">
        <v>6</v>
      </c>
      <c r="N105" s="182" t="s">
        <v>225</v>
      </c>
    </row>
    <row r="106" spans="2:14" ht="17.100000000000001" customHeight="1" x14ac:dyDescent="0.15">
      <c r="B106" s="82" t="s">
        <v>193</v>
      </c>
      <c r="C106" s="236"/>
      <c r="D106" s="237"/>
      <c r="E106" s="237"/>
      <c r="F106" s="236"/>
      <c r="G106" s="237"/>
      <c r="H106" s="237"/>
      <c r="I106" s="236"/>
      <c r="J106" s="237"/>
      <c r="K106" s="238"/>
      <c r="M106" s="18" t="s">
        <v>6</v>
      </c>
      <c r="N106" s="182" t="s">
        <v>226</v>
      </c>
    </row>
    <row r="107" spans="2:14" ht="17.100000000000001" customHeight="1" x14ac:dyDescent="0.15">
      <c r="B107" s="82" t="s">
        <v>166</v>
      </c>
      <c r="C107" s="236"/>
      <c r="D107" s="237"/>
      <c r="E107" s="237"/>
      <c r="F107" s="236"/>
      <c r="G107" s="237"/>
      <c r="H107" s="237"/>
      <c r="I107" s="236"/>
      <c r="J107" s="237"/>
      <c r="K107" s="238"/>
      <c r="M107" s="18" t="s">
        <v>6</v>
      </c>
      <c r="N107" s="182" t="s">
        <v>227</v>
      </c>
    </row>
    <row r="108" spans="2:14" ht="17.100000000000001" customHeight="1" x14ac:dyDescent="0.15">
      <c r="B108" s="82" t="s">
        <v>167</v>
      </c>
      <c r="C108" s="236"/>
      <c r="D108" s="237"/>
      <c r="E108" s="237"/>
      <c r="F108" s="236"/>
      <c r="G108" s="237"/>
      <c r="H108" s="237"/>
      <c r="I108" s="236"/>
      <c r="J108" s="237"/>
      <c r="K108" s="238"/>
      <c r="M108" s="18" t="s">
        <v>6</v>
      </c>
      <c r="N108" s="182" t="s">
        <v>228</v>
      </c>
    </row>
    <row r="109" spans="2:14" ht="17.100000000000001" customHeight="1" x14ac:dyDescent="0.15">
      <c r="B109" s="82" t="s">
        <v>168</v>
      </c>
      <c r="C109" s="236"/>
      <c r="D109" s="237"/>
      <c r="E109" s="237"/>
      <c r="F109" s="236"/>
      <c r="G109" s="237"/>
      <c r="H109" s="237"/>
      <c r="I109" s="236"/>
      <c r="J109" s="237"/>
      <c r="K109" s="238"/>
      <c r="M109" s="18" t="s">
        <v>6</v>
      </c>
      <c r="N109" s="182" t="s">
        <v>229</v>
      </c>
    </row>
    <row r="110" spans="2:14" ht="17.100000000000001" customHeight="1" x14ac:dyDescent="0.15">
      <c r="B110" s="82" t="s">
        <v>169</v>
      </c>
      <c r="C110" s="236"/>
      <c r="D110" s="237"/>
      <c r="E110" s="237"/>
      <c r="F110" s="236"/>
      <c r="G110" s="237"/>
      <c r="H110" s="237"/>
      <c r="I110" s="236"/>
      <c r="J110" s="237"/>
      <c r="K110" s="238"/>
      <c r="M110" s="18" t="s">
        <v>6</v>
      </c>
      <c r="N110" s="182" t="s">
        <v>230</v>
      </c>
    </row>
    <row r="111" spans="2:14" ht="17.100000000000001" customHeight="1" x14ac:dyDescent="0.15">
      <c r="B111" s="82" t="s">
        <v>170</v>
      </c>
      <c r="C111" s="236"/>
      <c r="D111" s="237"/>
      <c r="E111" s="237"/>
      <c r="F111" s="236"/>
      <c r="G111" s="237"/>
      <c r="H111" s="237"/>
      <c r="I111" s="236"/>
      <c r="J111" s="237"/>
      <c r="K111" s="238"/>
      <c r="M111" s="18" t="s">
        <v>6</v>
      </c>
      <c r="N111" s="182" t="s">
        <v>231</v>
      </c>
    </row>
    <row r="112" spans="2:14" ht="17.100000000000001" customHeight="1" x14ac:dyDescent="0.15">
      <c r="B112" s="82" t="s">
        <v>171</v>
      </c>
      <c r="C112" s="236"/>
      <c r="D112" s="237"/>
      <c r="E112" s="237"/>
      <c r="F112" s="236"/>
      <c r="G112" s="237"/>
      <c r="H112" s="237"/>
      <c r="I112" s="236"/>
      <c r="J112" s="237"/>
      <c r="K112" s="238"/>
      <c r="M112" s="18" t="s">
        <v>6</v>
      </c>
      <c r="N112" s="182" t="s">
        <v>232</v>
      </c>
    </row>
    <row r="113" spans="2:14" ht="17.100000000000001" customHeight="1" x14ac:dyDescent="0.15">
      <c r="B113" s="82" t="s">
        <v>172</v>
      </c>
      <c r="C113" s="236"/>
      <c r="D113" s="237"/>
      <c r="E113" s="237"/>
      <c r="F113" s="236"/>
      <c r="G113" s="237"/>
      <c r="H113" s="237"/>
      <c r="I113" s="236"/>
      <c r="J113" s="237"/>
      <c r="K113" s="238"/>
      <c r="M113" s="18" t="s">
        <v>6</v>
      </c>
      <c r="N113" s="182" t="s">
        <v>233</v>
      </c>
    </row>
    <row r="114" spans="2:14" ht="17.100000000000001" customHeight="1" x14ac:dyDescent="0.15">
      <c r="B114" s="82" t="s">
        <v>173</v>
      </c>
      <c r="C114" s="236"/>
      <c r="D114" s="237"/>
      <c r="E114" s="237"/>
      <c r="F114" s="236"/>
      <c r="G114" s="237"/>
      <c r="H114" s="237"/>
      <c r="I114" s="236"/>
      <c r="J114" s="237"/>
      <c r="K114" s="238"/>
      <c r="M114" s="18" t="s">
        <v>6</v>
      </c>
      <c r="N114" s="182" t="s">
        <v>234</v>
      </c>
    </row>
    <row r="115" spans="2:14" ht="17.100000000000001" customHeight="1" x14ac:dyDescent="0.15">
      <c r="B115" s="82" t="s">
        <v>174</v>
      </c>
      <c r="C115" s="236"/>
      <c r="D115" s="237"/>
      <c r="E115" s="237"/>
      <c r="F115" s="236"/>
      <c r="G115" s="237"/>
      <c r="H115" s="237"/>
      <c r="I115" s="236"/>
      <c r="J115" s="237"/>
      <c r="K115" s="238"/>
      <c r="M115" s="18" t="s">
        <v>6</v>
      </c>
      <c r="N115" s="182" t="s">
        <v>235</v>
      </c>
    </row>
    <row r="116" spans="2:14" ht="17.100000000000001" customHeight="1" thickBot="1" x14ac:dyDescent="0.2">
      <c r="B116" s="83" t="s">
        <v>201</v>
      </c>
      <c r="C116" s="282"/>
      <c r="D116" s="283"/>
      <c r="E116" s="283"/>
      <c r="F116" s="282"/>
      <c r="G116" s="283"/>
      <c r="H116" s="283"/>
      <c r="I116" s="282"/>
      <c r="J116" s="283"/>
      <c r="K116" s="284"/>
      <c r="M116" s="18" t="s">
        <v>6</v>
      </c>
      <c r="N116" s="183" t="s">
        <v>237</v>
      </c>
    </row>
    <row r="117" spans="2:14" ht="9.9499999999999993" customHeight="1" thickBot="1" x14ac:dyDescent="0.2">
      <c r="C117" s="67"/>
      <c r="E117" s="67"/>
      <c r="G117" s="67"/>
      <c r="M117" s="16"/>
      <c r="N117" s="183"/>
    </row>
    <row r="118" spans="2:14" ht="18" customHeight="1" thickBot="1" x14ac:dyDescent="0.2">
      <c r="B118" s="20" t="s">
        <v>303</v>
      </c>
      <c r="C118" s="67"/>
      <c r="E118" s="67"/>
      <c r="G118" s="67"/>
      <c r="M118" s="16"/>
      <c r="N118" s="21" t="str">
        <f>IF(AND(G49="OK",G35="",K8=F145,K9=F145),N145,IF(AND(G49="OK",G35="",K9=F146),N146,IF(AND(G49="OK",G35="",K8=F146),N147,N144)))</f>
        <v>本シートの入力をお願いします。</v>
      </c>
    </row>
    <row r="119" spans="2:14" ht="18" customHeight="1" x14ac:dyDescent="0.15">
      <c r="B119" s="68" t="s">
        <v>402</v>
      </c>
      <c r="C119" s="84" t="s">
        <v>202</v>
      </c>
      <c r="D119" s="85"/>
      <c r="E119" s="86"/>
      <c r="F119" s="69"/>
      <c r="G119" s="87"/>
      <c r="H119" s="69"/>
      <c r="I119" s="69"/>
      <c r="J119" s="69"/>
      <c r="K119" s="72"/>
      <c r="M119" s="16"/>
      <c r="N119" s="183" t="s">
        <v>260</v>
      </c>
    </row>
    <row r="120" spans="2:14" ht="17.100000000000001" customHeight="1" x14ac:dyDescent="0.15">
      <c r="B120" s="81" t="s">
        <v>155</v>
      </c>
      <c r="C120" s="232"/>
      <c r="D120" s="233"/>
      <c r="E120" s="234"/>
      <c r="F120" s="25"/>
      <c r="G120" s="88"/>
      <c r="H120" s="25"/>
      <c r="I120" s="25"/>
      <c r="J120" s="25"/>
      <c r="K120" s="56"/>
      <c r="M120" s="18" t="s">
        <v>6</v>
      </c>
      <c r="N120" s="182" t="s">
        <v>215</v>
      </c>
    </row>
    <row r="121" spans="2:14" ht="17.100000000000001" customHeight="1" x14ac:dyDescent="0.15">
      <c r="B121" s="82" t="s">
        <v>156</v>
      </c>
      <c r="C121" s="232"/>
      <c r="D121" s="233"/>
      <c r="E121" s="234"/>
      <c r="F121" s="45"/>
      <c r="G121" s="45"/>
      <c r="H121" s="45"/>
      <c r="I121" s="45"/>
      <c r="J121" s="45"/>
      <c r="K121" s="46"/>
      <c r="M121" s="18" t="s">
        <v>6</v>
      </c>
      <c r="N121" s="182" t="s">
        <v>216</v>
      </c>
    </row>
    <row r="122" spans="2:14" ht="17.100000000000001" customHeight="1" x14ac:dyDescent="0.15">
      <c r="B122" s="82" t="s">
        <v>157</v>
      </c>
      <c r="C122" s="232"/>
      <c r="D122" s="233"/>
      <c r="E122" s="234"/>
      <c r="F122" s="45"/>
      <c r="G122" s="89"/>
      <c r="H122" s="45"/>
      <c r="I122" s="45"/>
      <c r="J122" s="45"/>
      <c r="K122" s="46"/>
      <c r="M122" s="18" t="s">
        <v>6</v>
      </c>
      <c r="N122" s="182" t="s">
        <v>217</v>
      </c>
    </row>
    <row r="123" spans="2:14" ht="17.100000000000001" customHeight="1" x14ac:dyDescent="0.15">
      <c r="B123" s="82" t="s">
        <v>158</v>
      </c>
      <c r="C123" s="232"/>
      <c r="D123" s="233"/>
      <c r="E123" s="234"/>
      <c r="F123" s="45"/>
      <c r="G123" s="89"/>
      <c r="H123" s="45"/>
      <c r="I123" s="45"/>
      <c r="J123" s="45"/>
      <c r="K123" s="46"/>
      <c r="M123" s="18" t="s">
        <v>6</v>
      </c>
      <c r="N123" s="182" t="s">
        <v>218</v>
      </c>
    </row>
    <row r="124" spans="2:14" ht="17.100000000000001" customHeight="1" x14ac:dyDescent="0.15">
      <c r="B124" s="82" t="s">
        <v>159</v>
      </c>
      <c r="C124" s="232"/>
      <c r="D124" s="233"/>
      <c r="E124" s="234"/>
      <c r="F124" s="45"/>
      <c r="G124" s="89"/>
      <c r="H124" s="45"/>
      <c r="I124" s="45"/>
      <c r="J124" s="45"/>
      <c r="K124" s="46"/>
      <c r="M124" s="18" t="s">
        <v>6</v>
      </c>
      <c r="N124" s="182" t="s">
        <v>219</v>
      </c>
    </row>
    <row r="125" spans="2:14" ht="17.100000000000001" customHeight="1" x14ac:dyDescent="0.15">
      <c r="B125" s="82" t="s">
        <v>160</v>
      </c>
      <c r="C125" s="232"/>
      <c r="D125" s="233"/>
      <c r="E125" s="234"/>
      <c r="F125" s="45"/>
      <c r="G125" s="89"/>
      <c r="H125" s="45"/>
      <c r="I125" s="45"/>
      <c r="J125" s="45"/>
      <c r="K125" s="46"/>
      <c r="M125" s="18" t="s">
        <v>6</v>
      </c>
      <c r="N125" s="182" t="s">
        <v>220</v>
      </c>
    </row>
    <row r="126" spans="2:14" ht="17.100000000000001" customHeight="1" x14ac:dyDescent="0.15">
      <c r="B126" s="82" t="s">
        <v>161</v>
      </c>
      <c r="C126" s="232"/>
      <c r="D126" s="233"/>
      <c r="E126" s="234"/>
      <c r="F126" s="45"/>
      <c r="G126" s="45"/>
      <c r="H126" s="45"/>
      <c r="I126" s="45"/>
      <c r="J126" s="45"/>
      <c r="K126" s="46"/>
      <c r="M126" s="18" t="s">
        <v>6</v>
      </c>
      <c r="N126" s="182" t="s">
        <v>223</v>
      </c>
    </row>
    <row r="127" spans="2:14" ht="17.100000000000001" customHeight="1" x14ac:dyDescent="0.15">
      <c r="B127" s="82" t="s">
        <v>162</v>
      </c>
      <c r="C127" s="232"/>
      <c r="D127" s="233"/>
      <c r="E127" s="234"/>
      <c r="F127" s="45"/>
      <c r="G127" s="89"/>
      <c r="H127" s="45"/>
      <c r="I127" s="45"/>
      <c r="J127" s="45"/>
      <c r="K127" s="46"/>
      <c r="M127" s="18" t="s">
        <v>6</v>
      </c>
      <c r="N127" s="182" t="s">
        <v>221</v>
      </c>
    </row>
    <row r="128" spans="2:14" ht="17.100000000000001" customHeight="1" x14ac:dyDescent="0.15">
      <c r="B128" s="82" t="s">
        <v>163</v>
      </c>
      <c r="C128" s="232"/>
      <c r="D128" s="233"/>
      <c r="E128" s="234"/>
      <c r="F128" s="45"/>
      <c r="G128" s="89"/>
      <c r="H128" s="45"/>
      <c r="I128" s="45"/>
      <c r="J128" s="45"/>
      <c r="K128" s="46"/>
      <c r="M128" s="18" t="s">
        <v>6</v>
      </c>
      <c r="N128" s="182" t="s">
        <v>222</v>
      </c>
    </row>
    <row r="129" spans="2:14" ht="17.100000000000001" customHeight="1" x14ac:dyDescent="0.15">
      <c r="B129" s="82" t="s">
        <v>164</v>
      </c>
      <c r="C129" s="232"/>
      <c r="D129" s="233"/>
      <c r="E129" s="234"/>
      <c r="F129" s="45"/>
      <c r="G129" s="89"/>
      <c r="H129" s="45"/>
      <c r="I129" s="45"/>
      <c r="J129" s="45"/>
      <c r="K129" s="46"/>
      <c r="M129" s="18" t="s">
        <v>6</v>
      </c>
      <c r="N129" s="182" t="s">
        <v>224</v>
      </c>
    </row>
    <row r="130" spans="2:14" ht="17.100000000000001" customHeight="1" x14ac:dyDescent="0.15">
      <c r="B130" s="82" t="s">
        <v>165</v>
      </c>
      <c r="C130" s="232"/>
      <c r="D130" s="233"/>
      <c r="E130" s="234"/>
      <c r="F130" s="45"/>
      <c r="G130" s="89"/>
      <c r="H130" s="45"/>
      <c r="I130" s="45"/>
      <c r="J130" s="45"/>
      <c r="K130" s="46"/>
      <c r="M130" s="18" t="s">
        <v>6</v>
      </c>
      <c r="N130" s="182" t="s">
        <v>225</v>
      </c>
    </row>
    <row r="131" spans="2:14" ht="17.100000000000001" customHeight="1" x14ac:dyDescent="0.15">
      <c r="B131" s="82" t="s">
        <v>193</v>
      </c>
      <c r="C131" s="232"/>
      <c r="D131" s="233"/>
      <c r="E131" s="234"/>
      <c r="F131" s="45"/>
      <c r="G131" s="89"/>
      <c r="H131" s="45"/>
      <c r="I131" s="45"/>
      <c r="J131" s="45"/>
      <c r="K131" s="46"/>
      <c r="M131" s="18" t="s">
        <v>6</v>
      </c>
      <c r="N131" s="182" t="s">
        <v>226</v>
      </c>
    </row>
    <row r="132" spans="2:14" ht="17.100000000000001" customHeight="1" x14ac:dyDescent="0.15">
      <c r="B132" s="82" t="s">
        <v>166</v>
      </c>
      <c r="C132" s="232"/>
      <c r="D132" s="233"/>
      <c r="E132" s="234"/>
      <c r="F132" s="45"/>
      <c r="G132" s="89"/>
      <c r="H132" s="45"/>
      <c r="I132" s="45"/>
      <c r="J132" s="45"/>
      <c r="K132" s="46"/>
      <c r="M132" s="18" t="s">
        <v>6</v>
      </c>
      <c r="N132" s="182" t="s">
        <v>227</v>
      </c>
    </row>
    <row r="133" spans="2:14" ht="17.100000000000001" customHeight="1" x14ac:dyDescent="0.15">
      <c r="B133" s="82" t="s">
        <v>167</v>
      </c>
      <c r="C133" s="232"/>
      <c r="D133" s="233"/>
      <c r="E133" s="234"/>
      <c r="F133" s="45"/>
      <c r="G133" s="89"/>
      <c r="H133" s="45"/>
      <c r="I133" s="45"/>
      <c r="J133" s="45"/>
      <c r="K133" s="46"/>
      <c r="M133" s="18" t="s">
        <v>6</v>
      </c>
      <c r="N133" s="182" t="s">
        <v>228</v>
      </c>
    </row>
    <row r="134" spans="2:14" ht="17.100000000000001" customHeight="1" x14ac:dyDescent="0.15">
      <c r="B134" s="82" t="s">
        <v>168</v>
      </c>
      <c r="C134" s="232"/>
      <c r="D134" s="233"/>
      <c r="E134" s="234"/>
      <c r="F134" s="45"/>
      <c r="G134" s="89"/>
      <c r="H134" s="45"/>
      <c r="I134" s="45"/>
      <c r="J134" s="45"/>
      <c r="K134" s="46"/>
      <c r="M134" s="18" t="s">
        <v>6</v>
      </c>
      <c r="N134" s="182" t="s">
        <v>229</v>
      </c>
    </row>
    <row r="135" spans="2:14" ht="17.100000000000001" customHeight="1" x14ac:dyDescent="0.15">
      <c r="B135" s="82" t="s">
        <v>169</v>
      </c>
      <c r="C135" s="232"/>
      <c r="D135" s="233"/>
      <c r="E135" s="234"/>
      <c r="F135" s="45"/>
      <c r="G135" s="89"/>
      <c r="H135" s="45"/>
      <c r="I135" s="45" t="s">
        <v>121</v>
      </c>
      <c r="J135" s="225" t="str">
        <f>IF(OR(E25="",E25="以下なし",COUNTBLANK(C69:C90)&lt;&gt;0),"",SUM(C69:C90))</f>
        <v/>
      </c>
      <c r="K135" s="226"/>
      <c r="M135" s="18" t="s">
        <v>6</v>
      </c>
      <c r="N135" s="182" t="s">
        <v>230</v>
      </c>
    </row>
    <row r="136" spans="2:14" ht="17.100000000000001" customHeight="1" x14ac:dyDescent="0.15">
      <c r="B136" s="82" t="s">
        <v>170</v>
      </c>
      <c r="C136" s="232"/>
      <c r="D136" s="233"/>
      <c r="E136" s="234"/>
      <c r="F136" s="45"/>
      <c r="G136" s="89"/>
      <c r="H136" s="45"/>
      <c r="I136" s="45" t="s">
        <v>122</v>
      </c>
      <c r="J136" s="225" t="str">
        <f>IF(OR(E26="",E26="以下なし",COUNTBLANK(F69:F90)&lt;&gt;0),"",SUM(F69:F90))</f>
        <v/>
      </c>
      <c r="K136" s="226"/>
      <c r="M136" s="18" t="s">
        <v>6</v>
      </c>
      <c r="N136" s="182" t="s">
        <v>231</v>
      </c>
    </row>
    <row r="137" spans="2:14" ht="17.100000000000001" customHeight="1" x14ac:dyDescent="0.15">
      <c r="B137" s="82" t="s">
        <v>171</v>
      </c>
      <c r="C137" s="232"/>
      <c r="D137" s="233"/>
      <c r="E137" s="234"/>
      <c r="F137" s="45"/>
      <c r="G137" s="89"/>
      <c r="H137" s="45"/>
      <c r="I137" s="45" t="s">
        <v>123</v>
      </c>
      <c r="J137" s="225" t="str">
        <f>IF(OR(E27="",E27="以下なし",COUNTBLANK(I69:I90)&lt;&gt;0),"",SUM(I69:I90))</f>
        <v/>
      </c>
      <c r="K137" s="226"/>
      <c r="M137" s="18" t="s">
        <v>6</v>
      </c>
      <c r="N137" s="182" t="s">
        <v>232</v>
      </c>
    </row>
    <row r="138" spans="2:14" ht="17.100000000000001" customHeight="1" x14ac:dyDescent="0.15">
      <c r="B138" s="82" t="s">
        <v>172</v>
      </c>
      <c r="C138" s="232"/>
      <c r="D138" s="233"/>
      <c r="E138" s="234"/>
      <c r="F138" s="45"/>
      <c r="G138" s="89"/>
      <c r="H138" s="45"/>
      <c r="I138" s="45" t="s">
        <v>124</v>
      </c>
      <c r="J138" s="225" t="str">
        <f>IF(OR(E28="",E28="以下なし",COUNTBLANK(C95:C116)&lt;&gt;0),"",SUM(C95:C116))</f>
        <v/>
      </c>
      <c r="K138" s="226"/>
      <c r="M138" s="18" t="s">
        <v>6</v>
      </c>
      <c r="N138" s="182" t="s">
        <v>233</v>
      </c>
    </row>
    <row r="139" spans="2:14" ht="17.100000000000001" customHeight="1" x14ac:dyDescent="0.15">
      <c r="B139" s="82" t="s">
        <v>173</v>
      </c>
      <c r="C139" s="232"/>
      <c r="D139" s="233"/>
      <c r="E139" s="234"/>
      <c r="F139" s="45"/>
      <c r="G139" s="89"/>
      <c r="H139" s="45"/>
      <c r="I139" s="45" t="s">
        <v>125</v>
      </c>
      <c r="J139" s="225" t="str">
        <f>IF(OR(E29="",E29="以下なし",COUNTBLANK(F95:F116)&lt;&gt;0),"",SUM(F95:F116))</f>
        <v/>
      </c>
      <c r="K139" s="226"/>
      <c r="M139" s="18" t="s">
        <v>6</v>
      </c>
      <c r="N139" s="182" t="s">
        <v>234</v>
      </c>
    </row>
    <row r="140" spans="2:14" ht="17.100000000000001" customHeight="1" x14ac:dyDescent="0.15">
      <c r="B140" s="82" t="s">
        <v>174</v>
      </c>
      <c r="C140" s="232"/>
      <c r="D140" s="233"/>
      <c r="E140" s="234"/>
      <c r="F140" s="45"/>
      <c r="G140" s="89"/>
      <c r="H140" s="45"/>
      <c r="I140" s="45" t="s">
        <v>126</v>
      </c>
      <c r="J140" s="225" t="str">
        <f>IF(OR(E30="",E30="以下なし",COUNTBLANK(I95:I116)&lt;&gt;0),"",SUM(I95:I116))</f>
        <v/>
      </c>
      <c r="K140" s="226"/>
      <c r="M140" s="18" t="s">
        <v>6</v>
      </c>
      <c r="N140" s="182" t="s">
        <v>235</v>
      </c>
    </row>
    <row r="141" spans="2:14" ht="17.100000000000001" customHeight="1" thickBot="1" x14ac:dyDescent="0.2">
      <c r="B141" s="83" t="s">
        <v>201</v>
      </c>
      <c r="C141" s="229"/>
      <c r="D141" s="230"/>
      <c r="E141" s="231"/>
      <c r="F141" s="64"/>
      <c r="G141" s="64"/>
      <c r="H141" s="64"/>
      <c r="I141" s="64" t="s">
        <v>127</v>
      </c>
      <c r="J141" s="227" t="str">
        <f>IF(OR(E31="",E31="以下なし",COUNTBLANK(C120:C141)&lt;&gt;0),"",SUM(C120:C141))</f>
        <v/>
      </c>
      <c r="K141" s="228"/>
      <c r="M141" s="18" t="s">
        <v>6</v>
      </c>
      <c r="N141" s="183" t="s">
        <v>237</v>
      </c>
    </row>
    <row r="142" spans="2:14" ht="15.95" customHeight="1" x14ac:dyDescent="0.15">
      <c r="C142" s="67"/>
      <c r="E142" s="67"/>
      <c r="G142" s="67"/>
      <c r="M142" s="16"/>
    </row>
    <row r="143" spans="2:14" ht="15.95" hidden="1" customHeight="1" x14ac:dyDescent="0.15">
      <c r="C143" s="67"/>
      <c r="E143" s="67"/>
      <c r="G143" s="67"/>
      <c r="M143" s="16"/>
      <c r="N143" s="183"/>
    </row>
    <row r="144" spans="2:14" ht="15.95" hidden="1" customHeight="1" x14ac:dyDescent="0.15">
      <c r="C144" s="67"/>
      <c r="E144" s="67"/>
      <c r="G144" s="67"/>
      <c r="M144" s="16"/>
      <c r="N144" s="183" t="s">
        <v>254</v>
      </c>
    </row>
    <row r="145" spans="3:17" ht="15.95" hidden="1" customHeight="1" x14ac:dyDescent="0.15">
      <c r="C145" s="67"/>
      <c r="D145" s="16" t="s">
        <v>9</v>
      </c>
      <c r="E145" s="90">
        <v>1</v>
      </c>
      <c r="F145" s="16" t="s">
        <v>29</v>
      </c>
      <c r="G145" s="90">
        <v>0</v>
      </c>
      <c r="M145" s="16"/>
      <c r="N145" s="183" t="s">
        <v>255</v>
      </c>
    </row>
    <row r="146" spans="3:17" ht="15.95" hidden="1" customHeight="1" x14ac:dyDescent="0.15">
      <c r="C146" s="67"/>
      <c r="D146" s="16" t="s">
        <v>10</v>
      </c>
      <c r="E146" s="90">
        <v>2</v>
      </c>
      <c r="F146" s="16" t="s">
        <v>30</v>
      </c>
      <c r="G146" s="90">
        <v>1</v>
      </c>
      <c r="I146" s="67"/>
      <c r="K146" s="67"/>
      <c r="M146" s="67"/>
      <c r="N146" s="183" t="s">
        <v>394</v>
      </c>
    </row>
    <row r="147" spans="3:17" ht="15.95" hidden="1" customHeight="1" x14ac:dyDescent="0.15">
      <c r="C147" s="67"/>
      <c r="D147" s="16" t="s">
        <v>11</v>
      </c>
      <c r="E147" s="90">
        <v>3</v>
      </c>
      <c r="I147" s="67"/>
      <c r="K147" s="67"/>
      <c r="M147" s="67"/>
      <c r="N147" s="183" t="s">
        <v>257</v>
      </c>
    </row>
    <row r="148" spans="3:17" ht="15.95" hidden="1" customHeight="1" x14ac:dyDescent="0.15">
      <c r="C148" s="67"/>
      <c r="D148" s="16" t="s">
        <v>12</v>
      </c>
      <c r="E148" s="90">
        <v>4</v>
      </c>
      <c r="F148" s="16" t="s">
        <v>33</v>
      </c>
      <c r="G148" s="90">
        <v>1</v>
      </c>
      <c r="I148" s="67"/>
      <c r="K148" s="67"/>
      <c r="M148" s="67"/>
      <c r="N148" s="183" t="s">
        <v>259</v>
      </c>
    </row>
    <row r="149" spans="3:17" ht="15.95" hidden="1" customHeight="1" x14ac:dyDescent="0.15">
      <c r="C149" s="67"/>
      <c r="D149" s="16" t="s">
        <v>13</v>
      </c>
      <c r="E149" s="90">
        <v>5</v>
      </c>
      <c r="F149" s="16" t="s">
        <v>34</v>
      </c>
      <c r="G149" s="90">
        <v>2</v>
      </c>
      <c r="K149" s="67"/>
      <c r="M149" s="67"/>
      <c r="N149" s="183" t="s">
        <v>386</v>
      </c>
    </row>
    <row r="150" spans="3:17" ht="15.95" hidden="1" customHeight="1" x14ac:dyDescent="0.15">
      <c r="C150" s="67"/>
      <c r="D150" s="16" t="s">
        <v>14</v>
      </c>
      <c r="E150" s="90">
        <v>6</v>
      </c>
      <c r="F150" s="16" t="s">
        <v>35</v>
      </c>
      <c r="G150" s="90">
        <v>3</v>
      </c>
      <c r="I150" s="67"/>
      <c r="K150" s="67"/>
      <c r="M150" s="67"/>
      <c r="N150" s="183"/>
    </row>
    <row r="151" spans="3:17" ht="15.95" hidden="1" customHeight="1" x14ac:dyDescent="0.15">
      <c r="C151" s="67"/>
      <c r="D151" s="16" t="s">
        <v>15</v>
      </c>
      <c r="E151" s="90">
        <v>7</v>
      </c>
      <c r="F151" s="16" t="s">
        <v>36</v>
      </c>
      <c r="G151" s="90">
        <v>4</v>
      </c>
      <c r="I151" s="67"/>
      <c r="M151" s="16"/>
      <c r="N151" s="183"/>
    </row>
    <row r="152" spans="3:17" ht="15.95" hidden="1" customHeight="1" x14ac:dyDescent="0.15">
      <c r="C152" s="67"/>
      <c r="D152" s="16" t="s">
        <v>16</v>
      </c>
      <c r="E152" s="90">
        <v>8</v>
      </c>
      <c r="F152" s="16" t="s">
        <v>37</v>
      </c>
      <c r="G152" s="90">
        <v>5</v>
      </c>
      <c r="I152" s="67"/>
      <c r="M152" s="16"/>
      <c r="N152" s="183"/>
    </row>
    <row r="153" spans="3:17" ht="15.95" hidden="1" customHeight="1" x14ac:dyDescent="0.15">
      <c r="C153" s="67"/>
      <c r="D153" s="16" t="s">
        <v>17</v>
      </c>
      <c r="E153" s="90">
        <v>9</v>
      </c>
      <c r="F153" s="16" t="s">
        <v>38</v>
      </c>
      <c r="G153" s="90">
        <v>6</v>
      </c>
      <c r="I153" s="67"/>
      <c r="M153" s="16"/>
      <c r="N153" s="183"/>
    </row>
    <row r="154" spans="3:17" ht="15.95" hidden="1" customHeight="1" x14ac:dyDescent="0.15">
      <c r="C154" s="67"/>
      <c r="D154" s="16" t="s">
        <v>18</v>
      </c>
      <c r="E154" s="90">
        <v>10</v>
      </c>
      <c r="F154" s="16" t="s">
        <v>39</v>
      </c>
      <c r="G154" s="90">
        <v>7</v>
      </c>
      <c r="I154" s="67"/>
      <c r="M154" s="16"/>
      <c r="N154" s="183"/>
    </row>
    <row r="155" spans="3:17" ht="15.95" hidden="1" customHeight="1" x14ac:dyDescent="0.15">
      <c r="C155" s="67"/>
      <c r="D155" s="16" t="s">
        <v>19</v>
      </c>
      <c r="E155" s="90">
        <v>11</v>
      </c>
      <c r="F155" s="16" t="s">
        <v>40</v>
      </c>
      <c r="G155" s="90">
        <v>8</v>
      </c>
      <c r="M155" s="16"/>
      <c r="N155" s="183"/>
    </row>
    <row r="156" spans="3:17" ht="15.95" hidden="1" customHeight="1" x14ac:dyDescent="0.15">
      <c r="D156" s="16" t="s">
        <v>20</v>
      </c>
      <c r="E156" s="90">
        <v>12</v>
      </c>
      <c r="F156" s="16" t="s">
        <v>41</v>
      </c>
      <c r="G156" s="90">
        <v>9</v>
      </c>
      <c r="M156" s="16"/>
      <c r="N156" s="183"/>
      <c r="Q156" s="22"/>
    </row>
    <row r="157" spans="3:17" ht="15.95" hidden="1" customHeight="1" x14ac:dyDescent="0.15">
      <c r="D157" s="16" t="s">
        <v>21</v>
      </c>
      <c r="E157" s="90">
        <v>13</v>
      </c>
      <c r="F157" s="16" t="s">
        <v>42</v>
      </c>
      <c r="G157" s="90">
        <v>10</v>
      </c>
      <c r="M157" s="16"/>
      <c r="N157" s="183"/>
      <c r="Q157" s="22"/>
    </row>
    <row r="158" spans="3:17" ht="15.95" hidden="1" customHeight="1" x14ac:dyDescent="0.15">
      <c r="D158" s="16" t="s">
        <v>22</v>
      </c>
      <c r="E158" s="90">
        <v>14</v>
      </c>
      <c r="F158" s="16" t="s">
        <v>43</v>
      </c>
      <c r="G158" s="90">
        <v>11</v>
      </c>
      <c r="M158" s="16"/>
      <c r="N158" s="183"/>
      <c r="Q158" s="22"/>
    </row>
    <row r="159" spans="3:17" ht="15.95" hidden="1" customHeight="1" x14ac:dyDescent="0.15">
      <c r="D159" s="16" t="s">
        <v>23</v>
      </c>
      <c r="E159" s="90">
        <v>15</v>
      </c>
      <c r="F159" s="16" t="s">
        <v>44</v>
      </c>
      <c r="G159" s="90">
        <v>12</v>
      </c>
      <c r="M159" s="16"/>
      <c r="N159" s="183"/>
      <c r="Q159" s="22"/>
    </row>
    <row r="160" spans="3:17" ht="15.95" hidden="1" customHeight="1" x14ac:dyDescent="0.15">
      <c r="F160" s="16" t="s">
        <v>45</v>
      </c>
      <c r="G160" s="90">
        <v>13</v>
      </c>
      <c r="M160" s="16"/>
      <c r="N160" s="183"/>
      <c r="Q160" s="22"/>
    </row>
    <row r="161" spans="4:17" ht="15.95" hidden="1" customHeight="1" x14ac:dyDescent="0.15">
      <c r="D161" s="16" t="s">
        <v>80</v>
      </c>
      <c r="E161" s="90">
        <v>1</v>
      </c>
      <c r="F161" s="16" t="s">
        <v>46</v>
      </c>
      <c r="G161" s="90">
        <v>14</v>
      </c>
      <c r="M161" s="16"/>
      <c r="N161" s="183"/>
      <c r="Q161" s="22"/>
    </row>
    <row r="162" spans="4:17" ht="15.95" hidden="1" customHeight="1" x14ac:dyDescent="0.15">
      <c r="D162" s="16" t="s">
        <v>81</v>
      </c>
      <c r="E162" s="90">
        <v>2</v>
      </c>
      <c r="F162" s="16" t="s">
        <v>47</v>
      </c>
      <c r="G162" s="90">
        <v>15</v>
      </c>
      <c r="M162" s="16"/>
      <c r="N162" s="183"/>
      <c r="Q162" s="22"/>
    </row>
    <row r="163" spans="4:17" ht="15.95" hidden="1" customHeight="1" x14ac:dyDescent="0.15">
      <c r="F163" s="16" t="s">
        <v>48</v>
      </c>
      <c r="G163" s="90">
        <v>16</v>
      </c>
      <c r="M163" s="16"/>
      <c r="N163" s="183"/>
      <c r="Q163" s="22"/>
    </row>
    <row r="164" spans="4:17" ht="15.95" hidden="1" customHeight="1" x14ac:dyDescent="0.15">
      <c r="D164" s="16" t="s">
        <v>90</v>
      </c>
      <c r="E164" s="90">
        <v>0</v>
      </c>
      <c r="F164" s="16" t="s">
        <v>49</v>
      </c>
      <c r="G164" s="90">
        <v>17</v>
      </c>
      <c r="M164" s="16"/>
      <c r="N164" s="183"/>
      <c r="Q164" s="22"/>
    </row>
    <row r="165" spans="4:17" ht="15.95" hidden="1" customHeight="1" x14ac:dyDescent="0.15">
      <c r="D165" s="16" t="s">
        <v>91</v>
      </c>
      <c r="E165" s="90">
        <v>1</v>
      </c>
      <c r="F165" s="16" t="s">
        <v>50</v>
      </c>
      <c r="G165" s="90">
        <v>18</v>
      </c>
      <c r="M165" s="16"/>
      <c r="N165" s="183"/>
      <c r="Q165" s="22"/>
    </row>
    <row r="166" spans="4:17" ht="15.95" hidden="1" customHeight="1" x14ac:dyDescent="0.15">
      <c r="D166" s="16" t="s">
        <v>92</v>
      </c>
      <c r="E166" s="90">
        <v>2</v>
      </c>
      <c r="F166" s="16" t="s">
        <v>51</v>
      </c>
      <c r="G166" s="90">
        <v>19</v>
      </c>
      <c r="M166" s="16"/>
      <c r="N166" s="183"/>
      <c r="Q166" s="22"/>
    </row>
    <row r="167" spans="4:17" ht="15.95" hidden="1" customHeight="1" x14ac:dyDescent="0.15">
      <c r="F167" s="16" t="s">
        <v>52</v>
      </c>
      <c r="G167" s="90">
        <v>20</v>
      </c>
      <c r="M167" s="16"/>
      <c r="N167" s="183"/>
      <c r="Q167" s="22"/>
    </row>
    <row r="168" spans="4:17" ht="15.95" hidden="1" customHeight="1" x14ac:dyDescent="0.15">
      <c r="D168" s="16" t="s">
        <v>95</v>
      </c>
      <c r="E168" s="90">
        <v>1</v>
      </c>
      <c r="F168" s="16" t="s">
        <v>53</v>
      </c>
      <c r="G168" s="90">
        <v>21</v>
      </c>
      <c r="M168" s="16"/>
      <c r="N168" s="183"/>
      <c r="Q168" s="22"/>
    </row>
    <row r="169" spans="4:17" ht="15.95" hidden="1" customHeight="1" x14ac:dyDescent="0.15">
      <c r="D169" s="16" t="s">
        <v>96</v>
      </c>
      <c r="E169" s="90">
        <v>2</v>
      </c>
      <c r="F169" s="16" t="s">
        <v>54</v>
      </c>
      <c r="G169" s="90">
        <v>22</v>
      </c>
      <c r="M169" s="16"/>
      <c r="N169" s="183"/>
      <c r="Q169" s="22"/>
    </row>
    <row r="170" spans="4:17" ht="15.95" hidden="1" customHeight="1" x14ac:dyDescent="0.15">
      <c r="D170" s="16" t="s">
        <v>97</v>
      </c>
      <c r="E170" s="90">
        <v>3</v>
      </c>
      <c r="F170" s="16" t="s">
        <v>55</v>
      </c>
      <c r="G170" s="90">
        <v>23</v>
      </c>
      <c r="M170" s="16"/>
      <c r="N170" s="183"/>
      <c r="Q170" s="22"/>
    </row>
    <row r="171" spans="4:17" ht="15.95" hidden="1" customHeight="1" x14ac:dyDescent="0.15">
      <c r="F171" s="16" t="s">
        <v>56</v>
      </c>
      <c r="G171" s="90">
        <v>24</v>
      </c>
      <c r="M171" s="16"/>
      <c r="N171" s="183"/>
      <c r="Q171" s="22"/>
    </row>
    <row r="172" spans="4:17" ht="15.95" hidden="1" customHeight="1" x14ac:dyDescent="0.15">
      <c r="D172" s="16" t="s">
        <v>128</v>
      </c>
      <c r="E172" s="90">
        <v>1</v>
      </c>
      <c r="F172" s="16" t="s">
        <v>57</v>
      </c>
      <c r="G172" s="90">
        <v>25</v>
      </c>
      <c r="M172" s="16"/>
      <c r="N172" s="183"/>
      <c r="Q172" s="22"/>
    </row>
    <row r="173" spans="4:17" ht="15.95" hidden="1" customHeight="1" x14ac:dyDescent="0.15">
      <c r="D173" s="16" t="s">
        <v>129</v>
      </c>
      <c r="E173" s="90">
        <v>2</v>
      </c>
      <c r="F173" s="16" t="s">
        <v>58</v>
      </c>
      <c r="G173" s="90">
        <v>26</v>
      </c>
      <c r="M173" s="16"/>
      <c r="N173" s="183"/>
      <c r="Q173" s="22"/>
    </row>
    <row r="174" spans="4:17" ht="15.95" hidden="1" customHeight="1" x14ac:dyDescent="0.15">
      <c r="D174" s="16" t="s">
        <v>130</v>
      </c>
      <c r="E174" s="90">
        <v>3</v>
      </c>
      <c r="F174" s="16" t="s">
        <v>59</v>
      </c>
      <c r="G174" s="90">
        <v>27</v>
      </c>
      <c r="M174" s="16"/>
      <c r="N174" s="183"/>
      <c r="Q174" s="22"/>
    </row>
    <row r="175" spans="4:17" ht="15.95" hidden="1" customHeight="1" x14ac:dyDescent="0.15">
      <c r="D175" s="16" t="s">
        <v>131</v>
      </c>
      <c r="E175" s="90">
        <v>4</v>
      </c>
      <c r="F175" s="16" t="s">
        <v>60</v>
      </c>
      <c r="G175" s="90">
        <v>28</v>
      </c>
      <c r="M175" s="16"/>
      <c r="N175" s="183"/>
      <c r="Q175" s="22"/>
    </row>
    <row r="176" spans="4:17" ht="15.95" hidden="1" customHeight="1" x14ac:dyDescent="0.15">
      <c r="D176" s="16" t="s">
        <v>132</v>
      </c>
      <c r="E176" s="90">
        <v>5</v>
      </c>
      <c r="F176" s="16" t="s">
        <v>61</v>
      </c>
      <c r="G176" s="90">
        <v>29</v>
      </c>
      <c r="M176" s="16"/>
      <c r="N176" s="183"/>
      <c r="Q176" s="22"/>
    </row>
    <row r="177" spans="4:17" ht="15.95" hidden="1" customHeight="1" x14ac:dyDescent="0.15">
      <c r="D177" s="16" t="s">
        <v>133</v>
      </c>
      <c r="E177" s="90">
        <v>6</v>
      </c>
      <c r="F177" s="16" t="s">
        <v>62</v>
      </c>
      <c r="G177" s="90">
        <v>30</v>
      </c>
      <c r="M177" s="16"/>
      <c r="N177" s="183"/>
      <c r="Q177" s="22"/>
    </row>
    <row r="178" spans="4:17" ht="15.95" hidden="1" customHeight="1" x14ac:dyDescent="0.15">
      <c r="D178" s="16" t="s">
        <v>134</v>
      </c>
      <c r="E178" s="90">
        <v>7</v>
      </c>
      <c r="F178" s="16" t="s">
        <v>63</v>
      </c>
      <c r="G178" s="90">
        <v>31</v>
      </c>
      <c r="M178" s="16"/>
      <c r="N178" s="183"/>
      <c r="Q178" s="22"/>
    </row>
    <row r="179" spans="4:17" ht="15.95" hidden="1" customHeight="1" x14ac:dyDescent="0.15">
      <c r="D179" s="16" t="s">
        <v>135</v>
      </c>
      <c r="E179" s="90">
        <v>8</v>
      </c>
      <c r="F179" s="16" t="s">
        <v>64</v>
      </c>
      <c r="G179" s="90">
        <v>32</v>
      </c>
      <c r="M179" s="16"/>
      <c r="N179" s="183"/>
      <c r="Q179" s="22"/>
    </row>
    <row r="180" spans="4:17" ht="15.95" hidden="1" customHeight="1" x14ac:dyDescent="0.15">
      <c r="D180" s="16" t="s">
        <v>136</v>
      </c>
      <c r="E180" s="90">
        <v>9</v>
      </c>
      <c r="F180" s="16" t="s">
        <v>65</v>
      </c>
      <c r="G180" s="90">
        <v>33</v>
      </c>
      <c r="M180" s="16"/>
      <c r="N180" s="183"/>
      <c r="Q180" s="22"/>
    </row>
    <row r="181" spans="4:17" ht="15.95" hidden="1" customHeight="1" x14ac:dyDescent="0.15">
      <c r="D181" s="16" t="s">
        <v>137</v>
      </c>
      <c r="E181" s="90">
        <v>10</v>
      </c>
      <c r="F181" s="16" t="s">
        <v>66</v>
      </c>
      <c r="G181" s="90">
        <v>34</v>
      </c>
      <c r="M181" s="16"/>
      <c r="N181" s="183"/>
      <c r="Q181" s="22"/>
    </row>
    <row r="182" spans="4:17" ht="15.95" hidden="1" customHeight="1" x14ac:dyDescent="0.15">
      <c r="D182" s="16" t="s">
        <v>138</v>
      </c>
      <c r="E182" s="90">
        <v>11</v>
      </c>
      <c r="F182" s="16" t="s">
        <v>67</v>
      </c>
      <c r="G182" s="90">
        <v>35</v>
      </c>
      <c r="M182" s="16"/>
      <c r="N182" s="183"/>
      <c r="Q182" s="22"/>
    </row>
    <row r="183" spans="4:17" ht="15.95" hidden="1" customHeight="1" x14ac:dyDescent="0.15">
      <c r="D183" s="16" t="s">
        <v>249</v>
      </c>
      <c r="F183" s="16" t="s">
        <v>68</v>
      </c>
      <c r="G183" s="90">
        <v>36</v>
      </c>
      <c r="M183" s="16"/>
      <c r="N183" s="183"/>
      <c r="Q183" s="22"/>
    </row>
    <row r="184" spans="4:17" ht="15.95" hidden="1" customHeight="1" x14ac:dyDescent="0.15">
      <c r="F184" s="16" t="s">
        <v>69</v>
      </c>
      <c r="G184" s="90">
        <v>37</v>
      </c>
      <c r="M184" s="16"/>
      <c r="N184" s="183"/>
      <c r="Q184" s="22"/>
    </row>
    <row r="185" spans="4:17" ht="15.95" hidden="1" customHeight="1" x14ac:dyDescent="0.15">
      <c r="D185" s="16" t="s">
        <v>139</v>
      </c>
      <c r="E185" s="90">
        <v>1</v>
      </c>
      <c r="F185" s="16" t="s">
        <v>70</v>
      </c>
      <c r="G185" s="90">
        <v>38</v>
      </c>
      <c r="M185" s="16"/>
      <c r="N185" s="183"/>
      <c r="Q185" s="22"/>
    </row>
    <row r="186" spans="4:17" ht="15.95" hidden="1" customHeight="1" x14ac:dyDescent="0.15">
      <c r="D186" s="16" t="s">
        <v>140</v>
      </c>
      <c r="E186" s="90">
        <v>2</v>
      </c>
      <c r="F186" s="16" t="s">
        <v>71</v>
      </c>
      <c r="G186" s="90">
        <v>39</v>
      </c>
      <c r="M186" s="16"/>
      <c r="N186" s="183"/>
      <c r="Q186" s="22"/>
    </row>
    <row r="187" spans="4:17" ht="15.95" hidden="1" customHeight="1" x14ac:dyDescent="0.15">
      <c r="D187" s="16" t="s">
        <v>141</v>
      </c>
      <c r="E187" s="90">
        <v>3</v>
      </c>
      <c r="F187" s="16" t="s">
        <v>72</v>
      </c>
      <c r="G187" s="90">
        <v>40</v>
      </c>
      <c r="M187" s="16"/>
      <c r="N187" s="183"/>
      <c r="Q187" s="22"/>
    </row>
    <row r="188" spans="4:17" ht="15.95" hidden="1" customHeight="1" x14ac:dyDescent="0.15">
      <c r="D188" s="16" t="s">
        <v>142</v>
      </c>
      <c r="E188" s="90">
        <v>4</v>
      </c>
      <c r="F188" s="16" t="s">
        <v>73</v>
      </c>
      <c r="G188" s="90">
        <v>41</v>
      </c>
      <c r="M188" s="16"/>
      <c r="N188" s="183"/>
      <c r="Q188" s="22"/>
    </row>
    <row r="189" spans="4:17" ht="15.95" hidden="1" customHeight="1" x14ac:dyDescent="0.15">
      <c r="D189" s="16" t="s">
        <v>143</v>
      </c>
      <c r="E189" s="90">
        <v>5</v>
      </c>
      <c r="F189" s="16" t="s">
        <v>74</v>
      </c>
      <c r="G189" s="90">
        <v>42</v>
      </c>
      <c r="M189" s="16"/>
      <c r="N189" s="183"/>
      <c r="Q189" s="22"/>
    </row>
    <row r="190" spans="4:17" ht="15.95" hidden="1" customHeight="1" x14ac:dyDescent="0.15">
      <c r="D190" s="16" t="s">
        <v>144</v>
      </c>
      <c r="E190" s="90">
        <v>6</v>
      </c>
      <c r="F190" s="16" t="s">
        <v>75</v>
      </c>
      <c r="G190" s="90">
        <v>43</v>
      </c>
      <c r="M190" s="16"/>
      <c r="N190" s="183"/>
      <c r="Q190" s="22"/>
    </row>
    <row r="191" spans="4:17" ht="15.95" hidden="1" customHeight="1" x14ac:dyDescent="0.15">
      <c r="F191" s="16" t="s">
        <v>76</v>
      </c>
      <c r="G191" s="90">
        <v>44</v>
      </c>
      <c r="M191" s="16"/>
      <c r="N191" s="183"/>
      <c r="Q191" s="22"/>
    </row>
    <row r="192" spans="4:17" ht="15.95" hidden="1" customHeight="1" x14ac:dyDescent="0.15">
      <c r="F192" s="16" t="s">
        <v>77</v>
      </c>
      <c r="G192" s="90">
        <v>45</v>
      </c>
      <c r="M192" s="16"/>
      <c r="N192" s="183"/>
      <c r="Q192" s="22"/>
    </row>
    <row r="193" spans="6:17" ht="15.95" hidden="1" customHeight="1" x14ac:dyDescent="0.15">
      <c r="F193" s="16" t="s">
        <v>78</v>
      </c>
      <c r="G193" s="90">
        <v>46</v>
      </c>
      <c r="M193" s="16"/>
      <c r="N193" s="183"/>
      <c r="Q193" s="22"/>
    </row>
    <row r="194" spans="6:17" ht="15.95" hidden="1" customHeight="1" x14ac:dyDescent="0.15">
      <c r="F194" s="16" t="s">
        <v>79</v>
      </c>
      <c r="G194" s="90">
        <v>47</v>
      </c>
      <c r="M194" s="16"/>
      <c r="N194" s="183"/>
      <c r="Q194" s="22"/>
    </row>
    <row r="195" spans="6:17" ht="15.95" hidden="1" customHeight="1" x14ac:dyDescent="0.15"/>
    <row r="196" spans="6:17" ht="15.95" customHeight="1" x14ac:dyDescent="0.15"/>
  </sheetData>
  <sheetProtection algorithmName="SHA-512" hashValue="YeAGv8eOMt0FeVJ7+GGHEw3of00R9eOGawqmME0UQGNjJGARrIFWybFBtXMTRoPd5rDxDUL8/JLajsTHlUoLQQ==" saltValue="eWiljZBB+6kAW6nwYhS8Yg==" spinCount="100000" sheet="1" objects="1" scenarios="1"/>
  <mergeCells count="219">
    <mergeCell ref="C132:E132"/>
    <mergeCell ref="C133:E133"/>
    <mergeCell ref="C136:E136"/>
    <mergeCell ref="C120:E120"/>
    <mergeCell ref="C121:E121"/>
    <mergeCell ref="C122:E122"/>
    <mergeCell ref="C123:E123"/>
    <mergeCell ref="C115:E115"/>
    <mergeCell ref="F115:H115"/>
    <mergeCell ref="C131:E131"/>
    <mergeCell ref="C111:E111"/>
    <mergeCell ref="F111:H111"/>
    <mergeCell ref="I111:K111"/>
    <mergeCell ref="I115:K115"/>
    <mergeCell ref="C116:E116"/>
    <mergeCell ref="F116:H116"/>
    <mergeCell ref="I116:K116"/>
    <mergeCell ref="C129:E129"/>
    <mergeCell ref="C130:E130"/>
    <mergeCell ref="C112:E112"/>
    <mergeCell ref="F112:H112"/>
    <mergeCell ref="I112:K112"/>
    <mergeCell ref="C113:E113"/>
    <mergeCell ref="F113:H113"/>
    <mergeCell ref="I113:K113"/>
    <mergeCell ref="C114:E114"/>
    <mergeCell ref="F114:H114"/>
    <mergeCell ref="I114:K114"/>
    <mergeCell ref="C108:E108"/>
    <mergeCell ref="F108:H108"/>
    <mergeCell ref="I108:K108"/>
    <mergeCell ref="C109:E109"/>
    <mergeCell ref="F109:H109"/>
    <mergeCell ref="I109:K109"/>
    <mergeCell ref="C110:E110"/>
    <mergeCell ref="F110:H110"/>
    <mergeCell ref="I110:K110"/>
    <mergeCell ref="C105:E105"/>
    <mergeCell ref="F105:H105"/>
    <mergeCell ref="I105:K105"/>
    <mergeCell ref="I102:K102"/>
    <mergeCell ref="C106:E106"/>
    <mergeCell ref="F106:H106"/>
    <mergeCell ref="I106:K106"/>
    <mergeCell ref="C107:E107"/>
    <mergeCell ref="F107:H107"/>
    <mergeCell ref="I107:K107"/>
    <mergeCell ref="C98:E98"/>
    <mergeCell ref="F98:H98"/>
    <mergeCell ref="I98:K98"/>
    <mergeCell ref="C99:E99"/>
    <mergeCell ref="F99:H99"/>
    <mergeCell ref="I99:K99"/>
    <mergeCell ref="C104:E104"/>
    <mergeCell ref="F104:H104"/>
    <mergeCell ref="I104:K104"/>
    <mergeCell ref="C96:E96"/>
    <mergeCell ref="F96:H96"/>
    <mergeCell ref="I96:K96"/>
    <mergeCell ref="C90:E90"/>
    <mergeCell ref="C89:E89"/>
    <mergeCell ref="C97:E97"/>
    <mergeCell ref="F97:H97"/>
    <mergeCell ref="I97:K97"/>
    <mergeCell ref="I87:K87"/>
    <mergeCell ref="I88:K88"/>
    <mergeCell ref="I89:K89"/>
    <mergeCell ref="I90:K90"/>
    <mergeCell ref="C95:E95"/>
    <mergeCell ref="F95:H95"/>
    <mergeCell ref="I95:K95"/>
    <mergeCell ref="F87:H87"/>
    <mergeCell ref="F88:H88"/>
    <mergeCell ref="F89:H89"/>
    <mergeCell ref="F90:H90"/>
    <mergeCell ref="C87:E87"/>
    <mergeCell ref="C88:E88"/>
    <mergeCell ref="K93:L93"/>
    <mergeCell ref="E29:F29"/>
    <mergeCell ref="H29:I29"/>
    <mergeCell ref="E30:F30"/>
    <mergeCell ref="H30:I30"/>
    <mergeCell ref="E31:F31"/>
    <mergeCell ref="H31:I31"/>
    <mergeCell ref="E32:G32"/>
    <mergeCell ref="E33:G33"/>
    <mergeCell ref="H32:I32"/>
    <mergeCell ref="H33:I33"/>
    <mergeCell ref="K2:L2"/>
    <mergeCell ref="D1:I1"/>
    <mergeCell ref="H5:K5"/>
    <mergeCell ref="J17:K17"/>
    <mergeCell ref="C18:K18"/>
    <mergeCell ref="E19:F19"/>
    <mergeCell ref="H19:I19"/>
    <mergeCell ref="H20:I20"/>
    <mergeCell ref="E22:F22"/>
    <mergeCell ref="H22:I22"/>
    <mergeCell ref="H6:K6"/>
    <mergeCell ref="C7:K7"/>
    <mergeCell ref="C9:D9"/>
    <mergeCell ref="J11:K11"/>
    <mergeCell ref="C12:E12"/>
    <mergeCell ref="C13:E13"/>
    <mergeCell ref="C14:E14"/>
    <mergeCell ref="J15:K15"/>
    <mergeCell ref="J16:K16"/>
    <mergeCell ref="C23:E23"/>
    <mergeCell ref="E25:F25"/>
    <mergeCell ref="H25:I25"/>
    <mergeCell ref="E26:F26"/>
    <mergeCell ref="H26:I26"/>
    <mergeCell ref="E27:F27"/>
    <mergeCell ref="H27:I27"/>
    <mergeCell ref="E28:F28"/>
    <mergeCell ref="H28:I28"/>
    <mergeCell ref="C57:E57"/>
    <mergeCell ref="C58:E58"/>
    <mergeCell ref="C69:E69"/>
    <mergeCell ref="C70:E70"/>
    <mergeCell ref="C71:E71"/>
    <mergeCell ref="I69:K69"/>
    <mergeCell ref="I70:K70"/>
    <mergeCell ref="I71:K71"/>
    <mergeCell ref="C59:E59"/>
    <mergeCell ref="C60:E60"/>
    <mergeCell ref="F69:H69"/>
    <mergeCell ref="F70:H70"/>
    <mergeCell ref="F71:H71"/>
    <mergeCell ref="C61:E61"/>
    <mergeCell ref="C62:E62"/>
    <mergeCell ref="C63:E63"/>
    <mergeCell ref="C64:E64"/>
    <mergeCell ref="C65:E65"/>
    <mergeCell ref="K47:L47"/>
    <mergeCell ref="C49:E49"/>
    <mergeCell ref="C50:E50"/>
    <mergeCell ref="C51:E51"/>
    <mergeCell ref="C52:E52"/>
    <mergeCell ref="C53:E53"/>
    <mergeCell ref="C54:E54"/>
    <mergeCell ref="C55:E55"/>
    <mergeCell ref="C56:E56"/>
    <mergeCell ref="C73:E73"/>
    <mergeCell ref="C74:E74"/>
    <mergeCell ref="C75:E75"/>
    <mergeCell ref="C76:E76"/>
    <mergeCell ref="I81:K81"/>
    <mergeCell ref="I72:K72"/>
    <mergeCell ref="I73:K73"/>
    <mergeCell ref="I74:K74"/>
    <mergeCell ref="I75:K75"/>
    <mergeCell ref="I76:K76"/>
    <mergeCell ref="F72:H72"/>
    <mergeCell ref="F73:H73"/>
    <mergeCell ref="F74:H74"/>
    <mergeCell ref="F75:H75"/>
    <mergeCell ref="F76:H76"/>
    <mergeCell ref="C72:E72"/>
    <mergeCell ref="F77:H77"/>
    <mergeCell ref="I79:K79"/>
    <mergeCell ref="C77:E77"/>
    <mergeCell ref="C78:E78"/>
    <mergeCell ref="C79:E79"/>
    <mergeCell ref="I77:K77"/>
    <mergeCell ref="I78:K78"/>
    <mergeCell ref="F78:H78"/>
    <mergeCell ref="F79:H79"/>
    <mergeCell ref="I85:K85"/>
    <mergeCell ref="I86:K86"/>
    <mergeCell ref="C80:E80"/>
    <mergeCell ref="C81:E81"/>
    <mergeCell ref="C82:E82"/>
    <mergeCell ref="C83:E83"/>
    <mergeCell ref="C84:E84"/>
    <mergeCell ref="C85:E85"/>
    <mergeCell ref="C86:E86"/>
    <mergeCell ref="I82:K82"/>
    <mergeCell ref="I83:K83"/>
    <mergeCell ref="I84:K84"/>
    <mergeCell ref="I80:K80"/>
    <mergeCell ref="N67:N68"/>
    <mergeCell ref="C103:E103"/>
    <mergeCell ref="F103:H103"/>
    <mergeCell ref="I103:K103"/>
    <mergeCell ref="C124:E124"/>
    <mergeCell ref="C125:E125"/>
    <mergeCell ref="C126:E126"/>
    <mergeCell ref="C127:E127"/>
    <mergeCell ref="C128:E128"/>
    <mergeCell ref="C100:E100"/>
    <mergeCell ref="F100:H100"/>
    <mergeCell ref="I100:K100"/>
    <mergeCell ref="C101:E101"/>
    <mergeCell ref="F101:H101"/>
    <mergeCell ref="I101:K101"/>
    <mergeCell ref="C102:E102"/>
    <mergeCell ref="F102:H102"/>
    <mergeCell ref="F80:H80"/>
    <mergeCell ref="F81:H81"/>
    <mergeCell ref="F82:H82"/>
    <mergeCell ref="F83:H83"/>
    <mergeCell ref="F84:H84"/>
    <mergeCell ref="F85:H85"/>
    <mergeCell ref="F86:H86"/>
    <mergeCell ref="J135:K135"/>
    <mergeCell ref="J141:K141"/>
    <mergeCell ref="J136:K136"/>
    <mergeCell ref="J137:K137"/>
    <mergeCell ref="J138:K138"/>
    <mergeCell ref="J139:K139"/>
    <mergeCell ref="J140:K140"/>
    <mergeCell ref="C141:E141"/>
    <mergeCell ref="C134:E134"/>
    <mergeCell ref="C135:E135"/>
    <mergeCell ref="C137:E137"/>
    <mergeCell ref="C138:E138"/>
    <mergeCell ref="C140:E140"/>
    <mergeCell ref="C139:E139"/>
  </mergeCells>
  <phoneticPr fontId="3"/>
  <conditionalFormatting sqref="C50:E53 C55:E65">
    <cfRule type="expression" dxfId="199" priority="15">
      <formula>$C50&lt;&gt;""</formula>
    </cfRule>
  </conditionalFormatting>
  <conditionalFormatting sqref="C69:E90">
    <cfRule type="expression" dxfId="198" priority="2">
      <formula>$E$25=$D$183</formula>
    </cfRule>
  </conditionalFormatting>
  <conditionalFormatting sqref="C95:E116">
    <cfRule type="expression" dxfId="197" priority="12">
      <formula>AND($E$28&lt;&gt;"",$E$28&lt;&gt;"以下なし")</formula>
    </cfRule>
  </conditionalFormatting>
  <conditionalFormatting sqref="C120:E141">
    <cfRule type="expression" dxfId="196" priority="9">
      <formula>AND($E$31&lt;&gt;"",$E$31&lt;&gt;"以下なし")</formula>
    </cfRule>
  </conditionalFormatting>
  <conditionalFormatting sqref="C7:K7 C9 C12:E14 C18 C23">
    <cfRule type="expression" dxfId="195" priority="29">
      <formula>$C7&lt;&gt;""</formula>
    </cfRule>
  </conditionalFormatting>
  <conditionalFormatting sqref="C69:K90 C95:K116 C120:E141">
    <cfRule type="expression" dxfId="194" priority="8">
      <formula>C69&lt;&gt;""</formula>
    </cfRule>
  </conditionalFormatting>
  <conditionalFormatting sqref="E19:F19 E22:F22">
    <cfRule type="expression" dxfId="193" priority="26">
      <formula>$E19&lt;&gt;""</formula>
    </cfRule>
  </conditionalFormatting>
  <conditionalFormatting sqref="E22:F22 H22 C23">
    <cfRule type="expression" dxfId="192" priority="1">
      <formula>$K$21="無"</formula>
    </cfRule>
  </conditionalFormatting>
  <conditionalFormatting sqref="E32:I33">
    <cfRule type="expression" dxfId="191" priority="22">
      <formula>E32&lt;&gt;""</formula>
    </cfRule>
  </conditionalFormatting>
  <conditionalFormatting sqref="E25:K31">
    <cfRule type="expression" dxfId="190" priority="16">
      <formula>$E$25=$D$183</formula>
    </cfRule>
    <cfRule type="expression" dxfId="189" priority="24">
      <formula>E25&lt;&gt;""</formula>
    </cfRule>
  </conditionalFormatting>
  <conditionalFormatting sqref="E26:K31">
    <cfRule type="expression" dxfId="188" priority="23">
      <formula>$E$26=$D$183</formula>
    </cfRule>
  </conditionalFormatting>
  <conditionalFormatting sqref="E27:K31">
    <cfRule type="expression" dxfId="187" priority="21">
      <formula>$E$27=$D$183</formula>
    </cfRule>
  </conditionalFormatting>
  <conditionalFormatting sqref="E28:K31">
    <cfRule type="expression" dxfId="186" priority="20">
      <formula>$E$28=$D$183</formula>
    </cfRule>
  </conditionalFormatting>
  <conditionalFormatting sqref="E29:K31">
    <cfRule type="expression" dxfId="185" priority="19">
      <formula>$E$29=$D$183</formula>
    </cfRule>
  </conditionalFormatting>
  <conditionalFormatting sqref="E30:K31">
    <cfRule type="expression" dxfId="184" priority="18">
      <formula>$E$30=$D$183</formula>
    </cfRule>
  </conditionalFormatting>
  <conditionalFormatting sqref="E31:K31">
    <cfRule type="expression" dxfId="183" priority="17">
      <formula>$E$31=$D$183</formula>
    </cfRule>
  </conditionalFormatting>
  <conditionalFormatting sqref="F69:H90">
    <cfRule type="expression" dxfId="182" priority="14">
      <formula>AND($E$26&lt;&gt;"",$E$26&lt;&gt;"以下なし")</formula>
    </cfRule>
  </conditionalFormatting>
  <conditionalFormatting sqref="F95:H116">
    <cfRule type="expression" dxfId="181" priority="11">
      <formula>AND($E$29&lt;&gt;"",$E$29&lt;&gt;"以下なし")</formula>
    </cfRule>
  </conditionalFormatting>
  <conditionalFormatting sqref="G49">
    <cfRule type="expression" dxfId="180" priority="3">
      <formula>$G$49="OK"</formula>
    </cfRule>
    <cfRule type="expression" dxfId="179" priority="4">
      <formula>$G$49="NG"</formula>
    </cfRule>
  </conditionalFormatting>
  <conditionalFormatting sqref="H19:I20 H22:I22">
    <cfRule type="expression" dxfId="178" priority="25">
      <formula>$H19&lt;&gt;""</formula>
    </cfRule>
  </conditionalFormatting>
  <conditionalFormatting sqref="H5:K6">
    <cfRule type="expression" dxfId="177" priority="30">
      <formula>$H5&lt;&gt;""</formula>
    </cfRule>
  </conditionalFormatting>
  <conditionalFormatting sqref="I69:K90">
    <cfRule type="expression" dxfId="176" priority="13">
      <formula>AND($E$27&lt;&gt;"",$E$27&lt;&gt;"以下なし")</formula>
    </cfRule>
  </conditionalFormatting>
  <conditionalFormatting sqref="I95:K116">
    <cfRule type="expression" dxfId="175" priority="10">
      <formula>AND($E$30&lt;&gt;"",$E$30&lt;&gt;"以下なし")</formula>
    </cfRule>
  </conditionalFormatting>
  <conditionalFormatting sqref="J11:K11 J15:K17">
    <cfRule type="expression" dxfId="174" priority="27">
      <formula>$J11&lt;&gt;""</formula>
    </cfRule>
  </conditionalFormatting>
  <conditionalFormatting sqref="J11:K11">
    <cfRule type="expression" dxfId="173" priority="5">
      <formula>$K$10=$F$145</formula>
    </cfRule>
  </conditionalFormatting>
  <conditionalFormatting sqref="K8:K10 K21">
    <cfRule type="expression" dxfId="172" priority="28">
      <formula>$K8&lt;&gt;""</formula>
    </cfRule>
  </conditionalFormatting>
  <dataValidations count="8">
    <dataValidation type="list" allowBlank="1" showInputMessage="1" showErrorMessage="1" sqref="H25:I31" xr:uid="{E249740B-3F10-416B-8AA1-7BBACA972F16}">
      <formula1>$D$184:$D$190</formula1>
    </dataValidation>
    <dataValidation type="list" allowBlank="1" showInputMessage="1" showErrorMessage="1" sqref="E25:F31" xr:uid="{B26EF2EA-2E74-4680-842F-3052224D4817}">
      <formula1>$D$171:$D$183</formula1>
    </dataValidation>
    <dataValidation type="list" allowBlank="1" showInputMessage="1" showErrorMessage="1" sqref="H5:K5" xr:uid="{FB780A7B-4D3A-4AEE-8BC9-F0174C9C3894}">
      <formula1>$D$144:$D$159</formula1>
    </dataValidation>
    <dataValidation type="list" allowBlank="1" showInputMessage="1" showErrorMessage="1" sqref="K8:K10 K21" xr:uid="{21E71FBC-8BBB-450A-AA96-35C73D41FB5B}">
      <formula1>$F$144:$F$146</formula1>
    </dataValidation>
    <dataValidation type="list" allowBlank="1" showInputMessage="1" showErrorMessage="1" sqref="J11:K11" xr:uid="{11696A6C-1A3E-4EC5-9FB6-D749DDB3AAE6}">
      <formula1>$D$160:$D$162</formula1>
    </dataValidation>
    <dataValidation type="list" allowBlank="1" showInputMessage="1" showErrorMessage="1" sqref="J15:K15" xr:uid="{3ED1416C-9C7B-4A10-96DD-665839D391AF}">
      <formula1>$D$163:$D$166</formula1>
    </dataValidation>
    <dataValidation type="list" allowBlank="1" showInputMessage="1" showErrorMessage="1" sqref="J16:K16" xr:uid="{B62FB929-72E1-4F3F-91AA-60EA3F5798AE}">
      <formula1>$D$167:$D$170</formula1>
    </dataValidation>
    <dataValidation type="list" allowBlank="1" showInputMessage="1" showErrorMessage="1" sqref="C9:D9" xr:uid="{4F12414B-868D-4D43-A5F8-5BEE763257C9}">
      <formula1>$F$147:$F$194</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7549-9A9F-4942-B64C-C3A0650CBB88}">
  <sheetPr>
    <tabColor rgb="FFFFC000"/>
  </sheetPr>
  <dimension ref="B1:Q196"/>
  <sheetViews>
    <sheetView showGridLines="0" view="pageBreakPreview" zoomScaleNormal="100" zoomScaleSheetLayoutView="100" workbookViewId="0">
      <selection activeCell="K8" sqref="K8"/>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62" t="s">
        <v>416</v>
      </c>
      <c r="E1" s="263"/>
      <c r="F1" s="263"/>
      <c r="G1" s="263"/>
      <c r="H1" s="263"/>
      <c r="I1" s="264"/>
      <c r="J1" s="16" t="s">
        <v>1</v>
      </c>
      <c r="N1" s="180" t="s">
        <v>414</v>
      </c>
    </row>
    <row r="2" spans="2:14" ht="24.95" customHeight="1" thickBot="1" x14ac:dyDescent="0.2">
      <c r="B2" s="20" t="s">
        <v>410</v>
      </c>
      <c r="K2" s="241">
        <v>1</v>
      </c>
      <c r="L2" s="241"/>
      <c r="M2" s="204"/>
      <c r="N2" s="181" t="s">
        <v>415</v>
      </c>
    </row>
    <row r="3" spans="2:14" ht="18" customHeight="1" thickBot="1" x14ac:dyDescent="0.2">
      <c r="B3" s="20" t="s">
        <v>0</v>
      </c>
      <c r="N3" s="21" t="str">
        <f>N118</f>
        <v>本シートの入力をお願いします。</v>
      </c>
    </row>
    <row r="4" spans="2:14" ht="18" customHeight="1" thickBot="1" x14ac:dyDescent="0.2">
      <c r="B4" s="184" t="s">
        <v>3</v>
      </c>
      <c r="C4" s="185" t="s">
        <v>4</v>
      </c>
      <c r="D4" s="185"/>
      <c r="E4" s="185"/>
      <c r="F4" s="185"/>
      <c r="G4" s="185"/>
      <c r="H4" s="185"/>
      <c r="I4" s="185"/>
      <c r="J4" s="185"/>
      <c r="K4" s="186"/>
    </row>
    <row r="5" spans="2:14" ht="18" customHeight="1" x14ac:dyDescent="0.15">
      <c r="B5" s="23" t="s">
        <v>5</v>
      </c>
      <c r="C5" s="24"/>
      <c r="D5" s="25"/>
      <c r="E5" s="25"/>
      <c r="F5" s="25"/>
      <c r="G5" s="26" t="s">
        <v>250</v>
      </c>
      <c r="H5" s="285" t="str">
        <f>IF('調査票(1期主)'!$K$9="有",'調査票(1期主)'!H5:K5,"")</f>
        <v/>
      </c>
      <c r="I5" s="286"/>
      <c r="J5" s="286"/>
      <c r="K5" s="287"/>
      <c r="N5" s="22" t="s">
        <v>250</v>
      </c>
    </row>
    <row r="6" spans="2:14" ht="18" customHeight="1" x14ac:dyDescent="0.15">
      <c r="B6" s="27"/>
      <c r="C6" s="28"/>
      <c r="D6" s="29"/>
      <c r="E6" s="29"/>
      <c r="F6" s="29"/>
      <c r="G6" s="30" t="s">
        <v>250</v>
      </c>
      <c r="H6" s="288" t="str">
        <f>IF('調査票(1期主)'!$K$9="有",'調査票(1期主)'!H6:K6,"")</f>
        <v/>
      </c>
      <c r="I6" s="289"/>
      <c r="J6" s="289"/>
      <c r="K6" s="290"/>
      <c r="N6" s="22" t="s">
        <v>250</v>
      </c>
    </row>
    <row r="7" spans="2:14" ht="18" customHeight="1" x14ac:dyDescent="0.15">
      <c r="B7" s="31" t="s">
        <v>26</v>
      </c>
      <c r="C7" s="291" t="str">
        <f>IF('調査票(1期主)'!$K$9="有",'調査票(1期主)'!C7:C7,"")</f>
        <v/>
      </c>
      <c r="D7" s="292"/>
      <c r="E7" s="292"/>
      <c r="F7" s="292"/>
      <c r="G7" s="292"/>
      <c r="H7" s="292"/>
      <c r="I7" s="292"/>
      <c r="J7" s="292"/>
      <c r="K7" s="293"/>
      <c r="N7" s="22" t="s">
        <v>250</v>
      </c>
    </row>
    <row r="8" spans="2:14" ht="18" customHeight="1" x14ac:dyDescent="0.15">
      <c r="B8" s="27"/>
      <c r="C8" s="28"/>
      <c r="D8" s="29"/>
      <c r="E8" s="29"/>
      <c r="F8" s="29"/>
      <c r="G8" s="29"/>
      <c r="H8" s="29"/>
      <c r="I8" s="29"/>
      <c r="J8" s="30" t="s">
        <v>242</v>
      </c>
      <c r="K8" s="189"/>
      <c r="M8" s="18" t="s">
        <v>6</v>
      </c>
      <c r="N8" s="22" t="s">
        <v>247</v>
      </c>
    </row>
    <row r="9" spans="2:14" ht="18" customHeight="1" x14ac:dyDescent="0.15">
      <c r="B9" s="35" t="s">
        <v>31</v>
      </c>
      <c r="C9" s="294" t="str">
        <f>IF('調査票(1期主)'!$K$9="有",'調査票(1期主)'!C9:C9,"")</f>
        <v/>
      </c>
      <c r="D9" s="295"/>
      <c r="E9" s="36"/>
      <c r="F9" s="36"/>
      <c r="G9" s="36"/>
      <c r="H9" s="36"/>
      <c r="I9" s="36"/>
      <c r="J9" s="37" t="s">
        <v>243</v>
      </c>
      <c r="K9" s="189"/>
      <c r="M9" s="18" t="s">
        <v>6</v>
      </c>
      <c r="N9" s="22" t="s">
        <v>248</v>
      </c>
    </row>
    <row r="10" spans="2:14" ht="18" customHeight="1" x14ac:dyDescent="0.15">
      <c r="B10" s="31" t="str">
        <f>'調査票(1期主)'!B10</f>
        <v>④ 週休２日促進工事の取組</v>
      </c>
      <c r="C10" s="38"/>
      <c r="D10" s="39"/>
      <c r="E10" s="39"/>
      <c r="F10" s="39"/>
      <c r="G10" s="39"/>
      <c r="H10" s="39"/>
      <c r="I10" s="39"/>
      <c r="J10" s="50" t="s">
        <v>250</v>
      </c>
      <c r="K10" s="91" t="str">
        <f>IF('調査票(1期主)'!$K$9="有",'調査票(1期主)'!K10:K10,"")</f>
        <v/>
      </c>
      <c r="N10" s="22" t="s">
        <v>250</v>
      </c>
    </row>
    <row r="11" spans="2:14" ht="18" customHeight="1" x14ac:dyDescent="0.15">
      <c r="B11" s="41"/>
      <c r="C11" s="28"/>
      <c r="D11" s="29"/>
      <c r="E11" s="29"/>
      <c r="F11" s="29"/>
      <c r="G11" s="29"/>
      <c r="H11" s="29"/>
      <c r="I11" s="30" t="s">
        <v>250</v>
      </c>
      <c r="J11" s="288" t="str">
        <f>IF('調査票(1期主)'!$K$9="有",'調査票(1期主)'!J11:J11,"")</f>
        <v/>
      </c>
      <c r="K11" s="290"/>
      <c r="N11" s="22" t="s">
        <v>250</v>
      </c>
    </row>
    <row r="12" spans="2:14" ht="18" customHeight="1" x14ac:dyDescent="0.15">
      <c r="B12" s="31" t="s">
        <v>82</v>
      </c>
      <c r="C12" s="303" t="str">
        <f>IF('調査票(1期主)'!$K$9="有",'調査票(1期主)'!C12:C12,"")</f>
        <v/>
      </c>
      <c r="D12" s="304"/>
      <c r="E12" s="304"/>
      <c r="F12" s="42" t="s">
        <v>83</v>
      </c>
      <c r="G12" s="39" t="s">
        <v>250</v>
      </c>
      <c r="H12" s="39"/>
      <c r="I12" s="39"/>
      <c r="J12" s="39"/>
      <c r="K12" s="43"/>
      <c r="N12" s="22" t="s">
        <v>250</v>
      </c>
    </row>
    <row r="13" spans="2:14" ht="18" customHeight="1" x14ac:dyDescent="0.15">
      <c r="B13" s="23"/>
      <c r="C13" s="305" t="str">
        <f>IF('調査票(1期主)'!$K$9="有",'調査票(1期主)'!C13:C13,"")</f>
        <v/>
      </c>
      <c r="D13" s="306"/>
      <c r="E13" s="306"/>
      <c r="F13" s="44" t="s">
        <v>83</v>
      </c>
      <c r="G13" s="45" t="s">
        <v>250</v>
      </c>
      <c r="H13" s="45"/>
      <c r="I13" s="45"/>
      <c r="J13" s="45"/>
      <c r="K13" s="46"/>
      <c r="N13" s="22" t="s">
        <v>250</v>
      </c>
    </row>
    <row r="14" spans="2:14" ht="18" customHeight="1" x14ac:dyDescent="0.15">
      <c r="B14" s="27"/>
      <c r="C14" s="307" t="str">
        <f>IF('調査票(1期主)'!$K$9="有",'調査票(1期主)'!C14:C14,"")</f>
        <v/>
      </c>
      <c r="D14" s="308"/>
      <c r="E14" s="308"/>
      <c r="F14" s="47" t="s">
        <v>83</v>
      </c>
      <c r="G14" s="29" t="s">
        <v>250</v>
      </c>
      <c r="H14" s="29"/>
      <c r="I14" s="29"/>
      <c r="J14" s="29"/>
      <c r="K14" s="48"/>
      <c r="N14" s="22" t="s">
        <v>250</v>
      </c>
    </row>
    <row r="15" spans="2:14" ht="18" customHeight="1" x14ac:dyDescent="0.15">
      <c r="B15" s="35" t="s">
        <v>89</v>
      </c>
      <c r="C15" s="36"/>
      <c r="D15" s="36"/>
      <c r="E15" s="36"/>
      <c r="F15" s="36"/>
      <c r="G15" s="36"/>
      <c r="H15" s="36"/>
      <c r="I15" s="37" t="s">
        <v>250</v>
      </c>
      <c r="J15" s="309" t="str">
        <f>IF('調査票(1期主)'!$K$9="有",'調査票(1期主)'!J15:J15,"")</f>
        <v/>
      </c>
      <c r="K15" s="310"/>
      <c r="N15" s="22" t="s">
        <v>250</v>
      </c>
    </row>
    <row r="16" spans="2:14" ht="18" customHeight="1" x14ac:dyDescent="0.15">
      <c r="B16" s="35" t="s">
        <v>365</v>
      </c>
      <c r="C16" s="36"/>
      <c r="D16" s="36"/>
      <c r="E16" s="36"/>
      <c r="F16" s="36"/>
      <c r="G16" s="36"/>
      <c r="H16" s="36"/>
      <c r="I16" s="37" t="s">
        <v>250</v>
      </c>
      <c r="J16" s="298" t="str">
        <f>IF('調査票(1期主)'!$K$9="有",'調査票(1期主)'!J16:J16,"")</f>
        <v/>
      </c>
      <c r="K16" s="299"/>
      <c r="N16" s="22" t="s">
        <v>250</v>
      </c>
    </row>
    <row r="17" spans="2:14" ht="18" customHeight="1" x14ac:dyDescent="0.15">
      <c r="B17" s="35" t="s">
        <v>98</v>
      </c>
      <c r="C17" s="36"/>
      <c r="D17" s="36"/>
      <c r="E17" s="36"/>
      <c r="F17" s="36"/>
      <c r="G17" s="36"/>
      <c r="H17" s="36"/>
      <c r="I17" s="37" t="s">
        <v>250</v>
      </c>
      <c r="J17" s="298" t="str">
        <f>IF('調査票(1期主)'!$K$9="有",'調査票(1期主)'!J17:J17,"")</f>
        <v/>
      </c>
      <c r="K17" s="299"/>
      <c r="N17" s="22" t="s">
        <v>250</v>
      </c>
    </row>
    <row r="18" spans="2:14" ht="18" customHeight="1" x14ac:dyDescent="0.15">
      <c r="B18" s="49" t="s">
        <v>101</v>
      </c>
      <c r="C18" s="294" t="str">
        <f>IF('調査票(1期主)'!$K$9="有",'調査票(1期主)'!C18:C18,"")</f>
        <v/>
      </c>
      <c r="D18" s="300"/>
      <c r="E18" s="300"/>
      <c r="F18" s="300"/>
      <c r="G18" s="300"/>
      <c r="H18" s="300"/>
      <c r="I18" s="300"/>
      <c r="J18" s="300"/>
      <c r="K18" s="299"/>
      <c r="N18" s="22" t="s">
        <v>250</v>
      </c>
    </row>
    <row r="19" spans="2:14" ht="18" customHeight="1" x14ac:dyDescent="0.15">
      <c r="B19" s="31" t="s">
        <v>102</v>
      </c>
      <c r="C19" s="38"/>
      <c r="D19" s="50" t="s">
        <v>104</v>
      </c>
      <c r="E19" s="301" t="str">
        <f>IF('調査票(1期主)'!$K$9="有",'調査票(1期主)'!E19:E19,"")</f>
        <v/>
      </c>
      <c r="F19" s="302"/>
      <c r="G19" s="51" t="s">
        <v>103</v>
      </c>
      <c r="H19" s="301" t="str">
        <f>IF('調査票(1期主)'!$K$9="有",'調査票(1期主)'!H19:H19,"")</f>
        <v/>
      </c>
      <c r="I19" s="302"/>
      <c r="J19" s="39" t="s">
        <v>105</v>
      </c>
      <c r="K19" s="43"/>
      <c r="N19" s="22" t="s">
        <v>250</v>
      </c>
    </row>
    <row r="20" spans="2:14" ht="18" customHeight="1" x14ac:dyDescent="0.15">
      <c r="B20" s="41"/>
      <c r="C20" s="28"/>
      <c r="D20" s="29"/>
      <c r="E20" s="29"/>
      <c r="F20" s="29"/>
      <c r="G20" s="30" t="s">
        <v>107</v>
      </c>
      <c r="H20" s="311" t="str">
        <f>IF('調査票(1期主)'!$K$9="有",'調査票(1期主)'!H20:H20,"")</f>
        <v/>
      </c>
      <c r="I20" s="312"/>
      <c r="J20" s="29" t="s">
        <v>106</v>
      </c>
      <c r="K20" s="48"/>
      <c r="N20" s="22" t="s">
        <v>250</v>
      </c>
    </row>
    <row r="21" spans="2:14" ht="18" customHeight="1" x14ac:dyDescent="0.15">
      <c r="B21" s="31" t="s">
        <v>108</v>
      </c>
      <c r="C21" s="38"/>
      <c r="D21" s="39"/>
      <c r="E21" s="39"/>
      <c r="F21" s="39"/>
      <c r="G21" s="39"/>
      <c r="H21" s="39"/>
      <c r="I21" s="39"/>
      <c r="J21" s="50" t="s">
        <v>109</v>
      </c>
      <c r="K21" s="91" t="str">
        <f>IF('調査票(1期主)'!$K$9="有",'調査票(1期主)'!K21:K21,"")</f>
        <v/>
      </c>
      <c r="N21" s="22" t="s">
        <v>250</v>
      </c>
    </row>
    <row r="22" spans="2:14" ht="18" customHeight="1" x14ac:dyDescent="0.15">
      <c r="B22" s="23"/>
      <c r="C22" s="58"/>
      <c r="D22" s="59" t="s">
        <v>110</v>
      </c>
      <c r="E22" s="313" t="str">
        <f>IF(AND('調査票(1期主)'!$K$9="有",'調査票(1期主)'!$K$21="有"),'調査票(1期主)'!E22:E22,"")</f>
        <v/>
      </c>
      <c r="F22" s="314"/>
      <c r="G22" s="55" t="s">
        <v>103</v>
      </c>
      <c r="H22" s="313" t="str">
        <f>IF(AND('調査票(1期主)'!$K$9="有",'調査票(1期主)'!$K$21="有"),'調査票(1期主)'!H22:H22,"")</f>
        <v/>
      </c>
      <c r="I22" s="314"/>
      <c r="J22" s="45" t="s">
        <v>111</v>
      </c>
      <c r="K22" s="46"/>
      <c r="N22" s="22" t="s">
        <v>250</v>
      </c>
    </row>
    <row r="23" spans="2:14" ht="18" customHeight="1" x14ac:dyDescent="0.15">
      <c r="B23" s="41"/>
      <c r="C23" s="296" t="str">
        <f>IF('調査票(1期主)'!$K$9="有",'調査票(1期主)'!C23:C23,"")</f>
        <v/>
      </c>
      <c r="D23" s="289"/>
      <c r="E23" s="297"/>
      <c r="F23" s="47" t="s">
        <v>83</v>
      </c>
      <c r="G23" s="29" t="s">
        <v>114</v>
      </c>
      <c r="H23" s="29"/>
      <c r="I23" s="29"/>
      <c r="J23" s="29"/>
      <c r="K23" s="48"/>
      <c r="N23" s="22" t="s">
        <v>250</v>
      </c>
    </row>
    <row r="24" spans="2:14" ht="18" customHeight="1" x14ac:dyDescent="0.15">
      <c r="B24" s="31" t="s">
        <v>115</v>
      </c>
      <c r="C24" s="38"/>
      <c r="D24" s="39"/>
      <c r="E24" s="187" t="s">
        <v>116</v>
      </c>
      <c r="F24" s="187"/>
      <c r="G24" s="187" t="s">
        <v>117</v>
      </c>
      <c r="H24" s="187" t="s">
        <v>118</v>
      </c>
      <c r="I24" s="187"/>
      <c r="J24" s="187" t="s">
        <v>119</v>
      </c>
      <c r="K24" s="188" t="s">
        <v>120</v>
      </c>
      <c r="N24" s="22" t="s">
        <v>252</v>
      </c>
    </row>
    <row r="25" spans="2:14" ht="18" customHeight="1" x14ac:dyDescent="0.15">
      <c r="B25" s="23"/>
      <c r="C25" s="58"/>
      <c r="D25" s="59" t="s">
        <v>121</v>
      </c>
      <c r="E25" s="259"/>
      <c r="F25" s="260"/>
      <c r="G25" s="191"/>
      <c r="H25" s="259"/>
      <c r="I25" s="261"/>
      <c r="J25" s="192"/>
      <c r="K25" s="189"/>
      <c r="M25" s="18" t="s">
        <v>6</v>
      </c>
      <c r="N25" s="22" t="s">
        <v>175</v>
      </c>
    </row>
    <row r="26" spans="2:14" ht="18" customHeight="1" x14ac:dyDescent="0.15">
      <c r="B26" s="23"/>
      <c r="C26" s="58"/>
      <c r="D26" s="59" t="s">
        <v>122</v>
      </c>
      <c r="E26" s="259"/>
      <c r="F26" s="260"/>
      <c r="G26" s="191"/>
      <c r="H26" s="259"/>
      <c r="I26" s="261"/>
      <c r="J26" s="192"/>
      <c r="K26" s="189"/>
      <c r="M26" s="18" t="s">
        <v>6</v>
      </c>
      <c r="N26" s="22" t="s">
        <v>151</v>
      </c>
    </row>
    <row r="27" spans="2:14" ht="18" customHeight="1" x14ac:dyDescent="0.15">
      <c r="B27" s="23"/>
      <c r="C27" s="58"/>
      <c r="D27" s="59" t="s">
        <v>123</v>
      </c>
      <c r="E27" s="259"/>
      <c r="F27" s="260"/>
      <c r="G27" s="191"/>
      <c r="H27" s="259"/>
      <c r="I27" s="261"/>
      <c r="J27" s="192"/>
      <c r="K27" s="189"/>
      <c r="M27" s="18" t="s">
        <v>6</v>
      </c>
      <c r="N27" s="22" t="s">
        <v>178</v>
      </c>
    </row>
    <row r="28" spans="2:14" ht="18" customHeight="1" x14ac:dyDescent="0.15">
      <c r="B28" s="23"/>
      <c r="C28" s="58"/>
      <c r="D28" s="59" t="s">
        <v>124</v>
      </c>
      <c r="E28" s="259"/>
      <c r="F28" s="260"/>
      <c r="G28" s="191"/>
      <c r="H28" s="259"/>
      <c r="I28" s="261"/>
      <c r="J28" s="192"/>
      <c r="K28" s="189"/>
      <c r="M28" s="18" t="s">
        <v>6</v>
      </c>
      <c r="N28" s="22" t="s">
        <v>154</v>
      </c>
    </row>
    <row r="29" spans="2:14" ht="18" customHeight="1" x14ac:dyDescent="0.15">
      <c r="B29" s="23"/>
      <c r="C29" s="58"/>
      <c r="D29" s="59" t="s">
        <v>125</v>
      </c>
      <c r="E29" s="259"/>
      <c r="F29" s="260"/>
      <c r="G29" s="191"/>
      <c r="H29" s="259"/>
      <c r="I29" s="261"/>
      <c r="J29" s="192"/>
      <c r="K29" s="189"/>
      <c r="M29" s="18" t="s">
        <v>6</v>
      </c>
      <c r="N29" s="22" t="s">
        <v>176</v>
      </c>
    </row>
    <row r="30" spans="2:14" ht="18" customHeight="1" x14ac:dyDescent="0.15">
      <c r="B30" s="23"/>
      <c r="C30" s="58"/>
      <c r="D30" s="59" t="s">
        <v>126</v>
      </c>
      <c r="E30" s="259"/>
      <c r="F30" s="260"/>
      <c r="G30" s="191"/>
      <c r="H30" s="259"/>
      <c r="I30" s="261"/>
      <c r="J30" s="192"/>
      <c r="K30" s="189"/>
      <c r="M30" s="18" t="s">
        <v>6</v>
      </c>
      <c r="N30" s="22" t="s">
        <v>177</v>
      </c>
    </row>
    <row r="31" spans="2:14" ht="18" customHeight="1" x14ac:dyDescent="0.15">
      <c r="B31" s="41"/>
      <c r="C31" s="28"/>
      <c r="D31" s="30" t="s">
        <v>127</v>
      </c>
      <c r="E31" s="259"/>
      <c r="F31" s="260"/>
      <c r="G31" s="191"/>
      <c r="H31" s="259"/>
      <c r="I31" s="261"/>
      <c r="J31" s="192"/>
      <c r="K31" s="189"/>
      <c r="M31" s="18" t="s">
        <v>6</v>
      </c>
      <c r="N31" s="202" t="s">
        <v>413</v>
      </c>
    </row>
    <row r="32" spans="2:14" ht="18" customHeight="1" x14ac:dyDescent="0.15">
      <c r="B32" s="31" t="s">
        <v>145</v>
      </c>
      <c r="C32" s="38"/>
      <c r="D32" s="50" t="s">
        <v>250</v>
      </c>
      <c r="E32" s="315" t="str">
        <f>IF('調査票(1期主)'!$K$9="有",'調査票(1期主)'!E32:E32,"")</f>
        <v/>
      </c>
      <c r="F32" s="316"/>
      <c r="G32" s="317"/>
      <c r="H32" s="315" t="str">
        <f>IF('調査票(1期主)'!$K$9="有",'調査票(1期主)'!H32:H32,"")</f>
        <v/>
      </c>
      <c r="I32" s="317"/>
      <c r="J32" s="39" t="s">
        <v>250</v>
      </c>
      <c r="K32" s="60"/>
      <c r="N32" s="22" t="s">
        <v>250</v>
      </c>
    </row>
    <row r="33" spans="2:14" ht="18" customHeight="1" thickBot="1" x14ac:dyDescent="0.2">
      <c r="B33" s="61"/>
      <c r="C33" s="62"/>
      <c r="D33" s="63" t="s">
        <v>250</v>
      </c>
      <c r="E33" s="318" t="str">
        <f>IF('調査票(1期主)'!$K$9="有",'調査票(1期主)'!E33:E33,"")</f>
        <v/>
      </c>
      <c r="F33" s="319"/>
      <c r="G33" s="320"/>
      <c r="H33" s="321" t="str">
        <f>IF('調査票(1期主)'!$K$9="有",'調査票(1期主)'!H33:H33,"")</f>
        <v/>
      </c>
      <c r="I33" s="322"/>
      <c r="J33" s="64" t="s">
        <v>250</v>
      </c>
      <c r="K33" s="65"/>
      <c r="N33" s="22" t="s">
        <v>250</v>
      </c>
    </row>
    <row r="34" spans="2:14" ht="18" customHeight="1" x14ac:dyDescent="0.15">
      <c r="N34" s="19"/>
    </row>
    <row r="35" spans="2:14" ht="18" customHeight="1" x14ac:dyDescent="0.15">
      <c r="G35" s="66" t="str">
        <f>IF(AND(H5&lt;&gt;"",OR(K8="",K9="",AND(E25&lt;&gt;D183,K25=""))),N148,"")</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411</v>
      </c>
      <c r="C47" s="67"/>
      <c r="G47" s="67"/>
      <c r="K47" s="241">
        <v>2</v>
      </c>
      <c r="L47" s="241"/>
      <c r="M47" s="16"/>
      <c r="N47" s="16"/>
    </row>
    <row r="48" spans="2:14" ht="18" customHeight="1" thickBot="1" x14ac:dyDescent="0.2">
      <c r="B48" s="20" t="s">
        <v>179</v>
      </c>
      <c r="C48" s="67"/>
      <c r="E48" s="67"/>
      <c r="G48" s="67"/>
      <c r="M48" s="16"/>
      <c r="N48" s="16"/>
    </row>
    <row r="49" spans="2:14" ht="18" customHeight="1" x14ac:dyDescent="0.15">
      <c r="B49" s="68" t="s">
        <v>184</v>
      </c>
      <c r="C49" s="242" t="str">
        <f>IF(COUNTBLANK(C50:C65)=0,SUM(C50:C65),"")</f>
        <v/>
      </c>
      <c r="D49" s="243"/>
      <c r="E49" s="244"/>
      <c r="F49" s="69"/>
      <c r="G49" s="70" t="str">
        <f>IF(C49&lt;&gt;"","OK",IF(AND(C49="",E25=""),"","NG"))</f>
        <v/>
      </c>
      <c r="H49" s="71" t="str">
        <f>IF(AND(OR(E25=D183,E26=D183,E27=D183,E28=D183,E29=D183,E30=D183,E31&lt;&gt;""),G49="NG"),N148,IF(G49="NG",N149,""))</f>
        <v/>
      </c>
      <c r="I49" s="69"/>
      <c r="J49" s="69"/>
      <c r="K49" s="72"/>
      <c r="N49" s="22" t="s">
        <v>204</v>
      </c>
    </row>
    <row r="50" spans="2:14" ht="18" customHeight="1" x14ac:dyDescent="0.15">
      <c r="B50" s="23" t="s">
        <v>180</v>
      </c>
      <c r="C50" s="245"/>
      <c r="D50" s="246"/>
      <c r="E50" s="247"/>
      <c r="F50" s="16" t="s">
        <v>203</v>
      </c>
      <c r="K50" s="73"/>
      <c r="M50" s="18" t="s">
        <v>6</v>
      </c>
      <c r="N50" s="22" t="s">
        <v>245</v>
      </c>
    </row>
    <row r="51" spans="2:14" ht="18" customHeight="1" x14ac:dyDescent="0.15">
      <c r="B51" s="23" t="s">
        <v>181</v>
      </c>
      <c r="C51" s="245"/>
      <c r="D51" s="246"/>
      <c r="E51" s="247"/>
      <c r="F51" s="16" t="s">
        <v>203</v>
      </c>
      <c r="K51" s="73"/>
      <c r="M51" s="18" t="s">
        <v>6</v>
      </c>
      <c r="N51" s="22" t="s">
        <v>245</v>
      </c>
    </row>
    <row r="52" spans="2:14" ht="18" customHeight="1" x14ac:dyDescent="0.15">
      <c r="B52" s="23" t="s">
        <v>182</v>
      </c>
      <c r="C52" s="245"/>
      <c r="D52" s="246"/>
      <c r="E52" s="247"/>
      <c r="F52" s="16" t="s">
        <v>203</v>
      </c>
      <c r="K52" s="73"/>
      <c r="M52" s="18" t="s">
        <v>6</v>
      </c>
      <c r="N52" s="22" t="s">
        <v>245</v>
      </c>
    </row>
    <row r="53" spans="2:14" ht="18" customHeight="1" x14ac:dyDescent="0.15">
      <c r="B53" s="23" t="s">
        <v>183</v>
      </c>
      <c r="C53" s="245"/>
      <c r="D53" s="246"/>
      <c r="E53" s="247"/>
      <c r="F53" s="16" t="s">
        <v>203</v>
      </c>
      <c r="G53" s="67"/>
      <c r="K53" s="73"/>
      <c r="M53" s="18" t="s">
        <v>6</v>
      </c>
      <c r="N53" s="22" t="s">
        <v>208</v>
      </c>
    </row>
    <row r="54" spans="2:14" ht="18" customHeight="1" x14ac:dyDescent="0.15">
      <c r="B54" s="23" t="s">
        <v>372</v>
      </c>
      <c r="C54" s="248" t="str">
        <f>IF(E25=D183,0,IF(AND(E26=D183,J135&lt;&gt;""),J135,IF(AND(E27=D183,COUNTBLANK(J135:J136)=0),SUM(J135:K136),IF(AND(E28=D183,COUNTBLANK(J135:J137)=0),SUM(J135:K137),IF(AND(E29=D183,COUNTBLANK(J135:J138)=0),SUM(J135:K138),IF(AND(E30=D183,COUNTBLANK(J135:J139)=0),SUM(J135:K139),IF(AND(E31=D183,COUNTBLANK(J135:J140)=0),SUM(J135:K140),IF(AND(E31&lt;&gt;D183,E31&lt;&gt;"",COUNTBLANK(J135:J141)=0),SUM(J135:K141),""))))))))</f>
        <v/>
      </c>
      <c r="D54" s="249"/>
      <c r="E54" s="250"/>
      <c r="K54" s="73"/>
      <c r="N54" s="22" t="s">
        <v>392</v>
      </c>
    </row>
    <row r="55" spans="2:14" ht="18" customHeight="1" x14ac:dyDescent="0.15">
      <c r="B55" s="23" t="s">
        <v>373</v>
      </c>
      <c r="C55" s="245"/>
      <c r="D55" s="251"/>
      <c r="E55" s="252"/>
      <c r="F55" s="16" t="s">
        <v>203</v>
      </c>
      <c r="K55" s="73"/>
      <c r="M55" s="18" t="s">
        <v>6</v>
      </c>
      <c r="N55" s="22" t="s">
        <v>212</v>
      </c>
    </row>
    <row r="56" spans="2:14" ht="18" customHeight="1" x14ac:dyDescent="0.15">
      <c r="B56" s="23" t="s">
        <v>374</v>
      </c>
      <c r="C56" s="245"/>
      <c r="D56" s="251"/>
      <c r="E56" s="252"/>
      <c r="F56" s="16" t="s">
        <v>203</v>
      </c>
      <c r="K56" s="73"/>
      <c r="M56" s="18" t="s">
        <v>6</v>
      </c>
      <c r="N56" s="22" t="s">
        <v>209</v>
      </c>
    </row>
    <row r="57" spans="2:14" ht="18" customHeight="1" x14ac:dyDescent="0.15">
      <c r="B57" s="23" t="s">
        <v>375</v>
      </c>
      <c r="C57" s="245"/>
      <c r="D57" s="251"/>
      <c r="E57" s="252"/>
      <c r="F57" s="16" t="s">
        <v>203</v>
      </c>
      <c r="K57" s="73"/>
      <c r="M57" s="18" t="s">
        <v>6</v>
      </c>
      <c r="N57" s="22" t="s">
        <v>210</v>
      </c>
    </row>
    <row r="58" spans="2:14" ht="18" customHeight="1" x14ac:dyDescent="0.15">
      <c r="B58" s="23" t="s">
        <v>376</v>
      </c>
      <c r="C58" s="245"/>
      <c r="D58" s="251"/>
      <c r="E58" s="252"/>
      <c r="F58" s="16" t="s">
        <v>203</v>
      </c>
      <c r="K58" s="73"/>
      <c r="M58" s="18" t="s">
        <v>6</v>
      </c>
      <c r="N58" s="22" t="s">
        <v>211</v>
      </c>
    </row>
    <row r="59" spans="2:14" ht="18" customHeight="1" x14ac:dyDescent="0.15">
      <c r="B59" s="23" t="s">
        <v>377</v>
      </c>
      <c r="C59" s="245"/>
      <c r="D59" s="251"/>
      <c r="E59" s="252"/>
      <c r="F59" s="16" t="s">
        <v>203</v>
      </c>
      <c r="K59" s="73"/>
      <c r="M59" s="18" t="s">
        <v>6</v>
      </c>
      <c r="N59" s="22" t="s">
        <v>213</v>
      </c>
    </row>
    <row r="60" spans="2:14" ht="18" customHeight="1" x14ac:dyDescent="0.15">
      <c r="B60" s="74" t="s">
        <v>385</v>
      </c>
      <c r="C60" s="245"/>
      <c r="D60" s="251"/>
      <c r="E60" s="252"/>
      <c r="F60" s="16" t="s">
        <v>203</v>
      </c>
      <c r="G60" s="67"/>
      <c r="K60" s="73"/>
      <c r="M60" s="18" t="s">
        <v>6</v>
      </c>
      <c r="N60" s="16" t="s">
        <v>236</v>
      </c>
    </row>
    <row r="61" spans="2:14" ht="18" customHeight="1" x14ac:dyDescent="0.15">
      <c r="B61" s="23" t="s">
        <v>378</v>
      </c>
      <c r="C61" s="245"/>
      <c r="D61" s="251"/>
      <c r="E61" s="252"/>
      <c r="F61" s="16" t="s">
        <v>203</v>
      </c>
      <c r="G61" s="67"/>
      <c r="K61" s="73"/>
      <c r="M61" s="18" t="s">
        <v>6</v>
      </c>
      <c r="N61" s="16" t="s">
        <v>239</v>
      </c>
    </row>
    <row r="62" spans="2:14" ht="18" customHeight="1" x14ac:dyDescent="0.15">
      <c r="B62" s="23" t="s">
        <v>379</v>
      </c>
      <c r="C62" s="245"/>
      <c r="D62" s="251"/>
      <c r="E62" s="252"/>
      <c r="F62" s="16" t="s">
        <v>203</v>
      </c>
      <c r="G62" s="67"/>
      <c r="K62" s="73"/>
      <c r="M62" s="18" t="s">
        <v>6</v>
      </c>
      <c r="N62" s="16" t="s">
        <v>214</v>
      </c>
    </row>
    <row r="63" spans="2:14" ht="18" customHeight="1" x14ac:dyDescent="0.15">
      <c r="B63" s="23" t="s">
        <v>381</v>
      </c>
      <c r="C63" s="245"/>
      <c r="D63" s="251"/>
      <c r="E63" s="252"/>
      <c r="F63" s="16" t="s">
        <v>203</v>
      </c>
      <c r="G63" s="67"/>
      <c r="K63" s="73"/>
      <c r="M63" s="18" t="s">
        <v>6</v>
      </c>
      <c r="N63" s="16" t="s">
        <v>241</v>
      </c>
    </row>
    <row r="64" spans="2:14" ht="18" customHeight="1" x14ac:dyDescent="0.15">
      <c r="B64" s="23" t="s">
        <v>382</v>
      </c>
      <c r="C64" s="245"/>
      <c r="D64" s="251"/>
      <c r="E64" s="252"/>
      <c r="F64" s="16" t="s">
        <v>203</v>
      </c>
      <c r="G64" s="67"/>
      <c r="K64" s="73"/>
      <c r="M64" s="18" t="s">
        <v>6</v>
      </c>
      <c r="N64" s="16" t="s">
        <v>240</v>
      </c>
    </row>
    <row r="65" spans="2:14" ht="18" customHeight="1" thickBot="1" x14ac:dyDescent="0.2">
      <c r="B65" s="61" t="s">
        <v>383</v>
      </c>
      <c r="C65" s="253"/>
      <c r="D65" s="254"/>
      <c r="E65" s="255"/>
      <c r="F65" s="75" t="s">
        <v>203</v>
      </c>
      <c r="G65" s="76"/>
      <c r="H65" s="75"/>
      <c r="I65" s="75"/>
      <c r="J65" s="75"/>
      <c r="K65" s="77"/>
      <c r="M65" s="18" t="s">
        <v>6</v>
      </c>
      <c r="N65" s="16" t="s">
        <v>214</v>
      </c>
    </row>
    <row r="66" spans="2:14" ht="18" customHeight="1" x14ac:dyDescent="0.15">
      <c r="C66" s="67"/>
      <c r="E66" s="67"/>
      <c r="G66" s="67"/>
      <c r="M66" s="16"/>
      <c r="N66" s="22" t="s">
        <v>244</v>
      </c>
    </row>
    <row r="67" spans="2:14" ht="18" customHeight="1" thickBot="1" x14ac:dyDescent="0.2">
      <c r="B67" s="20" t="s">
        <v>303</v>
      </c>
      <c r="C67" s="67"/>
      <c r="E67" s="67"/>
      <c r="G67" s="67"/>
      <c r="M67" s="16"/>
      <c r="N67" s="323" t="s">
        <v>238</v>
      </c>
    </row>
    <row r="68" spans="2:14" ht="18" customHeight="1" x14ac:dyDescent="0.15">
      <c r="B68" s="68" t="s">
        <v>400</v>
      </c>
      <c r="C68" s="78" t="s">
        <v>194</v>
      </c>
      <c r="D68" s="78"/>
      <c r="E68" s="79"/>
      <c r="F68" s="78" t="s">
        <v>195</v>
      </c>
      <c r="G68" s="79"/>
      <c r="H68" s="78"/>
      <c r="I68" s="78" t="s">
        <v>196</v>
      </c>
      <c r="J68" s="78"/>
      <c r="K68" s="80"/>
      <c r="M68" s="16"/>
      <c r="N68" s="324"/>
    </row>
    <row r="69" spans="2:14" ht="18" customHeight="1" x14ac:dyDescent="0.15">
      <c r="B69" s="81" t="s">
        <v>155</v>
      </c>
      <c r="C69" s="239"/>
      <c r="D69" s="240"/>
      <c r="E69" s="240"/>
      <c r="F69" s="236"/>
      <c r="G69" s="237"/>
      <c r="H69" s="237"/>
      <c r="I69" s="236"/>
      <c r="J69" s="237"/>
      <c r="K69" s="238"/>
      <c r="M69" s="18" t="s">
        <v>6</v>
      </c>
      <c r="N69" s="22" t="s">
        <v>215</v>
      </c>
    </row>
    <row r="70" spans="2:14" ht="18" customHeight="1" x14ac:dyDescent="0.15">
      <c r="B70" s="82" t="s">
        <v>156</v>
      </c>
      <c r="C70" s="239"/>
      <c r="D70" s="240"/>
      <c r="E70" s="240"/>
      <c r="F70" s="236"/>
      <c r="G70" s="237"/>
      <c r="H70" s="237"/>
      <c r="I70" s="236"/>
      <c r="J70" s="237"/>
      <c r="K70" s="238"/>
      <c r="M70" s="18" t="s">
        <v>6</v>
      </c>
      <c r="N70" s="22" t="s">
        <v>216</v>
      </c>
    </row>
    <row r="71" spans="2:14" ht="18" customHeight="1" x14ac:dyDescent="0.15">
      <c r="B71" s="82" t="s">
        <v>157</v>
      </c>
      <c r="C71" s="239"/>
      <c r="D71" s="240"/>
      <c r="E71" s="240"/>
      <c r="F71" s="236"/>
      <c r="G71" s="237"/>
      <c r="H71" s="237"/>
      <c r="I71" s="236"/>
      <c r="J71" s="237"/>
      <c r="K71" s="238"/>
      <c r="M71" s="18" t="s">
        <v>6</v>
      </c>
      <c r="N71" s="22" t="s">
        <v>217</v>
      </c>
    </row>
    <row r="72" spans="2:14" ht="18" customHeight="1" x14ac:dyDescent="0.15">
      <c r="B72" s="82" t="s">
        <v>158</v>
      </c>
      <c r="C72" s="239"/>
      <c r="D72" s="240"/>
      <c r="E72" s="240"/>
      <c r="F72" s="236"/>
      <c r="G72" s="237"/>
      <c r="H72" s="237"/>
      <c r="I72" s="236"/>
      <c r="J72" s="237"/>
      <c r="K72" s="238"/>
      <c r="M72" s="18" t="s">
        <v>6</v>
      </c>
      <c r="N72" s="22" t="s">
        <v>218</v>
      </c>
    </row>
    <row r="73" spans="2:14" ht="18" customHeight="1" x14ac:dyDescent="0.15">
      <c r="B73" s="82" t="s">
        <v>159</v>
      </c>
      <c r="C73" s="239"/>
      <c r="D73" s="240"/>
      <c r="E73" s="240"/>
      <c r="F73" s="236"/>
      <c r="G73" s="237"/>
      <c r="H73" s="237"/>
      <c r="I73" s="236"/>
      <c r="J73" s="237"/>
      <c r="K73" s="238"/>
      <c r="M73" s="18" t="s">
        <v>6</v>
      </c>
      <c r="N73" s="22" t="s">
        <v>219</v>
      </c>
    </row>
    <row r="74" spans="2:14" ht="18" customHeight="1" x14ac:dyDescent="0.15">
      <c r="B74" s="82" t="s">
        <v>160</v>
      </c>
      <c r="C74" s="239"/>
      <c r="D74" s="240"/>
      <c r="E74" s="240"/>
      <c r="F74" s="236"/>
      <c r="G74" s="237"/>
      <c r="H74" s="237"/>
      <c r="I74" s="236"/>
      <c r="J74" s="237"/>
      <c r="K74" s="238"/>
      <c r="M74" s="18" t="s">
        <v>6</v>
      </c>
      <c r="N74" s="22" t="s">
        <v>220</v>
      </c>
    </row>
    <row r="75" spans="2:14" ht="18" customHeight="1" x14ac:dyDescent="0.15">
      <c r="B75" s="82" t="s">
        <v>161</v>
      </c>
      <c r="C75" s="239"/>
      <c r="D75" s="240"/>
      <c r="E75" s="240"/>
      <c r="F75" s="236"/>
      <c r="G75" s="237"/>
      <c r="H75" s="237"/>
      <c r="I75" s="236"/>
      <c r="J75" s="237"/>
      <c r="K75" s="238"/>
      <c r="M75" s="18" t="s">
        <v>6</v>
      </c>
      <c r="N75" s="22" t="s">
        <v>223</v>
      </c>
    </row>
    <row r="76" spans="2:14" ht="18" customHeight="1" x14ac:dyDescent="0.15">
      <c r="B76" s="82" t="s">
        <v>162</v>
      </c>
      <c r="C76" s="239"/>
      <c r="D76" s="240"/>
      <c r="E76" s="240"/>
      <c r="F76" s="236"/>
      <c r="G76" s="237"/>
      <c r="H76" s="237"/>
      <c r="I76" s="236"/>
      <c r="J76" s="237"/>
      <c r="K76" s="238"/>
      <c r="M76" s="18" t="s">
        <v>6</v>
      </c>
      <c r="N76" s="22" t="s">
        <v>221</v>
      </c>
    </row>
    <row r="77" spans="2:14" ht="18" customHeight="1" x14ac:dyDescent="0.15">
      <c r="B77" s="82" t="s">
        <v>163</v>
      </c>
      <c r="C77" s="239"/>
      <c r="D77" s="240"/>
      <c r="E77" s="240"/>
      <c r="F77" s="236"/>
      <c r="G77" s="237"/>
      <c r="H77" s="237"/>
      <c r="I77" s="236"/>
      <c r="J77" s="237"/>
      <c r="K77" s="238"/>
      <c r="M77" s="18" t="s">
        <v>6</v>
      </c>
      <c r="N77" s="22" t="s">
        <v>222</v>
      </c>
    </row>
    <row r="78" spans="2:14" ht="18" customHeight="1" x14ac:dyDescent="0.15">
      <c r="B78" s="82" t="s">
        <v>164</v>
      </c>
      <c r="C78" s="239"/>
      <c r="D78" s="240"/>
      <c r="E78" s="240"/>
      <c r="F78" s="236"/>
      <c r="G78" s="237"/>
      <c r="H78" s="237"/>
      <c r="I78" s="236"/>
      <c r="J78" s="237"/>
      <c r="K78" s="238"/>
      <c r="M78" s="18" t="s">
        <v>6</v>
      </c>
      <c r="N78" s="22" t="s">
        <v>224</v>
      </c>
    </row>
    <row r="79" spans="2:14" ht="18" customHeight="1" x14ac:dyDescent="0.15">
      <c r="B79" s="82" t="s">
        <v>165</v>
      </c>
      <c r="C79" s="239"/>
      <c r="D79" s="240"/>
      <c r="E79" s="240"/>
      <c r="F79" s="236"/>
      <c r="G79" s="237"/>
      <c r="H79" s="237"/>
      <c r="I79" s="236"/>
      <c r="J79" s="237"/>
      <c r="K79" s="238"/>
      <c r="M79" s="18" t="s">
        <v>6</v>
      </c>
      <c r="N79" s="22" t="s">
        <v>225</v>
      </c>
    </row>
    <row r="80" spans="2:14" ht="18" customHeight="1" x14ac:dyDescent="0.15">
      <c r="B80" s="82" t="s">
        <v>193</v>
      </c>
      <c r="C80" s="239"/>
      <c r="D80" s="240"/>
      <c r="E80" s="240"/>
      <c r="F80" s="236"/>
      <c r="G80" s="237"/>
      <c r="H80" s="237"/>
      <c r="I80" s="236"/>
      <c r="J80" s="237"/>
      <c r="K80" s="238"/>
      <c r="M80" s="18" t="s">
        <v>6</v>
      </c>
      <c r="N80" s="22" t="s">
        <v>226</v>
      </c>
    </row>
    <row r="81" spans="2:14" ht="18" customHeight="1" x14ac:dyDescent="0.15">
      <c r="B81" s="82" t="s">
        <v>166</v>
      </c>
      <c r="C81" s="239"/>
      <c r="D81" s="240"/>
      <c r="E81" s="240"/>
      <c r="F81" s="236"/>
      <c r="G81" s="237"/>
      <c r="H81" s="237"/>
      <c r="I81" s="236"/>
      <c r="J81" s="237"/>
      <c r="K81" s="238"/>
      <c r="M81" s="18" t="s">
        <v>6</v>
      </c>
      <c r="N81" s="22" t="s">
        <v>227</v>
      </c>
    </row>
    <row r="82" spans="2:14" ht="18" customHeight="1" x14ac:dyDescent="0.15">
      <c r="B82" s="82" t="s">
        <v>167</v>
      </c>
      <c r="C82" s="239"/>
      <c r="D82" s="240"/>
      <c r="E82" s="240"/>
      <c r="F82" s="236"/>
      <c r="G82" s="237"/>
      <c r="H82" s="237"/>
      <c r="I82" s="236"/>
      <c r="J82" s="237"/>
      <c r="K82" s="238"/>
      <c r="M82" s="18" t="s">
        <v>6</v>
      </c>
      <c r="N82" s="22" t="s">
        <v>228</v>
      </c>
    </row>
    <row r="83" spans="2:14" ht="18" customHeight="1" x14ac:dyDescent="0.15">
      <c r="B83" s="82" t="s">
        <v>168</v>
      </c>
      <c r="C83" s="239"/>
      <c r="D83" s="240"/>
      <c r="E83" s="240"/>
      <c r="F83" s="236"/>
      <c r="G83" s="237"/>
      <c r="H83" s="237"/>
      <c r="I83" s="236"/>
      <c r="J83" s="237"/>
      <c r="K83" s="238"/>
      <c r="M83" s="18" t="s">
        <v>6</v>
      </c>
      <c r="N83" s="22" t="s">
        <v>229</v>
      </c>
    </row>
    <row r="84" spans="2:14" ht="18" customHeight="1" x14ac:dyDescent="0.15">
      <c r="B84" s="82" t="s">
        <v>169</v>
      </c>
      <c r="C84" s="239"/>
      <c r="D84" s="240"/>
      <c r="E84" s="240"/>
      <c r="F84" s="236"/>
      <c r="G84" s="237"/>
      <c r="H84" s="237"/>
      <c r="I84" s="236"/>
      <c r="J84" s="237"/>
      <c r="K84" s="238"/>
      <c r="M84" s="18" t="s">
        <v>6</v>
      </c>
      <c r="N84" s="22" t="s">
        <v>230</v>
      </c>
    </row>
    <row r="85" spans="2:14" ht="18" customHeight="1" x14ac:dyDescent="0.15">
      <c r="B85" s="82" t="s">
        <v>170</v>
      </c>
      <c r="C85" s="239"/>
      <c r="D85" s="240"/>
      <c r="E85" s="240"/>
      <c r="F85" s="236"/>
      <c r="G85" s="237"/>
      <c r="H85" s="237"/>
      <c r="I85" s="236"/>
      <c r="J85" s="237"/>
      <c r="K85" s="238"/>
      <c r="M85" s="18" t="s">
        <v>6</v>
      </c>
      <c r="N85" s="22" t="s">
        <v>231</v>
      </c>
    </row>
    <row r="86" spans="2:14" ht="18" customHeight="1" x14ac:dyDescent="0.15">
      <c r="B86" s="82" t="s">
        <v>171</v>
      </c>
      <c r="C86" s="239"/>
      <c r="D86" s="240"/>
      <c r="E86" s="240"/>
      <c r="F86" s="236"/>
      <c r="G86" s="237"/>
      <c r="H86" s="237"/>
      <c r="I86" s="236"/>
      <c r="J86" s="237"/>
      <c r="K86" s="238"/>
      <c r="M86" s="18" t="s">
        <v>6</v>
      </c>
      <c r="N86" s="22" t="s">
        <v>232</v>
      </c>
    </row>
    <row r="87" spans="2:14" ht="18" customHeight="1" x14ac:dyDescent="0.15">
      <c r="B87" s="82" t="s">
        <v>172</v>
      </c>
      <c r="C87" s="239"/>
      <c r="D87" s="240"/>
      <c r="E87" s="240"/>
      <c r="F87" s="236"/>
      <c r="G87" s="237"/>
      <c r="H87" s="237"/>
      <c r="I87" s="236"/>
      <c r="J87" s="237"/>
      <c r="K87" s="238"/>
      <c r="M87" s="18" t="s">
        <v>6</v>
      </c>
      <c r="N87" s="22" t="s">
        <v>233</v>
      </c>
    </row>
    <row r="88" spans="2:14" ht="18" customHeight="1" x14ac:dyDescent="0.15">
      <c r="B88" s="82" t="s">
        <v>173</v>
      </c>
      <c r="C88" s="239"/>
      <c r="D88" s="240"/>
      <c r="E88" s="240"/>
      <c r="F88" s="236"/>
      <c r="G88" s="237"/>
      <c r="H88" s="237"/>
      <c r="I88" s="236"/>
      <c r="J88" s="237"/>
      <c r="K88" s="238"/>
      <c r="M88" s="18" t="s">
        <v>6</v>
      </c>
      <c r="N88" s="22" t="s">
        <v>234</v>
      </c>
    </row>
    <row r="89" spans="2:14" ht="18" customHeight="1" x14ac:dyDescent="0.15">
      <c r="B89" s="82" t="s">
        <v>174</v>
      </c>
      <c r="C89" s="239"/>
      <c r="D89" s="240"/>
      <c r="E89" s="240"/>
      <c r="F89" s="236"/>
      <c r="G89" s="237"/>
      <c r="H89" s="237"/>
      <c r="I89" s="236"/>
      <c r="J89" s="237"/>
      <c r="K89" s="238"/>
      <c r="M89" s="18" t="s">
        <v>6</v>
      </c>
      <c r="N89" s="22" t="s">
        <v>235</v>
      </c>
    </row>
    <row r="90" spans="2:14" ht="18" customHeight="1" thickBot="1" x14ac:dyDescent="0.2">
      <c r="B90" s="83" t="s">
        <v>201</v>
      </c>
      <c r="C90" s="280"/>
      <c r="D90" s="281"/>
      <c r="E90" s="281"/>
      <c r="F90" s="282"/>
      <c r="G90" s="283"/>
      <c r="H90" s="283"/>
      <c r="I90" s="282"/>
      <c r="J90" s="283"/>
      <c r="K90" s="284"/>
      <c r="M90" s="18" t="s">
        <v>6</v>
      </c>
      <c r="N90" s="16" t="s">
        <v>237</v>
      </c>
    </row>
    <row r="91" spans="2:14" ht="18" customHeight="1" thickBot="1" x14ac:dyDescent="0.2"/>
    <row r="92" spans="2:14" ht="18" customHeight="1" thickBot="1" x14ac:dyDescent="0.2">
      <c r="N92" s="21" t="str">
        <f>N118</f>
        <v>本シートの入力をお願いします。</v>
      </c>
    </row>
    <row r="93" spans="2:14" ht="18" customHeight="1" thickBot="1" x14ac:dyDescent="0.2">
      <c r="B93" s="20" t="s">
        <v>303</v>
      </c>
      <c r="C93" s="67"/>
      <c r="E93" s="67"/>
      <c r="G93" s="67"/>
      <c r="K93" s="241">
        <v>3</v>
      </c>
      <c r="L93" s="241"/>
      <c r="M93" s="16"/>
      <c r="N93" s="16"/>
    </row>
    <row r="94" spans="2:14" ht="18" customHeight="1" x14ac:dyDescent="0.15">
      <c r="B94" s="68" t="s">
        <v>401</v>
      </c>
      <c r="C94" s="78" t="s">
        <v>197</v>
      </c>
      <c r="D94" s="78"/>
      <c r="E94" s="79"/>
      <c r="F94" s="78" t="s">
        <v>198</v>
      </c>
      <c r="G94" s="79"/>
      <c r="H94" s="78"/>
      <c r="I94" s="78" t="s">
        <v>199</v>
      </c>
      <c r="J94" s="78"/>
      <c r="K94" s="80"/>
      <c r="M94" s="16"/>
      <c r="N94" s="16" t="s">
        <v>261</v>
      </c>
    </row>
    <row r="95" spans="2:14" ht="17.100000000000001" customHeight="1" x14ac:dyDescent="0.15">
      <c r="B95" s="81" t="s">
        <v>155</v>
      </c>
      <c r="C95" s="236"/>
      <c r="D95" s="237"/>
      <c r="E95" s="237"/>
      <c r="F95" s="236"/>
      <c r="G95" s="237"/>
      <c r="H95" s="237"/>
      <c r="I95" s="236"/>
      <c r="J95" s="237"/>
      <c r="K95" s="238"/>
      <c r="M95" s="18" t="s">
        <v>6</v>
      </c>
      <c r="N95" s="22" t="s">
        <v>215</v>
      </c>
    </row>
    <row r="96" spans="2:14" ht="17.100000000000001" customHeight="1" x14ac:dyDescent="0.15">
      <c r="B96" s="82" t="s">
        <v>156</v>
      </c>
      <c r="C96" s="236"/>
      <c r="D96" s="237"/>
      <c r="E96" s="237"/>
      <c r="F96" s="236"/>
      <c r="G96" s="237"/>
      <c r="H96" s="237"/>
      <c r="I96" s="236"/>
      <c r="J96" s="237"/>
      <c r="K96" s="238"/>
      <c r="M96" s="18" t="s">
        <v>6</v>
      </c>
      <c r="N96" s="22" t="s">
        <v>216</v>
      </c>
    </row>
    <row r="97" spans="2:14" ht="17.100000000000001" customHeight="1" x14ac:dyDescent="0.15">
      <c r="B97" s="82" t="s">
        <v>157</v>
      </c>
      <c r="C97" s="236"/>
      <c r="D97" s="237"/>
      <c r="E97" s="237"/>
      <c r="F97" s="236"/>
      <c r="G97" s="237"/>
      <c r="H97" s="237"/>
      <c r="I97" s="236"/>
      <c r="J97" s="237"/>
      <c r="K97" s="238"/>
      <c r="M97" s="18" t="s">
        <v>6</v>
      </c>
      <c r="N97" s="22" t="s">
        <v>217</v>
      </c>
    </row>
    <row r="98" spans="2:14" ht="17.100000000000001" customHeight="1" x14ac:dyDescent="0.15">
      <c r="B98" s="82" t="s">
        <v>158</v>
      </c>
      <c r="C98" s="236"/>
      <c r="D98" s="237"/>
      <c r="E98" s="237"/>
      <c r="F98" s="236"/>
      <c r="G98" s="237"/>
      <c r="H98" s="237"/>
      <c r="I98" s="236"/>
      <c r="J98" s="237"/>
      <c r="K98" s="238"/>
      <c r="M98" s="18" t="s">
        <v>6</v>
      </c>
      <c r="N98" s="22" t="s">
        <v>218</v>
      </c>
    </row>
    <row r="99" spans="2:14" ht="17.100000000000001" customHeight="1" x14ac:dyDescent="0.15">
      <c r="B99" s="82" t="s">
        <v>159</v>
      </c>
      <c r="C99" s="236"/>
      <c r="D99" s="237"/>
      <c r="E99" s="237"/>
      <c r="F99" s="236"/>
      <c r="G99" s="237"/>
      <c r="H99" s="237"/>
      <c r="I99" s="236"/>
      <c r="J99" s="237"/>
      <c r="K99" s="238"/>
      <c r="M99" s="18" t="s">
        <v>6</v>
      </c>
      <c r="N99" s="22" t="s">
        <v>219</v>
      </c>
    </row>
    <row r="100" spans="2:14" ht="17.100000000000001" customHeight="1" x14ac:dyDescent="0.15">
      <c r="B100" s="82" t="s">
        <v>160</v>
      </c>
      <c r="C100" s="236"/>
      <c r="D100" s="237"/>
      <c r="E100" s="237"/>
      <c r="F100" s="236"/>
      <c r="G100" s="237"/>
      <c r="H100" s="237"/>
      <c r="I100" s="236"/>
      <c r="J100" s="237"/>
      <c r="K100" s="238"/>
      <c r="M100" s="18" t="s">
        <v>6</v>
      </c>
      <c r="N100" s="22" t="s">
        <v>220</v>
      </c>
    </row>
    <row r="101" spans="2:14" ht="17.100000000000001" customHeight="1" x14ac:dyDescent="0.15">
      <c r="B101" s="82" t="s">
        <v>161</v>
      </c>
      <c r="C101" s="236"/>
      <c r="D101" s="237"/>
      <c r="E101" s="237"/>
      <c r="F101" s="236"/>
      <c r="G101" s="237"/>
      <c r="H101" s="237"/>
      <c r="I101" s="236"/>
      <c r="J101" s="237"/>
      <c r="K101" s="238"/>
      <c r="M101" s="18" t="s">
        <v>6</v>
      </c>
      <c r="N101" s="22" t="s">
        <v>223</v>
      </c>
    </row>
    <row r="102" spans="2:14" ht="17.100000000000001" customHeight="1" x14ac:dyDescent="0.15">
      <c r="B102" s="82" t="s">
        <v>162</v>
      </c>
      <c r="C102" s="236"/>
      <c r="D102" s="237"/>
      <c r="E102" s="237"/>
      <c r="F102" s="236"/>
      <c r="G102" s="237"/>
      <c r="H102" s="237"/>
      <c r="I102" s="236"/>
      <c r="J102" s="237"/>
      <c r="K102" s="238"/>
      <c r="M102" s="18" t="s">
        <v>6</v>
      </c>
      <c r="N102" s="22" t="s">
        <v>221</v>
      </c>
    </row>
    <row r="103" spans="2:14" ht="17.100000000000001" customHeight="1" x14ac:dyDescent="0.15">
      <c r="B103" s="82" t="s">
        <v>163</v>
      </c>
      <c r="C103" s="236"/>
      <c r="D103" s="237"/>
      <c r="E103" s="237"/>
      <c r="F103" s="236"/>
      <c r="G103" s="237"/>
      <c r="H103" s="237"/>
      <c r="I103" s="236"/>
      <c r="J103" s="237"/>
      <c r="K103" s="238"/>
      <c r="M103" s="18" t="s">
        <v>6</v>
      </c>
      <c r="N103" s="22" t="s">
        <v>222</v>
      </c>
    </row>
    <row r="104" spans="2:14" ht="17.100000000000001" customHeight="1" x14ac:dyDescent="0.15">
      <c r="B104" s="82" t="s">
        <v>164</v>
      </c>
      <c r="C104" s="236"/>
      <c r="D104" s="237"/>
      <c r="E104" s="237"/>
      <c r="F104" s="236"/>
      <c r="G104" s="237"/>
      <c r="H104" s="237"/>
      <c r="I104" s="236"/>
      <c r="J104" s="237"/>
      <c r="K104" s="238"/>
      <c r="M104" s="18" t="s">
        <v>6</v>
      </c>
      <c r="N104" s="22" t="s">
        <v>224</v>
      </c>
    </row>
    <row r="105" spans="2:14" ht="17.100000000000001" customHeight="1" x14ac:dyDescent="0.15">
      <c r="B105" s="82" t="s">
        <v>165</v>
      </c>
      <c r="C105" s="236"/>
      <c r="D105" s="237"/>
      <c r="E105" s="237"/>
      <c r="F105" s="236"/>
      <c r="G105" s="237"/>
      <c r="H105" s="237"/>
      <c r="I105" s="236"/>
      <c r="J105" s="237"/>
      <c r="K105" s="238"/>
      <c r="M105" s="18" t="s">
        <v>6</v>
      </c>
      <c r="N105" s="22" t="s">
        <v>225</v>
      </c>
    </row>
    <row r="106" spans="2:14" ht="17.100000000000001" customHeight="1" x14ac:dyDescent="0.15">
      <c r="B106" s="82" t="s">
        <v>193</v>
      </c>
      <c r="C106" s="236"/>
      <c r="D106" s="237"/>
      <c r="E106" s="237"/>
      <c r="F106" s="236"/>
      <c r="G106" s="237"/>
      <c r="H106" s="237"/>
      <c r="I106" s="236"/>
      <c r="J106" s="237"/>
      <c r="K106" s="238"/>
      <c r="M106" s="18" t="s">
        <v>6</v>
      </c>
      <c r="N106" s="22" t="s">
        <v>226</v>
      </c>
    </row>
    <row r="107" spans="2:14" ht="17.100000000000001" customHeight="1" x14ac:dyDescent="0.15">
      <c r="B107" s="82" t="s">
        <v>166</v>
      </c>
      <c r="C107" s="236"/>
      <c r="D107" s="237"/>
      <c r="E107" s="237"/>
      <c r="F107" s="236"/>
      <c r="G107" s="237"/>
      <c r="H107" s="237"/>
      <c r="I107" s="236"/>
      <c r="J107" s="237"/>
      <c r="K107" s="238"/>
      <c r="M107" s="18" t="s">
        <v>6</v>
      </c>
      <c r="N107" s="22" t="s">
        <v>227</v>
      </c>
    </row>
    <row r="108" spans="2:14" ht="17.100000000000001" customHeight="1" x14ac:dyDescent="0.15">
      <c r="B108" s="82" t="s">
        <v>167</v>
      </c>
      <c r="C108" s="236"/>
      <c r="D108" s="237"/>
      <c r="E108" s="237"/>
      <c r="F108" s="236"/>
      <c r="G108" s="237"/>
      <c r="H108" s="237"/>
      <c r="I108" s="236"/>
      <c r="J108" s="237"/>
      <c r="K108" s="238"/>
      <c r="M108" s="18" t="s">
        <v>6</v>
      </c>
      <c r="N108" s="22" t="s">
        <v>228</v>
      </c>
    </row>
    <row r="109" spans="2:14" ht="17.100000000000001" customHeight="1" x14ac:dyDescent="0.15">
      <c r="B109" s="82" t="s">
        <v>168</v>
      </c>
      <c r="C109" s="236"/>
      <c r="D109" s="237"/>
      <c r="E109" s="237"/>
      <c r="F109" s="236"/>
      <c r="G109" s="237"/>
      <c r="H109" s="237"/>
      <c r="I109" s="236"/>
      <c r="J109" s="237"/>
      <c r="K109" s="238"/>
      <c r="M109" s="18" t="s">
        <v>6</v>
      </c>
      <c r="N109" s="22" t="s">
        <v>229</v>
      </c>
    </row>
    <row r="110" spans="2:14" ht="17.100000000000001" customHeight="1" x14ac:dyDescent="0.15">
      <c r="B110" s="82" t="s">
        <v>169</v>
      </c>
      <c r="C110" s="236"/>
      <c r="D110" s="237"/>
      <c r="E110" s="237"/>
      <c r="F110" s="236"/>
      <c r="G110" s="237"/>
      <c r="H110" s="237"/>
      <c r="I110" s="236"/>
      <c r="J110" s="237"/>
      <c r="K110" s="238"/>
      <c r="M110" s="18" t="s">
        <v>6</v>
      </c>
      <c r="N110" s="22" t="s">
        <v>230</v>
      </c>
    </row>
    <row r="111" spans="2:14" ht="17.100000000000001" customHeight="1" x14ac:dyDescent="0.15">
      <c r="B111" s="82" t="s">
        <v>170</v>
      </c>
      <c r="C111" s="236"/>
      <c r="D111" s="237"/>
      <c r="E111" s="237"/>
      <c r="F111" s="236"/>
      <c r="G111" s="237"/>
      <c r="H111" s="237"/>
      <c r="I111" s="236"/>
      <c r="J111" s="237"/>
      <c r="K111" s="238"/>
      <c r="M111" s="18" t="s">
        <v>6</v>
      </c>
      <c r="N111" s="22" t="s">
        <v>231</v>
      </c>
    </row>
    <row r="112" spans="2:14" ht="17.100000000000001" customHeight="1" x14ac:dyDescent="0.15">
      <c r="B112" s="82" t="s">
        <v>171</v>
      </c>
      <c r="C112" s="236"/>
      <c r="D112" s="237"/>
      <c r="E112" s="237"/>
      <c r="F112" s="236"/>
      <c r="G112" s="237"/>
      <c r="H112" s="237"/>
      <c r="I112" s="236"/>
      <c r="J112" s="237"/>
      <c r="K112" s="238"/>
      <c r="M112" s="18" t="s">
        <v>6</v>
      </c>
      <c r="N112" s="22" t="s">
        <v>232</v>
      </c>
    </row>
    <row r="113" spans="2:14" ht="17.100000000000001" customHeight="1" x14ac:dyDescent="0.15">
      <c r="B113" s="82" t="s">
        <v>172</v>
      </c>
      <c r="C113" s="236"/>
      <c r="D113" s="237"/>
      <c r="E113" s="237"/>
      <c r="F113" s="236"/>
      <c r="G113" s="237"/>
      <c r="H113" s="237"/>
      <c r="I113" s="236"/>
      <c r="J113" s="237"/>
      <c r="K113" s="238"/>
      <c r="M113" s="18" t="s">
        <v>6</v>
      </c>
      <c r="N113" s="22" t="s">
        <v>233</v>
      </c>
    </row>
    <row r="114" spans="2:14" ht="17.100000000000001" customHeight="1" x14ac:dyDescent="0.15">
      <c r="B114" s="82" t="s">
        <v>173</v>
      </c>
      <c r="C114" s="236"/>
      <c r="D114" s="237"/>
      <c r="E114" s="237"/>
      <c r="F114" s="236"/>
      <c r="G114" s="237"/>
      <c r="H114" s="237"/>
      <c r="I114" s="236"/>
      <c r="J114" s="237"/>
      <c r="K114" s="238"/>
      <c r="M114" s="18" t="s">
        <v>6</v>
      </c>
      <c r="N114" s="22" t="s">
        <v>234</v>
      </c>
    </row>
    <row r="115" spans="2:14" ht="17.100000000000001" customHeight="1" x14ac:dyDescent="0.15">
      <c r="B115" s="82" t="s">
        <v>174</v>
      </c>
      <c r="C115" s="236"/>
      <c r="D115" s="237"/>
      <c r="E115" s="237"/>
      <c r="F115" s="236"/>
      <c r="G115" s="237"/>
      <c r="H115" s="237"/>
      <c r="I115" s="236"/>
      <c r="J115" s="237"/>
      <c r="K115" s="238"/>
      <c r="M115" s="18" t="s">
        <v>6</v>
      </c>
      <c r="N115" s="22" t="s">
        <v>235</v>
      </c>
    </row>
    <row r="116" spans="2:14" ht="17.100000000000001" customHeight="1" thickBot="1" x14ac:dyDescent="0.2">
      <c r="B116" s="83" t="s">
        <v>201</v>
      </c>
      <c r="C116" s="282"/>
      <c r="D116" s="283"/>
      <c r="E116" s="283"/>
      <c r="F116" s="282"/>
      <c r="G116" s="283"/>
      <c r="H116" s="283"/>
      <c r="I116" s="282"/>
      <c r="J116" s="283"/>
      <c r="K116" s="284"/>
      <c r="M116" s="18" t="s">
        <v>6</v>
      </c>
      <c r="N116" s="16" t="s">
        <v>237</v>
      </c>
    </row>
    <row r="117" spans="2:14" ht="9.9499999999999993" customHeight="1" thickBot="1" x14ac:dyDescent="0.2">
      <c r="C117" s="67"/>
      <c r="E117" s="67"/>
      <c r="G117" s="67"/>
      <c r="M117" s="16"/>
      <c r="N117" s="16"/>
    </row>
    <row r="118" spans="2:14" ht="18" customHeight="1" thickBot="1" x14ac:dyDescent="0.2">
      <c r="B118" s="20" t="s">
        <v>303</v>
      </c>
      <c r="C118" s="67"/>
      <c r="E118" s="67"/>
      <c r="G118" s="67"/>
      <c r="M118" s="16"/>
      <c r="N118" s="21" t="str">
        <f>IF('調査票(1期主)'!K9=F145,N149,IF(AND(G49="OK",G35="",K8=F145,K9=F145),N145,IF(AND(G49="OK",G35="",K9=F146),N146,IF(AND(G49="OK",G35="",'調査票(1期主)'!K8=F146,K9=F145),N147,N144))))</f>
        <v>本シートの入力をお願いします。</v>
      </c>
    </row>
    <row r="119" spans="2:14" ht="18" customHeight="1" x14ac:dyDescent="0.15">
      <c r="B119" s="68" t="s">
        <v>402</v>
      </c>
      <c r="C119" s="78" t="s">
        <v>202</v>
      </c>
      <c r="D119" s="78"/>
      <c r="E119" s="79"/>
      <c r="F119" s="69"/>
      <c r="G119" s="87"/>
      <c r="H119" s="69"/>
      <c r="I119" s="69"/>
      <c r="J119" s="69"/>
      <c r="K119" s="72"/>
      <c r="M119" s="16"/>
      <c r="N119" s="16" t="s">
        <v>260</v>
      </c>
    </row>
    <row r="120" spans="2:14" ht="17.100000000000001" customHeight="1" x14ac:dyDescent="0.15">
      <c r="B120" s="81" t="s">
        <v>155</v>
      </c>
      <c r="C120" s="236"/>
      <c r="D120" s="237"/>
      <c r="E120" s="237"/>
      <c r="F120" s="25"/>
      <c r="G120" s="88"/>
      <c r="H120" s="25"/>
      <c r="I120" s="25"/>
      <c r="J120" s="25"/>
      <c r="K120" s="56"/>
      <c r="M120" s="18" t="s">
        <v>6</v>
      </c>
      <c r="N120" s="22" t="s">
        <v>215</v>
      </c>
    </row>
    <row r="121" spans="2:14" ht="17.100000000000001" customHeight="1" x14ac:dyDescent="0.15">
      <c r="B121" s="82" t="s">
        <v>156</v>
      </c>
      <c r="C121" s="236"/>
      <c r="D121" s="237"/>
      <c r="E121" s="237"/>
      <c r="F121" s="45"/>
      <c r="G121" s="45"/>
      <c r="H121" s="45"/>
      <c r="I121" s="45"/>
      <c r="J121" s="45"/>
      <c r="K121" s="46"/>
      <c r="M121" s="18" t="s">
        <v>6</v>
      </c>
      <c r="N121" s="22" t="s">
        <v>216</v>
      </c>
    </row>
    <row r="122" spans="2:14" ht="17.100000000000001" customHeight="1" x14ac:dyDescent="0.15">
      <c r="B122" s="82" t="s">
        <v>157</v>
      </c>
      <c r="C122" s="236"/>
      <c r="D122" s="237"/>
      <c r="E122" s="237"/>
      <c r="F122" s="45"/>
      <c r="G122" s="89"/>
      <c r="H122" s="45"/>
      <c r="I122" s="45"/>
      <c r="J122" s="45"/>
      <c r="K122" s="46"/>
      <c r="M122" s="18" t="s">
        <v>6</v>
      </c>
      <c r="N122" s="22" t="s">
        <v>217</v>
      </c>
    </row>
    <row r="123" spans="2:14" ht="17.100000000000001" customHeight="1" x14ac:dyDescent="0.15">
      <c r="B123" s="82" t="s">
        <v>158</v>
      </c>
      <c r="C123" s="236"/>
      <c r="D123" s="237"/>
      <c r="E123" s="237"/>
      <c r="F123" s="45"/>
      <c r="G123" s="89"/>
      <c r="H123" s="45"/>
      <c r="I123" s="45"/>
      <c r="J123" s="45"/>
      <c r="K123" s="46"/>
      <c r="M123" s="18" t="s">
        <v>6</v>
      </c>
      <c r="N123" s="22" t="s">
        <v>218</v>
      </c>
    </row>
    <row r="124" spans="2:14" ht="17.100000000000001" customHeight="1" x14ac:dyDescent="0.15">
      <c r="B124" s="82" t="s">
        <v>159</v>
      </c>
      <c r="C124" s="236"/>
      <c r="D124" s="237"/>
      <c r="E124" s="237"/>
      <c r="F124" s="45"/>
      <c r="G124" s="89"/>
      <c r="H124" s="45"/>
      <c r="I124" s="45"/>
      <c r="J124" s="45"/>
      <c r="K124" s="46"/>
      <c r="M124" s="18" t="s">
        <v>6</v>
      </c>
      <c r="N124" s="22" t="s">
        <v>219</v>
      </c>
    </row>
    <row r="125" spans="2:14" ht="17.100000000000001" customHeight="1" x14ac:dyDescent="0.15">
      <c r="B125" s="82" t="s">
        <v>160</v>
      </c>
      <c r="C125" s="236"/>
      <c r="D125" s="237"/>
      <c r="E125" s="237"/>
      <c r="F125" s="45"/>
      <c r="G125" s="89"/>
      <c r="H125" s="45"/>
      <c r="I125" s="45"/>
      <c r="J125" s="45"/>
      <c r="K125" s="46"/>
      <c r="M125" s="18" t="s">
        <v>6</v>
      </c>
      <c r="N125" s="22" t="s">
        <v>220</v>
      </c>
    </row>
    <row r="126" spans="2:14" ht="17.100000000000001" customHeight="1" x14ac:dyDescent="0.15">
      <c r="B126" s="82" t="s">
        <v>161</v>
      </c>
      <c r="C126" s="236"/>
      <c r="D126" s="237"/>
      <c r="E126" s="237"/>
      <c r="F126" s="45"/>
      <c r="G126" s="45"/>
      <c r="H126" s="45"/>
      <c r="I126" s="45"/>
      <c r="J126" s="45"/>
      <c r="K126" s="46"/>
      <c r="M126" s="18" t="s">
        <v>6</v>
      </c>
      <c r="N126" s="22" t="s">
        <v>223</v>
      </c>
    </row>
    <row r="127" spans="2:14" ht="17.100000000000001" customHeight="1" x14ac:dyDescent="0.15">
      <c r="B127" s="82" t="s">
        <v>162</v>
      </c>
      <c r="C127" s="236"/>
      <c r="D127" s="237"/>
      <c r="E127" s="237"/>
      <c r="F127" s="45"/>
      <c r="G127" s="89"/>
      <c r="H127" s="45"/>
      <c r="I127" s="45"/>
      <c r="J127" s="45"/>
      <c r="K127" s="46"/>
      <c r="M127" s="18" t="s">
        <v>6</v>
      </c>
      <c r="N127" s="22" t="s">
        <v>221</v>
      </c>
    </row>
    <row r="128" spans="2:14" ht="17.100000000000001" customHeight="1" x14ac:dyDescent="0.15">
      <c r="B128" s="82" t="s">
        <v>163</v>
      </c>
      <c r="C128" s="236"/>
      <c r="D128" s="237"/>
      <c r="E128" s="237"/>
      <c r="F128" s="45"/>
      <c r="G128" s="89"/>
      <c r="H128" s="45"/>
      <c r="I128" s="45"/>
      <c r="J128" s="45"/>
      <c r="K128" s="46"/>
      <c r="M128" s="18" t="s">
        <v>6</v>
      </c>
      <c r="N128" s="22" t="s">
        <v>222</v>
      </c>
    </row>
    <row r="129" spans="2:14" ht="17.100000000000001" customHeight="1" x14ac:dyDescent="0.15">
      <c r="B129" s="82" t="s">
        <v>164</v>
      </c>
      <c r="C129" s="236"/>
      <c r="D129" s="237"/>
      <c r="E129" s="237"/>
      <c r="F129" s="45"/>
      <c r="G129" s="89"/>
      <c r="H129" s="45"/>
      <c r="I129" s="45"/>
      <c r="J129" s="45"/>
      <c r="K129" s="46"/>
      <c r="M129" s="18" t="s">
        <v>6</v>
      </c>
      <c r="N129" s="22" t="s">
        <v>224</v>
      </c>
    </row>
    <row r="130" spans="2:14" ht="17.100000000000001" customHeight="1" x14ac:dyDescent="0.15">
      <c r="B130" s="82" t="s">
        <v>165</v>
      </c>
      <c r="C130" s="236"/>
      <c r="D130" s="237"/>
      <c r="E130" s="237"/>
      <c r="F130" s="45"/>
      <c r="G130" s="89"/>
      <c r="H130" s="45"/>
      <c r="I130" s="45"/>
      <c r="J130" s="45"/>
      <c r="K130" s="46"/>
      <c r="M130" s="18" t="s">
        <v>6</v>
      </c>
      <c r="N130" s="22" t="s">
        <v>225</v>
      </c>
    </row>
    <row r="131" spans="2:14" ht="17.100000000000001" customHeight="1" x14ac:dyDescent="0.15">
      <c r="B131" s="82" t="s">
        <v>193</v>
      </c>
      <c r="C131" s="236"/>
      <c r="D131" s="237"/>
      <c r="E131" s="237"/>
      <c r="F131" s="45"/>
      <c r="G131" s="89"/>
      <c r="H131" s="45"/>
      <c r="I131" s="45"/>
      <c r="J131" s="45"/>
      <c r="K131" s="46"/>
      <c r="M131" s="18" t="s">
        <v>6</v>
      </c>
      <c r="N131" s="22" t="s">
        <v>226</v>
      </c>
    </row>
    <row r="132" spans="2:14" ht="17.100000000000001" customHeight="1" x14ac:dyDescent="0.15">
      <c r="B132" s="82" t="s">
        <v>166</v>
      </c>
      <c r="C132" s="236"/>
      <c r="D132" s="237"/>
      <c r="E132" s="237"/>
      <c r="F132" s="45"/>
      <c r="G132" s="89"/>
      <c r="H132" s="45"/>
      <c r="I132" s="45"/>
      <c r="J132" s="45"/>
      <c r="K132" s="46"/>
      <c r="M132" s="18" t="s">
        <v>6</v>
      </c>
      <c r="N132" s="22" t="s">
        <v>227</v>
      </c>
    </row>
    <row r="133" spans="2:14" ht="17.100000000000001" customHeight="1" x14ac:dyDescent="0.15">
      <c r="B133" s="82" t="s">
        <v>167</v>
      </c>
      <c r="C133" s="236"/>
      <c r="D133" s="237"/>
      <c r="E133" s="237"/>
      <c r="F133" s="45"/>
      <c r="G133" s="89"/>
      <c r="H133" s="45"/>
      <c r="I133" s="45"/>
      <c r="J133" s="45"/>
      <c r="K133" s="46"/>
      <c r="M133" s="18" t="s">
        <v>6</v>
      </c>
      <c r="N133" s="22" t="s">
        <v>228</v>
      </c>
    </row>
    <row r="134" spans="2:14" ht="17.100000000000001" customHeight="1" x14ac:dyDescent="0.15">
      <c r="B134" s="82" t="s">
        <v>168</v>
      </c>
      <c r="C134" s="236"/>
      <c r="D134" s="237"/>
      <c r="E134" s="237"/>
      <c r="F134" s="45"/>
      <c r="G134" s="89"/>
      <c r="H134" s="45"/>
      <c r="I134" s="45"/>
      <c r="J134" s="45"/>
      <c r="K134" s="46"/>
      <c r="M134" s="18" t="s">
        <v>6</v>
      </c>
      <c r="N134" s="22" t="s">
        <v>229</v>
      </c>
    </row>
    <row r="135" spans="2:14" ht="17.100000000000001" customHeight="1" x14ac:dyDescent="0.15">
      <c r="B135" s="82" t="s">
        <v>169</v>
      </c>
      <c r="C135" s="236"/>
      <c r="D135" s="237"/>
      <c r="E135" s="237"/>
      <c r="F135" s="45"/>
      <c r="G135" s="89"/>
      <c r="H135" s="45"/>
      <c r="I135" s="45" t="s">
        <v>121</v>
      </c>
      <c r="J135" s="225" t="str">
        <f>IF(OR(E25="",E25="以下なし",COUNTBLANK(C69:C90)&lt;&gt;0),"",SUM(C69:C90))</f>
        <v/>
      </c>
      <c r="K135" s="226"/>
      <c r="M135" s="18" t="s">
        <v>6</v>
      </c>
      <c r="N135" s="22" t="s">
        <v>230</v>
      </c>
    </row>
    <row r="136" spans="2:14" ht="17.100000000000001" customHeight="1" x14ac:dyDescent="0.15">
      <c r="B136" s="82" t="s">
        <v>170</v>
      </c>
      <c r="C136" s="236"/>
      <c r="D136" s="237"/>
      <c r="E136" s="237"/>
      <c r="F136" s="45"/>
      <c r="G136" s="89"/>
      <c r="H136" s="45"/>
      <c r="I136" s="45" t="s">
        <v>122</v>
      </c>
      <c r="J136" s="225" t="str">
        <f>IF(OR(E26="",E26="以下なし",COUNTBLANK(F69:F90)&lt;&gt;0),"",SUM(F69:F90))</f>
        <v/>
      </c>
      <c r="K136" s="226"/>
      <c r="M136" s="18" t="s">
        <v>6</v>
      </c>
      <c r="N136" s="22" t="s">
        <v>231</v>
      </c>
    </row>
    <row r="137" spans="2:14" ht="17.100000000000001" customHeight="1" x14ac:dyDescent="0.15">
      <c r="B137" s="82" t="s">
        <v>171</v>
      </c>
      <c r="C137" s="236"/>
      <c r="D137" s="237"/>
      <c r="E137" s="237"/>
      <c r="F137" s="45"/>
      <c r="G137" s="89"/>
      <c r="H137" s="45"/>
      <c r="I137" s="45" t="s">
        <v>123</v>
      </c>
      <c r="J137" s="225" t="str">
        <f>IF(OR(E27="",E27="以下なし",COUNTBLANK(I69:I90)&lt;&gt;0),"",SUM(I69:I90))</f>
        <v/>
      </c>
      <c r="K137" s="226"/>
      <c r="M137" s="18" t="s">
        <v>6</v>
      </c>
      <c r="N137" s="22" t="s">
        <v>232</v>
      </c>
    </row>
    <row r="138" spans="2:14" ht="17.100000000000001" customHeight="1" x14ac:dyDescent="0.15">
      <c r="B138" s="82" t="s">
        <v>172</v>
      </c>
      <c r="C138" s="236"/>
      <c r="D138" s="237"/>
      <c r="E138" s="237"/>
      <c r="F138" s="45"/>
      <c r="G138" s="89"/>
      <c r="H138" s="45"/>
      <c r="I138" s="45" t="s">
        <v>124</v>
      </c>
      <c r="J138" s="225" t="str">
        <f>IF(OR(E28="",E28="以下なし",COUNTBLANK(C95:C116)&lt;&gt;0),"",SUM(C95:C116))</f>
        <v/>
      </c>
      <c r="K138" s="226"/>
      <c r="M138" s="18" t="s">
        <v>6</v>
      </c>
      <c r="N138" s="22" t="s">
        <v>233</v>
      </c>
    </row>
    <row r="139" spans="2:14" ht="17.100000000000001" customHeight="1" x14ac:dyDescent="0.15">
      <c r="B139" s="82" t="s">
        <v>173</v>
      </c>
      <c r="C139" s="236"/>
      <c r="D139" s="237"/>
      <c r="E139" s="237"/>
      <c r="F139" s="45"/>
      <c r="G139" s="89"/>
      <c r="H139" s="45"/>
      <c r="I139" s="45" t="s">
        <v>125</v>
      </c>
      <c r="J139" s="225" t="str">
        <f>IF(OR(E29="",E29="以下なし",COUNTBLANK(F95:F116)&lt;&gt;0),"",SUM(F95:F116))</f>
        <v/>
      </c>
      <c r="K139" s="226"/>
      <c r="M139" s="18" t="s">
        <v>6</v>
      </c>
      <c r="N139" s="22" t="s">
        <v>234</v>
      </c>
    </row>
    <row r="140" spans="2:14" ht="17.100000000000001" customHeight="1" x14ac:dyDescent="0.15">
      <c r="B140" s="82" t="s">
        <v>174</v>
      </c>
      <c r="C140" s="236"/>
      <c r="D140" s="237"/>
      <c r="E140" s="237"/>
      <c r="F140" s="45"/>
      <c r="G140" s="89"/>
      <c r="H140" s="45"/>
      <c r="I140" s="45" t="s">
        <v>126</v>
      </c>
      <c r="J140" s="225" t="str">
        <f>IF(OR(E30="",E30="以下なし",COUNTBLANK(I95:I116)&lt;&gt;0),"",SUM(I95:I116))</f>
        <v/>
      </c>
      <c r="K140" s="226"/>
      <c r="M140" s="18" t="s">
        <v>6</v>
      </c>
      <c r="N140" s="22" t="s">
        <v>235</v>
      </c>
    </row>
    <row r="141" spans="2:14" ht="17.100000000000001" customHeight="1" thickBot="1" x14ac:dyDescent="0.2">
      <c r="B141" s="83" t="s">
        <v>201</v>
      </c>
      <c r="C141" s="282"/>
      <c r="D141" s="283"/>
      <c r="E141" s="283"/>
      <c r="F141" s="64"/>
      <c r="G141" s="64"/>
      <c r="H141" s="64"/>
      <c r="I141" s="64" t="s">
        <v>127</v>
      </c>
      <c r="J141" s="227" t="str">
        <f>IF(OR(E31="",E31="以下なし",COUNTBLANK(C120:C141)&lt;&gt;0),"",SUM(C120:C141))</f>
        <v/>
      </c>
      <c r="K141" s="228"/>
      <c r="M141" s="18" t="s">
        <v>6</v>
      </c>
      <c r="N141" s="16" t="s">
        <v>237</v>
      </c>
    </row>
    <row r="142" spans="2:14" ht="15.95" customHeight="1" x14ac:dyDescent="0.15">
      <c r="C142" s="67"/>
      <c r="E142" s="67"/>
      <c r="G142" s="67"/>
      <c r="M142" s="16"/>
    </row>
    <row r="143" spans="2:14" ht="15.95" hidden="1" customHeight="1" x14ac:dyDescent="0.15">
      <c r="C143" s="67"/>
      <c r="E143" s="67"/>
      <c r="G143" s="67"/>
      <c r="M143" s="16"/>
      <c r="N143" s="16"/>
    </row>
    <row r="144" spans="2:14" ht="15.95" hidden="1" customHeight="1" x14ac:dyDescent="0.15">
      <c r="C144" s="67"/>
      <c r="E144" s="67"/>
      <c r="G144" s="67"/>
      <c r="M144" s="16"/>
      <c r="N144" s="16" t="s">
        <v>254</v>
      </c>
    </row>
    <row r="145" spans="3:17" ht="15.95" hidden="1" customHeight="1" x14ac:dyDescent="0.15">
      <c r="C145" s="67"/>
      <c r="D145" s="16" t="s">
        <v>9</v>
      </c>
      <c r="E145" s="90">
        <v>1</v>
      </c>
      <c r="F145" s="16" t="s">
        <v>29</v>
      </c>
      <c r="G145" s="90">
        <v>0</v>
      </c>
      <c r="M145" s="16"/>
      <c r="N145" s="16" t="s">
        <v>255</v>
      </c>
    </row>
    <row r="146" spans="3:17" ht="15.95" hidden="1" customHeight="1" x14ac:dyDescent="0.15">
      <c r="C146" s="67"/>
      <c r="D146" s="16" t="s">
        <v>10</v>
      </c>
      <c r="E146" s="90">
        <v>2</v>
      </c>
      <c r="F146" s="16" t="s">
        <v>30</v>
      </c>
      <c r="G146" s="90">
        <v>1</v>
      </c>
      <c r="I146" s="67"/>
      <c r="K146" s="67"/>
      <c r="M146" s="67"/>
      <c r="N146" s="16" t="s">
        <v>393</v>
      </c>
    </row>
    <row r="147" spans="3:17" ht="15.95" hidden="1" customHeight="1" x14ac:dyDescent="0.15">
      <c r="C147" s="67"/>
      <c r="D147" s="16" t="s">
        <v>11</v>
      </c>
      <c r="E147" s="90">
        <v>3</v>
      </c>
      <c r="I147" s="67"/>
      <c r="K147" s="67"/>
      <c r="M147" s="67"/>
      <c r="N147" s="16" t="s">
        <v>257</v>
      </c>
    </row>
    <row r="148" spans="3:17" ht="15.95" hidden="1" customHeight="1" x14ac:dyDescent="0.15">
      <c r="C148" s="67"/>
      <c r="D148" s="16" t="s">
        <v>12</v>
      </c>
      <c r="E148" s="90">
        <v>4</v>
      </c>
      <c r="F148" s="16" t="s">
        <v>33</v>
      </c>
      <c r="G148" s="90">
        <v>1</v>
      </c>
      <c r="I148" s="67"/>
      <c r="K148" s="67"/>
      <c r="M148" s="67"/>
      <c r="N148" s="16" t="s">
        <v>259</v>
      </c>
    </row>
    <row r="149" spans="3:17" ht="15.95" hidden="1" customHeight="1" x14ac:dyDescent="0.15">
      <c r="C149" s="67"/>
      <c r="D149" s="16" t="s">
        <v>13</v>
      </c>
      <c r="E149" s="90">
        <v>5</v>
      </c>
      <c r="F149" s="16" t="s">
        <v>34</v>
      </c>
      <c r="G149" s="90">
        <v>2</v>
      </c>
      <c r="K149" s="67"/>
      <c r="M149" s="67"/>
      <c r="N149" s="16" t="s">
        <v>386</v>
      </c>
    </row>
    <row r="150" spans="3:17" ht="15.95" hidden="1" customHeight="1" x14ac:dyDescent="0.15">
      <c r="C150" s="67"/>
      <c r="D150" s="16" t="s">
        <v>14</v>
      </c>
      <c r="E150" s="90">
        <v>6</v>
      </c>
      <c r="F150" s="16" t="s">
        <v>35</v>
      </c>
      <c r="G150" s="90">
        <v>3</v>
      </c>
      <c r="I150" s="67"/>
      <c r="K150" s="67"/>
      <c r="M150" s="67"/>
      <c r="N150" s="16"/>
    </row>
    <row r="151" spans="3:17" ht="15.95" hidden="1" customHeight="1" x14ac:dyDescent="0.15">
      <c r="C151" s="67"/>
      <c r="D151" s="16" t="s">
        <v>15</v>
      </c>
      <c r="E151" s="90">
        <v>7</v>
      </c>
      <c r="F151" s="16" t="s">
        <v>36</v>
      </c>
      <c r="G151" s="90">
        <v>4</v>
      </c>
      <c r="I151" s="67"/>
      <c r="M151" s="16"/>
      <c r="N151" s="16"/>
    </row>
    <row r="152" spans="3:17" ht="15.95" hidden="1" customHeight="1" x14ac:dyDescent="0.15">
      <c r="C152" s="67"/>
      <c r="D152" s="16" t="s">
        <v>16</v>
      </c>
      <c r="E152" s="90">
        <v>8</v>
      </c>
      <c r="F152" s="16" t="s">
        <v>37</v>
      </c>
      <c r="G152" s="90">
        <v>5</v>
      </c>
      <c r="I152" s="67"/>
      <c r="M152" s="16"/>
      <c r="N152" s="16"/>
    </row>
    <row r="153" spans="3:17" ht="15.95" hidden="1" customHeight="1" x14ac:dyDescent="0.15">
      <c r="C153" s="67"/>
      <c r="D153" s="16" t="s">
        <v>17</v>
      </c>
      <c r="E153" s="90">
        <v>9</v>
      </c>
      <c r="F153" s="16" t="s">
        <v>38</v>
      </c>
      <c r="G153" s="90">
        <v>6</v>
      </c>
      <c r="I153" s="67"/>
      <c r="M153" s="16"/>
      <c r="N153" s="16"/>
    </row>
    <row r="154" spans="3:17" ht="15.95" hidden="1" customHeight="1" x14ac:dyDescent="0.15">
      <c r="C154" s="67"/>
      <c r="D154" s="16" t="s">
        <v>18</v>
      </c>
      <c r="E154" s="90">
        <v>10</v>
      </c>
      <c r="F154" s="16" t="s">
        <v>39</v>
      </c>
      <c r="G154" s="90">
        <v>7</v>
      </c>
      <c r="I154" s="67"/>
      <c r="M154" s="16"/>
      <c r="N154" s="16"/>
    </row>
    <row r="155" spans="3:17" ht="15.95" hidden="1" customHeight="1" x14ac:dyDescent="0.15">
      <c r="C155" s="67"/>
      <c r="D155" s="16" t="s">
        <v>19</v>
      </c>
      <c r="E155" s="90">
        <v>11</v>
      </c>
      <c r="F155" s="16" t="s">
        <v>40</v>
      </c>
      <c r="G155" s="90">
        <v>8</v>
      </c>
      <c r="M155" s="16"/>
      <c r="N155" s="16"/>
    </row>
    <row r="156" spans="3:17" ht="15.95" hidden="1" customHeight="1" x14ac:dyDescent="0.15">
      <c r="D156" s="16" t="s">
        <v>20</v>
      </c>
      <c r="E156" s="90">
        <v>12</v>
      </c>
      <c r="F156" s="16" t="s">
        <v>41</v>
      </c>
      <c r="G156" s="90">
        <v>9</v>
      </c>
      <c r="M156" s="16"/>
      <c r="N156" s="16"/>
      <c r="Q156" s="22"/>
    </row>
    <row r="157" spans="3:17" ht="15.95" hidden="1" customHeight="1" x14ac:dyDescent="0.15">
      <c r="D157" s="16" t="s">
        <v>21</v>
      </c>
      <c r="E157" s="90">
        <v>13</v>
      </c>
      <c r="F157" s="16" t="s">
        <v>42</v>
      </c>
      <c r="G157" s="90">
        <v>10</v>
      </c>
      <c r="M157" s="16"/>
      <c r="N157" s="16"/>
      <c r="Q157" s="22"/>
    </row>
    <row r="158" spans="3:17" ht="15.95" hidden="1" customHeight="1" x14ac:dyDescent="0.15">
      <c r="D158" s="16" t="s">
        <v>22</v>
      </c>
      <c r="E158" s="90">
        <v>14</v>
      </c>
      <c r="F158" s="16" t="s">
        <v>43</v>
      </c>
      <c r="G158" s="90">
        <v>11</v>
      </c>
      <c r="M158" s="16"/>
      <c r="N158" s="16"/>
      <c r="Q158" s="22"/>
    </row>
    <row r="159" spans="3:17" ht="15.95" hidden="1" customHeight="1" x14ac:dyDescent="0.15">
      <c r="D159" s="16" t="s">
        <v>23</v>
      </c>
      <c r="E159" s="90">
        <v>15</v>
      </c>
      <c r="F159" s="16" t="s">
        <v>44</v>
      </c>
      <c r="G159" s="90">
        <v>12</v>
      </c>
      <c r="M159" s="16"/>
      <c r="N159" s="16"/>
      <c r="Q159" s="22"/>
    </row>
    <row r="160" spans="3:17" ht="15.95" hidden="1" customHeight="1" x14ac:dyDescent="0.15">
      <c r="F160" s="16" t="s">
        <v>45</v>
      </c>
      <c r="G160" s="90">
        <v>13</v>
      </c>
      <c r="M160" s="16"/>
      <c r="N160" s="16"/>
      <c r="Q160" s="22"/>
    </row>
    <row r="161" spans="4:17" ht="15.95" hidden="1" customHeight="1" x14ac:dyDescent="0.15">
      <c r="D161" s="16" t="s">
        <v>80</v>
      </c>
      <c r="E161" s="90">
        <v>1</v>
      </c>
      <c r="F161" s="16" t="s">
        <v>46</v>
      </c>
      <c r="G161" s="90">
        <v>14</v>
      </c>
      <c r="M161" s="16"/>
      <c r="N161" s="16"/>
      <c r="Q161" s="22"/>
    </row>
    <row r="162" spans="4:17" ht="15.95" hidden="1" customHeight="1" x14ac:dyDescent="0.15">
      <c r="D162" s="16" t="s">
        <v>81</v>
      </c>
      <c r="E162" s="90">
        <v>2</v>
      </c>
      <c r="F162" s="16" t="s">
        <v>47</v>
      </c>
      <c r="G162" s="90">
        <v>15</v>
      </c>
      <c r="M162" s="16"/>
      <c r="N162" s="16"/>
      <c r="Q162" s="22"/>
    </row>
    <row r="163" spans="4:17" ht="15.95" hidden="1" customHeight="1" x14ac:dyDescent="0.15">
      <c r="F163" s="16" t="s">
        <v>48</v>
      </c>
      <c r="G163" s="90">
        <v>16</v>
      </c>
      <c r="M163" s="16"/>
      <c r="N163" s="16"/>
      <c r="Q163" s="22"/>
    </row>
    <row r="164" spans="4:17" ht="15.95" hidden="1" customHeight="1" x14ac:dyDescent="0.15">
      <c r="D164" s="16" t="s">
        <v>90</v>
      </c>
      <c r="E164" s="90">
        <v>0</v>
      </c>
      <c r="F164" s="16" t="s">
        <v>49</v>
      </c>
      <c r="G164" s="90">
        <v>17</v>
      </c>
      <c r="M164" s="16"/>
      <c r="N164" s="16"/>
      <c r="Q164" s="22"/>
    </row>
    <row r="165" spans="4:17" ht="15.95" hidden="1" customHeight="1" x14ac:dyDescent="0.15">
      <c r="D165" s="16" t="s">
        <v>91</v>
      </c>
      <c r="E165" s="90">
        <v>1</v>
      </c>
      <c r="F165" s="16" t="s">
        <v>50</v>
      </c>
      <c r="G165" s="90">
        <v>18</v>
      </c>
      <c r="M165" s="16"/>
      <c r="N165" s="16"/>
      <c r="Q165" s="22"/>
    </row>
    <row r="166" spans="4:17" ht="15.95" hidden="1" customHeight="1" x14ac:dyDescent="0.15">
      <c r="D166" s="16" t="s">
        <v>92</v>
      </c>
      <c r="E166" s="90">
        <v>2</v>
      </c>
      <c r="F166" s="16" t="s">
        <v>51</v>
      </c>
      <c r="G166" s="90">
        <v>19</v>
      </c>
      <c r="M166" s="16"/>
      <c r="N166" s="16"/>
      <c r="Q166" s="22"/>
    </row>
    <row r="167" spans="4:17" ht="15.95" hidden="1" customHeight="1" x14ac:dyDescent="0.15">
      <c r="F167" s="16" t="s">
        <v>52</v>
      </c>
      <c r="G167" s="90">
        <v>20</v>
      </c>
      <c r="M167" s="16"/>
      <c r="N167" s="16"/>
      <c r="Q167" s="22"/>
    </row>
    <row r="168" spans="4:17" ht="15.95" hidden="1" customHeight="1" x14ac:dyDescent="0.15">
      <c r="D168" s="16" t="s">
        <v>95</v>
      </c>
      <c r="E168" s="90">
        <v>1</v>
      </c>
      <c r="F168" s="16" t="s">
        <v>53</v>
      </c>
      <c r="G168" s="90">
        <v>21</v>
      </c>
      <c r="M168" s="16"/>
      <c r="N168" s="16"/>
      <c r="Q168" s="22"/>
    </row>
    <row r="169" spans="4:17" ht="15.95" hidden="1" customHeight="1" x14ac:dyDescent="0.15">
      <c r="D169" s="16" t="s">
        <v>96</v>
      </c>
      <c r="E169" s="90">
        <v>2</v>
      </c>
      <c r="F169" s="16" t="s">
        <v>54</v>
      </c>
      <c r="G169" s="90">
        <v>22</v>
      </c>
      <c r="M169" s="16"/>
      <c r="N169" s="16"/>
      <c r="Q169" s="22"/>
    </row>
    <row r="170" spans="4:17" ht="15.95" hidden="1" customHeight="1" x14ac:dyDescent="0.15">
      <c r="D170" s="16" t="s">
        <v>97</v>
      </c>
      <c r="E170" s="90">
        <v>3</v>
      </c>
      <c r="F170" s="16" t="s">
        <v>55</v>
      </c>
      <c r="G170" s="90">
        <v>23</v>
      </c>
      <c r="M170" s="16"/>
      <c r="N170" s="16"/>
      <c r="Q170" s="22"/>
    </row>
    <row r="171" spans="4:17" ht="15.95" hidden="1" customHeight="1" x14ac:dyDescent="0.15">
      <c r="F171" s="16" t="s">
        <v>56</v>
      </c>
      <c r="G171" s="90">
        <v>24</v>
      </c>
      <c r="M171" s="16"/>
      <c r="N171" s="16"/>
      <c r="Q171" s="22"/>
    </row>
    <row r="172" spans="4:17" ht="15.95" hidden="1" customHeight="1" x14ac:dyDescent="0.15">
      <c r="D172" s="16" t="s">
        <v>128</v>
      </c>
      <c r="E172" s="90">
        <v>1</v>
      </c>
      <c r="F172" s="16" t="s">
        <v>57</v>
      </c>
      <c r="G172" s="90">
        <v>25</v>
      </c>
      <c r="M172" s="16"/>
      <c r="N172" s="16"/>
      <c r="Q172" s="22"/>
    </row>
    <row r="173" spans="4:17" ht="15.95" hidden="1" customHeight="1" x14ac:dyDescent="0.15">
      <c r="D173" s="16" t="s">
        <v>129</v>
      </c>
      <c r="E173" s="90">
        <v>2</v>
      </c>
      <c r="F173" s="16" t="s">
        <v>58</v>
      </c>
      <c r="G173" s="90">
        <v>26</v>
      </c>
      <c r="M173" s="16"/>
      <c r="N173" s="16"/>
      <c r="Q173" s="22"/>
    </row>
    <row r="174" spans="4:17" ht="15.95" hidden="1" customHeight="1" x14ac:dyDescent="0.15">
      <c r="D174" s="16" t="s">
        <v>130</v>
      </c>
      <c r="E174" s="90">
        <v>3</v>
      </c>
      <c r="F174" s="16" t="s">
        <v>59</v>
      </c>
      <c r="G174" s="90">
        <v>27</v>
      </c>
      <c r="M174" s="16"/>
      <c r="N174" s="16"/>
      <c r="Q174" s="22"/>
    </row>
    <row r="175" spans="4:17" ht="15.95" hidden="1" customHeight="1" x14ac:dyDescent="0.15">
      <c r="D175" s="16" t="s">
        <v>131</v>
      </c>
      <c r="E175" s="90">
        <v>4</v>
      </c>
      <c r="F175" s="16" t="s">
        <v>60</v>
      </c>
      <c r="G175" s="90">
        <v>28</v>
      </c>
      <c r="M175" s="16"/>
      <c r="N175" s="16"/>
      <c r="Q175" s="22"/>
    </row>
    <row r="176" spans="4:17" ht="15.95" hidden="1" customHeight="1" x14ac:dyDescent="0.15">
      <c r="D176" s="16" t="s">
        <v>132</v>
      </c>
      <c r="E176" s="90">
        <v>5</v>
      </c>
      <c r="F176" s="16" t="s">
        <v>61</v>
      </c>
      <c r="G176" s="90">
        <v>29</v>
      </c>
      <c r="M176" s="16"/>
      <c r="N176" s="16"/>
      <c r="Q176" s="22"/>
    </row>
    <row r="177" spans="4:17" ht="15.95" hidden="1" customHeight="1" x14ac:dyDescent="0.15">
      <c r="D177" s="16" t="s">
        <v>133</v>
      </c>
      <c r="E177" s="90">
        <v>6</v>
      </c>
      <c r="F177" s="16" t="s">
        <v>62</v>
      </c>
      <c r="G177" s="90">
        <v>30</v>
      </c>
      <c r="M177" s="16"/>
      <c r="N177" s="16"/>
      <c r="Q177" s="22"/>
    </row>
    <row r="178" spans="4:17" ht="15.95" hidden="1" customHeight="1" x14ac:dyDescent="0.15">
      <c r="D178" s="16" t="s">
        <v>134</v>
      </c>
      <c r="E178" s="90">
        <v>7</v>
      </c>
      <c r="F178" s="16" t="s">
        <v>63</v>
      </c>
      <c r="G178" s="90">
        <v>31</v>
      </c>
      <c r="M178" s="16"/>
      <c r="N178" s="16"/>
      <c r="Q178" s="22"/>
    </row>
    <row r="179" spans="4:17" ht="15.95" hidden="1" customHeight="1" x14ac:dyDescent="0.15">
      <c r="D179" s="16" t="s">
        <v>135</v>
      </c>
      <c r="E179" s="90">
        <v>8</v>
      </c>
      <c r="F179" s="16" t="s">
        <v>64</v>
      </c>
      <c r="G179" s="90">
        <v>32</v>
      </c>
      <c r="M179" s="16"/>
      <c r="N179" s="16"/>
      <c r="Q179" s="22"/>
    </row>
    <row r="180" spans="4:17" ht="15.95" hidden="1" customHeight="1" x14ac:dyDescent="0.15">
      <c r="D180" s="16" t="s">
        <v>136</v>
      </c>
      <c r="E180" s="90">
        <v>9</v>
      </c>
      <c r="F180" s="16" t="s">
        <v>65</v>
      </c>
      <c r="G180" s="90">
        <v>33</v>
      </c>
      <c r="M180" s="16"/>
      <c r="N180" s="16"/>
      <c r="Q180" s="22"/>
    </row>
    <row r="181" spans="4:17" ht="15.95" hidden="1" customHeight="1" x14ac:dyDescent="0.15">
      <c r="D181" s="16" t="s">
        <v>137</v>
      </c>
      <c r="E181" s="90">
        <v>10</v>
      </c>
      <c r="F181" s="16" t="s">
        <v>66</v>
      </c>
      <c r="G181" s="90">
        <v>34</v>
      </c>
      <c r="M181" s="16"/>
      <c r="N181" s="16"/>
      <c r="Q181" s="22"/>
    </row>
    <row r="182" spans="4:17" ht="15.95" hidden="1" customHeight="1" x14ac:dyDescent="0.15">
      <c r="D182" s="16" t="s">
        <v>138</v>
      </c>
      <c r="E182" s="90">
        <v>11</v>
      </c>
      <c r="F182" s="16" t="s">
        <v>67</v>
      </c>
      <c r="G182" s="90">
        <v>35</v>
      </c>
      <c r="M182" s="16"/>
      <c r="N182" s="16"/>
      <c r="Q182" s="22"/>
    </row>
    <row r="183" spans="4:17" ht="15.95" hidden="1" customHeight="1" x14ac:dyDescent="0.15">
      <c r="D183" s="16" t="s">
        <v>249</v>
      </c>
      <c r="F183" s="16" t="s">
        <v>68</v>
      </c>
      <c r="G183" s="90">
        <v>36</v>
      </c>
      <c r="M183" s="16"/>
      <c r="N183" s="16"/>
      <c r="Q183" s="22"/>
    </row>
    <row r="184" spans="4:17" ht="15.95" hidden="1" customHeight="1" x14ac:dyDescent="0.15">
      <c r="F184" s="16" t="s">
        <v>69</v>
      </c>
      <c r="G184" s="90">
        <v>37</v>
      </c>
      <c r="M184" s="16"/>
      <c r="N184" s="16"/>
      <c r="Q184" s="22"/>
    </row>
    <row r="185" spans="4:17" ht="15.95" hidden="1" customHeight="1" x14ac:dyDescent="0.15">
      <c r="D185" s="16" t="s">
        <v>139</v>
      </c>
      <c r="E185" s="90">
        <v>1</v>
      </c>
      <c r="F185" s="16" t="s">
        <v>70</v>
      </c>
      <c r="G185" s="90">
        <v>38</v>
      </c>
      <c r="M185" s="16"/>
      <c r="N185" s="16"/>
      <c r="Q185" s="22"/>
    </row>
    <row r="186" spans="4:17" ht="15.95" hidden="1" customHeight="1" x14ac:dyDescent="0.15">
      <c r="D186" s="16" t="s">
        <v>140</v>
      </c>
      <c r="E186" s="90">
        <v>2</v>
      </c>
      <c r="F186" s="16" t="s">
        <v>71</v>
      </c>
      <c r="G186" s="90">
        <v>39</v>
      </c>
      <c r="M186" s="16"/>
      <c r="N186" s="16"/>
      <c r="Q186" s="22"/>
    </row>
    <row r="187" spans="4:17" ht="15.95" hidden="1" customHeight="1" x14ac:dyDescent="0.15">
      <c r="D187" s="16" t="s">
        <v>141</v>
      </c>
      <c r="E187" s="90">
        <v>3</v>
      </c>
      <c r="F187" s="16" t="s">
        <v>72</v>
      </c>
      <c r="G187" s="90">
        <v>40</v>
      </c>
      <c r="M187" s="16"/>
      <c r="N187" s="16"/>
      <c r="Q187" s="22"/>
    </row>
    <row r="188" spans="4:17" ht="15.95" hidden="1" customHeight="1" x14ac:dyDescent="0.15">
      <c r="D188" s="16" t="s">
        <v>142</v>
      </c>
      <c r="E188" s="90">
        <v>4</v>
      </c>
      <c r="F188" s="16" t="s">
        <v>73</v>
      </c>
      <c r="G188" s="90">
        <v>41</v>
      </c>
      <c r="M188" s="16"/>
      <c r="N188" s="16"/>
      <c r="Q188" s="22"/>
    </row>
    <row r="189" spans="4:17" ht="15.95" hidden="1" customHeight="1" x14ac:dyDescent="0.15">
      <c r="D189" s="16" t="s">
        <v>143</v>
      </c>
      <c r="E189" s="90">
        <v>5</v>
      </c>
      <c r="F189" s="16" t="s">
        <v>74</v>
      </c>
      <c r="G189" s="90">
        <v>42</v>
      </c>
      <c r="M189" s="16"/>
      <c r="N189" s="16"/>
      <c r="Q189" s="22"/>
    </row>
    <row r="190" spans="4:17" ht="15.95" hidden="1" customHeight="1" x14ac:dyDescent="0.15">
      <c r="D190" s="16" t="s">
        <v>144</v>
      </c>
      <c r="E190" s="90">
        <v>6</v>
      </c>
      <c r="F190" s="16" t="s">
        <v>75</v>
      </c>
      <c r="G190" s="90">
        <v>43</v>
      </c>
      <c r="M190" s="16"/>
      <c r="N190" s="16"/>
      <c r="Q190" s="22"/>
    </row>
    <row r="191" spans="4:17" ht="15.95" hidden="1" customHeight="1" x14ac:dyDescent="0.15">
      <c r="F191" s="16" t="s">
        <v>76</v>
      </c>
      <c r="G191" s="90">
        <v>44</v>
      </c>
      <c r="M191" s="16"/>
      <c r="N191" s="16"/>
      <c r="Q191" s="22"/>
    </row>
    <row r="192" spans="4:17" ht="15.95" hidden="1" customHeight="1" x14ac:dyDescent="0.15">
      <c r="F192" s="16" t="s">
        <v>77</v>
      </c>
      <c r="G192" s="90">
        <v>45</v>
      </c>
      <c r="M192" s="16"/>
      <c r="N192" s="16"/>
      <c r="Q192" s="22"/>
    </row>
    <row r="193" spans="6:17" ht="15.95" hidden="1" customHeight="1" x14ac:dyDescent="0.15">
      <c r="F193" s="16" t="s">
        <v>78</v>
      </c>
      <c r="G193" s="90">
        <v>46</v>
      </c>
      <c r="M193" s="16"/>
      <c r="N193" s="16"/>
      <c r="Q193" s="22"/>
    </row>
    <row r="194" spans="6:17" ht="15.95" hidden="1" customHeight="1" x14ac:dyDescent="0.15">
      <c r="F194" s="16" t="s">
        <v>79</v>
      </c>
      <c r="G194" s="90">
        <v>47</v>
      </c>
      <c r="M194" s="16"/>
      <c r="N194" s="16"/>
      <c r="Q194" s="22"/>
    </row>
    <row r="195" spans="6:17" ht="15.95" hidden="1" customHeight="1" x14ac:dyDescent="0.15"/>
    <row r="196" spans="6:17" ht="15.95" customHeight="1" x14ac:dyDescent="0.15"/>
  </sheetData>
  <sheetProtection algorithmName="SHA-512" hashValue="uLfkjYMLrQkgQ/Pp8eKlhI7kR/9lVGV52UJTmi9pV+Sv8NnH5oDZPT0T0eldLakXMKxq2b322n7+O2kNKFWzFQ==" saltValue="wUHL7YYg9B3P4VQ0hI0JFw==" spinCount="100000" sheet="1" objects="1" scenarios="1"/>
  <mergeCells count="219">
    <mergeCell ref="K93:L93"/>
    <mergeCell ref="J135:K135"/>
    <mergeCell ref="J136:K136"/>
    <mergeCell ref="J137:K137"/>
    <mergeCell ref="J138:K138"/>
    <mergeCell ref="J139:K139"/>
    <mergeCell ref="J140:K140"/>
    <mergeCell ref="J141:K141"/>
    <mergeCell ref="C138:E138"/>
    <mergeCell ref="C139:E139"/>
    <mergeCell ref="C140:E140"/>
    <mergeCell ref="C141:E141"/>
    <mergeCell ref="C132:E132"/>
    <mergeCell ref="C133:E133"/>
    <mergeCell ref="C134:E134"/>
    <mergeCell ref="C135:E135"/>
    <mergeCell ref="C136:E136"/>
    <mergeCell ref="C137:E137"/>
    <mergeCell ref="C126:E126"/>
    <mergeCell ref="C127:E127"/>
    <mergeCell ref="C128:E128"/>
    <mergeCell ref="C129:E129"/>
    <mergeCell ref="C130:E130"/>
    <mergeCell ref="C131:E131"/>
    <mergeCell ref="C120:E120"/>
    <mergeCell ref="C121:E121"/>
    <mergeCell ref="C122:E122"/>
    <mergeCell ref="C123:E123"/>
    <mergeCell ref="C124:E124"/>
    <mergeCell ref="C125:E125"/>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05:E105"/>
    <mergeCell ref="F105:H105"/>
    <mergeCell ref="I105:K105"/>
    <mergeCell ref="C106:E106"/>
    <mergeCell ref="F106:H106"/>
    <mergeCell ref="I106:K106"/>
    <mergeCell ref="C103:E103"/>
    <mergeCell ref="F103:H103"/>
    <mergeCell ref="I103:K103"/>
    <mergeCell ref="C104:E104"/>
    <mergeCell ref="F104:H104"/>
    <mergeCell ref="I104:K104"/>
    <mergeCell ref="C101:E101"/>
    <mergeCell ref="F101:H101"/>
    <mergeCell ref="I101:K101"/>
    <mergeCell ref="C102:E102"/>
    <mergeCell ref="F102:H102"/>
    <mergeCell ref="I102:K102"/>
    <mergeCell ref="C99:E99"/>
    <mergeCell ref="F99:H99"/>
    <mergeCell ref="I99:K99"/>
    <mergeCell ref="C100:E100"/>
    <mergeCell ref="F100:H100"/>
    <mergeCell ref="I100:K100"/>
    <mergeCell ref="C97:E97"/>
    <mergeCell ref="F97:H97"/>
    <mergeCell ref="I97:K97"/>
    <mergeCell ref="C98:E98"/>
    <mergeCell ref="F98:H98"/>
    <mergeCell ref="I98:K98"/>
    <mergeCell ref="C95:E95"/>
    <mergeCell ref="F95:H95"/>
    <mergeCell ref="I95:K95"/>
    <mergeCell ref="C96:E96"/>
    <mergeCell ref="F96:H96"/>
    <mergeCell ref="I96:K96"/>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1:E81"/>
    <mergeCell ref="F81:H81"/>
    <mergeCell ref="I81:K81"/>
    <mergeCell ref="C82:E82"/>
    <mergeCell ref="F82:H82"/>
    <mergeCell ref="I82:K82"/>
    <mergeCell ref="C79:E79"/>
    <mergeCell ref="F79:H79"/>
    <mergeCell ref="I79:K79"/>
    <mergeCell ref="C80:E80"/>
    <mergeCell ref="F80:H80"/>
    <mergeCell ref="I80:K80"/>
    <mergeCell ref="C77:E77"/>
    <mergeCell ref="F77:H77"/>
    <mergeCell ref="I77:K77"/>
    <mergeCell ref="C78:E78"/>
    <mergeCell ref="F78:H78"/>
    <mergeCell ref="I78:K78"/>
    <mergeCell ref="C75:E75"/>
    <mergeCell ref="F75:H75"/>
    <mergeCell ref="I75:K75"/>
    <mergeCell ref="C76:E76"/>
    <mergeCell ref="F76:H76"/>
    <mergeCell ref="I76:K76"/>
    <mergeCell ref="C73:E73"/>
    <mergeCell ref="F73:H73"/>
    <mergeCell ref="I73:K73"/>
    <mergeCell ref="C74:E74"/>
    <mergeCell ref="F74:H74"/>
    <mergeCell ref="I74:K74"/>
    <mergeCell ref="C71:E71"/>
    <mergeCell ref="F71:H71"/>
    <mergeCell ref="I71:K71"/>
    <mergeCell ref="C72:E72"/>
    <mergeCell ref="F72:H72"/>
    <mergeCell ref="I72:K72"/>
    <mergeCell ref="N67:N68"/>
    <mergeCell ref="C69:E69"/>
    <mergeCell ref="F69:H69"/>
    <mergeCell ref="I69:K69"/>
    <mergeCell ref="C70:E70"/>
    <mergeCell ref="F70:H70"/>
    <mergeCell ref="I70:K70"/>
    <mergeCell ref="C60:E60"/>
    <mergeCell ref="C61:E61"/>
    <mergeCell ref="C62:E62"/>
    <mergeCell ref="C63:E63"/>
    <mergeCell ref="C64:E64"/>
    <mergeCell ref="C65:E65"/>
    <mergeCell ref="C54:E54"/>
    <mergeCell ref="C55:E55"/>
    <mergeCell ref="C56:E56"/>
    <mergeCell ref="C57:E57"/>
    <mergeCell ref="C58:E58"/>
    <mergeCell ref="C59:E59"/>
    <mergeCell ref="K47:L47"/>
    <mergeCell ref="C49:E49"/>
    <mergeCell ref="C50:E50"/>
    <mergeCell ref="C51:E51"/>
    <mergeCell ref="C52:E52"/>
    <mergeCell ref="C53:E53"/>
    <mergeCell ref="E32:G32"/>
    <mergeCell ref="H32:I32"/>
    <mergeCell ref="E33:G33"/>
    <mergeCell ref="H33:I33"/>
    <mergeCell ref="E28:F28"/>
    <mergeCell ref="H28:I28"/>
    <mergeCell ref="E29:F29"/>
    <mergeCell ref="H29:I29"/>
    <mergeCell ref="E30:F30"/>
    <mergeCell ref="H30:I30"/>
    <mergeCell ref="E26:F26"/>
    <mergeCell ref="H26:I26"/>
    <mergeCell ref="E27:F27"/>
    <mergeCell ref="H27:I27"/>
    <mergeCell ref="H20:I20"/>
    <mergeCell ref="E22:F22"/>
    <mergeCell ref="H22:I22"/>
    <mergeCell ref="E31:F31"/>
    <mergeCell ref="H31:I31"/>
    <mergeCell ref="D1:I1"/>
    <mergeCell ref="K2:L2"/>
    <mergeCell ref="H5:K5"/>
    <mergeCell ref="H6:K6"/>
    <mergeCell ref="C7:K7"/>
    <mergeCell ref="C9:D9"/>
    <mergeCell ref="C23:E23"/>
    <mergeCell ref="E25:F25"/>
    <mergeCell ref="H25:I25"/>
    <mergeCell ref="J17:K17"/>
    <mergeCell ref="C18:K18"/>
    <mergeCell ref="E19:F19"/>
    <mergeCell ref="H19:I19"/>
    <mergeCell ref="J11:K11"/>
    <mergeCell ref="C12:E12"/>
    <mergeCell ref="C13:E13"/>
    <mergeCell ref="C14:E14"/>
    <mergeCell ref="J15:K15"/>
    <mergeCell ref="J16:K16"/>
  </mergeCells>
  <phoneticPr fontId="15"/>
  <conditionalFormatting sqref="C50:E53 C55:E65">
    <cfRule type="expression" dxfId="171" priority="17">
      <formula>$C50&lt;&gt;""</formula>
    </cfRule>
  </conditionalFormatting>
  <conditionalFormatting sqref="C69:E90">
    <cfRule type="expression" dxfId="170" priority="1">
      <formula>$E$25=$D$183</formula>
    </cfRule>
  </conditionalFormatting>
  <conditionalFormatting sqref="C95:E116">
    <cfRule type="expression" dxfId="169" priority="11">
      <formula>AND($E$28&lt;&gt;"",$E$28&lt;&gt;"以下なし")</formula>
    </cfRule>
  </conditionalFormatting>
  <conditionalFormatting sqref="C120:E141">
    <cfRule type="expression" dxfId="168" priority="6">
      <formula>C120&lt;&gt;""</formula>
    </cfRule>
    <cfRule type="expression" dxfId="167" priority="7">
      <formula>AND($E$31&lt;&gt;"",$E$31&lt;&gt;"以下なし")</formula>
    </cfRule>
  </conditionalFormatting>
  <conditionalFormatting sqref="C69:K90">
    <cfRule type="expression" dxfId="166" priority="2">
      <formula>C69&lt;&gt;""</formula>
    </cfRule>
  </conditionalFormatting>
  <conditionalFormatting sqref="C95:K116">
    <cfRule type="expression" dxfId="165" priority="8">
      <formula>C95&lt;&gt;""</formula>
    </cfRule>
  </conditionalFormatting>
  <conditionalFormatting sqref="E25:K31">
    <cfRule type="expression" dxfId="164" priority="18">
      <formula>$E$25=$D$183</formula>
    </cfRule>
    <cfRule type="expression" dxfId="163" priority="26">
      <formula>E25&lt;&gt;""</formula>
    </cfRule>
  </conditionalFormatting>
  <conditionalFormatting sqref="E26:K31">
    <cfRule type="expression" dxfId="162" priority="25">
      <formula>$E$26=$D$183</formula>
    </cfRule>
  </conditionalFormatting>
  <conditionalFormatting sqref="E27:K31">
    <cfRule type="expression" dxfId="161" priority="24">
      <formula>$E$27=$D$183</formula>
    </cfRule>
  </conditionalFormatting>
  <conditionalFormatting sqref="E28:K31">
    <cfRule type="expression" dxfId="160" priority="23">
      <formula>$E$28=$D$183</formula>
    </cfRule>
  </conditionalFormatting>
  <conditionalFormatting sqref="E29:K31">
    <cfRule type="expression" dxfId="159" priority="22">
      <formula>$E$29=$D$183</formula>
    </cfRule>
  </conditionalFormatting>
  <conditionalFormatting sqref="E30:K31">
    <cfRule type="expression" dxfId="158" priority="21">
      <formula>$E$30=$D$183</formula>
    </cfRule>
  </conditionalFormatting>
  <conditionalFormatting sqref="E31:K31">
    <cfRule type="expression" dxfId="157" priority="20">
      <formula>$E$31=$D$183</formula>
    </cfRule>
  </conditionalFormatting>
  <conditionalFormatting sqref="F69:H90">
    <cfRule type="expression" dxfId="156" priority="14">
      <formula>AND($E$26&lt;&gt;"",$E$26&lt;&gt;"以下なし")</formula>
    </cfRule>
  </conditionalFormatting>
  <conditionalFormatting sqref="F95:H116">
    <cfRule type="expression" dxfId="155" priority="10">
      <formula>AND($E$29&lt;&gt;"",$E$29&lt;&gt;"以下なし")</formula>
    </cfRule>
  </conditionalFormatting>
  <conditionalFormatting sqref="G49">
    <cfRule type="expression" dxfId="154" priority="3">
      <formula>$G$49="OK"</formula>
    </cfRule>
    <cfRule type="expression" dxfId="153" priority="4">
      <formula>$G$49="NG"</formula>
    </cfRule>
  </conditionalFormatting>
  <conditionalFormatting sqref="I69:K90">
    <cfRule type="expression" dxfId="152" priority="13">
      <formula>AND($E$27&lt;&gt;"",$E$27&lt;&gt;"以下なし")</formula>
    </cfRule>
  </conditionalFormatting>
  <conditionalFormatting sqref="I95:K116">
    <cfRule type="expression" dxfId="151" priority="9">
      <formula>AND($E$30&lt;&gt;"",$E$30&lt;&gt;"以下なし")</formula>
    </cfRule>
  </conditionalFormatting>
  <conditionalFormatting sqref="K8:K9">
    <cfRule type="expression" dxfId="150" priority="19">
      <formula>$K8&lt;&gt;""</formula>
    </cfRule>
  </conditionalFormatting>
  <dataValidations count="3">
    <dataValidation type="list" allowBlank="1" showInputMessage="1" showErrorMessage="1" sqref="K8:K9" xr:uid="{94CCD566-51F4-45A9-9CCF-BF54B2DD3BCA}">
      <formula1>$F$144:$F$146</formula1>
    </dataValidation>
    <dataValidation type="list" allowBlank="1" showInputMessage="1" showErrorMessage="1" sqref="E25:F31" xr:uid="{33A49FBE-8AE3-4DD7-9C1B-34D661D65552}">
      <formula1>$D$171:$D$183</formula1>
    </dataValidation>
    <dataValidation type="list" allowBlank="1" showInputMessage="1" showErrorMessage="1" sqref="H25:I31" xr:uid="{8BCF0A1A-1FA4-43BD-B43F-895D42DE8C6D}">
      <formula1>$D$184:$D$190</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96F3A-D82C-4C58-8F60-497EC08EEDAB}">
  <sheetPr>
    <tabColor rgb="FFFFC000"/>
  </sheetPr>
  <dimension ref="B1:Q19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62" t="s">
        <v>416</v>
      </c>
      <c r="E1" s="263"/>
      <c r="F1" s="263"/>
      <c r="G1" s="263"/>
      <c r="H1" s="263"/>
      <c r="I1" s="264"/>
      <c r="J1" s="16" t="s">
        <v>1</v>
      </c>
      <c r="N1" s="180" t="s">
        <v>414</v>
      </c>
    </row>
    <row r="2" spans="2:14" ht="24.95" customHeight="1" thickBot="1" x14ac:dyDescent="0.2">
      <c r="B2" s="20" t="s">
        <v>410</v>
      </c>
      <c r="K2" s="241">
        <v>1</v>
      </c>
      <c r="L2" s="241"/>
      <c r="M2" s="204"/>
      <c r="N2" s="181" t="s">
        <v>415</v>
      </c>
    </row>
    <row r="3" spans="2:14" ht="18" customHeight="1" thickBot="1" x14ac:dyDescent="0.2">
      <c r="B3" s="20" t="s">
        <v>0</v>
      </c>
      <c r="N3" s="21" t="str">
        <f>N118</f>
        <v>本シートの入力をお願いします。</v>
      </c>
    </row>
    <row r="4" spans="2:14" ht="18" customHeight="1" thickBot="1" x14ac:dyDescent="0.2">
      <c r="B4" s="184" t="s">
        <v>3</v>
      </c>
      <c r="C4" s="185" t="s">
        <v>4</v>
      </c>
      <c r="D4" s="185"/>
      <c r="E4" s="185"/>
      <c r="F4" s="185"/>
      <c r="G4" s="185"/>
      <c r="H4" s="185"/>
      <c r="I4" s="185"/>
      <c r="J4" s="185"/>
      <c r="K4" s="186"/>
    </row>
    <row r="5" spans="2:14" ht="18" customHeight="1" x14ac:dyDescent="0.15">
      <c r="B5" s="23" t="s">
        <v>5</v>
      </c>
      <c r="C5" s="24"/>
      <c r="D5" s="25"/>
      <c r="E5" s="25"/>
      <c r="F5" s="25"/>
      <c r="G5" s="26" t="s">
        <v>250</v>
      </c>
      <c r="H5" s="285" t="str">
        <f>IF('調査票(1期1従)'!$K$9="有",'調査票(1期1従)'!H5:K5,"")</f>
        <v/>
      </c>
      <c r="I5" s="286"/>
      <c r="J5" s="286"/>
      <c r="K5" s="287"/>
      <c r="N5" s="22" t="s">
        <v>250</v>
      </c>
    </row>
    <row r="6" spans="2:14" ht="18" customHeight="1" x14ac:dyDescent="0.15">
      <c r="B6" s="27"/>
      <c r="C6" s="28"/>
      <c r="D6" s="29"/>
      <c r="E6" s="29"/>
      <c r="F6" s="29"/>
      <c r="G6" s="30" t="s">
        <v>250</v>
      </c>
      <c r="H6" s="288" t="str">
        <f>IF('調査票(1期1従)'!$K$9="有",'調査票(1期1従)'!H6:K6,"")</f>
        <v/>
      </c>
      <c r="I6" s="289"/>
      <c r="J6" s="289"/>
      <c r="K6" s="290"/>
      <c r="N6" s="22" t="s">
        <v>250</v>
      </c>
    </row>
    <row r="7" spans="2:14" ht="18" customHeight="1" x14ac:dyDescent="0.15">
      <c r="B7" s="31" t="s">
        <v>26</v>
      </c>
      <c r="C7" s="291" t="str">
        <f>IF('調査票(1期1従)'!$K$9="有",'調査票(1期1従)'!C7:C7,"")</f>
        <v/>
      </c>
      <c r="D7" s="292"/>
      <c r="E7" s="292"/>
      <c r="F7" s="292"/>
      <c r="G7" s="292"/>
      <c r="H7" s="292"/>
      <c r="I7" s="292"/>
      <c r="J7" s="292"/>
      <c r="K7" s="293"/>
      <c r="N7" s="22" t="s">
        <v>250</v>
      </c>
    </row>
    <row r="8" spans="2:14" ht="18" customHeight="1" x14ac:dyDescent="0.15">
      <c r="B8" s="27"/>
      <c r="C8" s="28"/>
      <c r="D8" s="29"/>
      <c r="E8" s="29"/>
      <c r="F8" s="29"/>
      <c r="G8" s="29"/>
      <c r="H8" s="29"/>
      <c r="I8" s="29"/>
      <c r="J8" s="30"/>
      <c r="K8" s="92"/>
      <c r="N8" s="325" t="s">
        <v>253</v>
      </c>
    </row>
    <row r="9" spans="2:14" ht="18" customHeight="1" x14ac:dyDescent="0.15">
      <c r="B9" s="35" t="s">
        <v>31</v>
      </c>
      <c r="C9" s="294" t="str">
        <f>IF('調査票(1期1従)'!$K$9="有",'調査票(1期1従)'!C9:C9,"")</f>
        <v/>
      </c>
      <c r="D9" s="295"/>
      <c r="E9" s="36"/>
      <c r="F9" s="36"/>
      <c r="G9" s="36"/>
      <c r="H9" s="36"/>
      <c r="I9" s="36"/>
      <c r="J9" s="37"/>
      <c r="K9" s="93"/>
      <c r="N9" s="326"/>
    </row>
    <row r="10" spans="2:14" ht="18" customHeight="1" x14ac:dyDescent="0.15">
      <c r="B10" s="31" t="str">
        <f>'調査票(1期主)'!B10</f>
        <v>④ 週休２日促進工事の取組</v>
      </c>
      <c r="C10" s="38"/>
      <c r="D10" s="39"/>
      <c r="E10" s="39"/>
      <c r="F10" s="39"/>
      <c r="G10" s="39"/>
      <c r="H10" s="39"/>
      <c r="I10" s="39"/>
      <c r="J10" s="50" t="s">
        <v>250</v>
      </c>
      <c r="K10" s="91" t="str">
        <f>IF('調査票(1期1従)'!$K$9="有",'調査票(1期1従)'!K10:K10,"")</f>
        <v/>
      </c>
      <c r="N10" s="22" t="s">
        <v>250</v>
      </c>
    </row>
    <row r="11" spans="2:14" ht="18" customHeight="1" x14ac:dyDescent="0.15">
      <c r="B11" s="41"/>
      <c r="C11" s="28"/>
      <c r="D11" s="29"/>
      <c r="E11" s="29"/>
      <c r="F11" s="29"/>
      <c r="G11" s="29"/>
      <c r="H11" s="29"/>
      <c r="I11" s="30" t="s">
        <v>250</v>
      </c>
      <c r="J11" s="288" t="str">
        <f>IF('調査票(1期1従)'!$K$9="有",'調査票(1期1従)'!J11:J11,"")</f>
        <v/>
      </c>
      <c r="K11" s="290"/>
      <c r="N11" s="22" t="s">
        <v>250</v>
      </c>
    </row>
    <row r="12" spans="2:14" ht="18" customHeight="1" x14ac:dyDescent="0.15">
      <c r="B12" s="31" t="s">
        <v>82</v>
      </c>
      <c r="C12" s="303" t="str">
        <f>IF('調査票(1期1従)'!$K$9="有",'調査票(1期1従)'!C12:C12,"")</f>
        <v/>
      </c>
      <c r="D12" s="304"/>
      <c r="E12" s="304"/>
      <c r="F12" s="42" t="s">
        <v>83</v>
      </c>
      <c r="G12" s="39" t="s">
        <v>250</v>
      </c>
      <c r="H12" s="39"/>
      <c r="I12" s="39"/>
      <c r="J12" s="39"/>
      <c r="K12" s="43"/>
      <c r="N12" s="22" t="s">
        <v>250</v>
      </c>
    </row>
    <row r="13" spans="2:14" ht="18" customHeight="1" x14ac:dyDescent="0.15">
      <c r="B13" s="23"/>
      <c r="C13" s="305" t="str">
        <f>IF('調査票(1期1従)'!$K$9="有",'調査票(1期1従)'!C13:C13,"")</f>
        <v/>
      </c>
      <c r="D13" s="306"/>
      <c r="E13" s="306"/>
      <c r="F13" s="44" t="s">
        <v>83</v>
      </c>
      <c r="G13" s="45" t="s">
        <v>250</v>
      </c>
      <c r="H13" s="45"/>
      <c r="I13" s="45"/>
      <c r="J13" s="45"/>
      <c r="K13" s="46"/>
      <c r="N13" s="22" t="s">
        <v>250</v>
      </c>
    </row>
    <row r="14" spans="2:14" ht="18" customHeight="1" x14ac:dyDescent="0.15">
      <c r="B14" s="27"/>
      <c r="C14" s="307" t="str">
        <f>IF('調査票(1期1従)'!$K$9="有",'調査票(1期1従)'!C14:C14,"")</f>
        <v/>
      </c>
      <c r="D14" s="308"/>
      <c r="E14" s="308"/>
      <c r="F14" s="47" t="s">
        <v>83</v>
      </c>
      <c r="G14" s="29" t="s">
        <v>250</v>
      </c>
      <c r="H14" s="29"/>
      <c r="I14" s="29"/>
      <c r="J14" s="29"/>
      <c r="K14" s="48"/>
      <c r="N14" s="22" t="s">
        <v>250</v>
      </c>
    </row>
    <row r="15" spans="2:14" ht="18" customHeight="1" x14ac:dyDescent="0.15">
      <c r="B15" s="35" t="s">
        <v>89</v>
      </c>
      <c r="C15" s="36"/>
      <c r="D15" s="36"/>
      <c r="E15" s="36"/>
      <c r="F15" s="36"/>
      <c r="G15" s="36"/>
      <c r="H15" s="36"/>
      <c r="I15" s="37" t="s">
        <v>250</v>
      </c>
      <c r="J15" s="309" t="str">
        <f>IF('調査票(1期1従)'!$K$9="有",'調査票(1期1従)'!J15:J15,"")</f>
        <v/>
      </c>
      <c r="K15" s="310"/>
      <c r="N15" s="22" t="s">
        <v>250</v>
      </c>
    </row>
    <row r="16" spans="2:14" ht="18" customHeight="1" x14ac:dyDescent="0.15">
      <c r="B16" s="35" t="s">
        <v>365</v>
      </c>
      <c r="C16" s="36"/>
      <c r="D16" s="36"/>
      <c r="E16" s="36"/>
      <c r="F16" s="36"/>
      <c r="G16" s="36"/>
      <c r="H16" s="36"/>
      <c r="I16" s="37" t="s">
        <v>250</v>
      </c>
      <c r="J16" s="298" t="str">
        <f>IF('調査票(1期1従)'!$K$9="有",'調査票(1期1従)'!J16:J16,"")</f>
        <v/>
      </c>
      <c r="K16" s="299"/>
      <c r="N16" s="22" t="s">
        <v>250</v>
      </c>
    </row>
    <row r="17" spans="2:14" ht="18" customHeight="1" x14ac:dyDescent="0.15">
      <c r="B17" s="35" t="s">
        <v>98</v>
      </c>
      <c r="C17" s="36"/>
      <c r="D17" s="36"/>
      <c r="E17" s="36"/>
      <c r="F17" s="36"/>
      <c r="G17" s="36"/>
      <c r="H17" s="36"/>
      <c r="I17" s="37" t="s">
        <v>250</v>
      </c>
      <c r="J17" s="298" t="str">
        <f>IF('調査票(1期1従)'!$K$9="有",'調査票(1期1従)'!J17:J17,"")</f>
        <v/>
      </c>
      <c r="K17" s="299"/>
      <c r="N17" s="22" t="s">
        <v>250</v>
      </c>
    </row>
    <row r="18" spans="2:14" ht="18" customHeight="1" x14ac:dyDescent="0.15">
      <c r="B18" s="49" t="s">
        <v>101</v>
      </c>
      <c r="C18" s="294" t="str">
        <f>IF('調査票(1期1従)'!$K$9="有",'調査票(1期1従)'!C18:C18,"")</f>
        <v/>
      </c>
      <c r="D18" s="300"/>
      <c r="E18" s="300"/>
      <c r="F18" s="300"/>
      <c r="G18" s="300"/>
      <c r="H18" s="300"/>
      <c r="I18" s="300"/>
      <c r="J18" s="300"/>
      <c r="K18" s="299"/>
      <c r="N18" s="22" t="s">
        <v>250</v>
      </c>
    </row>
    <row r="19" spans="2:14" ht="18" customHeight="1" x14ac:dyDescent="0.15">
      <c r="B19" s="31" t="s">
        <v>102</v>
      </c>
      <c r="C19" s="38"/>
      <c r="D19" s="50" t="s">
        <v>104</v>
      </c>
      <c r="E19" s="301" t="str">
        <f>IF('調査票(1期1従)'!$K$9="有",'調査票(1期1従)'!E19:E19,"")</f>
        <v/>
      </c>
      <c r="F19" s="302"/>
      <c r="G19" s="51" t="s">
        <v>103</v>
      </c>
      <c r="H19" s="301" t="str">
        <f>IF('調査票(1期1従)'!$K$9="有",'調査票(1期1従)'!H19:H19,"")</f>
        <v/>
      </c>
      <c r="I19" s="302"/>
      <c r="J19" s="39" t="s">
        <v>105</v>
      </c>
      <c r="K19" s="43"/>
      <c r="N19" s="22" t="s">
        <v>250</v>
      </c>
    </row>
    <row r="20" spans="2:14" ht="18" customHeight="1" x14ac:dyDescent="0.15">
      <c r="B20" s="41"/>
      <c r="C20" s="28"/>
      <c r="D20" s="29"/>
      <c r="E20" s="29"/>
      <c r="F20" s="29"/>
      <c r="G20" s="30" t="s">
        <v>107</v>
      </c>
      <c r="H20" s="311" t="str">
        <f>IF('調査票(1期1従)'!$K$9="有",'調査票(1期1従)'!H20:H20,"")</f>
        <v/>
      </c>
      <c r="I20" s="312"/>
      <c r="J20" s="29" t="s">
        <v>106</v>
      </c>
      <c r="K20" s="48"/>
      <c r="N20" s="22" t="s">
        <v>250</v>
      </c>
    </row>
    <row r="21" spans="2:14" ht="18" customHeight="1" x14ac:dyDescent="0.15">
      <c r="B21" s="31" t="s">
        <v>108</v>
      </c>
      <c r="C21" s="38"/>
      <c r="D21" s="39"/>
      <c r="E21" s="39"/>
      <c r="F21" s="39"/>
      <c r="G21" s="39"/>
      <c r="H21" s="39"/>
      <c r="I21" s="39"/>
      <c r="J21" s="50" t="s">
        <v>109</v>
      </c>
      <c r="K21" s="91" t="str">
        <f>IF('調査票(1期1従)'!$K$9="有",'調査票(1期1従)'!K21:K21,"")</f>
        <v/>
      </c>
      <c r="N21" s="22" t="s">
        <v>250</v>
      </c>
    </row>
    <row r="22" spans="2:14" ht="18" customHeight="1" x14ac:dyDescent="0.15">
      <c r="B22" s="23"/>
      <c r="C22" s="58"/>
      <c r="D22" s="59" t="s">
        <v>110</v>
      </c>
      <c r="E22" s="313" t="str">
        <f>IF(AND('調査票(1期1従)'!$K$9="有",'調査票(1期1従)'!$K$21="有"),'調査票(1期1従)'!E22:E22,"")</f>
        <v/>
      </c>
      <c r="F22" s="314"/>
      <c r="G22" s="55" t="s">
        <v>103</v>
      </c>
      <c r="H22" s="313" t="str">
        <f>IF(AND('調査票(1期1従)'!$K$9="有",'調査票(1期1従)'!$K$21="有"),'調査票(1期1従)'!H22:H22,"")</f>
        <v/>
      </c>
      <c r="I22" s="314"/>
      <c r="J22" s="45" t="s">
        <v>111</v>
      </c>
      <c r="K22" s="46"/>
      <c r="N22" s="22" t="s">
        <v>250</v>
      </c>
    </row>
    <row r="23" spans="2:14" ht="18" customHeight="1" x14ac:dyDescent="0.15">
      <c r="B23" s="41"/>
      <c r="C23" s="296" t="str">
        <f>IF('調査票(1期1従)'!$K$9="有",'調査票(1期1従)'!C23:C23,"")</f>
        <v/>
      </c>
      <c r="D23" s="289"/>
      <c r="E23" s="297"/>
      <c r="F23" s="47" t="s">
        <v>83</v>
      </c>
      <c r="G23" s="29" t="s">
        <v>114</v>
      </c>
      <c r="H23" s="29"/>
      <c r="I23" s="29"/>
      <c r="J23" s="29"/>
      <c r="K23" s="48"/>
      <c r="N23" s="22" t="s">
        <v>250</v>
      </c>
    </row>
    <row r="24" spans="2:14" ht="18" customHeight="1" x14ac:dyDescent="0.15">
      <c r="B24" s="31" t="s">
        <v>115</v>
      </c>
      <c r="C24" s="38"/>
      <c r="D24" s="39"/>
      <c r="E24" s="187" t="s">
        <v>116</v>
      </c>
      <c r="F24" s="187"/>
      <c r="G24" s="187" t="s">
        <v>117</v>
      </c>
      <c r="H24" s="187" t="s">
        <v>118</v>
      </c>
      <c r="I24" s="187"/>
      <c r="J24" s="187" t="s">
        <v>119</v>
      </c>
      <c r="K24" s="188" t="s">
        <v>120</v>
      </c>
      <c r="N24" s="22" t="s">
        <v>251</v>
      </c>
    </row>
    <row r="25" spans="2:14" ht="18" customHeight="1" x14ac:dyDescent="0.15">
      <c r="B25" s="23"/>
      <c r="C25" s="58"/>
      <c r="D25" s="59" t="s">
        <v>121</v>
      </c>
      <c r="E25" s="259"/>
      <c r="F25" s="260"/>
      <c r="G25" s="191"/>
      <c r="H25" s="259"/>
      <c r="I25" s="261"/>
      <c r="J25" s="192"/>
      <c r="K25" s="189"/>
      <c r="M25" s="18" t="s">
        <v>6</v>
      </c>
      <c r="N25" s="22" t="s">
        <v>175</v>
      </c>
    </row>
    <row r="26" spans="2:14" ht="18" customHeight="1" x14ac:dyDescent="0.15">
      <c r="B26" s="23"/>
      <c r="C26" s="58"/>
      <c r="D26" s="59" t="s">
        <v>122</v>
      </c>
      <c r="E26" s="259"/>
      <c r="F26" s="260"/>
      <c r="G26" s="191"/>
      <c r="H26" s="259"/>
      <c r="I26" s="261"/>
      <c r="J26" s="192"/>
      <c r="K26" s="189"/>
      <c r="M26" s="18" t="s">
        <v>6</v>
      </c>
      <c r="N26" s="22" t="s">
        <v>151</v>
      </c>
    </row>
    <row r="27" spans="2:14" ht="18" customHeight="1" x14ac:dyDescent="0.15">
      <c r="B27" s="23"/>
      <c r="C27" s="58"/>
      <c r="D27" s="59" t="s">
        <v>123</v>
      </c>
      <c r="E27" s="259"/>
      <c r="F27" s="260"/>
      <c r="G27" s="191"/>
      <c r="H27" s="259"/>
      <c r="I27" s="261"/>
      <c r="J27" s="192"/>
      <c r="K27" s="189"/>
      <c r="M27" s="18" t="s">
        <v>6</v>
      </c>
      <c r="N27" s="22" t="s">
        <v>178</v>
      </c>
    </row>
    <row r="28" spans="2:14" ht="18" customHeight="1" x14ac:dyDescent="0.15">
      <c r="B28" s="23"/>
      <c r="C28" s="58"/>
      <c r="D28" s="59" t="s">
        <v>124</v>
      </c>
      <c r="E28" s="259"/>
      <c r="F28" s="260"/>
      <c r="G28" s="191"/>
      <c r="H28" s="259"/>
      <c r="I28" s="261"/>
      <c r="J28" s="192"/>
      <c r="K28" s="189"/>
      <c r="M28" s="18" t="s">
        <v>6</v>
      </c>
      <c r="N28" s="22" t="s">
        <v>154</v>
      </c>
    </row>
    <row r="29" spans="2:14" ht="18" customHeight="1" x14ac:dyDescent="0.15">
      <c r="B29" s="23"/>
      <c r="C29" s="58"/>
      <c r="D29" s="59" t="s">
        <v>125</v>
      </c>
      <c r="E29" s="259"/>
      <c r="F29" s="260"/>
      <c r="G29" s="191"/>
      <c r="H29" s="259"/>
      <c r="I29" s="261"/>
      <c r="J29" s="192"/>
      <c r="K29" s="189"/>
      <c r="M29" s="18" t="s">
        <v>6</v>
      </c>
      <c r="N29" s="22" t="s">
        <v>176</v>
      </c>
    </row>
    <row r="30" spans="2:14" ht="18" customHeight="1" x14ac:dyDescent="0.15">
      <c r="B30" s="23"/>
      <c r="C30" s="58"/>
      <c r="D30" s="59" t="s">
        <v>126</v>
      </c>
      <c r="E30" s="259"/>
      <c r="F30" s="260"/>
      <c r="G30" s="191"/>
      <c r="H30" s="259"/>
      <c r="I30" s="261"/>
      <c r="J30" s="192"/>
      <c r="K30" s="189"/>
      <c r="M30" s="18" t="s">
        <v>6</v>
      </c>
      <c r="N30" s="22" t="s">
        <v>177</v>
      </c>
    </row>
    <row r="31" spans="2:14" ht="18" customHeight="1" x14ac:dyDescent="0.15">
      <c r="B31" s="41"/>
      <c r="C31" s="28"/>
      <c r="D31" s="30" t="s">
        <v>127</v>
      </c>
      <c r="E31" s="259"/>
      <c r="F31" s="260"/>
      <c r="G31" s="191"/>
      <c r="H31" s="259"/>
      <c r="I31" s="261"/>
      <c r="J31" s="192"/>
      <c r="K31" s="189"/>
      <c r="M31" s="18" t="s">
        <v>6</v>
      </c>
      <c r="N31" s="202" t="s">
        <v>413</v>
      </c>
    </row>
    <row r="32" spans="2:14" ht="18" customHeight="1" x14ac:dyDescent="0.15">
      <c r="B32" s="31" t="s">
        <v>145</v>
      </c>
      <c r="C32" s="38"/>
      <c r="D32" s="50" t="s">
        <v>250</v>
      </c>
      <c r="E32" s="315" t="str">
        <f>IF('調査票(1期1従)'!$K$9="有",'調査票(1期1従)'!E32:E32,"")</f>
        <v/>
      </c>
      <c r="F32" s="316"/>
      <c r="G32" s="317"/>
      <c r="H32" s="315" t="str">
        <f>IF('調査票(1期1従)'!$K$9="有",'調査票(1期1従)'!H32:H32,"")</f>
        <v/>
      </c>
      <c r="I32" s="317"/>
      <c r="J32" s="39" t="s">
        <v>250</v>
      </c>
      <c r="K32" s="60"/>
      <c r="N32" s="22" t="s">
        <v>250</v>
      </c>
    </row>
    <row r="33" spans="2:14" ht="18" customHeight="1" thickBot="1" x14ac:dyDescent="0.2">
      <c r="B33" s="61"/>
      <c r="C33" s="62"/>
      <c r="D33" s="63" t="s">
        <v>250</v>
      </c>
      <c r="E33" s="318" t="str">
        <f>IF('調査票(1期1従)'!$K$9="有",'調査票(1期1従)'!E33:E33,"")</f>
        <v/>
      </c>
      <c r="F33" s="319"/>
      <c r="G33" s="320"/>
      <c r="H33" s="321" t="str">
        <f>IF('調査票(1期1従)'!$K$9="有",'調査票(1期1従)'!H33:H33,"")</f>
        <v/>
      </c>
      <c r="I33" s="322"/>
      <c r="J33" s="64" t="s">
        <v>250</v>
      </c>
      <c r="K33" s="65"/>
      <c r="N33" s="22" t="s">
        <v>250</v>
      </c>
    </row>
    <row r="34" spans="2:14" ht="18" customHeight="1" x14ac:dyDescent="0.15">
      <c r="N34" s="19"/>
    </row>
    <row r="35" spans="2:14" ht="18" customHeight="1" x14ac:dyDescent="0.15">
      <c r="G35" s="66" t="str">
        <f>IF(AND(H5&lt;&gt;"",E25&lt;&gt;D183,K25=""),N148,"")</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411</v>
      </c>
      <c r="C47" s="67"/>
      <c r="G47" s="67"/>
      <c r="K47" s="241">
        <v>2</v>
      </c>
      <c r="L47" s="241"/>
      <c r="M47" s="16"/>
      <c r="N47" s="16"/>
    </row>
    <row r="48" spans="2:14" ht="18" customHeight="1" thickBot="1" x14ac:dyDescent="0.2">
      <c r="B48" s="20" t="s">
        <v>179</v>
      </c>
      <c r="C48" s="67"/>
      <c r="E48" s="67"/>
      <c r="G48" s="67"/>
      <c r="M48" s="16"/>
      <c r="N48" s="16"/>
    </row>
    <row r="49" spans="2:14" ht="18" customHeight="1" x14ac:dyDescent="0.15">
      <c r="B49" s="68" t="s">
        <v>184</v>
      </c>
      <c r="C49" s="242" t="str">
        <f>IF(COUNTBLANK(C50:C65)=0,SUM(C50:C65),"")</f>
        <v/>
      </c>
      <c r="D49" s="243"/>
      <c r="E49" s="244"/>
      <c r="F49" s="69"/>
      <c r="G49" s="70" t="str">
        <f>IF(C49&lt;&gt;"","OK",IF(AND(C49="",E25=""),"","NG"))</f>
        <v/>
      </c>
      <c r="H49" s="71" t="str">
        <f>IF(AND(OR(E25=D183,E26=D183,E27=D183,E28=D183,E29=D183,E30=D183,E31&lt;&gt;""),G49="NG"),N148,IF(G49="NG",N149,""))</f>
        <v/>
      </c>
      <c r="I49" s="69"/>
      <c r="J49" s="69"/>
      <c r="K49" s="72"/>
      <c r="N49" s="22" t="s">
        <v>204</v>
      </c>
    </row>
    <row r="50" spans="2:14" ht="18" customHeight="1" x14ac:dyDescent="0.15">
      <c r="B50" s="23" t="s">
        <v>180</v>
      </c>
      <c r="C50" s="245"/>
      <c r="D50" s="246"/>
      <c r="E50" s="247"/>
      <c r="F50" s="16" t="s">
        <v>203</v>
      </c>
      <c r="K50" s="73"/>
      <c r="M50" s="18" t="s">
        <v>6</v>
      </c>
      <c r="N50" s="22" t="s">
        <v>245</v>
      </c>
    </row>
    <row r="51" spans="2:14" ht="18" customHeight="1" x14ac:dyDescent="0.15">
      <c r="B51" s="23" t="s">
        <v>181</v>
      </c>
      <c r="C51" s="245"/>
      <c r="D51" s="246"/>
      <c r="E51" s="247"/>
      <c r="F51" s="16" t="s">
        <v>203</v>
      </c>
      <c r="K51" s="73"/>
      <c r="M51" s="18" t="s">
        <v>6</v>
      </c>
      <c r="N51" s="22" t="s">
        <v>245</v>
      </c>
    </row>
    <row r="52" spans="2:14" ht="18" customHeight="1" x14ac:dyDescent="0.15">
      <c r="B52" s="23" t="s">
        <v>182</v>
      </c>
      <c r="C52" s="245"/>
      <c r="D52" s="246"/>
      <c r="E52" s="247"/>
      <c r="F52" s="16" t="s">
        <v>203</v>
      </c>
      <c r="K52" s="73"/>
      <c r="M52" s="18" t="s">
        <v>6</v>
      </c>
      <c r="N52" s="22" t="s">
        <v>245</v>
      </c>
    </row>
    <row r="53" spans="2:14" ht="18" customHeight="1" x14ac:dyDescent="0.15">
      <c r="B53" s="23" t="s">
        <v>183</v>
      </c>
      <c r="C53" s="245"/>
      <c r="D53" s="246"/>
      <c r="E53" s="247"/>
      <c r="F53" s="16" t="s">
        <v>203</v>
      </c>
      <c r="G53" s="67"/>
      <c r="K53" s="73"/>
      <c r="M53" s="18" t="s">
        <v>6</v>
      </c>
      <c r="N53" s="22" t="s">
        <v>208</v>
      </c>
    </row>
    <row r="54" spans="2:14" ht="18" customHeight="1" x14ac:dyDescent="0.15">
      <c r="B54" s="23" t="s">
        <v>372</v>
      </c>
      <c r="C54" s="248" t="str">
        <f>IF(E25=D183,0,IF(AND(E26=D183,J135&lt;&gt;""),J135,IF(AND(E27=D183,COUNTBLANK(J135:J136)=0),SUM(J135:K136),IF(AND(E28=D183,COUNTBLANK(J135:J137)=0),SUM(J135:K137),IF(AND(E29=D183,COUNTBLANK(J135:J138)=0),SUM(J135:K138),IF(AND(E30=D183,COUNTBLANK(J135:J139)=0),SUM(J135:K139),IF(AND(E31=D183,COUNTBLANK(J135:J140)=0),SUM(J135:K140),IF(AND(E31&lt;&gt;D183,E31&lt;&gt;"",COUNTBLANK(J135:J141)=0),SUM(J135:K141),""))))))))</f>
        <v/>
      </c>
      <c r="D54" s="249"/>
      <c r="E54" s="250"/>
      <c r="K54" s="73"/>
      <c r="N54" s="22" t="s">
        <v>392</v>
      </c>
    </row>
    <row r="55" spans="2:14" ht="18" customHeight="1" x14ac:dyDescent="0.15">
      <c r="B55" s="23" t="s">
        <v>373</v>
      </c>
      <c r="C55" s="245"/>
      <c r="D55" s="251"/>
      <c r="E55" s="252"/>
      <c r="F55" s="16" t="s">
        <v>203</v>
      </c>
      <c r="K55" s="73"/>
      <c r="M55" s="18" t="s">
        <v>6</v>
      </c>
      <c r="N55" s="22" t="s">
        <v>212</v>
      </c>
    </row>
    <row r="56" spans="2:14" ht="18" customHeight="1" x14ac:dyDescent="0.15">
      <c r="B56" s="23" t="s">
        <v>374</v>
      </c>
      <c r="C56" s="245"/>
      <c r="D56" s="251"/>
      <c r="E56" s="252"/>
      <c r="F56" s="16" t="s">
        <v>203</v>
      </c>
      <c r="K56" s="73"/>
      <c r="M56" s="18" t="s">
        <v>6</v>
      </c>
      <c r="N56" s="22" t="s">
        <v>209</v>
      </c>
    </row>
    <row r="57" spans="2:14" ht="18" customHeight="1" x14ac:dyDescent="0.15">
      <c r="B57" s="23" t="s">
        <v>375</v>
      </c>
      <c r="C57" s="245"/>
      <c r="D57" s="251"/>
      <c r="E57" s="252"/>
      <c r="F57" s="16" t="s">
        <v>203</v>
      </c>
      <c r="K57" s="73"/>
      <c r="M57" s="18" t="s">
        <v>6</v>
      </c>
      <c r="N57" s="22" t="s">
        <v>210</v>
      </c>
    </row>
    <row r="58" spans="2:14" ht="18" customHeight="1" x14ac:dyDescent="0.15">
      <c r="B58" s="23" t="s">
        <v>376</v>
      </c>
      <c r="C58" s="245"/>
      <c r="D58" s="251"/>
      <c r="E58" s="252"/>
      <c r="F58" s="16" t="s">
        <v>203</v>
      </c>
      <c r="K58" s="73"/>
      <c r="M58" s="18" t="s">
        <v>6</v>
      </c>
      <c r="N58" s="22" t="s">
        <v>211</v>
      </c>
    </row>
    <row r="59" spans="2:14" ht="18" customHeight="1" x14ac:dyDescent="0.15">
      <c r="B59" s="23" t="s">
        <v>377</v>
      </c>
      <c r="C59" s="245"/>
      <c r="D59" s="251"/>
      <c r="E59" s="252"/>
      <c r="F59" s="16" t="s">
        <v>203</v>
      </c>
      <c r="K59" s="73"/>
      <c r="M59" s="18" t="s">
        <v>6</v>
      </c>
      <c r="N59" s="22" t="s">
        <v>213</v>
      </c>
    </row>
    <row r="60" spans="2:14" ht="18" customHeight="1" x14ac:dyDescent="0.15">
      <c r="B60" s="74" t="s">
        <v>385</v>
      </c>
      <c r="C60" s="245"/>
      <c r="D60" s="251"/>
      <c r="E60" s="252"/>
      <c r="F60" s="16" t="s">
        <v>203</v>
      </c>
      <c r="G60" s="67"/>
      <c r="K60" s="73"/>
      <c r="M60" s="18" t="s">
        <v>6</v>
      </c>
      <c r="N60" s="16" t="s">
        <v>236</v>
      </c>
    </row>
    <row r="61" spans="2:14" ht="18" customHeight="1" x14ac:dyDescent="0.15">
      <c r="B61" s="23" t="s">
        <v>378</v>
      </c>
      <c r="C61" s="245"/>
      <c r="D61" s="251"/>
      <c r="E61" s="252"/>
      <c r="F61" s="16" t="s">
        <v>203</v>
      </c>
      <c r="G61" s="67"/>
      <c r="K61" s="73"/>
      <c r="M61" s="18" t="s">
        <v>6</v>
      </c>
      <c r="N61" s="16" t="s">
        <v>239</v>
      </c>
    </row>
    <row r="62" spans="2:14" ht="18" customHeight="1" x14ac:dyDescent="0.15">
      <c r="B62" s="23" t="s">
        <v>379</v>
      </c>
      <c r="C62" s="245"/>
      <c r="D62" s="251"/>
      <c r="E62" s="252"/>
      <c r="F62" s="16" t="s">
        <v>203</v>
      </c>
      <c r="G62" s="67"/>
      <c r="K62" s="73"/>
      <c r="M62" s="18" t="s">
        <v>6</v>
      </c>
      <c r="N62" s="16" t="s">
        <v>214</v>
      </c>
    </row>
    <row r="63" spans="2:14" ht="18" customHeight="1" x14ac:dyDescent="0.15">
      <c r="B63" s="23" t="s">
        <v>381</v>
      </c>
      <c r="C63" s="245"/>
      <c r="D63" s="251"/>
      <c r="E63" s="252"/>
      <c r="F63" s="16" t="s">
        <v>203</v>
      </c>
      <c r="G63" s="67"/>
      <c r="K63" s="73"/>
      <c r="M63" s="18" t="s">
        <v>6</v>
      </c>
      <c r="N63" s="16" t="s">
        <v>241</v>
      </c>
    </row>
    <row r="64" spans="2:14" ht="18" customHeight="1" x14ac:dyDescent="0.15">
      <c r="B64" s="23" t="s">
        <v>382</v>
      </c>
      <c r="C64" s="245"/>
      <c r="D64" s="251"/>
      <c r="E64" s="252"/>
      <c r="F64" s="16" t="s">
        <v>203</v>
      </c>
      <c r="G64" s="67"/>
      <c r="K64" s="73"/>
      <c r="M64" s="18" t="s">
        <v>6</v>
      </c>
      <c r="N64" s="16" t="s">
        <v>240</v>
      </c>
    </row>
    <row r="65" spans="2:14" ht="18" customHeight="1" thickBot="1" x14ac:dyDescent="0.2">
      <c r="B65" s="61" t="s">
        <v>383</v>
      </c>
      <c r="C65" s="253"/>
      <c r="D65" s="254"/>
      <c r="E65" s="255"/>
      <c r="F65" s="75" t="s">
        <v>203</v>
      </c>
      <c r="G65" s="76"/>
      <c r="H65" s="75"/>
      <c r="I65" s="75"/>
      <c r="J65" s="75"/>
      <c r="K65" s="77"/>
      <c r="M65" s="18" t="s">
        <v>6</v>
      </c>
      <c r="N65" s="16" t="s">
        <v>214</v>
      </c>
    </row>
    <row r="66" spans="2:14" ht="18" customHeight="1" x14ac:dyDescent="0.15">
      <c r="C66" s="67"/>
      <c r="E66" s="67"/>
      <c r="G66" s="67"/>
      <c r="M66" s="16"/>
      <c r="N66" s="22" t="s">
        <v>244</v>
      </c>
    </row>
    <row r="67" spans="2:14" ht="18" customHeight="1" thickBot="1" x14ac:dyDescent="0.2">
      <c r="B67" s="20" t="s">
        <v>303</v>
      </c>
      <c r="C67" s="67"/>
      <c r="E67" s="67"/>
      <c r="G67" s="67"/>
      <c r="M67" s="16"/>
      <c r="N67" s="323" t="s">
        <v>238</v>
      </c>
    </row>
    <row r="68" spans="2:14" ht="18" customHeight="1" x14ac:dyDescent="0.15">
      <c r="B68" s="68" t="s">
        <v>400</v>
      </c>
      <c r="C68" s="78" t="s">
        <v>194</v>
      </c>
      <c r="D68" s="78"/>
      <c r="E68" s="79"/>
      <c r="F68" s="78" t="s">
        <v>195</v>
      </c>
      <c r="G68" s="79"/>
      <c r="H68" s="78"/>
      <c r="I68" s="78" t="s">
        <v>196</v>
      </c>
      <c r="J68" s="78"/>
      <c r="K68" s="80"/>
      <c r="M68" s="16"/>
      <c r="N68" s="324"/>
    </row>
    <row r="69" spans="2:14" ht="18" customHeight="1" x14ac:dyDescent="0.15">
      <c r="B69" s="81" t="s">
        <v>155</v>
      </c>
      <c r="C69" s="239"/>
      <c r="D69" s="240"/>
      <c r="E69" s="240"/>
      <c r="F69" s="236"/>
      <c r="G69" s="237"/>
      <c r="H69" s="237"/>
      <c r="I69" s="236"/>
      <c r="J69" s="237"/>
      <c r="K69" s="238"/>
      <c r="M69" s="18" t="s">
        <v>6</v>
      </c>
      <c r="N69" s="22" t="s">
        <v>215</v>
      </c>
    </row>
    <row r="70" spans="2:14" ht="18" customHeight="1" x14ac:dyDescent="0.15">
      <c r="B70" s="82" t="s">
        <v>156</v>
      </c>
      <c r="C70" s="239"/>
      <c r="D70" s="240"/>
      <c r="E70" s="240"/>
      <c r="F70" s="236"/>
      <c r="G70" s="237"/>
      <c r="H70" s="237"/>
      <c r="I70" s="236"/>
      <c r="J70" s="237"/>
      <c r="K70" s="238"/>
      <c r="M70" s="18" t="s">
        <v>6</v>
      </c>
      <c r="N70" s="22" t="s">
        <v>216</v>
      </c>
    </row>
    <row r="71" spans="2:14" ht="18" customHeight="1" x14ac:dyDescent="0.15">
      <c r="B71" s="82" t="s">
        <v>157</v>
      </c>
      <c r="C71" s="239"/>
      <c r="D71" s="240"/>
      <c r="E71" s="240"/>
      <c r="F71" s="236"/>
      <c r="G71" s="237"/>
      <c r="H71" s="237"/>
      <c r="I71" s="236"/>
      <c r="J71" s="237"/>
      <c r="K71" s="238"/>
      <c r="M71" s="18" t="s">
        <v>6</v>
      </c>
      <c r="N71" s="22" t="s">
        <v>217</v>
      </c>
    </row>
    <row r="72" spans="2:14" ht="18" customHeight="1" x14ac:dyDescent="0.15">
      <c r="B72" s="82" t="s">
        <v>158</v>
      </c>
      <c r="C72" s="239"/>
      <c r="D72" s="240"/>
      <c r="E72" s="240"/>
      <c r="F72" s="236"/>
      <c r="G72" s="237"/>
      <c r="H72" s="237"/>
      <c r="I72" s="236"/>
      <c r="J72" s="237"/>
      <c r="K72" s="238"/>
      <c r="M72" s="18" t="s">
        <v>6</v>
      </c>
      <c r="N72" s="22" t="s">
        <v>218</v>
      </c>
    </row>
    <row r="73" spans="2:14" ht="18" customHeight="1" x14ac:dyDescent="0.15">
      <c r="B73" s="82" t="s">
        <v>159</v>
      </c>
      <c r="C73" s="239"/>
      <c r="D73" s="240"/>
      <c r="E73" s="240"/>
      <c r="F73" s="236"/>
      <c r="G73" s="237"/>
      <c r="H73" s="237"/>
      <c r="I73" s="236"/>
      <c r="J73" s="237"/>
      <c r="K73" s="238"/>
      <c r="M73" s="18" t="s">
        <v>6</v>
      </c>
      <c r="N73" s="22" t="s">
        <v>219</v>
      </c>
    </row>
    <row r="74" spans="2:14" ht="18" customHeight="1" x14ac:dyDescent="0.15">
      <c r="B74" s="82" t="s">
        <v>160</v>
      </c>
      <c r="C74" s="239"/>
      <c r="D74" s="240"/>
      <c r="E74" s="240"/>
      <c r="F74" s="236"/>
      <c r="G74" s="237"/>
      <c r="H74" s="237"/>
      <c r="I74" s="236"/>
      <c r="J74" s="237"/>
      <c r="K74" s="238"/>
      <c r="M74" s="18" t="s">
        <v>6</v>
      </c>
      <c r="N74" s="22" t="s">
        <v>220</v>
      </c>
    </row>
    <row r="75" spans="2:14" ht="18" customHeight="1" x14ac:dyDescent="0.15">
      <c r="B75" s="82" t="s">
        <v>161</v>
      </c>
      <c r="C75" s="239"/>
      <c r="D75" s="240"/>
      <c r="E75" s="240"/>
      <c r="F75" s="236"/>
      <c r="G75" s="237"/>
      <c r="H75" s="237"/>
      <c r="I75" s="236"/>
      <c r="J75" s="237"/>
      <c r="K75" s="238"/>
      <c r="M75" s="18" t="s">
        <v>6</v>
      </c>
      <c r="N75" s="22" t="s">
        <v>223</v>
      </c>
    </row>
    <row r="76" spans="2:14" ht="18" customHeight="1" x14ac:dyDescent="0.15">
      <c r="B76" s="82" t="s">
        <v>162</v>
      </c>
      <c r="C76" s="239"/>
      <c r="D76" s="240"/>
      <c r="E76" s="240"/>
      <c r="F76" s="236"/>
      <c r="G76" s="237"/>
      <c r="H76" s="237"/>
      <c r="I76" s="236"/>
      <c r="J76" s="237"/>
      <c r="K76" s="238"/>
      <c r="M76" s="18" t="s">
        <v>6</v>
      </c>
      <c r="N76" s="22" t="s">
        <v>221</v>
      </c>
    </row>
    <row r="77" spans="2:14" ht="18" customHeight="1" x14ac:dyDescent="0.15">
      <c r="B77" s="82" t="s">
        <v>163</v>
      </c>
      <c r="C77" s="239"/>
      <c r="D77" s="240"/>
      <c r="E77" s="240"/>
      <c r="F77" s="236"/>
      <c r="G77" s="237"/>
      <c r="H77" s="237"/>
      <c r="I77" s="236"/>
      <c r="J77" s="237"/>
      <c r="K77" s="238"/>
      <c r="M77" s="18" t="s">
        <v>6</v>
      </c>
      <c r="N77" s="22" t="s">
        <v>222</v>
      </c>
    </row>
    <row r="78" spans="2:14" ht="18" customHeight="1" x14ac:dyDescent="0.15">
      <c r="B78" s="82" t="s">
        <v>164</v>
      </c>
      <c r="C78" s="239"/>
      <c r="D78" s="240"/>
      <c r="E78" s="240"/>
      <c r="F78" s="236"/>
      <c r="G78" s="237"/>
      <c r="H78" s="237"/>
      <c r="I78" s="236"/>
      <c r="J78" s="237"/>
      <c r="K78" s="238"/>
      <c r="M78" s="18" t="s">
        <v>6</v>
      </c>
      <c r="N78" s="22" t="s">
        <v>224</v>
      </c>
    </row>
    <row r="79" spans="2:14" ht="18" customHeight="1" x14ac:dyDescent="0.15">
      <c r="B79" s="82" t="s">
        <v>165</v>
      </c>
      <c r="C79" s="239"/>
      <c r="D79" s="240"/>
      <c r="E79" s="240"/>
      <c r="F79" s="236"/>
      <c r="G79" s="237"/>
      <c r="H79" s="237"/>
      <c r="I79" s="236"/>
      <c r="J79" s="237"/>
      <c r="K79" s="238"/>
      <c r="M79" s="18" t="s">
        <v>6</v>
      </c>
      <c r="N79" s="22" t="s">
        <v>225</v>
      </c>
    </row>
    <row r="80" spans="2:14" ht="18" customHeight="1" x14ac:dyDescent="0.15">
      <c r="B80" s="82" t="s">
        <v>193</v>
      </c>
      <c r="C80" s="239"/>
      <c r="D80" s="240"/>
      <c r="E80" s="240"/>
      <c r="F80" s="236"/>
      <c r="G80" s="237"/>
      <c r="H80" s="237"/>
      <c r="I80" s="236"/>
      <c r="J80" s="237"/>
      <c r="K80" s="238"/>
      <c r="M80" s="18" t="s">
        <v>6</v>
      </c>
      <c r="N80" s="22" t="s">
        <v>226</v>
      </c>
    </row>
    <row r="81" spans="2:14" ht="18" customHeight="1" x14ac:dyDescent="0.15">
      <c r="B81" s="82" t="s">
        <v>166</v>
      </c>
      <c r="C81" s="239"/>
      <c r="D81" s="240"/>
      <c r="E81" s="240"/>
      <c r="F81" s="236"/>
      <c r="G81" s="237"/>
      <c r="H81" s="237"/>
      <c r="I81" s="236"/>
      <c r="J81" s="237"/>
      <c r="K81" s="238"/>
      <c r="M81" s="18" t="s">
        <v>6</v>
      </c>
      <c r="N81" s="22" t="s">
        <v>227</v>
      </c>
    </row>
    <row r="82" spans="2:14" ht="18" customHeight="1" x14ac:dyDescent="0.15">
      <c r="B82" s="82" t="s">
        <v>167</v>
      </c>
      <c r="C82" s="239"/>
      <c r="D82" s="240"/>
      <c r="E82" s="240"/>
      <c r="F82" s="236"/>
      <c r="G82" s="237"/>
      <c r="H82" s="237"/>
      <c r="I82" s="236"/>
      <c r="J82" s="237"/>
      <c r="K82" s="238"/>
      <c r="M82" s="18" t="s">
        <v>6</v>
      </c>
      <c r="N82" s="22" t="s">
        <v>228</v>
      </c>
    </row>
    <row r="83" spans="2:14" ht="18" customHeight="1" x14ac:dyDescent="0.15">
      <c r="B83" s="82" t="s">
        <v>168</v>
      </c>
      <c r="C83" s="239"/>
      <c r="D83" s="240"/>
      <c r="E83" s="240"/>
      <c r="F83" s="236"/>
      <c r="G83" s="237"/>
      <c r="H83" s="237"/>
      <c r="I83" s="236"/>
      <c r="J83" s="237"/>
      <c r="K83" s="238"/>
      <c r="M83" s="18" t="s">
        <v>6</v>
      </c>
      <c r="N83" s="22" t="s">
        <v>229</v>
      </c>
    </row>
    <row r="84" spans="2:14" ht="18" customHeight="1" x14ac:dyDescent="0.15">
      <c r="B84" s="82" t="s">
        <v>169</v>
      </c>
      <c r="C84" s="239"/>
      <c r="D84" s="240"/>
      <c r="E84" s="240"/>
      <c r="F84" s="236"/>
      <c r="G84" s="237"/>
      <c r="H84" s="237"/>
      <c r="I84" s="236"/>
      <c r="J84" s="237"/>
      <c r="K84" s="238"/>
      <c r="M84" s="18" t="s">
        <v>6</v>
      </c>
      <c r="N84" s="22" t="s">
        <v>230</v>
      </c>
    </row>
    <row r="85" spans="2:14" ht="18" customHeight="1" x14ac:dyDescent="0.15">
      <c r="B85" s="82" t="s">
        <v>170</v>
      </c>
      <c r="C85" s="239"/>
      <c r="D85" s="240"/>
      <c r="E85" s="240"/>
      <c r="F85" s="236"/>
      <c r="G85" s="237"/>
      <c r="H85" s="237"/>
      <c r="I85" s="236"/>
      <c r="J85" s="237"/>
      <c r="K85" s="238"/>
      <c r="M85" s="18" t="s">
        <v>6</v>
      </c>
      <c r="N85" s="22" t="s">
        <v>231</v>
      </c>
    </row>
    <row r="86" spans="2:14" ht="18" customHeight="1" x14ac:dyDescent="0.15">
      <c r="B86" s="82" t="s">
        <v>171</v>
      </c>
      <c r="C86" s="239"/>
      <c r="D86" s="240"/>
      <c r="E86" s="240"/>
      <c r="F86" s="236"/>
      <c r="G86" s="237"/>
      <c r="H86" s="237"/>
      <c r="I86" s="236"/>
      <c r="J86" s="237"/>
      <c r="K86" s="238"/>
      <c r="M86" s="18" t="s">
        <v>6</v>
      </c>
      <c r="N86" s="22" t="s">
        <v>232</v>
      </c>
    </row>
    <row r="87" spans="2:14" ht="18" customHeight="1" x14ac:dyDescent="0.15">
      <c r="B87" s="82" t="s">
        <v>172</v>
      </c>
      <c r="C87" s="239"/>
      <c r="D87" s="240"/>
      <c r="E87" s="240"/>
      <c r="F87" s="236"/>
      <c r="G87" s="237"/>
      <c r="H87" s="237"/>
      <c r="I87" s="236"/>
      <c r="J87" s="237"/>
      <c r="K87" s="238"/>
      <c r="M87" s="18" t="s">
        <v>6</v>
      </c>
      <c r="N87" s="22" t="s">
        <v>233</v>
      </c>
    </row>
    <row r="88" spans="2:14" ht="18" customHeight="1" x14ac:dyDescent="0.15">
      <c r="B88" s="82" t="s">
        <v>173</v>
      </c>
      <c r="C88" s="239"/>
      <c r="D88" s="240"/>
      <c r="E88" s="240"/>
      <c r="F88" s="236"/>
      <c r="G88" s="237"/>
      <c r="H88" s="237"/>
      <c r="I88" s="236"/>
      <c r="J88" s="237"/>
      <c r="K88" s="238"/>
      <c r="M88" s="18" t="s">
        <v>6</v>
      </c>
      <c r="N88" s="22" t="s">
        <v>234</v>
      </c>
    </row>
    <row r="89" spans="2:14" ht="18" customHeight="1" x14ac:dyDescent="0.15">
      <c r="B89" s="82" t="s">
        <v>174</v>
      </c>
      <c r="C89" s="239"/>
      <c r="D89" s="240"/>
      <c r="E89" s="240"/>
      <c r="F89" s="236"/>
      <c r="G89" s="237"/>
      <c r="H89" s="237"/>
      <c r="I89" s="236"/>
      <c r="J89" s="237"/>
      <c r="K89" s="238"/>
      <c r="M89" s="18" t="s">
        <v>6</v>
      </c>
      <c r="N89" s="22" t="s">
        <v>235</v>
      </c>
    </row>
    <row r="90" spans="2:14" ht="18" customHeight="1" thickBot="1" x14ac:dyDescent="0.2">
      <c r="B90" s="83" t="s">
        <v>201</v>
      </c>
      <c r="C90" s="280"/>
      <c r="D90" s="281"/>
      <c r="E90" s="281"/>
      <c r="F90" s="282"/>
      <c r="G90" s="283"/>
      <c r="H90" s="283"/>
      <c r="I90" s="282"/>
      <c r="J90" s="283"/>
      <c r="K90" s="284"/>
      <c r="M90" s="18" t="s">
        <v>6</v>
      </c>
      <c r="N90" s="16" t="s">
        <v>237</v>
      </c>
    </row>
    <row r="91" spans="2:14" ht="18" customHeight="1" thickBot="1" x14ac:dyDescent="0.2"/>
    <row r="92" spans="2:14" ht="18" customHeight="1" thickBot="1" x14ac:dyDescent="0.2">
      <c r="N92" s="21" t="str">
        <f>N118</f>
        <v>本シートの入力をお願いします。</v>
      </c>
    </row>
    <row r="93" spans="2:14" ht="18" customHeight="1" thickBot="1" x14ac:dyDescent="0.2">
      <c r="B93" s="20" t="s">
        <v>303</v>
      </c>
      <c r="C93" s="67"/>
      <c r="E93" s="67"/>
      <c r="G93" s="67"/>
      <c r="K93" s="241">
        <v>3</v>
      </c>
      <c r="L93" s="241"/>
      <c r="M93" s="16"/>
      <c r="N93" s="16"/>
    </row>
    <row r="94" spans="2:14" ht="18" customHeight="1" x14ac:dyDescent="0.15">
      <c r="B94" s="68" t="s">
        <v>401</v>
      </c>
      <c r="C94" s="78" t="s">
        <v>197</v>
      </c>
      <c r="D94" s="78"/>
      <c r="E94" s="79"/>
      <c r="F94" s="78" t="s">
        <v>198</v>
      </c>
      <c r="G94" s="79"/>
      <c r="H94" s="78"/>
      <c r="I94" s="78" t="s">
        <v>199</v>
      </c>
      <c r="J94" s="78"/>
      <c r="K94" s="80"/>
      <c r="M94" s="16"/>
      <c r="N94" s="16" t="s">
        <v>261</v>
      </c>
    </row>
    <row r="95" spans="2:14" ht="17.100000000000001" customHeight="1" x14ac:dyDescent="0.15">
      <c r="B95" s="81" t="s">
        <v>155</v>
      </c>
      <c r="C95" s="236"/>
      <c r="D95" s="237"/>
      <c r="E95" s="237"/>
      <c r="F95" s="236"/>
      <c r="G95" s="237"/>
      <c r="H95" s="237"/>
      <c r="I95" s="236"/>
      <c r="J95" s="237"/>
      <c r="K95" s="238"/>
      <c r="M95" s="18" t="s">
        <v>6</v>
      </c>
      <c r="N95" s="22" t="s">
        <v>215</v>
      </c>
    </row>
    <row r="96" spans="2:14" ht="17.100000000000001" customHeight="1" x14ac:dyDescent="0.15">
      <c r="B96" s="82" t="s">
        <v>156</v>
      </c>
      <c r="C96" s="236"/>
      <c r="D96" s="237"/>
      <c r="E96" s="237"/>
      <c r="F96" s="236"/>
      <c r="G96" s="237"/>
      <c r="H96" s="237"/>
      <c r="I96" s="236"/>
      <c r="J96" s="237"/>
      <c r="K96" s="238"/>
      <c r="M96" s="18" t="s">
        <v>6</v>
      </c>
      <c r="N96" s="22" t="s">
        <v>216</v>
      </c>
    </row>
    <row r="97" spans="2:14" ht="17.100000000000001" customHeight="1" x14ac:dyDescent="0.15">
      <c r="B97" s="82" t="s">
        <v>157</v>
      </c>
      <c r="C97" s="236"/>
      <c r="D97" s="237"/>
      <c r="E97" s="237"/>
      <c r="F97" s="236"/>
      <c r="G97" s="237"/>
      <c r="H97" s="237"/>
      <c r="I97" s="236"/>
      <c r="J97" s="237"/>
      <c r="K97" s="238"/>
      <c r="M97" s="18" t="s">
        <v>6</v>
      </c>
      <c r="N97" s="22" t="s">
        <v>217</v>
      </c>
    </row>
    <row r="98" spans="2:14" ht="17.100000000000001" customHeight="1" x14ac:dyDescent="0.15">
      <c r="B98" s="82" t="s">
        <v>158</v>
      </c>
      <c r="C98" s="236"/>
      <c r="D98" s="237"/>
      <c r="E98" s="237"/>
      <c r="F98" s="236"/>
      <c r="G98" s="237"/>
      <c r="H98" s="237"/>
      <c r="I98" s="236"/>
      <c r="J98" s="237"/>
      <c r="K98" s="238"/>
      <c r="M98" s="18" t="s">
        <v>6</v>
      </c>
      <c r="N98" s="22" t="s">
        <v>218</v>
      </c>
    </row>
    <row r="99" spans="2:14" ht="17.100000000000001" customHeight="1" x14ac:dyDescent="0.15">
      <c r="B99" s="82" t="s">
        <v>159</v>
      </c>
      <c r="C99" s="236"/>
      <c r="D99" s="237"/>
      <c r="E99" s="237"/>
      <c r="F99" s="236"/>
      <c r="G99" s="237"/>
      <c r="H99" s="237"/>
      <c r="I99" s="236"/>
      <c r="J99" s="237"/>
      <c r="K99" s="238"/>
      <c r="M99" s="18" t="s">
        <v>6</v>
      </c>
      <c r="N99" s="22" t="s">
        <v>219</v>
      </c>
    </row>
    <row r="100" spans="2:14" ht="17.100000000000001" customHeight="1" x14ac:dyDescent="0.15">
      <c r="B100" s="82" t="s">
        <v>160</v>
      </c>
      <c r="C100" s="236"/>
      <c r="D100" s="237"/>
      <c r="E100" s="237"/>
      <c r="F100" s="236"/>
      <c r="G100" s="237"/>
      <c r="H100" s="237"/>
      <c r="I100" s="236"/>
      <c r="J100" s="237"/>
      <c r="K100" s="238"/>
      <c r="M100" s="18" t="s">
        <v>6</v>
      </c>
      <c r="N100" s="22" t="s">
        <v>220</v>
      </c>
    </row>
    <row r="101" spans="2:14" ht="17.100000000000001" customHeight="1" x14ac:dyDescent="0.15">
      <c r="B101" s="82" t="s">
        <v>161</v>
      </c>
      <c r="C101" s="236"/>
      <c r="D101" s="237"/>
      <c r="E101" s="237"/>
      <c r="F101" s="236"/>
      <c r="G101" s="237"/>
      <c r="H101" s="237"/>
      <c r="I101" s="236"/>
      <c r="J101" s="237"/>
      <c r="K101" s="238"/>
      <c r="M101" s="18" t="s">
        <v>6</v>
      </c>
      <c r="N101" s="22" t="s">
        <v>223</v>
      </c>
    </row>
    <row r="102" spans="2:14" ht="17.100000000000001" customHeight="1" x14ac:dyDescent="0.15">
      <c r="B102" s="82" t="s">
        <v>162</v>
      </c>
      <c r="C102" s="236"/>
      <c r="D102" s="237"/>
      <c r="E102" s="237"/>
      <c r="F102" s="236"/>
      <c r="G102" s="237"/>
      <c r="H102" s="237"/>
      <c r="I102" s="236"/>
      <c r="J102" s="237"/>
      <c r="K102" s="238"/>
      <c r="M102" s="18" t="s">
        <v>6</v>
      </c>
      <c r="N102" s="22" t="s">
        <v>221</v>
      </c>
    </row>
    <row r="103" spans="2:14" ht="17.100000000000001" customHeight="1" x14ac:dyDescent="0.15">
      <c r="B103" s="82" t="s">
        <v>163</v>
      </c>
      <c r="C103" s="236"/>
      <c r="D103" s="237"/>
      <c r="E103" s="237"/>
      <c r="F103" s="236"/>
      <c r="G103" s="237"/>
      <c r="H103" s="237"/>
      <c r="I103" s="236"/>
      <c r="J103" s="237"/>
      <c r="K103" s="238"/>
      <c r="M103" s="18" t="s">
        <v>6</v>
      </c>
      <c r="N103" s="22" t="s">
        <v>222</v>
      </c>
    </row>
    <row r="104" spans="2:14" ht="17.100000000000001" customHeight="1" x14ac:dyDescent="0.15">
      <c r="B104" s="82" t="s">
        <v>164</v>
      </c>
      <c r="C104" s="236"/>
      <c r="D104" s="237"/>
      <c r="E104" s="237"/>
      <c r="F104" s="236"/>
      <c r="G104" s="237"/>
      <c r="H104" s="237"/>
      <c r="I104" s="236"/>
      <c r="J104" s="237"/>
      <c r="K104" s="238"/>
      <c r="M104" s="18" t="s">
        <v>6</v>
      </c>
      <c r="N104" s="22" t="s">
        <v>224</v>
      </c>
    </row>
    <row r="105" spans="2:14" ht="17.100000000000001" customHeight="1" x14ac:dyDescent="0.15">
      <c r="B105" s="82" t="s">
        <v>165</v>
      </c>
      <c r="C105" s="236"/>
      <c r="D105" s="237"/>
      <c r="E105" s="237"/>
      <c r="F105" s="236"/>
      <c r="G105" s="237"/>
      <c r="H105" s="237"/>
      <c r="I105" s="236"/>
      <c r="J105" s="237"/>
      <c r="K105" s="238"/>
      <c r="M105" s="18" t="s">
        <v>6</v>
      </c>
      <c r="N105" s="22" t="s">
        <v>225</v>
      </c>
    </row>
    <row r="106" spans="2:14" ht="17.100000000000001" customHeight="1" x14ac:dyDescent="0.15">
      <c r="B106" s="82" t="s">
        <v>193</v>
      </c>
      <c r="C106" s="236"/>
      <c r="D106" s="237"/>
      <c r="E106" s="237"/>
      <c r="F106" s="236"/>
      <c r="G106" s="237"/>
      <c r="H106" s="237"/>
      <c r="I106" s="236"/>
      <c r="J106" s="237"/>
      <c r="K106" s="238"/>
      <c r="M106" s="18" t="s">
        <v>6</v>
      </c>
      <c r="N106" s="22" t="s">
        <v>226</v>
      </c>
    </row>
    <row r="107" spans="2:14" ht="17.100000000000001" customHeight="1" x14ac:dyDescent="0.15">
      <c r="B107" s="82" t="s">
        <v>166</v>
      </c>
      <c r="C107" s="236"/>
      <c r="D107" s="237"/>
      <c r="E107" s="237"/>
      <c r="F107" s="236"/>
      <c r="G107" s="237"/>
      <c r="H107" s="237"/>
      <c r="I107" s="236"/>
      <c r="J107" s="237"/>
      <c r="K107" s="238"/>
      <c r="M107" s="18" t="s">
        <v>6</v>
      </c>
      <c r="N107" s="22" t="s">
        <v>227</v>
      </c>
    </row>
    <row r="108" spans="2:14" ht="17.100000000000001" customHeight="1" x14ac:dyDescent="0.15">
      <c r="B108" s="82" t="s">
        <v>167</v>
      </c>
      <c r="C108" s="236"/>
      <c r="D108" s="237"/>
      <c r="E108" s="237"/>
      <c r="F108" s="236"/>
      <c r="G108" s="237"/>
      <c r="H108" s="237"/>
      <c r="I108" s="236"/>
      <c r="J108" s="237"/>
      <c r="K108" s="238"/>
      <c r="M108" s="18" t="s">
        <v>6</v>
      </c>
      <c r="N108" s="22" t="s">
        <v>228</v>
      </c>
    </row>
    <row r="109" spans="2:14" ht="17.100000000000001" customHeight="1" x14ac:dyDescent="0.15">
      <c r="B109" s="82" t="s">
        <v>168</v>
      </c>
      <c r="C109" s="236"/>
      <c r="D109" s="237"/>
      <c r="E109" s="237"/>
      <c r="F109" s="236"/>
      <c r="G109" s="237"/>
      <c r="H109" s="237"/>
      <c r="I109" s="236"/>
      <c r="J109" s="237"/>
      <c r="K109" s="238"/>
      <c r="M109" s="18" t="s">
        <v>6</v>
      </c>
      <c r="N109" s="22" t="s">
        <v>229</v>
      </c>
    </row>
    <row r="110" spans="2:14" ht="17.100000000000001" customHeight="1" x14ac:dyDescent="0.15">
      <c r="B110" s="82" t="s">
        <v>169</v>
      </c>
      <c r="C110" s="236"/>
      <c r="D110" s="237"/>
      <c r="E110" s="237"/>
      <c r="F110" s="236"/>
      <c r="G110" s="237"/>
      <c r="H110" s="237"/>
      <c r="I110" s="236"/>
      <c r="J110" s="237"/>
      <c r="K110" s="238"/>
      <c r="M110" s="18" t="s">
        <v>6</v>
      </c>
      <c r="N110" s="22" t="s">
        <v>230</v>
      </c>
    </row>
    <row r="111" spans="2:14" ht="17.100000000000001" customHeight="1" x14ac:dyDescent="0.15">
      <c r="B111" s="82" t="s">
        <v>170</v>
      </c>
      <c r="C111" s="236"/>
      <c r="D111" s="237"/>
      <c r="E111" s="237"/>
      <c r="F111" s="236"/>
      <c r="G111" s="237"/>
      <c r="H111" s="237"/>
      <c r="I111" s="236"/>
      <c r="J111" s="237"/>
      <c r="K111" s="238"/>
      <c r="M111" s="18" t="s">
        <v>6</v>
      </c>
      <c r="N111" s="22" t="s">
        <v>231</v>
      </c>
    </row>
    <row r="112" spans="2:14" ht="17.100000000000001" customHeight="1" x14ac:dyDescent="0.15">
      <c r="B112" s="82" t="s">
        <v>171</v>
      </c>
      <c r="C112" s="236"/>
      <c r="D112" s="237"/>
      <c r="E112" s="237"/>
      <c r="F112" s="236"/>
      <c r="G112" s="237"/>
      <c r="H112" s="237"/>
      <c r="I112" s="236"/>
      <c r="J112" s="237"/>
      <c r="K112" s="238"/>
      <c r="M112" s="18" t="s">
        <v>6</v>
      </c>
      <c r="N112" s="22" t="s">
        <v>232</v>
      </c>
    </row>
    <row r="113" spans="2:14" ht="17.100000000000001" customHeight="1" x14ac:dyDescent="0.15">
      <c r="B113" s="82" t="s">
        <v>172</v>
      </c>
      <c r="C113" s="236"/>
      <c r="D113" s="237"/>
      <c r="E113" s="237"/>
      <c r="F113" s="236"/>
      <c r="G113" s="237"/>
      <c r="H113" s="237"/>
      <c r="I113" s="236"/>
      <c r="J113" s="237"/>
      <c r="K113" s="238"/>
      <c r="M113" s="18" t="s">
        <v>6</v>
      </c>
      <c r="N113" s="22" t="s">
        <v>233</v>
      </c>
    </row>
    <row r="114" spans="2:14" ht="17.100000000000001" customHeight="1" x14ac:dyDescent="0.15">
      <c r="B114" s="82" t="s">
        <v>173</v>
      </c>
      <c r="C114" s="236"/>
      <c r="D114" s="237"/>
      <c r="E114" s="237"/>
      <c r="F114" s="236"/>
      <c r="G114" s="237"/>
      <c r="H114" s="237"/>
      <c r="I114" s="236"/>
      <c r="J114" s="237"/>
      <c r="K114" s="238"/>
      <c r="M114" s="18" t="s">
        <v>6</v>
      </c>
      <c r="N114" s="22" t="s">
        <v>234</v>
      </c>
    </row>
    <row r="115" spans="2:14" ht="17.100000000000001" customHeight="1" x14ac:dyDescent="0.15">
      <c r="B115" s="82" t="s">
        <v>174</v>
      </c>
      <c r="C115" s="236"/>
      <c r="D115" s="237"/>
      <c r="E115" s="237"/>
      <c r="F115" s="236"/>
      <c r="G115" s="237"/>
      <c r="H115" s="237"/>
      <c r="I115" s="236"/>
      <c r="J115" s="237"/>
      <c r="K115" s="238"/>
      <c r="M115" s="18" t="s">
        <v>6</v>
      </c>
      <c r="N115" s="22" t="s">
        <v>235</v>
      </c>
    </row>
    <row r="116" spans="2:14" ht="17.100000000000001" customHeight="1" thickBot="1" x14ac:dyDescent="0.2">
      <c r="B116" s="83" t="s">
        <v>201</v>
      </c>
      <c r="C116" s="282"/>
      <c r="D116" s="283"/>
      <c r="E116" s="283"/>
      <c r="F116" s="282"/>
      <c r="G116" s="283"/>
      <c r="H116" s="283"/>
      <c r="I116" s="282"/>
      <c r="J116" s="283"/>
      <c r="K116" s="284"/>
      <c r="M116" s="18" t="s">
        <v>6</v>
      </c>
      <c r="N116" s="16" t="s">
        <v>237</v>
      </c>
    </row>
    <row r="117" spans="2:14" ht="9.9499999999999993" customHeight="1" thickBot="1" x14ac:dyDescent="0.2">
      <c r="C117" s="67"/>
      <c r="E117" s="67"/>
      <c r="G117" s="67"/>
      <c r="M117" s="16"/>
      <c r="N117" s="16"/>
    </row>
    <row r="118" spans="2:14" ht="18" customHeight="1" thickBot="1" x14ac:dyDescent="0.2">
      <c r="B118" s="20" t="s">
        <v>303</v>
      </c>
      <c r="C118" s="67"/>
      <c r="E118" s="67"/>
      <c r="G118" s="67"/>
      <c r="M118" s="16"/>
      <c r="N118" s="21" t="str">
        <f>IF(OR('調査票(1期主)'!K9=F145,'調査票(1期1従)'!K9=F145),N149,IF(AND(G49="OK",G35=""),N145,IF(AND(G49="OK",G35="",'調査票(1期主)'!K8=F146),N147,N144)))</f>
        <v>本シートの入力をお願いします。</v>
      </c>
    </row>
    <row r="119" spans="2:14" ht="18" customHeight="1" x14ac:dyDescent="0.15">
      <c r="B119" s="68" t="s">
        <v>402</v>
      </c>
      <c r="C119" s="78" t="s">
        <v>202</v>
      </c>
      <c r="D119" s="78"/>
      <c r="E119" s="79"/>
      <c r="F119" s="69"/>
      <c r="G119" s="87"/>
      <c r="H119" s="69"/>
      <c r="I119" s="69"/>
      <c r="J119" s="69"/>
      <c r="K119" s="72"/>
      <c r="M119" s="16"/>
      <c r="N119" s="16" t="s">
        <v>260</v>
      </c>
    </row>
    <row r="120" spans="2:14" ht="17.100000000000001" customHeight="1" x14ac:dyDescent="0.15">
      <c r="B120" s="81" t="s">
        <v>155</v>
      </c>
      <c r="C120" s="236"/>
      <c r="D120" s="237"/>
      <c r="E120" s="237"/>
      <c r="F120" s="25"/>
      <c r="G120" s="88"/>
      <c r="H120" s="25"/>
      <c r="I120" s="25"/>
      <c r="J120" s="25"/>
      <c r="K120" s="56"/>
      <c r="M120" s="18" t="s">
        <v>6</v>
      </c>
      <c r="N120" s="22" t="s">
        <v>215</v>
      </c>
    </row>
    <row r="121" spans="2:14" ht="17.100000000000001" customHeight="1" x14ac:dyDescent="0.15">
      <c r="B121" s="82" t="s">
        <v>156</v>
      </c>
      <c r="C121" s="236"/>
      <c r="D121" s="237"/>
      <c r="E121" s="237"/>
      <c r="F121" s="45"/>
      <c r="G121" s="45"/>
      <c r="H121" s="45"/>
      <c r="I121" s="45"/>
      <c r="J121" s="45"/>
      <c r="K121" s="46"/>
      <c r="M121" s="18" t="s">
        <v>6</v>
      </c>
      <c r="N121" s="22" t="s">
        <v>216</v>
      </c>
    </row>
    <row r="122" spans="2:14" ht="17.100000000000001" customHeight="1" x14ac:dyDescent="0.15">
      <c r="B122" s="82" t="s">
        <v>157</v>
      </c>
      <c r="C122" s="236"/>
      <c r="D122" s="237"/>
      <c r="E122" s="237"/>
      <c r="F122" s="45"/>
      <c r="G122" s="89"/>
      <c r="H122" s="45"/>
      <c r="I122" s="45"/>
      <c r="J122" s="45"/>
      <c r="K122" s="46"/>
      <c r="M122" s="18" t="s">
        <v>6</v>
      </c>
      <c r="N122" s="22" t="s">
        <v>217</v>
      </c>
    </row>
    <row r="123" spans="2:14" ht="17.100000000000001" customHeight="1" x14ac:dyDescent="0.15">
      <c r="B123" s="82" t="s">
        <v>158</v>
      </c>
      <c r="C123" s="236"/>
      <c r="D123" s="237"/>
      <c r="E123" s="237"/>
      <c r="F123" s="45"/>
      <c r="G123" s="89"/>
      <c r="H123" s="45"/>
      <c r="I123" s="45"/>
      <c r="J123" s="45"/>
      <c r="K123" s="46"/>
      <c r="M123" s="18" t="s">
        <v>6</v>
      </c>
      <c r="N123" s="22" t="s">
        <v>218</v>
      </c>
    </row>
    <row r="124" spans="2:14" ht="17.100000000000001" customHeight="1" x14ac:dyDescent="0.15">
      <c r="B124" s="82" t="s">
        <v>159</v>
      </c>
      <c r="C124" s="236"/>
      <c r="D124" s="237"/>
      <c r="E124" s="237"/>
      <c r="F124" s="45"/>
      <c r="G124" s="89"/>
      <c r="H124" s="45"/>
      <c r="I124" s="45"/>
      <c r="J124" s="45"/>
      <c r="K124" s="46"/>
      <c r="M124" s="18" t="s">
        <v>6</v>
      </c>
      <c r="N124" s="22" t="s">
        <v>219</v>
      </c>
    </row>
    <row r="125" spans="2:14" ht="17.100000000000001" customHeight="1" x14ac:dyDescent="0.15">
      <c r="B125" s="82" t="s">
        <v>160</v>
      </c>
      <c r="C125" s="236"/>
      <c r="D125" s="237"/>
      <c r="E125" s="237"/>
      <c r="F125" s="45"/>
      <c r="G125" s="89"/>
      <c r="H125" s="45"/>
      <c r="I125" s="45"/>
      <c r="J125" s="45"/>
      <c r="K125" s="46"/>
      <c r="M125" s="18" t="s">
        <v>6</v>
      </c>
      <c r="N125" s="22" t="s">
        <v>220</v>
      </c>
    </row>
    <row r="126" spans="2:14" ht="17.100000000000001" customHeight="1" x14ac:dyDescent="0.15">
      <c r="B126" s="82" t="s">
        <v>161</v>
      </c>
      <c r="C126" s="236"/>
      <c r="D126" s="237"/>
      <c r="E126" s="237"/>
      <c r="F126" s="45"/>
      <c r="G126" s="45"/>
      <c r="H126" s="45"/>
      <c r="I126" s="45"/>
      <c r="J126" s="45"/>
      <c r="K126" s="46"/>
      <c r="M126" s="18" t="s">
        <v>6</v>
      </c>
      <c r="N126" s="22" t="s">
        <v>223</v>
      </c>
    </row>
    <row r="127" spans="2:14" ht="17.100000000000001" customHeight="1" x14ac:dyDescent="0.15">
      <c r="B127" s="82" t="s">
        <v>162</v>
      </c>
      <c r="C127" s="236"/>
      <c r="D127" s="237"/>
      <c r="E127" s="237"/>
      <c r="F127" s="45"/>
      <c r="G127" s="89"/>
      <c r="H127" s="45"/>
      <c r="I127" s="45"/>
      <c r="J127" s="45"/>
      <c r="K127" s="46"/>
      <c r="M127" s="18" t="s">
        <v>6</v>
      </c>
      <c r="N127" s="22" t="s">
        <v>221</v>
      </c>
    </row>
    <row r="128" spans="2:14" ht="17.100000000000001" customHeight="1" x14ac:dyDescent="0.15">
      <c r="B128" s="82" t="s">
        <v>163</v>
      </c>
      <c r="C128" s="236"/>
      <c r="D128" s="237"/>
      <c r="E128" s="237"/>
      <c r="F128" s="45"/>
      <c r="G128" s="89"/>
      <c r="H128" s="45"/>
      <c r="I128" s="45"/>
      <c r="J128" s="45"/>
      <c r="K128" s="46"/>
      <c r="M128" s="18" t="s">
        <v>6</v>
      </c>
      <c r="N128" s="22" t="s">
        <v>222</v>
      </c>
    </row>
    <row r="129" spans="2:14" ht="17.100000000000001" customHeight="1" x14ac:dyDescent="0.15">
      <c r="B129" s="82" t="s">
        <v>164</v>
      </c>
      <c r="C129" s="236"/>
      <c r="D129" s="237"/>
      <c r="E129" s="237"/>
      <c r="F129" s="45"/>
      <c r="G129" s="89"/>
      <c r="H129" s="45"/>
      <c r="I129" s="45"/>
      <c r="J129" s="45"/>
      <c r="K129" s="46"/>
      <c r="M129" s="18" t="s">
        <v>6</v>
      </c>
      <c r="N129" s="22" t="s">
        <v>224</v>
      </c>
    </row>
    <row r="130" spans="2:14" ht="17.100000000000001" customHeight="1" x14ac:dyDescent="0.15">
      <c r="B130" s="82" t="s">
        <v>165</v>
      </c>
      <c r="C130" s="236"/>
      <c r="D130" s="237"/>
      <c r="E130" s="237"/>
      <c r="F130" s="45"/>
      <c r="G130" s="89"/>
      <c r="H130" s="45"/>
      <c r="I130" s="45"/>
      <c r="J130" s="45"/>
      <c r="K130" s="46"/>
      <c r="M130" s="18" t="s">
        <v>6</v>
      </c>
      <c r="N130" s="22" t="s">
        <v>225</v>
      </c>
    </row>
    <row r="131" spans="2:14" ht="17.100000000000001" customHeight="1" x14ac:dyDescent="0.15">
      <c r="B131" s="82" t="s">
        <v>193</v>
      </c>
      <c r="C131" s="236"/>
      <c r="D131" s="237"/>
      <c r="E131" s="237"/>
      <c r="F131" s="45"/>
      <c r="G131" s="89"/>
      <c r="H131" s="45"/>
      <c r="I131" s="45"/>
      <c r="J131" s="45"/>
      <c r="K131" s="46"/>
      <c r="M131" s="18" t="s">
        <v>6</v>
      </c>
      <c r="N131" s="22" t="s">
        <v>226</v>
      </c>
    </row>
    <row r="132" spans="2:14" ht="17.100000000000001" customHeight="1" x14ac:dyDescent="0.15">
      <c r="B132" s="82" t="s">
        <v>166</v>
      </c>
      <c r="C132" s="236"/>
      <c r="D132" s="237"/>
      <c r="E132" s="237"/>
      <c r="F132" s="45"/>
      <c r="G132" s="89"/>
      <c r="H132" s="45"/>
      <c r="I132" s="45"/>
      <c r="J132" s="45"/>
      <c r="K132" s="46"/>
      <c r="M132" s="18" t="s">
        <v>6</v>
      </c>
      <c r="N132" s="22" t="s">
        <v>227</v>
      </c>
    </row>
    <row r="133" spans="2:14" ht="17.100000000000001" customHeight="1" x14ac:dyDescent="0.15">
      <c r="B133" s="82" t="s">
        <v>167</v>
      </c>
      <c r="C133" s="236"/>
      <c r="D133" s="237"/>
      <c r="E133" s="237"/>
      <c r="F133" s="45"/>
      <c r="G133" s="89"/>
      <c r="H133" s="45"/>
      <c r="I133" s="45"/>
      <c r="J133" s="45"/>
      <c r="K133" s="46"/>
      <c r="M133" s="18" t="s">
        <v>6</v>
      </c>
      <c r="N133" s="22" t="s">
        <v>228</v>
      </c>
    </row>
    <row r="134" spans="2:14" ht="17.100000000000001" customHeight="1" x14ac:dyDescent="0.15">
      <c r="B134" s="82" t="s">
        <v>168</v>
      </c>
      <c r="C134" s="236"/>
      <c r="D134" s="237"/>
      <c r="E134" s="237"/>
      <c r="F134" s="45"/>
      <c r="G134" s="89"/>
      <c r="H134" s="45"/>
      <c r="I134" s="45"/>
      <c r="J134" s="45"/>
      <c r="K134" s="46"/>
      <c r="M134" s="18" t="s">
        <v>6</v>
      </c>
      <c r="N134" s="22" t="s">
        <v>229</v>
      </c>
    </row>
    <row r="135" spans="2:14" ht="17.100000000000001" customHeight="1" x14ac:dyDescent="0.15">
      <c r="B135" s="82" t="s">
        <v>169</v>
      </c>
      <c r="C135" s="236"/>
      <c r="D135" s="237"/>
      <c r="E135" s="237"/>
      <c r="F135" s="45"/>
      <c r="G135" s="89"/>
      <c r="H135" s="45"/>
      <c r="I135" s="45" t="s">
        <v>121</v>
      </c>
      <c r="J135" s="225" t="str">
        <f>IF(OR(E25="",E25="以下なし",COUNTBLANK(C69:C90)&lt;&gt;0),"",SUM(C69:C90))</f>
        <v/>
      </c>
      <c r="K135" s="226"/>
      <c r="M135" s="18" t="s">
        <v>6</v>
      </c>
      <c r="N135" s="22" t="s">
        <v>230</v>
      </c>
    </row>
    <row r="136" spans="2:14" ht="17.100000000000001" customHeight="1" x14ac:dyDescent="0.15">
      <c r="B136" s="82" t="s">
        <v>170</v>
      </c>
      <c r="C136" s="236"/>
      <c r="D136" s="237"/>
      <c r="E136" s="237"/>
      <c r="F136" s="45"/>
      <c r="G136" s="89"/>
      <c r="H136" s="45"/>
      <c r="I136" s="45" t="s">
        <v>122</v>
      </c>
      <c r="J136" s="225" t="str">
        <f>IF(OR(E26="",E26="以下なし",COUNTBLANK(F69:F90)&lt;&gt;0),"",SUM(F69:F90))</f>
        <v/>
      </c>
      <c r="K136" s="226"/>
      <c r="M136" s="18" t="s">
        <v>6</v>
      </c>
      <c r="N136" s="22" t="s">
        <v>231</v>
      </c>
    </row>
    <row r="137" spans="2:14" ht="17.100000000000001" customHeight="1" x14ac:dyDescent="0.15">
      <c r="B137" s="82" t="s">
        <v>171</v>
      </c>
      <c r="C137" s="236"/>
      <c r="D137" s="237"/>
      <c r="E137" s="237"/>
      <c r="F137" s="45"/>
      <c r="G137" s="89"/>
      <c r="H137" s="45"/>
      <c r="I137" s="45" t="s">
        <v>123</v>
      </c>
      <c r="J137" s="225" t="str">
        <f>IF(OR(E27="",E27="以下なし",COUNTBLANK(I69:I90)&lt;&gt;0),"",SUM(I69:I90))</f>
        <v/>
      </c>
      <c r="K137" s="226"/>
      <c r="M137" s="18" t="s">
        <v>6</v>
      </c>
      <c r="N137" s="22" t="s">
        <v>232</v>
      </c>
    </row>
    <row r="138" spans="2:14" ht="17.100000000000001" customHeight="1" x14ac:dyDescent="0.15">
      <c r="B138" s="82" t="s">
        <v>172</v>
      </c>
      <c r="C138" s="236"/>
      <c r="D138" s="237"/>
      <c r="E138" s="237"/>
      <c r="F138" s="45"/>
      <c r="G138" s="89"/>
      <c r="H138" s="45"/>
      <c r="I138" s="45" t="s">
        <v>124</v>
      </c>
      <c r="J138" s="225" t="str">
        <f>IF(OR(E28="",E28="以下なし",COUNTBLANK(C95:C116)&lt;&gt;0),"",SUM(C95:C116))</f>
        <v/>
      </c>
      <c r="K138" s="226"/>
      <c r="M138" s="18" t="s">
        <v>6</v>
      </c>
      <c r="N138" s="22" t="s">
        <v>233</v>
      </c>
    </row>
    <row r="139" spans="2:14" ht="17.100000000000001" customHeight="1" x14ac:dyDescent="0.15">
      <c r="B139" s="82" t="s">
        <v>173</v>
      </c>
      <c r="C139" s="236"/>
      <c r="D139" s="237"/>
      <c r="E139" s="237"/>
      <c r="F139" s="45"/>
      <c r="G139" s="89"/>
      <c r="H139" s="45"/>
      <c r="I139" s="45" t="s">
        <v>125</v>
      </c>
      <c r="J139" s="225" t="str">
        <f>IF(OR(E29="",E29="以下なし",COUNTBLANK(F95:F116)&lt;&gt;0),"",SUM(F95:F116))</f>
        <v/>
      </c>
      <c r="K139" s="226"/>
      <c r="M139" s="18" t="s">
        <v>6</v>
      </c>
      <c r="N139" s="22" t="s">
        <v>234</v>
      </c>
    </row>
    <row r="140" spans="2:14" ht="17.100000000000001" customHeight="1" x14ac:dyDescent="0.15">
      <c r="B140" s="82" t="s">
        <v>174</v>
      </c>
      <c r="C140" s="236"/>
      <c r="D140" s="237"/>
      <c r="E140" s="237"/>
      <c r="F140" s="45"/>
      <c r="G140" s="89"/>
      <c r="H140" s="45"/>
      <c r="I140" s="45" t="s">
        <v>126</v>
      </c>
      <c r="J140" s="225" t="str">
        <f>IF(OR(E30="",E30="以下なし",COUNTBLANK(I95:I116)&lt;&gt;0),"",SUM(I95:I116))</f>
        <v/>
      </c>
      <c r="K140" s="226"/>
      <c r="M140" s="18" t="s">
        <v>6</v>
      </c>
      <c r="N140" s="22" t="s">
        <v>235</v>
      </c>
    </row>
    <row r="141" spans="2:14" ht="17.100000000000001" customHeight="1" thickBot="1" x14ac:dyDescent="0.2">
      <c r="B141" s="83" t="s">
        <v>201</v>
      </c>
      <c r="C141" s="282"/>
      <c r="D141" s="283"/>
      <c r="E141" s="283"/>
      <c r="F141" s="64"/>
      <c r="G141" s="64"/>
      <c r="H141" s="64"/>
      <c r="I141" s="64" t="s">
        <v>127</v>
      </c>
      <c r="J141" s="227" t="str">
        <f>IF(OR(E31="",E31="以下なし",COUNTBLANK(C120:C141)&lt;&gt;0),"",SUM(C120:C141))</f>
        <v/>
      </c>
      <c r="K141" s="228"/>
      <c r="M141" s="18" t="s">
        <v>6</v>
      </c>
      <c r="N141" s="16" t="s">
        <v>237</v>
      </c>
    </row>
    <row r="142" spans="2:14" ht="15.95" customHeight="1" x14ac:dyDescent="0.15">
      <c r="C142" s="67"/>
      <c r="E142" s="67"/>
      <c r="G142" s="67"/>
      <c r="M142" s="16"/>
    </row>
    <row r="143" spans="2:14" ht="15.95" hidden="1" customHeight="1" x14ac:dyDescent="0.15">
      <c r="C143" s="67"/>
      <c r="E143" s="67"/>
      <c r="G143" s="67"/>
      <c r="M143" s="16"/>
      <c r="N143" s="16"/>
    </row>
    <row r="144" spans="2:14" ht="15.95" hidden="1" customHeight="1" x14ac:dyDescent="0.15">
      <c r="C144" s="67"/>
      <c r="E144" s="67"/>
      <c r="G144" s="67"/>
      <c r="M144" s="16"/>
      <c r="N144" s="16" t="s">
        <v>254</v>
      </c>
    </row>
    <row r="145" spans="3:17" ht="15.95" hidden="1" customHeight="1" x14ac:dyDescent="0.15">
      <c r="C145" s="67"/>
      <c r="D145" s="16" t="s">
        <v>9</v>
      </c>
      <c r="E145" s="90">
        <v>1</v>
      </c>
      <c r="F145" s="16" t="s">
        <v>29</v>
      </c>
      <c r="G145" s="90">
        <v>0</v>
      </c>
      <c r="M145" s="16"/>
      <c r="N145" s="16" t="s">
        <v>255</v>
      </c>
    </row>
    <row r="146" spans="3:17" ht="15.95" hidden="1" customHeight="1" x14ac:dyDescent="0.15">
      <c r="C146" s="67"/>
      <c r="D146" s="16" t="s">
        <v>10</v>
      </c>
      <c r="E146" s="90">
        <v>2</v>
      </c>
      <c r="F146" s="16" t="s">
        <v>30</v>
      </c>
      <c r="G146" s="90">
        <v>1</v>
      </c>
      <c r="I146" s="67"/>
      <c r="K146" s="67"/>
      <c r="M146" s="67"/>
      <c r="N146" s="16" t="s">
        <v>256</v>
      </c>
    </row>
    <row r="147" spans="3:17" ht="15.95" hidden="1" customHeight="1" x14ac:dyDescent="0.15">
      <c r="C147" s="67"/>
      <c r="D147" s="16" t="s">
        <v>11</v>
      </c>
      <c r="E147" s="90">
        <v>3</v>
      </c>
      <c r="I147" s="67"/>
      <c r="K147" s="67"/>
      <c r="M147" s="67"/>
      <c r="N147" s="16" t="s">
        <v>257</v>
      </c>
    </row>
    <row r="148" spans="3:17" ht="15.95" hidden="1" customHeight="1" x14ac:dyDescent="0.15">
      <c r="C148" s="67"/>
      <c r="D148" s="16" t="s">
        <v>12</v>
      </c>
      <c r="E148" s="90">
        <v>4</v>
      </c>
      <c r="F148" s="16" t="s">
        <v>33</v>
      </c>
      <c r="G148" s="90">
        <v>1</v>
      </c>
      <c r="I148" s="67"/>
      <c r="K148" s="67"/>
      <c r="M148" s="67"/>
      <c r="N148" s="16" t="s">
        <v>259</v>
      </c>
    </row>
    <row r="149" spans="3:17" ht="15.95" hidden="1" customHeight="1" x14ac:dyDescent="0.15">
      <c r="C149" s="67"/>
      <c r="D149" s="16" t="s">
        <v>13</v>
      </c>
      <c r="E149" s="90">
        <v>5</v>
      </c>
      <c r="F149" s="16" t="s">
        <v>34</v>
      </c>
      <c r="G149" s="90">
        <v>2</v>
      </c>
      <c r="K149" s="67"/>
      <c r="M149" s="67"/>
      <c r="N149" s="16" t="s">
        <v>386</v>
      </c>
    </row>
    <row r="150" spans="3:17" ht="15.95" hidden="1" customHeight="1" x14ac:dyDescent="0.15">
      <c r="C150" s="67"/>
      <c r="D150" s="16" t="s">
        <v>14</v>
      </c>
      <c r="E150" s="90">
        <v>6</v>
      </c>
      <c r="F150" s="16" t="s">
        <v>35</v>
      </c>
      <c r="G150" s="90">
        <v>3</v>
      </c>
      <c r="I150" s="67"/>
      <c r="K150" s="67"/>
      <c r="M150" s="67"/>
      <c r="N150" s="16"/>
    </row>
    <row r="151" spans="3:17" ht="15.95" hidden="1" customHeight="1" x14ac:dyDescent="0.15">
      <c r="C151" s="67"/>
      <c r="D151" s="16" t="s">
        <v>15</v>
      </c>
      <c r="E151" s="90">
        <v>7</v>
      </c>
      <c r="F151" s="16" t="s">
        <v>36</v>
      </c>
      <c r="G151" s="90">
        <v>4</v>
      </c>
      <c r="I151" s="67"/>
      <c r="M151" s="16"/>
      <c r="N151" s="16"/>
    </row>
    <row r="152" spans="3:17" ht="15.95" hidden="1" customHeight="1" x14ac:dyDescent="0.15">
      <c r="C152" s="67"/>
      <c r="D152" s="16" t="s">
        <v>16</v>
      </c>
      <c r="E152" s="90">
        <v>8</v>
      </c>
      <c r="F152" s="16" t="s">
        <v>37</v>
      </c>
      <c r="G152" s="90">
        <v>5</v>
      </c>
      <c r="I152" s="67"/>
      <c r="M152" s="16"/>
      <c r="N152" s="16"/>
    </row>
    <row r="153" spans="3:17" ht="15.95" hidden="1" customHeight="1" x14ac:dyDescent="0.15">
      <c r="C153" s="67"/>
      <c r="D153" s="16" t="s">
        <v>17</v>
      </c>
      <c r="E153" s="90">
        <v>9</v>
      </c>
      <c r="F153" s="16" t="s">
        <v>38</v>
      </c>
      <c r="G153" s="90">
        <v>6</v>
      </c>
      <c r="I153" s="67"/>
      <c r="M153" s="16"/>
      <c r="N153" s="16"/>
    </row>
    <row r="154" spans="3:17" ht="15.95" hidden="1" customHeight="1" x14ac:dyDescent="0.15">
      <c r="C154" s="67"/>
      <c r="D154" s="16" t="s">
        <v>18</v>
      </c>
      <c r="E154" s="90">
        <v>10</v>
      </c>
      <c r="F154" s="16" t="s">
        <v>39</v>
      </c>
      <c r="G154" s="90">
        <v>7</v>
      </c>
      <c r="I154" s="67"/>
      <c r="M154" s="16"/>
      <c r="N154" s="16"/>
    </row>
    <row r="155" spans="3:17" ht="15.95" hidden="1" customHeight="1" x14ac:dyDescent="0.15">
      <c r="C155" s="67"/>
      <c r="D155" s="16" t="s">
        <v>19</v>
      </c>
      <c r="E155" s="90">
        <v>11</v>
      </c>
      <c r="F155" s="16" t="s">
        <v>40</v>
      </c>
      <c r="G155" s="90">
        <v>8</v>
      </c>
      <c r="M155" s="16"/>
      <c r="N155" s="16"/>
    </row>
    <row r="156" spans="3:17" ht="15.95" hidden="1" customHeight="1" x14ac:dyDescent="0.15">
      <c r="D156" s="16" t="s">
        <v>20</v>
      </c>
      <c r="E156" s="90">
        <v>12</v>
      </c>
      <c r="F156" s="16" t="s">
        <v>41</v>
      </c>
      <c r="G156" s="90">
        <v>9</v>
      </c>
      <c r="M156" s="16"/>
      <c r="N156" s="16"/>
      <c r="Q156" s="22"/>
    </row>
    <row r="157" spans="3:17" ht="15.95" hidden="1" customHeight="1" x14ac:dyDescent="0.15">
      <c r="D157" s="16" t="s">
        <v>21</v>
      </c>
      <c r="E157" s="90">
        <v>13</v>
      </c>
      <c r="F157" s="16" t="s">
        <v>42</v>
      </c>
      <c r="G157" s="90">
        <v>10</v>
      </c>
      <c r="M157" s="16"/>
      <c r="N157" s="16"/>
      <c r="Q157" s="22"/>
    </row>
    <row r="158" spans="3:17" ht="15.95" hidden="1" customHeight="1" x14ac:dyDescent="0.15">
      <c r="D158" s="16" t="s">
        <v>22</v>
      </c>
      <c r="E158" s="90">
        <v>14</v>
      </c>
      <c r="F158" s="16" t="s">
        <v>43</v>
      </c>
      <c r="G158" s="90">
        <v>11</v>
      </c>
      <c r="M158" s="16"/>
      <c r="N158" s="16"/>
      <c r="Q158" s="22"/>
    </row>
    <row r="159" spans="3:17" ht="15.95" hidden="1" customHeight="1" x14ac:dyDescent="0.15">
      <c r="D159" s="16" t="s">
        <v>23</v>
      </c>
      <c r="E159" s="90">
        <v>15</v>
      </c>
      <c r="F159" s="16" t="s">
        <v>44</v>
      </c>
      <c r="G159" s="90">
        <v>12</v>
      </c>
      <c r="M159" s="16"/>
      <c r="N159" s="16"/>
      <c r="Q159" s="22"/>
    </row>
    <row r="160" spans="3:17" ht="15.95" hidden="1" customHeight="1" x14ac:dyDescent="0.15">
      <c r="F160" s="16" t="s">
        <v>45</v>
      </c>
      <c r="G160" s="90">
        <v>13</v>
      </c>
      <c r="M160" s="16"/>
      <c r="N160" s="16"/>
      <c r="Q160" s="22"/>
    </row>
    <row r="161" spans="4:17" ht="15.95" hidden="1" customHeight="1" x14ac:dyDescent="0.15">
      <c r="D161" s="16" t="s">
        <v>80</v>
      </c>
      <c r="E161" s="90">
        <v>1</v>
      </c>
      <c r="F161" s="16" t="s">
        <v>46</v>
      </c>
      <c r="G161" s="90">
        <v>14</v>
      </c>
      <c r="M161" s="16"/>
      <c r="N161" s="16"/>
      <c r="Q161" s="22"/>
    </row>
    <row r="162" spans="4:17" ht="15.95" hidden="1" customHeight="1" x14ac:dyDescent="0.15">
      <c r="D162" s="16" t="s">
        <v>81</v>
      </c>
      <c r="E162" s="90">
        <v>2</v>
      </c>
      <c r="F162" s="16" t="s">
        <v>47</v>
      </c>
      <c r="G162" s="90">
        <v>15</v>
      </c>
      <c r="M162" s="16"/>
      <c r="N162" s="16"/>
      <c r="Q162" s="22"/>
    </row>
    <row r="163" spans="4:17" ht="15.95" hidden="1" customHeight="1" x14ac:dyDescent="0.15">
      <c r="F163" s="16" t="s">
        <v>48</v>
      </c>
      <c r="G163" s="90">
        <v>16</v>
      </c>
      <c r="M163" s="16"/>
      <c r="N163" s="16"/>
      <c r="Q163" s="22"/>
    </row>
    <row r="164" spans="4:17" ht="15.95" hidden="1" customHeight="1" x14ac:dyDescent="0.15">
      <c r="D164" s="16" t="s">
        <v>90</v>
      </c>
      <c r="E164" s="90">
        <v>0</v>
      </c>
      <c r="F164" s="16" t="s">
        <v>49</v>
      </c>
      <c r="G164" s="90">
        <v>17</v>
      </c>
      <c r="M164" s="16"/>
      <c r="N164" s="16"/>
      <c r="Q164" s="22"/>
    </row>
    <row r="165" spans="4:17" ht="15.95" hidden="1" customHeight="1" x14ac:dyDescent="0.15">
      <c r="D165" s="16" t="s">
        <v>91</v>
      </c>
      <c r="E165" s="90">
        <v>1</v>
      </c>
      <c r="F165" s="16" t="s">
        <v>50</v>
      </c>
      <c r="G165" s="90">
        <v>18</v>
      </c>
      <c r="M165" s="16"/>
      <c r="N165" s="16"/>
      <c r="Q165" s="22"/>
    </row>
    <row r="166" spans="4:17" ht="15.95" hidden="1" customHeight="1" x14ac:dyDescent="0.15">
      <c r="D166" s="16" t="s">
        <v>92</v>
      </c>
      <c r="E166" s="90">
        <v>2</v>
      </c>
      <c r="F166" s="16" t="s">
        <v>51</v>
      </c>
      <c r="G166" s="90">
        <v>19</v>
      </c>
      <c r="M166" s="16"/>
      <c r="N166" s="16"/>
      <c r="Q166" s="22"/>
    </row>
    <row r="167" spans="4:17" ht="15.95" hidden="1" customHeight="1" x14ac:dyDescent="0.15">
      <c r="F167" s="16" t="s">
        <v>52</v>
      </c>
      <c r="G167" s="90">
        <v>20</v>
      </c>
      <c r="M167" s="16"/>
      <c r="N167" s="16"/>
      <c r="Q167" s="22"/>
    </row>
    <row r="168" spans="4:17" ht="15.95" hidden="1" customHeight="1" x14ac:dyDescent="0.15">
      <c r="D168" s="16" t="s">
        <v>95</v>
      </c>
      <c r="E168" s="90">
        <v>1</v>
      </c>
      <c r="F168" s="16" t="s">
        <v>53</v>
      </c>
      <c r="G168" s="90">
        <v>21</v>
      </c>
      <c r="M168" s="16"/>
      <c r="N168" s="16"/>
      <c r="Q168" s="22"/>
    </row>
    <row r="169" spans="4:17" ht="15.95" hidden="1" customHeight="1" x14ac:dyDescent="0.15">
      <c r="D169" s="16" t="s">
        <v>96</v>
      </c>
      <c r="E169" s="90">
        <v>2</v>
      </c>
      <c r="F169" s="16" t="s">
        <v>54</v>
      </c>
      <c r="G169" s="90">
        <v>22</v>
      </c>
      <c r="M169" s="16"/>
      <c r="N169" s="16"/>
      <c r="Q169" s="22"/>
    </row>
    <row r="170" spans="4:17" ht="15.95" hidden="1" customHeight="1" x14ac:dyDescent="0.15">
      <c r="D170" s="16" t="s">
        <v>97</v>
      </c>
      <c r="E170" s="90">
        <v>3</v>
      </c>
      <c r="F170" s="16" t="s">
        <v>55</v>
      </c>
      <c r="G170" s="90">
        <v>23</v>
      </c>
      <c r="M170" s="16"/>
      <c r="N170" s="16"/>
      <c r="Q170" s="22"/>
    </row>
    <row r="171" spans="4:17" ht="15.95" hidden="1" customHeight="1" x14ac:dyDescent="0.15">
      <c r="F171" s="16" t="s">
        <v>56</v>
      </c>
      <c r="G171" s="90">
        <v>24</v>
      </c>
      <c r="M171" s="16"/>
      <c r="N171" s="16"/>
      <c r="Q171" s="22"/>
    </row>
    <row r="172" spans="4:17" ht="15.95" hidden="1" customHeight="1" x14ac:dyDescent="0.15">
      <c r="D172" s="16" t="s">
        <v>128</v>
      </c>
      <c r="E172" s="90">
        <v>1</v>
      </c>
      <c r="F172" s="16" t="s">
        <v>57</v>
      </c>
      <c r="G172" s="90">
        <v>25</v>
      </c>
      <c r="M172" s="16"/>
      <c r="N172" s="16"/>
      <c r="Q172" s="22"/>
    </row>
    <row r="173" spans="4:17" ht="15.95" hidden="1" customHeight="1" x14ac:dyDescent="0.15">
      <c r="D173" s="16" t="s">
        <v>129</v>
      </c>
      <c r="E173" s="90">
        <v>2</v>
      </c>
      <c r="F173" s="16" t="s">
        <v>58</v>
      </c>
      <c r="G173" s="90">
        <v>26</v>
      </c>
      <c r="M173" s="16"/>
      <c r="N173" s="16"/>
      <c r="Q173" s="22"/>
    </row>
    <row r="174" spans="4:17" ht="15.95" hidden="1" customHeight="1" x14ac:dyDescent="0.15">
      <c r="D174" s="16" t="s">
        <v>130</v>
      </c>
      <c r="E174" s="90">
        <v>3</v>
      </c>
      <c r="F174" s="16" t="s">
        <v>59</v>
      </c>
      <c r="G174" s="90">
        <v>27</v>
      </c>
      <c r="M174" s="16"/>
      <c r="N174" s="16"/>
      <c r="Q174" s="22"/>
    </row>
    <row r="175" spans="4:17" ht="15.95" hidden="1" customHeight="1" x14ac:dyDescent="0.15">
      <c r="D175" s="16" t="s">
        <v>131</v>
      </c>
      <c r="E175" s="90">
        <v>4</v>
      </c>
      <c r="F175" s="16" t="s">
        <v>60</v>
      </c>
      <c r="G175" s="90">
        <v>28</v>
      </c>
      <c r="M175" s="16"/>
      <c r="N175" s="16"/>
      <c r="Q175" s="22"/>
    </row>
    <row r="176" spans="4:17" ht="15.95" hidden="1" customHeight="1" x14ac:dyDescent="0.15">
      <c r="D176" s="16" t="s">
        <v>132</v>
      </c>
      <c r="E176" s="90">
        <v>5</v>
      </c>
      <c r="F176" s="16" t="s">
        <v>61</v>
      </c>
      <c r="G176" s="90">
        <v>29</v>
      </c>
      <c r="M176" s="16"/>
      <c r="N176" s="16"/>
      <c r="Q176" s="22"/>
    </row>
    <row r="177" spans="4:17" ht="15.95" hidden="1" customHeight="1" x14ac:dyDescent="0.15">
      <c r="D177" s="16" t="s">
        <v>133</v>
      </c>
      <c r="E177" s="90">
        <v>6</v>
      </c>
      <c r="F177" s="16" t="s">
        <v>62</v>
      </c>
      <c r="G177" s="90">
        <v>30</v>
      </c>
      <c r="M177" s="16"/>
      <c r="N177" s="16"/>
      <c r="Q177" s="22"/>
    </row>
    <row r="178" spans="4:17" ht="15.95" hidden="1" customHeight="1" x14ac:dyDescent="0.15">
      <c r="D178" s="16" t="s">
        <v>134</v>
      </c>
      <c r="E178" s="90">
        <v>7</v>
      </c>
      <c r="F178" s="16" t="s">
        <v>63</v>
      </c>
      <c r="G178" s="90">
        <v>31</v>
      </c>
      <c r="M178" s="16"/>
      <c r="N178" s="16"/>
      <c r="Q178" s="22"/>
    </row>
    <row r="179" spans="4:17" ht="15.95" hidden="1" customHeight="1" x14ac:dyDescent="0.15">
      <c r="D179" s="16" t="s">
        <v>135</v>
      </c>
      <c r="E179" s="90">
        <v>8</v>
      </c>
      <c r="F179" s="16" t="s">
        <v>64</v>
      </c>
      <c r="G179" s="90">
        <v>32</v>
      </c>
      <c r="M179" s="16"/>
      <c r="N179" s="16"/>
      <c r="Q179" s="22"/>
    </row>
    <row r="180" spans="4:17" ht="15.95" hidden="1" customHeight="1" x14ac:dyDescent="0.15">
      <c r="D180" s="16" t="s">
        <v>136</v>
      </c>
      <c r="E180" s="90">
        <v>9</v>
      </c>
      <c r="F180" s="16" t="s">
        <v>65</v>
      </c>
      <c r="G180" s="90">
        <v>33</v>
      </c>
      <c r="M180" s="16"/>
      <c r="N180" s="16"/>
      <c r="Q180" s="22"/>
    </row>
    <row r="181" spans="4:17" ht="15.95" hidden="1" customHeight="1" x14ac:dyDescent="0.15">
      <c r="D181" s="16" t="s">
        <v>137</v>
      </c>
      <c r="E181" s="90">
        <v>10</v>
      </c>
      <c r="F181" s="16" t="s">
        <v>66</v>
      </c>
      <c r="G181" s="90">
        <v>34</v>
      </c>
      <c r="M181" s="16"/>
      <c r="N181" s="16"/>
      <c r="Q181" s="22"/>
    </row>
    <row r="182" spans="4:17" ht="15.95" hidden="1" customHeight="1" x14ac:dyDescent="0.15">
      <c r="D182" s="16" t="s">
        <v>138</v>
      </c>
      <c r="E182" s="90">
        <v>11</v>
      </c>
      <c r="F182" s="16" t="s">
        <v>67</v>
      </c>
      <c r="G182" s="90">
        <v>35</v>
      </c>
      <c r="M182" s="16"/>
      <c r="N182" s="16"/>
      <c r="Q182" s="22"/>
    </row>
    <row r="183" spans="4:17" ht="15.95" hidden="1" customHeight="1" x14ac:dyDescent="0.15">
      <c r="D183" s="16" t="s">
        <v>249</v>
      </c>
      <c r="F183" s="16" t="s">
        <v>68</v>
      </c>
      <c r="G183" s="90">
        <v>36</v>
      </c>
      <c r="M183" s="16"/>
      <c r="N183" s="16"/>
      <c r="Q183" s="22"/>
    </row>
    <row r="184" spans="4:17" ht="15.95" hidden="1" customHeight="1" x14ac:dyDescent="0.15">
      <c r="F184" s="16" t="s">
        <v>69</v>
      </c>
      <c r="G184" s="90">
        <v>37</v>
      </c>
      <c r="M184" s="16"/>
      <c r="N184" s="16"/>
      <c r="Q184" s="22"/>
    </row>
    <row r="185" spans="4:17" ht="15.95" hidden="1" customHeight="1" x14ac:dyDescent="0.15">
      <c r="D185" s="16" t="s">
        <v>139</v>
      </c>
      <c r="E185" s="90">
        <v>1</v>
      </c>
      <c r="F185" s="16" t="s">
        <v>70</v>
      </c>
      <c r="G185" s="90">
        <v>38</v>
      </c>
      <c r="M185" s="16"/>
      <c r="N185" s="16"/>
      <c r="Q185" s="22"/>
    </row>
    <row r="186" spans="4:17" ht="15.95" hidden="1" customHeight="1" x14ac:dyDescent="0.15">
      <c r="D186" s="16" t="s">
        <v>140</v>
      </c>
      <c r="E186" s="90">
        <v>2</v>
      </c>
      <c r="F186" s="16" t="s">
        <v>71</v>
      </c>
      <c r="G186" s="90">
        <v>39</v>
      </c>
      <c r="M186" s="16"/>
      <c r="N186" s="16"/>
      <c r="Q186" s="22"/>
    </row>
    <row r="187" spans="4:17" ht="15.95" hidden="1" customHeight="1" x14ac:dyDescent="0.15">
      <c r="D187" s="16" t="s">
        <v>141</v>
      </c>
      <c r="E187" s="90">
        <v>3</v>
      </c>
      <c r="F187" s="16" t="s">
        <v>72</v>
      </c>
      <c r="G187" s="90">
        <v>40</v>
      </c>
      <c r="M187" s="16"/>
      <c r="N187" s="16"/>
      <c r="Q187" s="22"/>
    </row>
    <row r="188" spans="4:17" ht="15.95" hidden="1" customHeight="1" x14ac:dyDescent="0.15">
      <c r="D188" s="16" t="s">
        <v>142</v>
      </c>
      <c r="E188" s="90">
        <v>4</v>
      </c>
      <c r="F188" s="16" t="s">
        <v>73</v>
      </c>
      <c r="G188" s="90">
        <v>41</v>
      </c>
      <c r="M188" s="16"/>
      <c r="N188" s="16"/>
      <c r="Q188" s="22"/>
    </row>
    <row r="189" spans="4:17" ht="15.95" hidden="1" customHeight="1" x14ac:dyDescent="0.15">
      <c r="D189" s="16" t="s">
        <v>143</v>
      </c>
      <c r="E189" s="90">
        <v>5</v>
      </c>
      <c r="F189" s="16" t="s">
        <v>74</v>
      </c>
      <c r="G189" s="90">
        <v>42</v>
      </c>
      <c r="M189" s="16"/>
      <c r="N189" s="16"/>
      <c r="Q189" s="22"/>
    </row>
    <row r="190" spans="4:17" ht="15.95" hidden="1" customHeight="1" x14ac:dyDescent="0.15">
      <c r="D190" s="16" t="s">
        <v>144</v>
      </c>
      <c r="E190" s="90">
        <v>6</v>
      </c>
      <c r="F190" s="16" t="s">
        <v>75</v>
      </c>
      <c r="G190" s="90">
        <v>43</v>
      </c>
      <c r="M190" s="16"/>
      <c r="N190" s="16"/>
      <c r="Q190" s="22"/>
    </row>
    <row r="191" spans="4:17" ht="15.95" hidden="1" customHeight="1" x14ac:dyDescent="0.15">
      <c r="F191" s="16" t="s">
        <v>76</v>
      </c>
      <c r="G191" s="90">
        <v>44</v>
      </c>
      <c r="M191" s="16"/>
      <c r="N191" s="16"/>
      <c r="Q191" s="22"/>
    </row>
    <row r="192" spans="4:17" ht="15.95" hidden="1" customHeight="1" x14ac:dyDescent="0.15">
      <c r="F192" s="16" t="s">
        <v>77</v>
      </c>
      <c r="G192" s="90">
        <v>45</v>
      </c>
      <c r="M192" s="16"/>
      <c r="N192" s="16"/>
      <c r="Q192" s="22"/>
    </row>
    <row r="193" spans="6:17" ht="15.95" hidden="1" customHeight="1" x14ac:dyDescent="0.15">
      <c r="F193" s="16" t="s">
        <v>78</v>
      </c>
      <c r="G193" s="90">
        <v>46</v>
      </c>
      <c r="M193" s="16"/>
      <c r="N193" s="16"/>
      <c r="Q193" s="22"/>
    </row>
    <row r="194" spans="6:17" ht="15.95" hidden="1" customHeight="1" x14ac:dyDescent="0.15">
      <c r="F194" s="16" t="s">
        <v>79</v>
      </c>
      <c r="G194" s="90">
        <v>47</v>
      </c>
      <c r="M194" s="16"/>
      <c r="N194" s="16"/>
      <c r="Q194" s="22"/>
    </row>
    <row r="195" spans="6:17" ht="15.95" hidden="1" customHeight="1" x14ac:dyDescent="0.15"/>
    <row r="196" spans="6:17" ht="15.95" customHeight="1" x14ac:dyDescent="0.15"/>
  </sheetData>
  <sheetProtection algorithmName="SHA-512" hashValue="CfLRB4AGWmbiK5sehruY9AtXcaWTyqcDuvtVU1VPb0KzUbeWK9Z1FVr3JY0pHp3huPVWNQt27ybCCQZ6va9pmg==" saltValue="T0aYr7+mhUE1eX8TO03SjA==" spinCount="100000" sheet="1" objects="1" scenarios="1"/>
  <mergeCells count="220">
    <mergeCell ref="K93:L93"/>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7:N68"/>
    <mergeCell ref="C69:E69"/>
    <mergeCell ref="F69:H69"/>
    <mergeCell ref="I69:K69"/>
    <mergeCell ref="C70:E70"/>
    <mergeCell ref="F70:H70"/>
    <mergeCell ref="I70:K70"/>
    <mergeCell ref="C60:E60"/>
    <mergeCell ref="C61:E61"/>
    <mergeCell ref="C62:E62"/>
    <mergeCell ref="C63:E63"/>
    <mergeCell ref="C64:E64"/>
    <mergeCell ref="C65:E65"/>
    <mergeCell ref="C73:E73"/>
    <mergeCell ref="F73:H73"/>
    <mergeCell ref="I73:K73"/>
    <mergeCell ref="C74:E74"/>
    <mergeCell ref="F74:H74"/>
    <mergeCell ref="I74:K74"/>
    <mergeCell ref="C71:E71"/>
    <mergeCell ref="F71:H71"/>
    <mergeCell ref="I71:K71"/>
    <mergeCell ref="C72:E72"/>
    <mergeCell ref="F72:H72"/>
    <mergeCell ref="I72:K72"/>
    <mergeCell ref="C77:E77"/>
    <mergeCell ref="F77:H77"/>
    <mergeCell ref="I77:K77"/>
    <mergeCell ref="C78:E78"/>
    <mergeCell ref="F78:H78"/>
    <mergeCell ref="I78:K78"/>
    <mergeCell ref="C75:E75"/>
    <mergeCell ref="F75:H75"/>
    <mergeCell ref="I75:K75"/>
    <mergeCell ref="C76:E76"/>
    <mergeCell ref="F76:H76"/>
    <mergeCell ref="I76:K76"/>
    <mergeCell ref="C81:E81"/>
    <mergeCell ref="F81:H81"/>
    <mergeCell ref="I81:K81"/>
    <mergeCell ref="C82:E82"/>
    <mergeCell ref="F82:H82"/>
    <mergeCell ref="I82:K82"/>
    <mergeCell ref="C79:E79"/>
    <mergeCell ref="F79:H79"/>
    <mergeCell ref="I79:K79"/>
    <mergeCell ref="C80:E80"/>
    <mergeCell ref="F80:H80"/>
    <mergeCell ref="I80:K80"/>
    <mergeCell ref="C85:E85"/>
    <mergeCell ref="F85:H85"/>
    <mergeCell ref="I85:K85"/>
    <mergeCell ref="C86:E86"/>
    <mergeCell ref="F86:H86"/>
    <mergeCell ref="I86:K86"/>
    <mergeCell ref="C83:E83"/>
    <mergeCell ref="F83:H83"/>
    <mergeCell ref="I83:K83"/>
    <mergeCell ref="C84:E84"/>
    <mergeCell ref="F84:H84"/>
    <mergeCell ref="I84:K84"/>
    <mergeCell ref="C89:E89"/>
    <mergeCell ref="F89:H89"/>
    <mergeCell ref="I89:K89"/>
    <mergeCell ref="C90:E90"/>
    <mergeCell ref="F90:H90"/>
    <mergeCell ref="I90:K90"/>
    <mergeCell ref="C87:E87"/>
    <mergeCell ref="F87:H87"/>
    <mergeCell ref="I87:K87"/>
    <mergeCell ref="C88:E88"/>
    <mergeCell ref="F88:H88"/>
    <mergeCell ref="I88:K88"/>
    <mergeCell ref="C97:E97"/>
    <mergeCell ref="F97:H97"/>
    <mergeCell ref="I97:K97"/>
    <mergeCell ref="C98:E98"/>
    <mergeCell ref="F98:H98"/>
    <mergeCell ref="I98:K98"/>
    <mergeCell ref="C95:E95"/>
    <mergeCell ref="F95:H95"/>
    <mergeCell ref="I95:K95"/>
    <mergeCell ref="C96:E96"/>
    <mergeCell ref="F96:H96"/>
    <mergeCell ref="I96:K96"/>
    <mergeCell ref="C101:E101"/>
    <mergeCell ref="F101:H101"/>
    <mergeCell ref="I101:K101"/>
    <mergeCell ref="C102:E102"/>
    <mergeCell ref="F102:H102"/>
    <mergeCell ref="I102:K102"/>
    <mergeCell ref="C99:E99"/>
    <mergeCell ref="F99:H99"/>
    <mergeCell ref="I99:K99"/>
    <mergeCell ref="C100:E100"/>
    <mergeCell ref="F100:H100"/>
    <mergeCell ref="I100:K100"/>
    <mergeCell ref="C105:E105"/>
    <mergeCell ref="F105:H105"/>
    <mergeCell ref="I105:K105"/>
    <mergeCell ref="C106:E106"/>
    <mergeCell ref="F106:H106"/>
    <mergeCell ref="I106:K106"/>
    <mergeCell ref="C103:E103"/>
    <mergeCell ref="F103:H103"/>
    <mergeCell ref="I103:K103"/>
    <mergeCell ref="C104:E104"/>
    <mergeCell ref="F104:H104"/>
    <mergeCell ref="I104:K104"/>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20:E120"/>
    <mergeCell ref="C121:E121"/>
    <mergeCell ref="C122:E122"/>
    <mergeCell ref="C123:E123"/>
    <mergeCell ref="C124:E124"/>
    <mergeCell ref="C125:E125"/>
    <mergeCell ref="C115:E115"/>
    <mergeCell ref="F115:H115"/>
    <mergeCell ref="I115:K115"/>
    <mergeCell ref="C116:E116"/>
    <mergeCell ref="F116:H116"/>
    <mergeCell ref="I116:K116"/>
    <mergeCell ref="C140:E140"/>
    <mergeCell ref="J140:K140"/>
    <mergeCell ref="C141:E141"/>
    <mergeCell ref="J141:K141"/>
    <mergeCell ref="N8:N9"/>
    <mergeCell ref="C137:E137"/>
    <mergeCell ref="J137:K137"/>
    <mergeCell ref="C138:E138"/>
    <mergeCell ref="J138:K138"/>
    <mergeCell ref="C139:E139"/>
    <mergeCell ref="J139:K139"/>
    <mergeCell ref="C132:E132"/>
    <mergeCell ref="C133:E133"/>
    <mergeCell ref="C134:E134"/>
    <mergeCell ref="C135:E135"/>
    <mergeCell ref="J135:K135"/>
    <mergeCell ref="C136:E136"/>
    <mergeCell ref="J136:K136"/>
    <mergeCell ref="C126:E126"/>
    <mergeCell ref="C127:E127"/>
    <mergeCell ref="C128:E128"/>
    <mergeCell ref="C129:E129"/>
    <mergeCell ref="C130:E130"/>
    <mergeCell ref="C131:E131"/>
  </mergeCells>
  <phoneticPr fontId="15"/>
  <conditionalFormatting sqref="C50:E53 C55:E65">
    <cfRule type="expression" dxfId="149" priority="17">
      <formula>$C50&lt;&gt;""</formula>
    </cfRule>
  </conditionalFormatting>
  <conditionalFormatting sqref="C69:E90">
    <cfRule type="expression" dxfId="148" priority="1">
      <formula>$E$25=$D$183</formula>
    </cfRule>
  </conditionalFormatting>
  <conditionalFormatting sqref="C95:E116">
    <cfRule type="expression" dxfId="147" priority="11">
      <formula>AND($E$28&lt;&gt;"",$E$28&lt;&gt;"以下なし")</formula>
    </cfRule>
  </conditionalFormatting>
  <conditionalFormatting sqref="C120:E141">
    <cfRule type="expression" dxfId="146" priority="6">
      <formula>C120&lt;&gt;""</formula>
    </cfRule>
    <cfRule type="expression" dxfId="145" priority="7">
      <formula>AND($E$31&lt;&gt;"",$E$31&lt;&gt;"以下なし")</formula>
    </cfRule>
  </conditionalFormatting>
  <conditionalFormatting sqref="C69:K90">
    <cfRule type="expression" dxfId="144" priority="2">
      <formula>C69&lt;&gt;""</formula>
    </cfRule>
  </conditionalFormatting>
  <conditionalFormatting sqref="C95:K116">
    <cfRule type="expression" dxfId="143" priority="8">
      <formula>C95&lt;&gt;""</formula>
    </cfRule>
  </conditionalFormatting>
  <conditionalFormatting sqref="E25:K31">
    <cfRule type="expression" dxfId="142" priority="18">
      <formula>$E$25=$D$183</formula>
    </cfRule>
    <cfRule type="expression" dxfId="141" priority="26">
      <formula>E25&lt;&gt;""</formula>
    </cfRule>
  </conditionalFormatting>
  <conditionalFormatting sqref="E26:K31">
    <cfRule type="expression" dxfId="140" priority="25">
      <formula>$E$26=$D$183</formula>
    </cfRule>
  </conditionalFormatting>
  <conditionalFormatting sqref="E27:K31">
    <cfRule type="expression" dxfId="139" priority="24">
      <formula>$E$27=$D$183</formula>
    </cfRule>
  </conditionalFormatting>
  <conditionalFormatting sqref="E28:K31">
    <cfRule type="expression" dxfId="138" priority="23">
      <formula>$E$28=$D$183</formula>
    </cfRule>
  </conditionalFormatting>
  <conditionalFormatting sqref="E29:K31">
    <cfRule type="expression" dxfId="137" priority="22">
      <formula>$E$29=$D$183</formula>
    </cfRule>
  </conditionalFormatting>
  <conditionalFormatting sqref="E30:K31">
    <cfRule type="expression" dxfId="136" priority="21">
      <formula>$E$30=$D$183</formula>
    </cfRule>
  </conditionalFormatting>
  <conditionalFormatting sqref="E31:K31">
    <cfRule type="expression" dxfId="135" priority="20">
      <formula>$E$31=$D$183</formula>
    </cfRule>
  </conditionalFormatting>
  <conditionalFormatting sqref="F69:H90">
    <cfRule type="expression" dxfId="134" priority="14">
      <formula>AND($E$26&lt;&gt;"",$E$26&lt;&gt;"以下なし")</formula>
    </cfRule>
  </conditionalFormatting>
  <conditionalFormatting sqref="F95:H116">
    <cfRule type="expression" dxfId="133" priority="10">
      <formula>AND($E$29&lt;&gt;"",$E$29&lt;&gt;"以下なし")</formula>
    </cfRule>
  </conditionalFormatting>
  <conditionalFormatting sqref="G49">
    <cfRule type="expression" dxfId="132" priority="3">
      <formula>$G$49="OK"</formula>
    </cfRule>
    <cfRule type="expression" dxfId="131" priority="4">
      <formula>$G$49="NG"</formula>
    </cfRule>
  </conditionalFormatting>
  <conditionalFormatting sqref="I69:K90">
    <cfRule type="expression" dxfId="130" priority="13">
      <formula>AND($E$27&lt;&gt;"",$E$27&lt;&gt;"以下なし")</formula>
    </cfRule>
  </conditionalFormatting>
  <conditionalFormatting sqref="I95:K116">
    <cfRule type="expression" dxfId="129" priority="9">
      <formula>AND($E$30&lt;&gt;"",$E$30&lt;&gt;"以下なし")</formula>
    </cfRule>
  </conditionalFormatting>
  <dataValidations count="2">
    <dataValidation type="list" allowBlank="1" showInputMessage="1" showErrorMessage="1" sqref="H25:I31" xr:uid="{70DF75A4-E622-4BC8-B0C3-F16CA858B3F1}">
      <formula1>$D$184:$D$190</formula1>
    </dataValidation>
    <dataValidation type="list" allowBlank="1" showInputMessage="1" showErrorMessage="1" sqref="E25:F31" xr:uid="{5BB68419-5F69-4211-8F59-306CF4C11D1B}">
      <formula1>$D$171:$D$183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C7B3-70EB-4E8B-827D-C76DD081E8F3}">
  <sheetPr>
    <tabColor rgb="FF92D050"/>
  </sheetPr>
  <dimension ref="B1:Q19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62" t="s">
        <v>416</v>
      </c>
      <c r="E1" s="263"/>
      <c r="F1" s="263"/>
      <c r="G1" s="263"/>
      <c r="H1" s="263"/>
      <c r="I1" s="264"/>
      <c r="J1" s="16" t="s">
        <v>1</v>
      </c>
      <c r="N1" s="180" t="s">
        <v>414</v>
      </c>
    </row>
    <row r="2" spans="2:14" ht="24.95" customHeight="1" thickBot="1" x14ac:dyDescent="0.2">
      <c r="B2" s="20" t="s">
        <v>410</v>
      </c>
      <c r="K2" s="241">
        <v>1</v>
      </c>
      <c r="L2" s="241"/>
      <c r="M2" s="204"/>
      <c r="N2" s="181" t="s">
        <v>415</v>
      </c>
    </row>
    <row r="3" spans="2:14" ht="18" customHeight="1" thickBot="1" x14ac:dyDescent="0.2">
      <c r="B3" s="20" t="s">
        <v>0</v>
      </c>
      <c r="N3" s="21" t="str">
        <f>N118</f>
        <v>本シートの入力をお願いします。</v>
      </c>
    </row>
    <row r="4" spans="2:14" ht="18" customHeight="1" thickBot="1" x14ac:dyDescent="0.2">
      <c r="B4" s="184" t="s">
        <v>3</v>
      </c>
      <c r="C4" s="185" t="s">
        <v>4</v>
      </c>
      <c r="D4" s="185"/>
      <c r="E4" s="185"/>
      <c r="F4" s="185"/>
      <c r="G4" s="185"/>
      <c r="H4" s="185"/>
      <c r="I4" s="185"/>
      <c r="J4" s="185"/>
      <c r="K4" s="186"/>
    </row>
    <row r="5" spans="2:14" ht="18" customHeight="1" x14ac:dyDescent="0.15">
      <c r="B5" s="23" t="s">
        <v>5</v>
      </c>
      <c r="C5" s="24"/>
      <c r="D5" s="25"/>
      <c r="E5" s="25"/>
      <c r="F5" s="25"/>
      <c r="G5" s="26" t="s">
        <v>250</v>
      </c>
      <c r="H5" s="333" t="str">
        <f>IF('調査票(1期主)'!$K$8="有",'調査票(1期主)'!H5:K5,"")</f>
        <v/>
      </c>
      <c r="I5" s="334"/>
      <c r="J5" s="334"/>
      <c r="K5" s="335"/>
      <c r="N5" s="22" t="s">
        <v>250</v>
      </c>
    </row>
    <row r="6" spans="2:14" ht="18" customHeight="1" x14ac:dyDescent="0.15">
      <c r="B6" s="27"/>
      <c r="C6" s="28"/>
      <c r="D6" s="29"/>
      <c r="E6" s="29"/>
      <c r="F6" s="29"/>
      <c r="G6" s="30" t="s">
        <v>250</v>
      </c>
      <c r="H6" s="294" t="str">
        <f>IF('調査票(1期主)'!$K$8="有",'調査票(1期主)'!H6:K6,"")</f>
        <v/>
      </c>
      <c r="I6" s="300"/>
      <c r="J6" s="300"/>
      <c r="K6" s="299"/>
      <c r="N6" s="22" t="s">
        <v>250</v>
      </c>
    </row>
    <row r="7" spans="2:14" ht="18" customHeight="1" x14ac:dyDescent="0.15">
      <c r="B7" s="31" t="s">
        <v>26</v>
      </c>
      <c r="C7" s="256"/>
      <c r="D7" s="257"/>
      <c r="E7" s="257"/>
      <c r="F7" s="257"/>
      <c r="G7" s="257"/>
      <c r="H7" s="257"/>
      <c r="I7" s="257"/>
      <c r="J7" s="257"/>
      <c r="K7" s="269"/>
      <c r="M7" s="18" t="s">
        <v>6</v>
      </c>
      <c r="N7" s="22" t="s">
        <v>27</v>
      </c>
    </row>
    <row r="8" spans="2:14" ht="18" customHeight="1" x14ac:dyDescent="0.15">
      <c r="B8" s="27"/>
      <c r="C8" s="32"/>
      <c r="D8" s="33"/>
      <c r="E8" s="33"/>
      <c r="F8" s="33"/>
      <c r="G8" s="33"/>
      <c r="H8" s="33"/>
      <c r="I8" s="33"/>
      <c r="J8" s="34" t="s">
        <v>262</v>
      </c>
      <c r="K8" s="189"/>
      <c r="M8" s="18" t="s">
        <v>6</v>
      </c>
      <c r="N8" s="22" t="s">
        <v>267</v>
      </c>
    </row>
    <row r="9" spans="2:14" ht="30" customHeight="1" x14ac:dyDescent="0.15">
      <c r="B9" s="35" t="s">
        <v>31</v>
      </c>
      <c r="C9" s="294" t="str">
        <f>IF('調査票(1期主)'!$K$8="有",'調査票(1期主)'!C6:D9,"")</f>
        <v/>
      </c>
      <c r="D9" s="336"/>
      <c r="E9" s="36"/>
      <c r="F9" s="36"/>
      <c r="G9" s="36"/>
      <c r="H9" s="36"/>
      <c r="I9" s="36"/>
      <c r="J9" s="37" t="s">
        <v>32</v>
      </c>
      <c r="K9" s="189"/>
      <c r="M9" s="18" t="s">
        <v>6</v>
      </c>
      <c r="N9" s="22" t="s">
        <v>268</v>
      </c>
    </row>
    <row r="10" spans="2:14" ht="17.100000000000001" customHeight="1" x14ac:dyDescent="0.15">
      <c r="B10" s="31" t="str">
        <f>'調査票(1期主)'!B10</f>
        <v>④ 週休２日促進工事の取組</v>
      </c>
      <c r="C10" s="38"/>
      <c r="D10" s="39"/>
      <c r="E10" s="39"/>
      <c r="F10" s="39"/>
      <c r="G10" s="39"/>
      <c r="H10" s="39"/>
      <c r="I10" s="39"/>
      <c r="J10" s="40" t="s">
        <v>250</v>
      </c>
      <c r="K10" s="94" t="str">
        <f>IF('調査票(1期主)'!$K$8="有",'調査票(1期主)'!K10,"")</f>
        <v/>
      </c>
      <c r="N10" s="22" t="s">
        <v>250</v>
      </c>
    </row>
    <row r="11" spans="2:14" ht="17.100000000000001" customHeight="1" x14ac:dyDescent="0.15">
      <c r="B11" s="41"/>
      <c r="C11" s="28"/>
      <c r="D11" s="29"/>
      <c r="E11" s="29"/>
      <c r="F11" s="29"/>
      <c r="G11" s="29"/>
      <c r="H11" s="29"/>
      <c r="I11" s="30" t="s">
        <v>250</v>
      </c>
      <c r="J11" s="294" t="str">
        <f>IF('調査票(1期主)'!$K$8="有",'調査票(1期主)'!J11,"")</f>
        <v/>
      </c>
      <c r="K11" s="299"/>
      <c r="N11" s="22" t="s">
        <v>250</v>
      </c>
    </row>
    <row r="12" spans="2:14" ht="17.100000000000001" customHeight="1" x14ac:dyDescent="0.15">
      <c r="B12" s="31" t="s">
        <v>82</v>
      </c>
      <c r="C12" s="256"/>
      <c r="D12" s="257"/>
      <c r="E12" s="258"/>
      <c r="F12" s="42" t="s">
        <v>83</v>
      </c>
      <c r="G12" s="39" t="s">
        <v>366</v>
      </c>
      <c r="H12" s="39"/>
      <c r="I12" s="39"/>
      <c r="J12" s="39"/>
      <c r="K12" s="43"/>
      <c r="M12" s="18" t="s">
        <v>6</v>
      </c>
      <c r="N12" s="22" t="s">
        <v>84</v>
      </c>
    </row>
    <row r="13" spans="2:14" ht="17.100000000000001" customHeight="1" x14ac:dyDescent="0.15">
      <c r="B13" s="23"/>
      <c r="C13" s="256"/>
      <c r="D13" s="257"/>
      <c r="E13" s="258"/>
      <c r="F13" s="44" t="s">
        <v>83</v>
      </c>
      <c r="G13" s="45" t="s">
        <v>86</v>
      </c>
      <c r="H13" s="45"/>
      <c r="I13" s="45"/>
      <c r="J13" s="45"/>
      <c r="K13" s="46"/>
      <c r="M13" s="18" t="s">
        <v>6</v>
      </c>
      <c r="N13" s="22" t="s">
        <v>85</v>
      </c>
    </row>
    <row r="14" spans="2:14" ht="17.100000000000001" customHeight="1" x14ac:dyDescent="0.15">
      <c r="B14" s="27"/>
      <c r="C14" s="256"/>
      <c r="D14" s="257"/>
      <c r="E14" s="258"/>
      <c r="F14" s="47" t="s">
        <v>83</v>
      </c>
      <c r="G14" s="29" t="s">
        <v>87</v>
      </c>
      <c r="H14" s="29"/>
      <c r="I14" s="29"/>
      <c r="J14" s="29"/>
      <c r="K14" s="48"/>
      <c r="M14" s="18" t="s">
        <v>6</v>
      </c>
      <c r="N14" s="22" t="s">
        <v>88</v>
      </c>
    </row>
    <row r="15" spans="2:14" ht="17.100000000000001" customHeight="1" x14ac:dyDescent="0.15">
      <c r="B15" s="35" t="s">
        <v>89</v>
      </c>
      <c r="C15" s="36"/>
      <c r="D15" s="36"/>
      <c r="E15" s="36"/>
      <c r="F15" s="36"/>
      <c r="G15" s="36"/>
      <c r="H15" s="36"/>
      <c r="I15" s="37" t="s">
        <v>367</v>
      </c>
      <c r="J15" s="332" t="str">
        <f>IF('調査票(1期主)'!$K$8="有",'調査票(1期主)'!J15,"")</f>
        <v/>
      </c>
      <c r="K15" s="310"/>
      <c r="N15" s="22" t="s">
        <v>250</v>
      </c>
    </row>
    <row r="16" spans="2:14" ht="17.100000000000001" customHeight="1" x14ac:dyDescent="0.15">
      <c r="B16" s="35" t="s">
        <v>365</v>
      </c>
      <c r="C16" s="36"/>
      <c r="D16" s="36"/>
      <c r="E16" s="36"/>
      <c r="F16" s="36"/>
      <c r="G16" s="36"/>
      <c r="H16" s="36"/>
      <c r="I16" s="37" t="s">
        <v>368</v>
      </c>
      <c r="J16" s="294" t="str">
        <f>IF('調査票(1期主)'!$K$8="有",'調査票(1期主)'!J16,"")</f>
        <v/>
      </c>
      <c r="K16" s="299"/>
      <c r="N16" s="22" t="s">
        <v>250</v>
      </c>
    </row>
    <row r="17" spans="2:14" ht="17.100000000000001" customHeight="1" x14ac:dyDescent="0.15">
      <c r="B17" s="35" t="s">
        <v>98</v>
      </c>
      <c r="C17" s="36"/>
      <c r="D17" s="36"/>
      <c r="E17" s="36"/>
      <c r="F17" s="36"/>
      <c r="G17" s="36"/>
      <c r="H17" s="36"/>
      <c r="I17" s="37" t="s">
        <v>99</v>
      </c>
      <c r="J17" s="256"/>
      <c r="K17" s="268"/>
      <c r="M17" s="18" t="s">
        <v>6</v>
      </c>
      <c r="N17" s="22" t="s">
        <v>412</v>
      </c>
    </row>
    <row r="18" spans="2:14" ht="17.100000000000001" customHeight="1" x14ac:dyDescent="0.15">
      <c r="B18" s="49" t="s">
        <v>101</v>
      </c>
      <c r="C18" s="294" t="str">
        <f>IF('調査票(1期主)'!$K$8="有",'調査票(1期主)'!C18,"")</f>
        <v/>
      </c>
      <c r="D18" s="300"/>
      <c r="E18" s="300"/>
      <c r="F18" s="300"/>
      <c r="G18" s="300"/>
      <c r="H18" s="300"/>
      <c r="I18" s="300"/>
      <c r="J18" s="300"/>
      <c r="K18" s="299"/>
      <c r="N18" s="22" t="s">
        <v>250</v>
      </c>
    </row>
    <row r="19" spans="2:14" ht="17.100000000000001" customHeight="1" x14ac:dyDescent="0.15">
      <c r="B19" s="31" t="s">
        <v>102</v>
      </c>
      <c r="C19" s="38"/>
      <c r="D19" s="50" t="s">
        <v>104</v>
      </c>
      <c r="E19" s="270"/>
      <c r="F19" s="271"/>
      <c r="G19" s="51" t="s">
        <v>103</v>
      </c>
      <c r="H19" s="270"/>
      <c r="I19" s="271"/>
      <c r="J19" s="39" t="s">
        <v>105</v>
      </c>
      <c r="K19" s="43"/>
      <c r="M19" s="18" t="s">
        <v>6</v>
      </c>
      <c r="N19" s="22" t="s">
        <v>370</v>
      </c>
    </row>
    <row r="20" spans="2:14" ht="17.100000000000001" customHeight="1" x14ac:dyDescent="0.15">
      <c r="B20" s="41"/>
      <c r="C20" s="28"/>
      <c r="D20" s="29"/>
      <c r="E20" s="33"/>
      <c r="F20" s="33"/>
      <c r="G20" s="30" t="s">
        <v>107</v>
      </c>
      <c r="H20" s="270"/>
      <c r="I20" s="271"/>
      <c r="J20" s="29" t="s">
        <v>106</v>
      </c>
      <c r="K20" s="48"/>
      <c r="M20" s="18" t="s">
        <v>6</v>
      </c>
      <c r="N20" s="22" t="s">
        <v>388</v>
      </c>
    </row>
    <row r="21" spans="2:14" ht="17.100000000000001" customHeight="1" x14ac:dyDescent="0.15">
      <c r="B21" s="31" t="s">
        <v>108</v>
      </c>
      <c r="C21" s="38"/>
      <c r="D21" s="39"/>
      <c r="E21" s="52"/>
      <c r="F21" s="52"/>
      <c r="G21" s="39"/>
      <c r="H21" s="52"/>
      <c r="I21" s="52"/>
      <c r="J21" s="50" t="s">
        <v>109</v>
      </c>
      <c r="K21" s="189"/>
      <c r="M21" s="18" t="s">
        <v>6</v>
      </c>
      <c r="N21" s="22" t="s">
        <v>112</v>
      </c>
    </row>
    <row r="22" spans="2:14" ht="17.100000000000001" customHeight="1" x14ac:dyDescent="0.15">
      <c r="B22" s="23"/>
      <c r="C22" s="53"/>
      <c r="D22" s="54" t="s">
        <v>110</v>
      </c>
      <c r="E22" s="272"/>
      <c r="F22" s="271"/>
      <c r="G22" s="55" t="s">
        <v>103</v>
      </c>
      <c r="H22" s="270"/>
      <c r="I22" s="271"/>
      <c r="J22" s="45" t="s">
        <v>111</v>
      </c>
      <c r="K22" s="56"/>
      <c r="M22" s="18" t="s">
        <v>6</v>
      </c>
      <c r="N22" s="22" t="s">
        <v>371</v>
      </c>
    </row>
    <row r="23" spans="2:14" ht="17.100000000000001" customHeight="1" x14ac:dyDescent="0.15">
      <c r="B23" s="41"/>
      <c r="C23" s="256"/>
      <c r="D23" s="257"/>
      <c r="E23" s="258"/>
      <c r="F23" s="57" t="s">
        <v>83</v>
      </c>
      <c r="G23" s="29" t="s">
        <v>114</v>
      </c>
      <c r="H23" s="33"/>
      <c r="I23" s="33"/>
      <c r="J23" s="29"/>
      <c r="K23" s="48"/>
      <c r="M23" s="18" t="s">
        <v>6</v>
      </c>
      <c r="N23" s="22" t="s">
        <v>113</v>
      </c>
    </row>
    <row r="24" spans="2:14" ht="17.100000000000001" customHeight="1" x14ac:dyDescent="0.15">
      <c r="B24" s="31" t="s">
        <v>115</v>
      </c>
      <c r="C24" s="38"/>
      <c r="D24" s="39"/>
      <c r="E24" s="187" t="s">
        <v>116</v>
      </c>
      <c r="F24" s="187"/>
      <c r="G24" s="187" t="s">
        <v>117</v>
      </c>
      <c r="H24" s="187" t="s">
        <v>118</v>
      </c>
      <c r="I24" s="187"/>
      <c r="J24" s="187" t="s">
        <v>119</v>
      </c>
      <c r="K24" s="188" t="s">
        <v>120</v>
      </c>
      <c r="N24" s="95" t="s">
        <v>263</v>
      </c>
    </row>
    <row r="25" spans="2:14" ht="17.100000000000001" customHeight="1" x14ac:dyDescent="0.15">
      <c r="B25" s="23"/>
      <c r="C25" s="58"/>
      <c r="D25" s="59" t="s">
        <v>121</v>
      </c>
      <c r="E25" s="259" t="str">
        <f>IF('調査票(1期主)'!E25="","",'調査票(1期主)'!E25)</f>
        <v/>
      </c>
      <c r="F25" s="260"/>
      <c r="G25" s="191" t="str">
        <f>IF('調査票(1期主)'!G25="","",'調査票(1期主)'!G25)</f>
        <v/>
      </c>
      <c r="H25" s="259" t="str">
        <f>IF('調査票(1期主)'!H25:I25="","",'調査票(1期主)'!H25:I25)</f>
        <v/>
      </c>
      <c r="I25" s="261"/>
      <c r="J25" s="192" t="str">
        <f>IF('調査票(1期主)'!J25="","",'調査票(1期主)'!J25)</f>
        <v/>
      </c>
      <c r="K25" s="189" t="str">
        <f>IF('調査票(1期主)'!K25="","",'調査票(1期主)'!K25)</f>
        <v/>
      </c>
      <c r="M25" s="18" t="s">
        <v>6</v>
      </c>
      <c r="N25" s="22" t="s">
        <v>175</v>
      </c>
    </row>
    <row r="26" spans="2:14" ht="17.100000000000001" customHeight="1" x14ac:dyDescent="0.15">
      <c r="B26" s="23"/>
      <c r="C26" s="58"/>
      <c r="D26" s="59" t="s">
        <v>122</v>
      </c>
      <c r="E26" s="259" t="str">
        <f>IF('調査票(1期主)'!E26="","",'調査票(1期主)'!E26)</f>
        <v/>
      </c>
      <c r="F26" s="260"/>
      <c r="G26" s="191" t="str">
        <f>IF('調査票(1期主)'!G26="","",'調査票(1期主)'!G26)</f>
        <v/>
      </c>
      <c r="H26" s="259" t="str">
        <f>IF('調査票(1期主)'!H26:I26="","",'調査票(1期主)'!H26:I26)</f>
        <v/>
      </c>
      <c r="I26" s="261"/>
      <c r="J26" s="192" t="str">
        <f>IF('調査票(1期主)'!J26="","",'調査票(1期主)'!J26)</f>
        <v/>
      </c>
      <c r="K26" s="189" t="str">
        <f>IF('調査票(1期主)'!K26="","",'調査票(1期主)'!K26)</f>
        <v/>
      </c>
      <c r="M26" s="18" t="s">
        <v>6</v>
      </c>
      <c r="N26" s="22" t="s">
        <v>151</v>
      </c>
    </row>
    <row r="27" spans="2:14" ht="17.100000000000001" customHeight="1" x14ac:dyDescent="0.15">
      <c r="B27" s="23"/>
      <c r="C27" s="58"/>
      <c r="D27" s="59" t="s">
        <v>123</v>
      </c>
      <c r="E27" s="259" t="str">
        <f>IF('調査票(1期主)'!E27="","",'調査票(1期主)'!E27)</f>
        <v/>
      </c>
      <c r="F27" s="260"/>
      <c r="G27" s="191" t="str">
        <f>IF('調査票(1期主)'!G27="","",'調査票(1期主)'!G27)</f>
        <v/>
      </c>
      <c r="H27" s="259" t="str">
        <f>IF('調査票(1期主)'!H27:I27="","",'調査票(1期主)'!H27:I27)</f>
        <v/>
      </c>
      <c r="I27" s="261"/>
      <c r="J27" s="192" t="str">
        <f>IF('調査票(1期主)'!J27="","",'調査票(1期主)'!J27)</f>
        <v/>
      </c>
      <c r="K27" s="189" t="str">
        <f>IF('調査票(1期主)'!K27="","",'調査票(1期主)'!K27)</f>
        <v/>
      </c>
      <c r="M27" s="18" t="s">
        <v>6</v>
      </c>
      <c r="N27" s="22" t="s">
        <v>178</v>
      </c>
    </row>
    <row r="28" spans="2:14" ht="17.100000000000001" customHeight="1" x14ac:dyDescent="0.15">
      <c r="B28" s="23"/>
      <c r="C28" s="58"/>
      <c r="D28" s="59" t="s">
        <v>124</v>
      </c>
      <c r="E28" s="259" t="str">
        <f>IF('調査票(1期主)'!E28="","",'調査票(1期主)'!E28)</f>
        <v/>
      </c>
      <c r="F28" s="260"/>
      <c r="G28" s="191" t="str">
        <f>IF('調査票(1期主)'!G28="","",'調査票(1期主)'!G28)</f>
        <v/>
      </c>
      <c r="H28" s="259" t="str">
        <f>IF('調査票(1期主)'!H28:I28="","",'調査票(1期主)'!H28:I28)</f>
        <v/>
      </c>
      <c r="I28" s="261"/>
      <c r="J28" s="192" t="str">
        <f>IF('調査票(1期主)'!J28="","",'調査票(1期主)'!J28)</f>
        <v/>
      </c>
      <c r="K28" s="189" t="str">
        <f>IF('調査票(1期主)'!K28="","",'調査票(1期主)'!K28)</f>
        <v/>
      </c>
      <c r="M28" s="18" t="s">
        <v>6</v>
      </c>
      <c r="N28" s="22" t="s">
        <v>154</v>
      </c>
    </row>
    <row r="29" spans="2:14" ht="17.100000000000001" customHeight="1" x14ac:dyDescent="0.15">
      <c r="B29" s="23"/>
      <c r="C29" s="58"/>
      <c r="D29" s="59" t="s">
        <v>125</v>
      </c>
      <c r="E29" s="259" t="str">
        <f>IF('調査票(1期主)'!E29="","",'調査票(1期主)'!E29)</f>
        <v/>
      </c>
      <c r="F29" s="260"/>
      <c r="G29" s="191" t="str">
        <f>IF('調査票(1期主)'!G29="","",'調査票(1期主)'!G29)</f>
        <v/>
      </c>
      <c r="H29" s="259" t="str">
        <f>IF('調査票(1期主)'!H29:I29="","",'調査票(1期主)'!H29:I29)</f>
        <v/>
      </c>
      <c r="I29" s="261"/>
      <c r="J29" s="192" t="str">
        <f>IF('調査票(1期主)'!J29="","",'調査票(1期主)'!J29)</f>
        <v/>
      </c>
      <c r="K29" s="189" t="str">
        <f>IF('調査票(1期主)'!K29="","",'調査票(1期主)'!K29)</f>
        <v/>
      </c>
      <c r="M29" s="18" t="s">
        <v>6</v>
      </c>
      <c r="N29" s="22" t="s">
        <v>176</v>
      </c>
    </row>
    <row r="30" spans="2:14" ht="17.100000000000001" customHeight="1" x14ac:dyDescent="0.15">
      <c r="B30" s="23"/>
      <c r="C30" s="58"/>
      <c r="D30" s="59" t="s">
        <v>126</v>
      </c>
      <c r="E30" s="259" t="str">
        <f>IF('調査票(1期主)'!E30="","",'調査票(1期主)'!E30)</f>
        <v/>
      </c>
      <c r="F30" s="260"/>
      <c r="G30" s="191" t="str">
        <f>IF('調査票(1期主)'!G30="","",'調査票(1期主)'!G30)</f>
        <v/>
      </c>
      <c r="H30" s="259" t="str">
        <f>IF('調査票(1期主)'!H30:I30="","",'調査票(1期主)'!H30:I30)</f>
        <v/>
      </c>
      <c r="I30" s="261"/>
      <c r="J30" s="192" t="str">
        <f>IF('調査票(1期主)'!J30="","",'調査票(1期主)'!J30)</f>
        <v/>
      </c>
      <c r="K30" s="189" t="str">
        <f>IF('調査票(1期主)'!K30="","",'調査票(1期主)'!K30)</f>
        <v/>
      </c>
      <c r="M30" s="18" t="s">
        <v>6</v>
      </c>
      <c r="N30" s="22" t="s">
        <v>177</v>
      </c>
    </row>
    <row r="31" spans="2:14" ht="17.100000000000001" customHeight="1" x14ac:dyDescent="0.15">
      <c r="B31" s="41"/>
      <c r="C31" s="28"/>
      <c r="D31" s="30" t="s">
        <v>127</v>
      </c>
      <c r="E31" s="259" t="str">
        <f>IF('調査票(1期主)'!E31="","",'調査票(1期主)'!E31)</f>
        <v/>
      </c>
      <c r="F31" s="260"/>
      <c r="G31" s="191" t="str">
        <f>IF('調査票(1期主)'!G31="","",'調査票(1期主)'!G31)</f>
        <v/>
      </c>
      <c r="H31" s="259" t="str">
        <f>IF('調査票(1期主)'!H31:I31="","",'調査票(1期主)'!H31:I31)</f>
        <v/>
      </c>
      <c r="I31" s="261"/>
      <c r="J31" s="192" t="str">
        <f>IF('調査票(1期主)'!J31="","",'調査票(1期主)'!J31)</f>
        <v/>
      </c>
      <c r="K31" s="189" t="str">
        <f>IF('調査票(1期主)'!K31="","",'調査票(1期主)'!K31)</f>
        <v/>
      </c>
      <c r="M31" s="18" t="s">
        <v>6</v>
      </c>
      <c r="N31" s="202" t="s">
        <v>413</v>
      </c>
    </row>
    <row r="32" spans="2:14" ht="17.100000000000001" customHeight="1" x14ac:dyDescent="0.15">
      <c r="B32" s="31" t="s">
        <v>145</v>
      </c>
      <c r="C32" s="38"/>
      <c r="D32" s="50" t="s">
        <v>250</v>
      </c>
      <c r="E32" s="327" t="str">
        <f>IF('調査票(1期主)'!E32:G32="","",'調査票(1期主)'!E32:G32)</f>
        <v/>
      </c>
      <c r="F32" s="328"/>
      <c r="G32" s="328"/>
      <c r="H32" s="327" t="str">
        <f>IF('調査票(1期主)'!H32:I32="","",'調査票(1期主)'!H32:I32)</f>
        <v/>
      </c>
      <c r="I32" s="328"/>
      <c r="J32" s="39" t="s">
        <v>250</v>
      </c>
      <c r="K32" s="60"/>
      <c r="N32" s="22" t="s">
        <v>250</v>
      </c>
    </row>
    <row r="33" spans="2:14" ht="17.100000000000001" customHeight="1" thickBot="1" x14ac:dyDescent="0.2">
      <c r="B33" s="61"/>
      <c r="C33" s="62"/>
      <c r="D33" s="63" t="s">
        <v>250</v>
      </c>
      <c r="E33" s="329" t="str">
        <f>IF('調査票(1期主)'!E33:G33="","",'調査票(1期主)'!E33:G33)</f>
        <v/>
      </c>
      <c r="F33" s="330"/>
      <c r="G33" s="330"/>
      <c r="H33" s="331" t="str">
        <f>IF('調査票(1期主)'!H33:I33="","",'調査票(1期主)'!H33:I33)</f>
        <v/>
      </c>
      <c r="I33" s="331"/>
      <c r="J33" s="64" t="s">
        <v>250</v>
      </c>
      <c r="K33" s="65"/>
      <c r="N33" s="22" t="s">
        <v>250</v>
      </c>
    </row>
    <row r="34" spans="2:14" ht="18" customHeight="1" x14ac:dyDescent="0.15">
      <c r="N34" s="19"/>
    </row>
    <row r="35" spans="2:14" ht="18" customHeight="1" x14ac:dyDescent="0.15">
      <c r="G35" s="66" t="str">
        <f>IF(AND(C7&lt;&gt;"",OR(K8="",K9="",C12="",C13="",C14="",E19="",H19="",K21="")),N148,"")</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411</v>
      </c>
      <c r="C47" s="67"/>
      <c r="G47" s="67"/>
      <c r="K47" s="241">
        <v>2</v>
      </c>
      <c r="L47" s="241"/>
      <c r="M47" s="16"/>
      <c r="N47" s="16"/>
    </row>
    <row r="48" spans="2:14" ht="18" customHeight="1" thickBot="1" x14ac:dyDescent="0.2">
      <c r="B48" s="20" t="s">
        <v>179</v>
      </c>
      <c r="C48" s="67"/>
      <c r="E48" s="67"/>
      <c r="G48" s="67"/>
      <c r="M48" s="16"/>
      <c r="N48" s="16"/>
    </row>
    <row r="49" spans="2:14" ht="18" customHeight="1" x14ac:dyDescent="0.15">
      <c r="B49" s="68" t="s">
        <v>184</v>
      </c>
      <c r="C49" s="242" t="str">
        <f>IF(COUNTBLANK(C50:C65)=0,SUM(C50:C65),"")</f>
        <v/>
      </c>
      <c r="D49" s="243"/>
      <c r="E49" s="244"/>
      <c r="F49" s="69"/>
      <c r="G49" s="70" t="str">
        <f>IF(C49&lt;&gt;"","OK",IF(AND(C49="",E25=""),"","NG"))</f>
        <v/>
      </c>
      <c r="H49" s="71" t="str">
        <f>IF(AND(OR(E25=D183,E26=D183,E27=D183,E28=D183,E29=D183,E30=D183,E31&lt;&gt;""),G49="NG"),N148,IF(G49="NG",N149,""))</f>
        <v/>
      </c>
      <c r="I49" s="69"/>
      <c r="J49" s="69"/>
      <c r="K49" s="72"/>
      <c r="N49" s="22" t="s">
        <v>204</v>
      </c>
    </row>
    <row r="50" spans="2:14" ht="18" customHeight="1" x14ac:dyDescent="0.15">
      <c r="B50" s="23" t="s">
        <v>180</v>
      </c>
      <c r="C50" s="245"/>
      <c r="D50" s="246"/>
      <c r="E50" s="247"/>
      <c r="F50" s="16" t="s">
        <v>203</v>
      </c>
      <c r="K50" s="73"/>
      <c r="M50" s="18" t="s">
        <v>6</v>
      </c>
      <c r="N50" s="22" t="s">
        <v>205</v>
      </c>
    </row>
    <row r="51" spans="2:14" ht="18" customHeight="1" x14ac:dyDescent="0.15">
      <c r="B51" s="23" t="s">
        <v>181</v>
      </c>
      <c r="C51" s="245"/>
      <c r="D51" s="246"/>
      <c r="E51" s="247"/>
      <c r="F51" s="16" t="s">
        <v>203</v>
      </c>
      <c r="K51" s="73"/>
      <c r="M51" s="18" t="s">
        <v>6</v>
      </c>
      <c r="N51" s="22" t="s">
        <v>206</v>
      </c>
    </row>
    <row r="52" spans="2:14" ht="18" customHeight="1" x14ac:dyDescent="0.15">
      <c r="B52" s="23" t="s">
        <v>182</v>
      </c>
      <c r="C52" s="245"/>
      <c r="D52" s="246"/>
      <c r="E52" s="247"/>
      <c r="F52" s="16" t="s">
        <v>203</v>
      </c>
      <c r="K52" s="73"/>
      <c r="M52" s="18" t="s">
        <v>6</v>
      </c>
      <c r="N52" s="22" t="s">
        <v>207</v>
      </c>
    </row>
    <row r="53" spans="2:14" ht="18" customHeight="1" x14ac:dyDescent="0.15">
      <c r="B53" s="23" t="s">
        <v>183</v>
      </c>
      <c r="C53" s="245"/>
      <c r="D53" s="246"/>
      <c r="E53" s="247"/>
      <c r="F53" s="16" t="s">
        <v>203</v>
      </c>
      <c r="G53" s="67"/>
      <c r="K53" s="73"/>
      <c r="M53" s="18" t="s">
        <v>6</v>
      </c>
      <c r="N53" s="22" t="s">
        <v>208</v>
      </c>
    </row>
    <row r="54" spans="2:14" ht="18" customHeight="1" x14ac:dyDescent="0.15">
      <c r="B54" s="23" t="s">
        <v>372</v>
      </c>
      <c r="C54" s="248" t="str">
        <f>IF(E25=D183,0,IF(AND(E26=D183,J135&lt;&gt;""),J135,IF(AND(E27=D183,COUNTBLANK(J135:J136)=0),SUM(J135:K136),IF(AND(E28=D183,COUNTBLANK(J135:J137)=0),SUM(J135:K137),IF(AND(E29=D183,COUNTBLANK(J135:J138)=0),SUM(J135:K138),IF(AND(E30=D183,COUNTBLANK(J135:J139)=0),SUM(J135:K139),IF(AND(E31=D183,COUNTBLANK(J135:J140)=0),SUM(J135:K140),IF(AND(E31&lt;&gt;D183,E31&lt;&gt;"",COUNTBLANK(J135:J141)=0),SUM(J135:K141),""))))))))</f>
        <v/>
      </c>
      <c r="D54" s="249"/>
      <c r="E54" s="250"/>
      <c r="K54" s="73"/>
      <c r="N54" s="22" t="s">
        <v>392</v>
      </c>
    </row>
    <row r="55" spans="2:14" ht="18" customHeight="1" x14ac:dyDescent="0.15">
      <c r="B55" s="23" t="s">
        <v>373</v>
      </c>
      <c r="C55" s="245"/>
      <c r="D55" s="251"/>
      <c r="E55" s="252"/>
      <c r="F55" s="16" t="s">
        <v>203</v>
      </c>
      <c r="K55" s="73"/>
      <c r="M55" s="18" t="s">
        <v>6</v>
      </c>
      <c r="N55" s="22" t="s">
        <v>212</v>
      </c>
    </row>
    <row r="56" spans="2:14" ht="18" customHeight="1" x14ac:dyDescent="0.15">
      <c r="B56" s="23" t="s">
        <v>374</v>
      </c>
      <c r="C56" s="245"/>
      <c r="D56" s="251"/>
      <c r="E56" s="252"/>
      <c r="F56" s="16" t="s">
        <v>203</v>
      </c>
      <c r="K56" s="73"/>
      <c r="M56" s="18" t="s">
        <v>6</v>
      </c>
      <c r="N56" s="22" t="s">
        <v>209</v>
      </c>
    </row>
    <row r="57" spans="2:14" ht="18" customHeight="1" x14ac:dyDescent="0.15">
      <c r="B57" s="23" t="s">
        <v>375</v>
      </c>
      <c r="C57" s="245"/>
      <c r="D57" s="251"/>
      <c r="E57" s="252"/>
      <c r="F57" s="16" t="s">
        <v>203</v>
      </c>
      <c r="K57" s="73"/>
      <c r="M57" s="18" t="s">
        <v>6</v>
      </c>
      <c r="N57" s="22" t="s">
        <v>210</v>
      </c>
    </row>
    <row r="58" spans="2:14" ht="18" customHeight="1" x14ac:dyDescent="0.15">
      <c r="B58" s="23" t="s">
        <v>376</v>
      </c>
      <c r="C58" s="245"/>
      <c r="D58" s="251"/>
      <c r="E58" s="252"/>
      <c r="F58" s="16" t="s">
        <v>203</v>
      </c>
      <c r="K58" s="73"/>
      <c r="M58" s="18" t="s">
        <v>6</v>
      </c>
      <c r="N58" s="22" t="s">
        <v>211</v>
      </c>
    </row>
    <row r="59" spans="2:14" ht="18" customHeight="1" x14ac:dyDescent="0.15">
      <c r="B59" s="23" t="s">
        <v>377</v>
      </c>
      <c r="C59" s="245"/>
      <c r="D59" s="251"/>
      <c r="E59" s="252"/>
      <c r="F59" s="16" t="s">
        <v>203</v>
      </c>
      <c r="K59" s="73"/>
      <c r="M59" s="18" t="s">
        <v>6</v>
      </c>
      <c r="N59" s="22" t="s">
        <v>213</v>
      </c>
    </row>
    <row r="60" spans="2:14" ht="18" customHeight="1" x14ac:dyDescent="0.15">
      <c r="B60" s="74" t="s">
        <v>385</v>
      </c>
      <c r="C60" s="245"/>
      <c r="D60" s="251"/>
      <c r="E60" s="252"/>
      <c r="F60" s="16" t="s">
        <v>203</v>
      </c>
      <c r="G60" s="67"/>
      <c r="K60" s="73"/>
      <c r="M60" s="18" t="s">
        <v>6</v>
      </c>
      <c r="N60" s="16" t="s">
        <v>236</v>
      </c>
    </row>
    <row r="61" spans="2:14" ht="18" customHeight="1" x14ac:dyDescent="0.15">
      <c r="B61" s="23" t="s">
        <v>378</v>
      </c>
      <c r="C61" s="245"/>
      <c r="D61" s="251"/>
      <c r="E61" s="252"/>
      <c r="F61" s="16" t="s">
        <v>203</v>
      </c>
      <c r="G61" s="67"/>
      <c r="K61" s="73"/>
      <c r="M61" s="18" t="s">
        <v>6</v>
      </c>
      <c r="N61" s="16" t="s">
        <v>239</v>
      </c>
    </row>
    <row r="62" spans="2:14" ht="18" customHeight="1" x14ac:dyDescent="0.15">
      <c r="B62" s="23" t="s">
        <v>379</v>
      </c>
      <c r="C62" s="245"/>
      <c r="D62" s="251"/>
      <c r="E62" s="252"/>
      <c r="F62" s="16" t="s">
        <v>203</v>
      </c>
      <c r="G62" s="67"/>
      <c r="K62" s="73"/>
      <c r="M62" s="18" t="s">
        <v>6</v>
      </c>
      <c r="N62" s="16" t="s">
        <v>214</v>
      </c>
    </row>
    <row r="63" spans="2:14" ht="18" customHeight="1" x14ac:dyDescent="0.15">
      <c r="B63" s="23" t="s">
        <v>381</v>
      </c>
      <c r="C63" s="245"/>
      <c r="D63" s="251"/>
      <c r="E63" s="252"/>
      <c r="F63" s="16" t="s">
        <v>203</v>
      </c>
      <c r="G63" s="67"/>
      <c r="K63" s="73"/>
      <c r="M63" s="18" t="s">
        <v>6</v>
      </c>
      <c r="N63" s="16" t="s">
        <v>241</v>
      </c>
    </row>
    <row r="64" spans="2:14" ht="18" customHeight="1" x14ac:dyDescent="0.15">
      <c r="B64" s="23" t="s">
        <v>382</v>
      </c>
      <c r="C64" s="245"/>
      <c r="D64" s="251"/>
      <c r="E64" s="252"/>
      <c r="F64" s="16" t="s">
        <v>203</v>
      </c>
      <c r="G64" s="67"/>
      <c r="K64" s="73"/>
      <c r="M64" s="18" t="s">
        <v>6</v>
      </c>
      <c r="N64" s="16" t="s">
        <v>240</v>
      </c>
    </row>
    <row r="65" spans="2:14" ht="18" customHeight="1" thickBot="1" x14ac:dyDescent="0.2">
      <c r="B65" s="61" t="s">
        <v>383</v>
      </c>
      <c r="C65" s="253"/>
      <c r="D65" s="254"/>
      <c r="E65" s="255"/>
      <c r="F65" s="75" t="s">
        <v>203</v>
      </c>
      <c r="G65" s="76"/>
      <c r="H65" s="75"/>
      <c r="I65" s="75"/>
      <c r="J65" s="75"/>
      <c r="K65" s="77"/>
      <c r="M65" s="18" t="s">
        <v>6</v>
      </c>
      <c r="N65" s="16" t="s">
        <v>214</v>
      </c>
    </row>
    <row r="66" spans="2:14" ht="18" customHeight="1" x14ac:dyDescent="0.15">
      <c r="C66" s="67"/>
      <c r="E66" s="67"/>
      <c r="G66" s="67"/>
      <c r="M66" s="16"/>
      <c r="N66" s="16"/>
    </row>
    <row r="67" spans="2:14" ht="18" customHeight="1" thickBot="1" x14ac:dyDescent="0.2">
      <c r="B67" s="20" t="s">
        <v>303</v>
      </c>
      <c r="C67" s="67"/>
      <c r="E67" s="67"/>
      <c r="G67" s="67"/>
      <c r="M67" s="16"/>
      <c r="N67" s="323" t="s">
        <v>238</v>
      </c>
    </row>
    <row r="68" spans="2:14" ht="18" customHeight="1" x14ac:dyDescent="0.15">
      <c r="B68" s="68" t="s">
        <v>400</v>
      </c>
      <c r="C68" s="78" t="s">
        <v>194</v>
      </c>
      <c r="D68" s="78"/>
      <c r="E68" s="79"/>
      <c r="F68" s="78" t="s">
        <v>195</v>
      </c>
      <c r="G68" s="79"/>
      <c r="H68" s="78"/>
      <c r="I68" s="78" t="s">
        <v>196</v>
      </c>
      <c r="J68" s="78"/>
      <c r="K68" s="80"/>
      <c r="M68" s="16"/>
      <c r="N68" s="324"/>
    </row>
    <row r="69" spans="2:14" ht="18" customHeight="1" x14ac:dyDescent="0.15">
      <c r="B69" s="81" t="s">
        <v>155</v>
      </c>
      <c r="C69" s="239"/>
      <c r="D69" s="240"/>
      <c r="E69" s="240"/>
      <c r="F69" s="236"/>
      <c r="G69" s="237"/>
      <c r="H69" s="237"/>
      <c r="I69" s="236"/>
      <c r="J69" s="237"/>
      <c r="K69" s="238"/>
      <c r="M69" s="18" t="s">
        <v>6</v>
      </c>
      <c r="N69" s="22" t="s">
        <v>215</v>
      </c>
    </row>
    <row r="70" spans="2:14" ht="18" customHeight="1" x14ac:dyDescent="0.15">
      <c r="B70" s="82" t="s">
        <v>156</v>
      </c>
      <c r="C70" s="239"/>
      <c r="D70" s="240"/>
      <c r="E70" s="240"/>
      <c r="F70" s="236"/>
      <c r="G70" s="237"/>
      <c r="H70" s="237"/>
      <c r="I70" s="236"/>
      <c r="J70" s="237"/>
      <c r="K70" s="238"/>
      <c r="M70" s="18" t="s">
        <v>6</v>
      </c>
      <c r="N70" s="22" t="s">
        <v>216</v>
      </c>
    </row>
    <row r="71" spans="2:14" ht="18" customHeight="1" x14ac:dyDescent="0.15">
      <c r="B71" s="82" t="s">
        <v>157</v>
      </c>
      <c r="C71" s="239"/>
      <c r="D71" s="240"/>
      <c r="E71" s="240"/>
      <c r="F71" s="236"/>
      <c r="G71" s="237"/>
      <c r="H71" s="237"/>
      <c r="I71" s="236"/>
      <c r="J71" s="237"/>
      <c r="K71" s="238"/>
      <c r="M71" s="18" t="s">
        <v>6</v>
      </c>
      <c r="N71" s="22" t="s">
        <v>217</v>
      </c>
    </row>
    <row r="72" spans="2:14" ht="18" customHeight="1" x14ac:dyDescent="0.15">
      <c r="B72" s="82" t="s">
        <v>158</v>
      </c>
      <c r="C72" s="239"/>
      <c r="D72" s="240"/>
      <c r="E72" s="240"/>
      <c r="F72" s="236"/>
      <c r="G72" s="237"/>
      <c r="H72" s="237"/>
      <c r="I72" s="236"/>
      <c r="J72" s="237"/>
      <c r="K72" s="238"/>
      <c r="M72" s="18" t="s">
        <v>6</v>
      </c>
      <c r="N72" s="22" t="s">
        <v>218</v>
      </c>
    </row>
    <row r="73" spans="2:14" ht="18" customHeight="1" x14ac:dyDescent="0.15">
      <c r="B73" s="82" t="s">
        <v>159</v>
      </c>
      <c r="C73" s="239"/>
      <c r="D73" s="240"/>
      <c r="E73" s="240"/>
      <c r="F73" s="236"/>
      <c r="G73" s="237"/>
      <c r="H73" s="237"/>
      <c r="I73" s="236"/>
      <c r="J73" s="237"/>
      <c r="K73" s="238"/>
      <c r="M73" s="18" t="s">
        <v>6</v>
      </c>
      <c r="N73" s="22" t="s">
        <v>219</v>
      </c>
    </row>
    <row r="74" spans="2:14" ht="18" customHeight="1" x14ac:dyDescent="0.15">
      <c r="B74" s="82" t="s">
        <v>160</v>
      </c>
      <c r="C74" s="239"/>
      <c r="D74" s="240"/>
      <c r="E74" s="240"/>
      <c r="F74" s="236"/>
      <c r="G74" s="237"/>
      <c r="H74" s="237"/>
      <c r="I74" s="236"/>
      <c r="J74" s="237"/>
      <c r="K74" s="238"/>
      <c r="M74" s="18" t="s">
        <v>6</v>
      </c>
      <c r="N74" s="22" t="s">
        <v>220</v>
      </c>
    </row>
    <row r="75" spans="2:14" ht="18" customHeight="1" x14ac:dyDescent="0.15">
      <c r="B75" s="82" t="s">
        <v>161</v>
      </c>
      <c r="C75" s="239"/>
      <c r="D75" s="240"/>
      <c r="E75" s="240"/>
      <c r="F75" s="236"/>
      <c r="G75" s="237"/>
      <c r="H75" s="237"/>
      <c r="I75" s="236"/>
      <c r="J75" s="237"/>
      <c r="K75" s="238"/>
      <c r="M75" s="18" t="s">
        <v>6</v>
      </c>
      <c r="N75" s="22" t="s">
        <v>223</v>
      </c>
    </row>
    <row r="76" spans="2:14" ht="18" customHeight="1" x14ac:dyDescent="0.15">
      <c r="B76" s="82" t="s">
        <v>162</v>
      </c>
      <c r="C76" s="239"/>
      <c r="D76" s="240"/>
      <c r="E76" s="240"/>
      <c r="F76" s="236"/>
      <c r="G76" s="237"/>
      <c r="H76" s="237"/>
      <c r="I76" s="236"/>
      <c r="J76" s="237"/>
      <c r="K76" s="238"/>
      <c r="M76" s="18" t="s">
        <v>6</v>
      </c>
      <c r="N76" s="22" t="s">
        <v>221</v>
      </c>
    </row>
    <row r="77" spans="2:14" ht="18" customHeight="1" x14ac:dyDescent="0.15">
      <c r="B77" s="82" t="s">
        <v>163</v>
      </c>
      <c r="C77" s="239"/>
      <c r="D77" s="240"/>
      <c r="E77" s="240"/>
      <c r="F77" s="236"/>
      <c r="G77" s="237"/>
      <c r="H77" s="237"/>
      <c r="I77" s="236"/>
      <c r="J77" s="237"/>
      <c r="K77" s="238"/>
      <c r="M77" s="18" t="s">
        <v>6</v>
      </c>
      <c r="N77" s="22" t="s">
        <v>222</v>
      </c>
    </row>
    <row r="78" spans="2:14" ht="18" customHeight="1" x14ac:dyDescent="0.15">
      <c r="B78" s="82" t="s">
        <v>164</v>
      </c>
      <c r="C78" s="239"/>
      <c r="D78" s="240"/>
      <c r="E78" s="240"/>
      <c r="F78" s="236"/>
      <c r="G78" s="237"/>
      <c r="H78" s="237"/>
      <c r="I78" s="236"/>
      <c r="J78" s="237"/>
      <c r="K78" s="238"/>
      <c r="M78" s="18" t="s">
        <v>6</v>
      </c>
      <c r="N78" s="22" t="s">
        <v>224</v>
      </c>
    </row>
    <row r="79" spans="2:14" ht="18" customHeight="1" x14ac:dyDescent="0.15">
      <c r="B79" s="82" t="s">
        <v>165</v>
      </c>
      <c r="C79" s="239"/>
      <c r="D79" s="240"/>
      <c r="E79" s="240"/>
      <c r="F79" s="236"/>
      <c r="G79" s="237"/>
      <c r="H79" s="237"/>
      <c r="I79" s="236"/>
      <c r="J79" s="237"/>
      <c r="K79" s="238"/>
      <c r="M79" s="18" t="s">
        <v>6</v>
      </c>
      <c r="N79" s="22" t="s">
        <v>225</v>
      </c>
    </row>
    <row r="80" spans="2:14" ht="18" customHeight="1" x14ac:dyDescent="0.15">
      <c r="B80" s="82" t="s">
        <v>193</v>
      </c>
      <c r="C80" s="239"/>
      <c r="D80" s="240"/>
      <c r="E80" s="240"/>
      <c r="F80" s="236"/>
      <c r="G80" s="237"/>
      <c r="H80" s="237"/>
      <c r="I80" s="236"/>
      <c r="J80" s="237"/>
      <c r="K80" s="238"/>
      <c r="M80" s="18" t="s">
        <v>6</v>
      </c>
      <c r="N80" s="22" t="s">
        <v>226</v>
      </c>
    </row>
    <row r="81" spans="2:14" ht="18" customHeight="1" x14ac:dyDescent="0.15">
      <c r="B81" s="82" t="s">
        <v>166</v>
      </c>
      <c r="C81" s="239"/>
      <c r="D81" s="240"/>
      <c r="E81" s="240"/>
      <c r="F81" s="236"/>
      <c r="G81" s="237"/>
      <c r="H81" s="237"/>
      <c r="I81" s="236"/>
      <c r="J81" s="237"/>
      <c r="K81" s="238"/>
      <c r="M81" s="18" t="s">
        <v>6</v>
      </c>
      <c r="N81" s="22" t="s">
        <v>227</v>
      </c>
    </row>
    <row r="82" spans="2:14" ht="18" customHeight="1" x14ac:dyDescent="0.15">
      <c r="B82" s="82" t="s">
        <v>167</v>
      </c>
      <c r="C82" s="239"/>
      <c r="D82" s="240"/>
      <c r="E82" s="240"/>
      <c r="F82" s="236"/>
      <c r="G82" s="237"/>
      <c r="H82" s="237"/>
      <c r="I82" s="236"/>
      <c r="J82" s="237"/>
      <c r="K82" s="238"/>
      <c r="M82" s="18" t="s">
        <v>6</v>
      </c>
      <c r="N82" s="22" t="s">
        <v>228</v>
      </c>
    </row>
    <row r="83" spans="2:14" ht="18" customHeight="1" x14ac:dyDescent="0.15">
      <c r="B83" s="82" t="s">
        <v>168</v>
      </c>
      <c r="C83" s="239"/>
      <c r="D83" s="240"/>
      <c r="E83" s="240"/>
      <c r="F83" s="236"/>
      <c r="G83" s="237"/>
      <c r="H83" s="237"/>
      <c r="I83" s="236"/>
      <c r="J83" s="237"/>
      <c r="K83" s="238"/>
      <c r="M83" s="18" t="s">
        <v>6</v>
      </c>
      <c r="N83" s="22" t="s">
        <v>229</v>
      </c>
    </row>
    <row r="84" spans="2:14" ht="18" customHeight="1" x14ac:dyDescent="0.15">
      <c r="B84" s="82" t="s">
        <v>169</v>
      </c>
      <c r="C84" s="239"/>
      <c r="D84" s="240"/>
      <c r="E84" s="240"/>
      <c r="F84" s="236"/>
      <c r="G84" s="237"/>
      <c r="H84" s="237"/>
      <c r="I84" s="236"/>
      <c r="J84" s="237"/>
      <c r="K84" s="238"/>
      <c r="M84" s="18" t="s">
        <v>6</v>
      </c>
      <c r="N84" s="22" t="s">
        <v>230</v>
      </c>
    </row>
    <row r="85" spans="2:14" ht="18" customHeight="1" x14ac:dyDescent="0.15">
      <c r="B85" s="82" t="s">
        <v>170</v>
      </c>
      <c r="C85" s="239"/>
      <c r="D85" s="240"/>
      <c r="E85" s="240"/>
      <c r="F85" s="236"/>
      <c r="G85" s="237"/>
      <c r="H85" s="237"/>
      <c r="I85" s="236"/>
      <c r="J85" s="237"/>
      <c r="K85" s="238"/>
      <c r="M85" s="18" t="s">
        <v>6</v>
      </c>
      <c r="N85" s="22" t="s">
        <v>231</v>
      </c>
    </row>
    <row r="86" spans="2:14" ht="18" customHeight="1" x14ac:dyDescent="0.15">
      <c r="B86" s="82" t="s">
        <v>171</v>
      </c>
      <c r="C86" s="239"/>
      <c r="D86" s="240"/>
      <c r="E86" s="240"/>
      <c r="F86" s="236"/>
      <c r="G86" s="237"/>
      <c r="H86" s="237"/>
      <c r="I86" s="236"/>
      <c r="J86" s="237"/>
      <c r="K86" s="238"/>
      <c r="M86" s="18" t="s">
        <v>6</v>
      </c>
      <c r="N86" s="22" t="s">
        <v>232</v>
      </c>
    </row>
    <row r="87" spans="2:14" ht="18" customHeight="1" x14ac:dyDescent="0.15">
      <c r="B87" s="82" t="s">
        <v>172</v>
      </c>
      <c r="C87" s="239"/>
      <c r="D87" s="240"/>
      <c r="E87" s="240"/>
      <c r="F87" s="236"/>
      <c r="G87" s="237"/>
      <c r="H87" s="237"/>
      <c r="I87" s="236"/>
      <c r="J87" s="237"/>
      <c r="K87" s="238"/>
      <c r="M87" s="18" t="s">
        <v>6</v>
      </c>
      <c r="N87" s="22" t="s">
        <v>233</v>
      </c>
    </row>
    <row r="88" spans="2:14" ht="18" customHeight="1" x14ac:dyDescent="0.15">
      <c r="B88" s="82" t="s">
        <v>173</v>
      </c>
      <c r="C88" s="239"/>
      <c r="D88" s="240"/>
      <c r="E88" s="240"/>
      <c r="F88" s="236"/>
      <c r="G88" s="237"/>
      <c r="H88" s="237"/>
      <c r="I88" s="236"/>
      <c r="J88" s="237"/>
      <c r="K88" s="238"/>
      <c r="M88" s="18" t="s">
        <v>6</v>
      </c>
      <c r="N88" s="22" t="s">
        <v>234</v>
      </c>
    </row>
    <row r="89" spans="2:14" ht="18" customHeight="1" x14ac:dyDescent="0.15">
      <c r="B89" s="82" t="s">
        <v>174</v>
      </c>
      <c r="C89" s="239"/>
      <c r="D89" s="240"/>
      <c r="E89" s="240"/>
      <c r="F89" s="236"/>
      <c r="G89" s="237"/>
      <c r="H89" s="237"/>
      <c r="I89" s="236"/>
      <c r="J89" s="237"/>
      <c r="K89" s="238"/>
      <c r="M89" s="18" t="s">
        <v>6</v>
      </c>
      <c r="N89" s="22" t="s">
        <v>235</v>
      </c>
    </row>
    <row r="90" spans="2:14" ht="18" customHeight="1" thickBot="1" x14ac:dyDescent="0.2">
      <c r="B90" s="83" t="s">
        <v>201</v>
      </c>
      <c r="C90" s="280"/>
      <c r="D90" s="281"/>
      <c r="E90" s="281"/>
      <c r="F90" s="282"/>
      <c r="G90" s="283"/>
      <c r="H90" s="283"/>
      <c r="I90" s="282"/>
      <c r="J90" s="283"/>
      <c r="K90" s="284"/>
      <c r="M90" s="18" t="s">
        <v>6</v>
      </c>
      <c r="N90" s="16" t="s">
        <v>237</v>
      </c>
    </row>
    <row r="91" spans="2:14" ht="18" customHeight="1" thickBot="1" x14ac:dyDescent="0.2"/>
    <row r="92" spans="2:14" ht="18" customHeight="1" thickBot="1" x14ac:dyDescent="0.2">
      <c r="N92" s="21" t="str">
        <f>N118</f>
        <v>本シートの入力をお願いします。</v>
      </c>
    </row>
    <row r="93" spans="2:14" ht="18" customHeight="1" thickBot="1" x14ac:dyDescent="0.2">
      <c r="B93" s="20" t="s">
        <v>303</v>
      </c>
      <c r="C93" s="67"/>
      <c r="E93" s="67"/>
      <c r="G93" s="67"/>
      <c r="K93" s="241">
        <v>3</v>
      </c>
      <c r="L93" s="241"/>
      <c r="M93" s="16"/>
      <c r="N93" s="16"/>
    </row>
    <row r="94" spans="2:14" ht="18" customHeight="1" x14ac:dyDescent="0.15">
      <c r="B94" s="68" t="s">
        <v>401</v>
      </c>
      <c r="C94" s="78" t="s">
        <v>197</v>
      </c>
      <c r="D94" s="78"/>
      <c r="E94" s="79"/>
      <c r="F94" s="78" t="s">
        <v>198</v>
      </c>
      <c r="G94" s="79"/>
      <c r="H94" s="78"/>
      <c r="I94" s="78" t="s">
        <v>199</v>
      </c>
      <c r="J94" s="78"/>
      <c r="K94" s="80"/>
      <c r="M94" s="16"/>
      <c r="N94" s="16" t="s">
        <v>261</v>
      </c>
    </row>
    <row r="95" spans="2:14" ht="17.100000000000001" customHeight="1" x14ac:dyDescent="0.15">
      <c r="B95" s="81" t="s">
        <v>155</v>
      </c>
      <c r="C95" s="236"/>
      <c r="D95" s="237"/>
      <c r="E95" s="237"/>
      <c r="F95" s="236"/>
      <c r="G95" s="237"/>
      <c r="H95" s="237"/>
      <c r="I95" s="236"/>
      <c r="J95" s="237"/>
      <c r="K95" s="238"/>
      <c r="M95" s="18" t="s">
        <v>6</v>
      </c>
      <c r="N95" s="22" t="s">
        <v>215</v>
      </c>
    </row>
    <row r="96" spans="2:14" ht="17.100000000000001" customHeight="1" x14ac:dyDescent="0.15">
      <c r="B96" s="82" t="s">
        <v>156</v>
      </c>
      <c r="C96" s="236"/>
      <c r="D96" s="237"/>
      <c r="E96" s="237"/>
      <c r="F96" s="236"/>
      <c r="G96" s="237"/>
      <c r="H96" s="237"/>
      <c r="I96" s="236"/>
      <c r="J96" s="237"/>
      <c r="K96" s="238"/>
      <c r="M96" s="18" t="s">
        <v>6</v>
      </c>
      <c r="N96" s="22" t="s">
        <v>216</v>
      </c>
    </row>
    <row r="97" spans="2:14" ht="17.100000000000001" customHeight="1" x14ac:dyDescent="0.15">
      <c r="B97" s="82" t="s">
        <v>157</v>
      </c>
      <c r="C97" s="236"/>
      <c r="D97" s="237"/>
      <c r="E97" s="237"/>
      <c r="F97" s="236"/>
      <c r="G97" s="237"/>
      <c r="H97" s="237"/>
      <c r="I97" s="236"/>
      <c r="J97" s="237"/>
      <c r="K97" s="238"/>
      <c r="M97" s="18" t="s">
        <v>6</v>
      </c>
      <c r="N97" s="22" t="s">
        <v>217</v>
      </c>
    </row>
    <row r="98" spans="2:14" ht="17.100000000000001" customHeight="1" x14ac:dyDescent="0.15">
      <c r="B98" s="82" t="s">
        <v>158</v>
      </c>
      <c r="C98" s="236"/>
      <c r="D98" s="237"/>
      <c r="E98" s="237"/>
      <c r="F98" s="236"/>
      <c r="G98" s="237"/>
      <c r="H98" s="237"/>
      <c r="I98" s="236"/>
      <c r="J98" s="237"/>
      <c r="K98" s="238"/>
      <c r="M98" s="18" t="s">
        <v>6</v>
      </c>
      <c r="N98" s="22" t="s">
        <v>218</v>
      </c>
    </row>
    <row r="99" spans="2:14" ht="17.100000000000001" customHeight="1" x14ac:dyDescent="0.15">
      <c r="B99" s="82" t="s">
        <v>159</v>
      </c>
      <c r="C99" s="236"/>
      <c r="D99" s="237"/>
      <c r="E99" s="237"/>
      <c r="F99" s="236"/>
      <c r="G99" s="237"/>
      <c r="H99" s="237"/>
      <c r="I99" s="236"/>
      <c r="J99" s="237"/>
      <c r="K99" s="238"/>
      <c r="M99" s="18" t="s">
        <v>6</v>
      </c>
      <c r="N99" s="22" t="s">
        <v>219</v>
      </c>
    </row>
    <row r="100" spans="2:14" ht="17.100000000000001" customHeight="1" x14ac:dyDescent="0.15">
      <c r="B100" s="82" t="s">
        <v>160</v>
      </c>
      <c r="C100" s="236"/>
      <c r="D100" s="237"/>
      <c r="E100" s="237"/>
      <c r="F100" s="236"/>
      <c r="G100" s="237"/>
      <c r="H100" s="237"/>
      <c r="I100" s="236"/>
      <c r="J100" s="237"/>
      <c r="K100" s="238"/>
      <c r="M100" s="18" t="s">
        <v>6</v>
      </c>
      <c r="N100" s="22" t="s">
        <v>220</v>
      </c>
    </row>
    <row r="101" spans="2:14" ht="17.100000000000001" customHeight="1" x14ac:dyDescent="0.15">
      <c r="B101" s="82" t="s">
        <v>161</v>
      </c>
      <c r="C101" s="236"/>
      <c r="D101" s="237"/>
      <c r="E101" s="237"/>
      <c r="F101" s="236"/>
      <c r="G101" s="237"/>
      <c r="H101" s="237"/>
      <c r="I101" s="236"/>
      <c r="J101" s="237"/>
      <c r="K101" s="238"/>
      <c r="M101" s="18" t="s">
        <v>6</v>
      </c>
      <c r="N101" s="22" t="s">
        <v>223</v>
      </c>
    </row>
    <row r="102" spans="2:14" ht="17.100000000000001" customHeight="1" x14ac:dyDescent="0.15">
      <c r="B102" s="82" t="s">
        <v>162</v>
      </c>
      <c r="C102" s="236"/>
      <c r="D102" s="237"/>
      <c r="E102" s="237"/>
      <c r="F102" s="236"/>
      <c r="G102" s="237"/>
      <c r="H102" s="237"/>
      <c r="I102" s="236"/>
      <c r="J102" s="237"/>
      <c r="K102" s="238"/>
      <c r="M102" s="18" t="s">
        <v>6</v>
      </c>
      <c r="N102" s="22" t="s">
        <v>221</v>
      </c>
    </row>
    <row r="103" spans="2:14" ht="17.100000000000001" customHeight="1" x14ac:dyDescent="0.15">
      <c r="B103" s="82" t="s">
        <v>163</v>
      </c>
      <c r="C103" s="236"/>
      <c r="D103" s="237"/>
      <c r="E103" s="237"/>
      <c r="F103" s="236"/>
      <c r="G103" s="237"/>
      <c r="H103" s="237"/>
      <c r="I103" s="236"/>
      <c r="J103" s="237"/>
      <c r="K103" s="238"/>
      <c r="M103" s="18" t="s">
        <v>6</v>
      </c>
      <c r="N103" s="22" t="s">
        <v>222</v>
      </c>
    </row>
    <row r="104" spans="2:14" ht="17.100000000000001" customHeight="1" x14ac:dyDescent="0.15">
      <c r="B104" s="82" t="s">
        <v>164</v>
      </c>
      <c r="C104" s="236"/>
      <c r="D104" s="237"/>
      <c r="E104" s="237"/>
      <c r="F104" s="236"/>
      <c r="G104" s="237"/>
      <c r="H104" s="237"/>
      <c r="I104" s="236"/>
      <c r="J104" s="237"/>
      <c r="K104" s="238"/>
      <c r="M104" s="18" t="s">
        <v>6</v>
      </c>
      <c r="N104" s="22" t="s">
        <v>224</v>
      </c>
    </row>
    <row r="105" spans="2:14" ht="17.100000000000001" customHeight="1" x14ac:dyDescent="0.15">
      <c r="B105" s="82" t="s">
        <v>165</v>
      </c>
      <c r="C105" s="236"/>
      <c r="D105" s="237"/>
      <c r="E105" s="237"/>
      <c r="F105" s="236"/>
      <c r="G105" s="237"/>
      <c r="H105" s="237"/>
      <c r="I105" s="236"/>
      <c r="J105" s="237"/>
      <c r="K105" s="238"/>
      <c r="M105" s="18" t="s">
        <v>6</v>
      </c>
      <c r="N105" s="22" t="s">
        <v>225</v>
      </c>
    </row>
    <row r="106" spans="2:14" ht="17.100000000000001" customHeight="1" x14ac:dyDescent="0.15">
      <c r="B106" s="82" t="s">
        <v>193</v>
      </c>
      <c r="C106" s="236"/>
      <c r="D106" s="237"/>
      <c r="E106" s="237"/>
      <c r="F106" s="236"/>
      <c r="G106" s="237"/>
      <c r="H106" s="237"/>
      <c r="I106" s="236"/>
      <c r="J106" s="237"/>
      <c r="K106" s="238"/>
      <c r="M106" s="18" t="s">
        <v>6</v>
      </c>
      <c r="N106" s="22" t="s">
        <v>226</v>
      </c>
    </row>
    <row r="107" spans="2:14" ht="17.100000000000001" customHeight="1" x14ac:dyDescent="0.15">
      <c r="B107" s="82" t="s">
        <v>166</v>
      </c>
      <c r="C107" s="236"/>
      <c r="D107" s="237"/>
      <c r="E107" s="237"/>
      <c r="F107" s="236"/>
      <c r="G107" s="237"/>
      <c r="H107" s="237"/>
      <c r="I107" s="236"/>
      <c r="J107" s="237"/>
      <c r="K107" s="238"/>
      <c r="M107" s="18" t="s">
        <v>6</v>
      </c>
      <c r="N107" s="22" t="s">
        <v>227</v>
      </c>
    </row>
    <row r="108" spans="2:14" ht="17.100000000000001" customHeight="1" x14ac:dyDescent="0.15">
      <c r="B108" s="82" t="s">
        <v>167</v>
      </c>
      <c r="C108" s="236"/>
      <c r="D108" s="237"/>
      <c r="E108" s="237"/>
      <c r="F108" s="236"/>
      <c r="G108" s="237"/>
      <c r="H108" s="237"/>
      <c r="I108" s="236"/>
      <c r="J108" s="237"/>
      <c r="K108" s="238"/>
      <c r="M108" s="18" t="s">
        <v>6</v>
      </c>
      <c r="N108" s="22" t="s">
        <v>228</v>
      </c>
    </row>
    <row r="109" spans="2:14" ht="17.100000000000001" customHeight="1" x14ac:dyDescent="0.15">
      <c r="B109" s="82" t="s">
        <v>168</v>
      </c>
      <c r="C109" s="236"/>
      <c r="D109" s="237"/>
      <c r="E109" s="237"/>
      <c r="F109" s="236"/>
      <c r="G109" s="237"/>
      <c r="H109" s="237"/>
      <c r="I109" s="236"/>
      <c r="J109" s="237"/>
      <c r="K109" s="238"/>
      <c r="M109" s="18" t="s">
        <v>6</v>
      </c>
      <c r="N109" s="22" t="s">
        <v>229</v>
      </c>
    </row>
    <row r="110" spans="2:14" ht="17.100000000000001" customHeight="1" x14ac:dyDescent="0.15">
      <c r="B110" s="82" t="s">
        <v>169</v>
      </c>
      <c r="C110" s="236"/>
      <c r="D110" s="237"/>
      <c r="E110" s="237"/>
      <c r="F110" s="236"/>
      <c r="G110" s="237"/>
      <c r="H110" s="237"/>
      <c r="I110" s="236"/>
      <c r="J110" s="237"/>
      <c r="K110" s="238"/>
      <c r="M110" s="18" t="s">
        <v>6</v>
      </c>
      <c r="N110" s="22" t="s">
        <v>230</v>
      </c>
    </row>
    <row r="111" spans="2:14" ht="17.100000000000001" customHeight="1" x14ac:dyDescent="0.15">
      <c r="B111" s="82" t="s">
        <v>170</v>
      </c>
      <c r="C111" s="236"/>
      <c r="D111" s="237"/>
      <c r="E111" s="237"/>
      <c r="F111" s="236"/>
      <c r="G111" s="237"/>
      <c r="H111" s="237"/>
      <c r="I111" s="236"/>
      <c r="J111" s="237"/>
      <c r="K111" s="238"/>
      <c r="M111" s="18" t="s">
        <v>6</v>
      </c>
      <c r="N111" s="22" t="s">
        <v>231</v>
      </c>
    </row>
    <row r="112" spans="2:14" ht="17.100000000000001" customHeight="1" x14ac:dyDescent="0.15">
      <c r="B112" s="82" t="s">
        <v>171</v>
      </c>
      <c r="C112" s="236"/>
      <c r="D112" s="237"/>
      <c r="E112" s="237"/>
      <c r="F112" s="236"/>
      <c r="G112" s="237"/>
      <c r="H112" s="237"/>
      <c r="I112" s="236"/>
      <c r="J112" s="237"/>
      <c r="K112" s="238"/>
      <c r="M112" s="18" t="s">
        <v>6</v>
      </c>
      <c r="N112" s="22" t="s">
        <v>232</v>
      </c>
    </row>
    <row r="113" spans="2:14" ht="17.100000000000001" customHeight="1" x14ac:dyDescent="0.15">
      <c r="B113" s="82" t="s">
        <v>172</v>
      </c>
      <c r="C113" s="236"/>
      <c r="D113" s="237"/>
      <c r="E113" s="237"/>
      <c r="F113" s="236"/>
      <c r="G113" s="237"/>
      <c r="H113" s="237"/>
      <c r="I113" s="236"/>
      <c r="J113" s="237"/>
      <c r="K113" s="238"/>
      <c r="M113" s="18" t="s">
        <v>6</v>
      </c>
      <c r="N113" s="22" t="s">
        <v>233</v>
      </c>
    </row>
    <row r="114" spans="2:14" ht="17.100000000000001" customHeight="1" x14ac:dyDescent="0.15">
      <c r="B114" s="82" t="s">
        <v>173</v>
      </c>
      <c r="C114" s="236"/>
      <c r="D114" s="237"/>
      <c r="E114" s="237"/>
      <c r="F114" s="236"/>
      <c r="G114" s="237"/>
      <c r="H114" s="237"/>
      <c r="I114" s="236"/>
      <c r="J114" s="237"/>
      <c r="K114" s="238"/>
      <c r="M114" s="18" t="s">
        <v>6</v>
      </c>
      <c r="N114" s="22" t="s">
        <v>234</v>
      </c>
    </row>
    <row r="115" spans="2:14" ht="17.100000000000001" customHeight="1" x14ac:dyDescent="0.15">
      <c r="B115" s="82" t="s">
        <v>174</v>
      </c>
      <c r="C115" s="236"/>
      <c r="D115" s="237"/>
      <c r="E115" s="237"/>
      <c r="F115" s="236"/>
      <c r="G115" s="237"/>
      <c r="H115" s="237"/>
      <c r="I115" s="236"/>
      <c r="J115" s="237"/>
      <c r="K115" s="238"/>
      <c r="M115" s="18" t="s">
        <v>6</v>
      </c>
      <c r="N115" s="22" t="s">
        <v>235</v>
      </c>
    </row>
    <row r="116" spans="2:14" ht="17.100000000000001" customHeight="1" thickBot="1" x14ac:dyDescent="0.2">
      <c r="B116" s="83" t="s">
        <v>201</v>
      </c>
      <c r="C116" s="282"/>
      <c r="D116" s="283"/>
      <c r="E116" s="283"/>
      <c r="F116" s="282"/>
      <c r="G116" s="283"/>
      <c r="H116" s="283"/>
      <c r="I116" s="282"/>
      <c r="J116" s="283"/>
      <c r="K116" s="284"/>
      <c r="M116" s="18" t="s">
        <v>6</v>
      </c>
      <c r="N116" s="16" t="s">
        <v>237</v>
      </c>
    </row>
    <row r="117" spans="2:14" ht="9.9499999999999993" customHeight="1" thickBot="1" x14ac:dyDescent="0.2">
      <c r="C117" s="67"/>
      <c r="E117" s="67"/>
      <c r="G117" s="67"/>
      <c r="M117" s="16"/>
      <c r="N117" s="16"/>
    </row>
    <row r="118" spans="2:14" ht="18" customHeight="1" thickBot="1" x14ac:dyDescent="0.2">
      <c r="B118" s="20" t="s">
        <v>303</v>
      </c>
      <c r="C118" s="67"/>
      <c r="E118" s="67"/>
      <c r="G118" s="67"/>
      <c r="M118" s="16"/>
      <c r="N118" s="21" t="str">
        <f>IF('調査票(1期主)'!K8=F145,N149,IF(AND(G49="OK",G35="",K8=F145,K9=F145),N145,IF(AND(G49="OK",G35="",K9=F146),N146,IF(AND(G49="OK",G35="",'調査票(1期主)'!K8=F146,K9=F145),N147,N144))))</f>
        <v>本シートの入力をお願いします。</v>
      </c>
    </row>
    <row r="119" spans="2:14" ht="18" customHeight="1" x14ac:dyDescent="0.15">
      <c r="B119" s="68" t="s">
        <v>402</v>
      </c>
      <c r="C119" s="84" t="s">
        <v>202</v>
      </c>
      <c r="D119" s="85"/>
      <c r="E119" s="86"/>
      <c r="F119" s="69"/>
      <c r="G119" s="87"/>
      <c r="H119" s="69"/>
      <c r="I119" s="69"/>
      <c r="J119" s="69"/>
      <c r="K119" s="72"/>
      <c r="M119" s="16"/>
      <c r="N119" s="16" t="s">
        <v>260</v>
      </c>
    </row>
    <row r="120" spans="2:14" ht="17.100000000000001" customHeight="1" x14ac:dyDescent="0.15">
      <c r="B120" s="81" t="s">
        <v>155</v>
      </c>
      <c r="C120" s="232"/>
      <c r="D120" s="233"/>
      <c r="E120" s="234"/>
      <c r="F120" s="25"/>
      <c r="G120" s="88"/>
      <c r="H120" s="25"/>
      <c r="I120" s="25"/>
      <c r="J120" s="25"/>
      <c r="K120" s="56"/>
      <c r="M120" s="18" t="s">
        <v>6</v>
      </c>
      <c r="N120" s="22" t="s">
        <v>215</v>
      </c>
    </row>
    <row r="121" spans="2:14" ht="17.100000000000001" customHeight="1" x14ac:dyDescent="0.15">
      <c r="B121" s="82" t="s">
        <v>156</v>
      </c>
      <c r="C121" s="232"/>
      <c r="D121" s="233"/>
      <c r="E121" s="234"/>
      <c r="F121" s="45"/>
      <c r="G121" s="45"/>
      <c r="H121" s="45"/>
      <c r="I121" s="45"/>
      <c r="J121" s="45"/>
      <c r="K121" s="46"/>
      <c r="M121" s="18" t="s">
        <v>6</v>
      </c>
      <c r="N121" s="22" t="s">
        <v>216</v>
      </c>
    </row>
    <row r="122" spans="2:14" ht="17.100000000000001" customHeight="1" x14ac:dyDescent="0.15">
      <c r="B122" s="82" t="s">
        <v>157</v>
      </c>
      <c r="C122" s="232"/>
      <c r="D122" s="233"/>
      <c r="E122" s="234"/>
      <c r="F122" s="45"/>
      <c r="G122" s="89"/>
      <c r="H122" s="45"/>
      <c r="I122" s="45"/>
      <c r="J122" s="45"/>
      <c r="K122" s="46"/>
      <c r="M122" s="18" t="s">
        <v>6</v>
      </c>
      <c r="N122" s="22" t="s">
        <v>217</v>
      </c>
    </row>
    <row r="123" spans="2:14" ht="17.100000000000001" customHeight="1" x14ac:dyDescent="0.15">
      <c r="B123" s="82" t="s">
        <v>158</v>
      </c>
      <c r="C123" s="232"/>
      <c r="D123" s="233"/>
      <c r="E123" s="234"/>
      <c r="F123" s="45"/>
      <c r="G123" s="89"/>
      <c r="H123" s="45"/>
      <c r="I123" s="45"/>
      <c r="J123" s="45"/>
      <c r="K123" s="46"/>
      <c r="M123" s="18" t="s">
        <v>6</v>
      </c>
      <c r="N123" s="22" t="s">
        <v>218</v>
      </c>
    </row>
    <row r="124" spans="2:14" ht="17.100000000000001" customHeight="1" x14ac:dyDescent="0.15">
      <c r="B124" s="82" t="s">
        <v>159</v>
      </c>
      <c r="C124" s="232"/>
      <c r="D124" s="233"/>
      <c r="E124" s="234"/>
      <c r="F124" s="45"/>
      <c r="G124" s="89"/>
      <c r="H124" s="45"/>
      <c r="I124" s="45"/>
      <c r="J124" s="45"/>
      <c r="K124" s="46"/>
      <c r="M124" s="18" t="s">
        <v>6</v>
      </c>
      <c r="N124" s="22" t="s">
        <v>219</v>
      </c>
    </row>
    <row r="125" spans="2:14" ht="17.100000000000001" customHeight="1" x14ac:dyDescent="0.15">
      <c r="B125" s="82" t="s">
        <v>160</v>
      </c>
      <c r="C125" s="232"/>
      <c r="D125" s="233"/>
      <c r="E125" s="234"/>
      <c r="F125" s="45"/>
      <c r="G125" s="89"/>
      <c r="H125" s="45"/>
      <c r="I125" s="45"/>
      <c r="J125" s="45"/>
      <c r="K125" s="46"/>
      <c r="M125" s="18" t="s">
        <v>6</v>
      </c>
      <c r="N125" s="22" t="s">
        <v>220</v>
      </c>
    </row>
    <row r="126" spans="2:14" ht="17.100000000000001" customHeight="1" x14ac:dyDescent="0.15">
      <c r="B126" s="82" t="s">
        <v>161</v>
      </c>
      <c r="C126" s="232"/>
      <c r="D126" s="233"/>
      <c r="E126" s="234"/>
      <c r="F126" s="45"/>
      <c r="G126" s="45"/>
      <c r="H126" s="45"/>
      <c r="I126" s="45"/>
      <c r="J126" s="45"/>
      <c r="K126" s="46"/>
      <c r="M126" s="18" t="s">
        <v>6</v>
      </c>
      <c r="N126" s="22" t="s">
        <v>223</v>
      </c>
    </row>
    <row r="127" spans="2:14" ht="17.100000000000001" customHeight="1" x14ac:dyDescent="0.15">
      <c r="B127" s="82" t="s">
        <v>162</v>
      </c>
      <c r="C127" s="232"/>
      <c r="D127" s="233"/>
      <c r="E127" s="234"/>
      <c r="F127" s="45"/>
      <c r="G127" s="89"/>
      <c r="H127" s="45"/>
      <c r="I127" s="45"/>
      <c r="J127" s="45"/>
      <c r="K127" s="46"/>
      <c r="M127" s="18" t="s">
        <v>6</v>
      </c>
      <c r="N127" s="22" t="s">
        <v>221</v>
      </c>
    </row>
    <row r="128" spans="2:14" ht="17.100000000000001" customHeight="1" x14ac:dyDescent="0.15">
      <c r="B128" s="82" t="s">
        <v>163</v>
      </c>
      <c r="C128" s="232"/>
      <c r="D128" s="233"/>
      <c r="E128" s="234"/>
      <c r="F128" s="45"/>
      <c r="G128" s="89"/>
      <c r="H128" s="45"/>
      <c r="I128" s="45"/>
      <c r="J128" s="45"/>
      <c r="K128" s="46"/>
      <c r="M128" s="18" t="s">
        <v>6</v>
      </c>
      <c r="N128" s="22" t="s">
        <v>222</v>
      </c>
    </row>
    <row r="129" spans="2:14" ht="17.100000000000001" customHeight="1" x14ac:dyDescent="0.15">
      <c r="B129" s="82" t="s">
        <v>164</v>
      </c>
      <c r="C129" s="232"/>
      <c r="D129" s="233"/>
      <c r="E129" s="234"/>
      <c r="F129" s="45"/>
      <c r="G129" s="89"/>
      <c r="H129" s="45"/>
      <c r="I129" s="45"/>
      <c r="J129" s="45"/>
      <c r="K129" s="46"/>
      <c r="M129" s="18" t="s">
        <v>6</v>
      </c>
      <c r="N129" s="22" t="s">
        <v>224</v>
      </c>
    </row>
    <row r="130" spans="2:14" ht="17.100000000000001" customHeight="1" x14ac:dyDescent="0.15">
      <c r="B130" s="82" t="s">
        <v>165</v>
      </c>
      <c r="C130" s="232"/>
      <c r="D130" s="233"/>
      <c r="E130" s="234"/>
      <c r="F130" s="45"/>
      <c r="G130" s="89"/>
      <c r="H130" s="45"/>
      <c r="I130" s="45"/>
      <c r="J130" s="45"/>
      <c r="K130" s="46"/>
      <c r="M130" s="18" t="s">
        <v>6</v>
      </c>
      <c r="N130" s="22" t="s">
        <v>225</v>
      </c>
    </row>
    <row r="131" spans="2:14" ht="17.100000000000001" customHeight="1" x14ac:dyDescent="0.15">
      <c r="B131" s="82" t="s">
        <v>193</v>
      </c>
      <c r="C131" s="232"/>
      <c r="D131" s="233"/>
      <c r="E131" s="234"/>
      <c r="F131" s="45"/>
      <c r="G131" s="89"/>
      <c r="H131" s="45"/>
      <c r="I131" s="45"/>
      <c r="J131" s="45"/>
      <c r="K131" s="46"/>
      <c r="M131" s="18" t="s">
        <v>6</v>
      </c>
      <c r="N131" s="22" t="s">
        <v>226</v>
      </c>
    </row>
    <row r="132" spans="2:14" ht="17.100000000000001" customHeight="1" x14ac:dyDescent="0.15">
      <c r="B132" s="82" t="s">
        <v>166</v>
      </c>
      <c r="C132" s="232"/>
      <c r="D132" s="233"/>
      <c r="E132" s="234"/>
      <c r="F132" s="45"/>
      <c r="G132" s="89"/>
      <c r="H132" s="45"/>
      <c r="I132" s="45"/>
      <c r="J132" s="45"/>
      <c r="K132" s="46"/>
      <c r="M132" s="18" t="s">
        <v>6</v>
      </c>
      <c r="N132" s="22" t="s">
        <v>227</v>
      </c>
    </row>
    <row r="133" spans="2:14" ht="17.100000000000001" customHeight="1" x14ac:dyDescent="0.15">
      <c r="B133" s="82" t="s">
        <v>167</v>
      </c>
      <c r="C133" s="232"/>
      <c r="D133" s="233"/>
      <c r="E133" s="234"/>
      <c r="F133" s="45"/>
      <c r="G133" s="89"/>
      <c r="H133" s="45"/>
      <c r="I133" s="45"/>
      <c r="J133" s="45"/>
      <c r="K133" s="46"/>
      <c r="M133" s="18" t="s">
        <v>6</v>
      </c>
      <c r="N133" s="22" t="s">
        <v>228</v>
      </c>
    </row>
    <row r="134" spans="2:14" ht="17.100000000000001" customHeight="1" x14ac:dyDescent="0.15">
      <c r="B134" s="82" t="s">
        <v>168</v>
      </c>
      <c r="C134" s="232"/>
      <c r="D134" s="233"/>
      <c r="E134" s="234"/>
      <c r="F134" s="45"/>
      <c r="G134" s="89"/>
      <c r="H134" s="45"/>
      <c r="I134" s="45"/>
      <c r="J134" s="45"/>
      <c r="K134" s="46"/>
      <c r="M134" s="18" t="s">
        <v>6</v>
      </c>
      <c r="N134" s="22" t="s">
        <v>229</v>
      </c>
    </row>
    <row r="135" spans="2:14" ht="17.100000000000001" customHeight="1" x14ac:dyDescent="0.15">
      <c r="B135" s="82" t="s">
        <v>169</v>
      </c>
      <c r="C135" s="232"/>
      <c r="D135" s="233"/>
      <c r="E135" s="234"/>
      <c r="F135" s="45"/>
      <c r="G135" s="89"/>
      <c r="H135" s="45"/>
      <c r="I135" s="45" t="s">
        <v>121</v>
      </c>
      <c r="J135" s="225" t="str">
        <f>IF(OR(E25="",E25="以下なし",COUNTBLANK(C69:C90)&lt;&gt;0),"",SUM(C69:C90))</f>
        <v/>
      </c>
      <c r="K135" s="226"/>
      <c r="M135" s="18" t="s">
        <v>6</v>
      </c>
      <c r="N135" s="22" t="s">
        <v>230</v>
      </c>
    </row>
    <row r="136" spans="2:14" ht="17.100000000000001" customHeight="1" x14ac:dyDescent="0.15">
      <c r="B136" s="82" t="s">
        <v>170</v>
      </c>
      <c r="C136" s="232"/>
      <c r="D136" s="233"/>
      <c r="E136" s="234"/>
      <c r="F136" s="45"/>
      <c r="G136" s="89"/>
      <c r="H136" s="45"/>
      <c r="I136" s="45" t="s">
        <v>122</v>
      </c>
      <c r="J136" s="225" t="str">
        <f>IF(OR(E26="",E26="以下なし",COUNTBLANK(F69:F90)&lt;&gt;0),"",SUM(F69:F90))</f>
        <v/>
      </c>
      <c r="K136" s="226"/>
      <c r="M136" s="18" t="s">
        <v>6</v>
      </c>
      <c r="N136" s="22" t="s">
        <v>231</v>
      </c>
    </row>
    <row r="137" spans="2:14" ht="17.100000000000001" customHeight="1" x14ac:dyDescent="0.15">
      <c r="B137" s="82" t="s">
        <v>171</v>
      </c>
      <c r="C137" s="232"/>
      <c r="D137" s="233"/>
      <c r="E137" s="234"/>
      <c r="F137" s="45"/>
      <c r="G137" s="89"/>
      <c r="H137" s="45"/>
      <c r="I137" s="45" t="s">
        <v>123</v>
      </c>
      <c r="J137" s="225" t="str">
        <f>IF(OR(E27="",E27="以下なし",COUNTBLANK(I69:I90)&lt;&gt;0),"",SUM(I69:I90))</f>
        <v/>
      </c>
      <c r="K137" s="226"/>
      <c r="M137" s="18" t="s">
        <v>6</v>
      </c>
      <c r="N137" s="22" t="s">
        <v>232</v>
      </c>
    </row>
    <row r="138" spans="2:14" ht="17.100000000000001" customHeight="1" x14ac:dyDescent="0.15">
      <c r="B138" s="82" t="s">
        <v>172</v>
      </c>
      <c r="C138" s="232"/>
      <c r="D138" s="233"/>
      <c r="E138" s="234"/>
      <c r="F138" s="45"/>
      <c r="G138" s="89"/>
      <c r="H138" s="45"/>
      <c r="I138" s="45" t="s">
        <v>124</v>
      </c>
      <c r="J138" s="225" t="str">
        <f>IF(OR(E28="",E28="以下なし",COUNTBLANK(C95:C116)&lt;&gt;0),"",SUM(C95:C116))</f>
        <v/>
      </c>
      <c r="K138" s="226"/>
      <c r="M138" s="18" t="s">
        <v>6</v>
      </c>
      <c r="N138" s="22" t="s">
        <v>233</v>
      </c>
    </row>
    <row r="139" spans="2:14" ht="17.100000000000001" customHeight="1" x14ac:dyDescent="0.15">
      <c r="B139" s="82" t="s">
        <v>173</v>
      </c>
      <c r="C139" s="232"/>
      <c r="D139" s="233"/>
      <c r="E139" s="234"/>
      <c r="F139" s="45"/>
      <c r="G139" s="89"/>
      <c r="H139" s="45"/>
      <c r="I139" s="45" t="s">
        <v>125</v>
      </c>
      <c r="J139" s="225" t="str">
        <f>IF(OR(E29="",E29="以下なし",COUNTBLANK(F95:F116)&lt;&gt;0),"",SUM(F95:F116))</f>
        <v/>
      </c>
      <c r="K139" s="226"/>
      <c r="M139" s="18" t="s">
        <v>6</v>
      </c>
      <c r="N139" s="22" t="s">
        <v>234</v>
      </c>
    </row>
    <row r="140" spans="2:14" ht="17.100000000000001" customHeight="1" x14ac:dyDescent="0.15">
      <c r="B140" s="82" t="s">
        <v>174</v>
      </c>
      <c r="C140" s="232"/>
      <c r="D140" s="233"/>
      <c r="E140" s="234"/>
      <c r="F140" s="45"/>
      <c r="G140" s="89"/>
      <c r="H140" s="45"/>
      <c r="I140" s="45" t="s">
        <v>126</v>
      </c>
      <c r="J140" s="225" t="str">
        <f>IF(OR(E30="",E30="以下なし",COUNTBLANK(I95:I116)&lt;&gt;0),"",SUM(I95:I116))</f>
        <v/>
      </c>
      <c r="K140" s="226"/>
      <c r="M140" s="18" t="s">
        <v>6</v>
      </c>
      <c r="N140" s="22" t="s">
        <v>235</v>
      </c>
    </row>
    <row r="141" spans="2:14" ht="17.100000000000001" customHeight="1" thickBot="1" x14ac:dyDescent="0.2">
      <c r="B141" s="83" t="s">
        <v>201</v>
      </c>
      <c r="C141" s="229"/>
      <c r="D141" s="230"/>
      <c r="E141" s="231"/>
      <c r="F141" s="64"/>
      <c r="G141" s="64"/>
      <c r="H141" s="64"/>
      <c r="I141" s="64" t="s">
        <v>127</v>
      </c>
      <c r="J141" s="227" t="str">
        <f>IF(OR(E31="",E31="以下なし",COUNTBLANK(C120:C141)&lt;&gt;0),"",SUM(C120:C141))</f>
        <v/>
      </c>
      <c r="K141" s="228"/>
      <c r="M141" s="18" t="s">
        <v>6</v>
      </c>
      <c r="N141" s="16" t="s">
        <v>237</v>
      </c>
    </row>
    <row r="142" spans="2:14" ht="15.95" customHeight="1" x14ac:dyDescent="0.15">
      <c r="C142" s="67"/>
      <c r="E142" s="67"/>
      <c r="G142" s="67"/>
      <c r="M142" s="16"/>
    </row>
    <row r="143" spans="2:14" ht="15.95" hidden="1" customHeight="1" x14ac:dyDescent="0.15">
      <c r="C143" s="67"/>
      <c r="E143" s="67"/>
      <c r="G143" s="67"/>
      <c r="M143" s="16"/>
      <c r="N143" s="16"/>
    </row>
    <row r="144" spans="2:14" ht="15.95" hidden="1" customHeight="1" x14ac:dyDescent="0.15">
      <c r="C144" s="67"/>
      <c r="E144" s="67"/>
      <c r="G144" s="67"/>
      <c r="M144" s="16"/>
      <c r="N144" s="16" t="s">
        <v>254</v>
      </c>
    </row>
    <row r="145" spans="3:17" ht="15.95" hidden="1" customHeight="1" x14ac:dyDescent="0.15">
      <c r="C145" s="67"/>
      <c r="D145" s="16" t="s">
        <v>9</v>
      </c>
      <c r="E145" s="90">
        <v>1</v>
      </c>
      <c r="F145" s="16" t="s">
        <v>29</v>
      </c>
      <c r="G145" s="90">
        <v>0</v>
      </c>
      <c r="M145" s="16"/>
      <c r="N145" s="16" t="s">
        <v>255</v>
      </c>
    </row>
    <row r="146" spans="3:17" ht="15.95" hidden="1" customHeight="1" x14ac:dyDescent="0.15">
      <c r="C146" s="67"/>
      <c r="D146" s="16" t="s">
        <v>10</v>
      </c>
      <c r="E146" s="90">
        <v>2</v>
      </c>
      <c r="F146" s="16" t="s">
        <v>30</v>
      </c>
      <c r="G146" s="90">
        <v>1</v>
      </c>
      <c r="I146" s="67"/>
      <c r="K146" s="67"/>
      <c r="M146" s="67"/>
      <c r="N146" s="16" t="s">
        <v>395</v>
      </c>
    </row>
    <row r="147" spans="3:17" ht="15.95" hidden="1" customHeight="1" x14ac:dyDescent="0.15">
      <c r="C147" s="67"/>
      <c r="D147" s="16" t="s">
        <v>11</v>
      </c>
      <c r="E147" s="90">
        <v>3</v>
      </c>
      <c r="I147" s="67"/>
      <c r="K147" s="67"/>
      <c r="M147" s="67"/>
      <c r="N147" s="16" t="s">
        <v>396</v>
      </c>
    </row>
    <row r="148" spans="3:17" ht="15.95" hidden="1" customHeight="1" x14ac:dyDescent="0.15">
      <c r="C148" s="67"/>
      <c r="D148" s="16" t="s">
        <v>12</v>
      </c>
      <c r="E148" s="90">
        <v>4</v>
      </c>
      <c r="F148" s="16" t="s">
        <v>33</v>
      </c>
      <c r="G148" s="90">
        <v>1</v>
      </c>
      <c r="I148" s="67"/>
      <c r="K148" s="67"/>
      <c r="M148" s="67"/>
      <c r="N148" s="16" t="s">
        <v>259</v>
      </c>
    </row>
    <row r="149" spans="3:17" ht="15.95" hidden="1" customHeight="1" x14ac:dyDescent="0.15">
      <c r="C149" s="67"/>
      <c r="D149" s="16" t="s">
        <v>13</v>
      </c>
      <c r="E149" s="90">
        <v>5</v>
      </c>
      <c r="F149" s="16" t="s">
        <v>34</v>
      </c>
      <c r="G149" s="90">
        <v>2</v>
      </c>
      <c r="K149" s="67"/>
      <c r="M149" s="67"/>
      <c r="N149" s="16" t="s">
        <v>386</v>
      </c>
    </row>
    <row r="150" spans="3:17" ht="15.95" hidden="1" customHeight="1" x14ac:dyDescent="0.15">
      <c r="C150" s="67"/>
      <c r="D150" s="16" t="s">
        <v>14</v>
      </c>
      <c r="E150" s="90">
        <v>6</v>
      </c>
      <c r="F150" s="16" t="s">
        <v>35</v>
      </c>
      <c r="G150" s="90">
        <v>3</v>
      </c>
      <c r="I150" s="67"/>
      <c r="K150" s="67"/>
      <c r="M150" s="67"/>
      <c r="N150" s="16"/>
    </row>
    <row r="151" spans="3:17" ht="15.95" hidden="1" customHeight="1" x14ac:dyDescent="0.15">
      <c r="C151" s="67"/>
      <c r="D151" s="16" t="s">
        <v>15</v>
      </c>
      <c r="E151" s="90">
        <v>7</v>
      </c>
      <c r="F151" s="16" t="s">
        <v>36</v>
      </c>
      <c r="G151" s="90">
        <v>4</v>
      </c>
      <c r="I151" s="67"/>
      <c r="M151" s="16"/>
      <c r="N151" s="16"/>
    </row>
    <row r="152" spans="3:17" ht="15.95" hidden="1" customHeight="1" x14ac:dyDescent="0.15">
      <c r="C152" s="67"/>
      <c r="D152" s="16" t="s">
        <v>16</v>
      </c>
      <c r="E152" s="90">
        <v>8</v>
      </c>
      <c r="F152" s="16" t="s">
        <v>37</v>
      </c>
      <c r="G152" s="90">
        <v>5</v>
      </c>
      <c r="I152" s="67"/>
      <c r="M152" s="16"/>
      <c r="N152" s="16"/>
    </row>
    <row r="153" spans="3:17" ht="15.95" hidden="1" customHeight="1" x14ac:dyDescent="0.15">
      <c r="C153" s="67"/>
      <c r="D153" s="16" t="s">
        <v>17</v>
      </c>
      <c r="E153" s="90">
        <v>9</v>
      </c>
      <c r="F153" s="16" t="s">
        <v>38</v>
      </c>
      <c r="G153" s="90">
        <v>6</v>
      </c>
      <c r="I153" s="67"/>
      <c r="M153" s="16"/>
      <c r="N153" s="16"/>
    </row>
    <row r="154" spans="3:17" ht="15.95" hidden="1" customHeight="1" x14ac:dyDescent="0.15">
      <c r="C154" s="67"/>
      <c r="D154" s="16" t="s">
        <v>18</v>
      </c>
      <c r="E154" s="90">
        <v>10</v>
      </c>
      <c r="F154" s="16" t="s">
        <v>39</v>
      </c>
      <c r="G154" s="90">
        <v>7</v>
      </c>
      <c r="I154" s="67"/>
      <c r="M154" s="16"/>
      <c r="N154" s="16"/>
    </row>
    <row r="155" spans="3:17" ht="15.95" hidden="1" customHeight="1" x14ac:dyDescent="0.15">
      <c r="C155" s="67"/>
      <c r="D155" s="16" t="s">
        <v>19</v>
      </c>
      <c r="E155" s="90">
        <v>11</v>
      </c>
      <c r="F155" s="16" t="s">
        <v>40</v>
      </c>
      <c r="G155" s="90">
        <v>8</v>
      </c>
      <c r="M155" s="16"/>
      <c r="N155" s="16"/>
    </row>
    <row r="156" spans="3:17" ht="15.95" hidden="1" customHeight="1" x14ac:dyDescent="0.15">
      <c r="D156" s="16" t="s">
        <v>20</v>
      </c>
      <c r="E156" s="90">
        <v>12</v>
      </c>
      <c r="F156" s="16" t="s">
        <v>41</v>
      </c>
      <c r="G156" s="90">
        <v>9</v>
      </c>
      <c r="M156" s="16"/>
      <c r="N156" s="16"/>
      <c r="Q156" s="22"/>
    </row>
    <row r="157" spans="3:17" ht="15.95" hidden="1" customHeight="1" x14ac:dyDescent="0.15">
      <c r="D157" s="16" t="s">
        <v>21</v>
      </c>
      <c r="E157" s="90">
        <v>13</v>
      </c>
      <c r="F157" s="16" t="s">
        <v>42</v>
      </c>
      <c r="G157" s="90">
        <v>10</v>
      </c>
      <c r="M157" s="16"/>
      <c r="N157" s="16"/>
      <c r="Q157" s="22"/>
    </row>
    <row r="158" spans="3:17" ht="15.95" hidden="1" customHeight="1" x14ac:dyDescent="0.15">
      <c r="D158" s="16" t="s">
        <v>22</v>
      </c>
      <c r="E158" s="90">
        <v>14</v>
      </c>
      <c r="F158" s="16" t="s">
        <v>43</v>
      </c>
      <c r="G158" s="90">
        <v>11</v>
      </c>
      <c r="M158" s="16"/>
      <c r="N158" s="16"/>
      <c r="Q158" s="22"/>
    </row>
    <row r="159" spans="3:17" ht="15.95" hidden="1" customHeight="1" x14ac:dyDescent="0.15">
      <c r="D159" s="16" t="s">
        <v>23</v>
      </c>
      <c r="E159" s="90">
        <v>15</v>
      </c>
      <c r="F159" s="16" t="s">
        <v>44</v>
      </c>
      <c r="G159" s="90">
        <v>12</v>
      </c>
      <c r="M159" s="16"/>
      <c r="N159" s="16"/>
      <c r="Q159" s="22"/>
    </row>
    <row r="160" spans="3:17" ht="15.95" hidden="1" customHeight="1" x14ac:dyDescent="0.15">
      <c r="F160" s="16" t="s">
        <v>45</v>
      </c>
      <c r="G160" s="90">
        <v>13</v>
      </c>
      <c r="M160" s="16"/>
      <c r="N160" s="16"/>
      <c r="Q160" s="22"/>
    </row>
    <row r="161" spans="4:17" ht="15.95" hidden="1" customHeight="1" x14ac:dyDescent="0.15">
      <c r="D161" s="16" t="s">
        <v>80</v>
      </c>
      <c r="E161" s="90">
        <v>1</v>
      </c>
      <c r="F161" s="16" t="s">
        <v>46</v>
      </c>
      <c r="G161" s="90">
        <v>14</v>
      </c>
      <c r="M161" s="16"/>
      <c r="N161" s="16"/>
      <c r="Q161" s="22"/>
    </row>
    <row r="162" spans="4:17" ht="15.95" hidden="1" customHeight="1" x14ac:dyDescent="0.15">
      <c r="D162" s="16" t="s">
        <v>81</v>
      </c>
      <c r="E162" s="90">
        <v>2</v>
      </c>
      <c r="F162" s="16" t="s">
        <v>47</v>
      </c>
      <c r="G162" s="90">
        <v>15</v>
      </c>
      <c r="M162" s="16"/>
      <c r="N162" s="16"/>
      <c r="Q162" s="22"/>
    </row>
    <row r="163" spans="4:17" ht="15.95" hidden="1" customHeight="1" x14ac:dyDescent="0.15">
      <c r="F163" s="16" t="s">
        <v>48</v>
      </c>
      <c r="G163" s="90">
        <v>16</v>
      </c>
      <c r="M163" s="16"/>
      <c r="N163" s="16"/>
      <c r="Q163" s="22"/>
    </row>
    <row r="164" spans="4:17" ht="15.95" hidden="1" customHeight="1" x14ac:dyDescent="0.15">
      <c r="D164" s="16" t="s">
        <v>90</v>
      </c>
      <c r="E164" s="90">
        <v>0</v>
      </c>
      <c r="F164" s="16" t="s">
        <v>49</v>
      </c>
      <c r="G164" s="90">
        <v>17</v>
      </c>
      <c r="M164" s="16"/>
      <c r="N164" s="16"/>
      <c r="Q164" s="22"/>
    </row>
    <row r="165" spans="4:17" ht="15.95" hidden="1" customHeight="1" x14ac:dyDescent="0.15">
      <c r="D165" s="16" t="s">
        <v>91</v>
      </c>
      <c r="E165" s="90">
        <v>1</v>
      </c>
      <c r="F165" s="16" t="s">
        <v>50</v>
      </c>
      <c r="G165" s="90">
        <v>18</v>
      </c>
      <c r="M165" s="16"/>
      <c r="N165" s="16"/>
      <c r="Q165" s="22"/>
    </row>
    <row r="166" spans="4:17" ht="15.95" hidden="1" customHeight="1" x14ac:dyDescent="0.15">
      <c r="D166" s="16" t="s">
        <v>92</v>
      </c>
      <c r="E166" s="90">
        <v>2</v>
      </c>
      <c r="F166" s="16" t="s">
        <v>51</v>
      </c>
      <c r="G166" s="90">
        <v>19</v>
      </c>
      <c r="M166" s="16"/>
      <c r="N166" s="16"/>
      <c r="Q166" s="22"/>
    </row>
    <row r="167" spans="4:17" ht="15.95" hidden="1" customHeight="1" x14ac:dyDescent="0.15">
      <c r="F167" s="16" t="s">
        <v>52</v>
      </c>
      <c r="G167" s="90">
        <v>20</v>
      </c>
      <c r="M167" s="16"/>
      <c r="N167" s="16"/>
      <c r="Q167" s="22"/>
    </row>
    <row r="168" spans="4:17" ht="15.95" hidden="1" customHeight="1" x14ac:dyDescent="0.15">
      <c r="D168" s="16" t="s">
        <v>95</v>
      </c>
      <c r="E168" s="90">
        <v>1</v>
      </c>
      <c r="F168" s="16" t="s">
        <v>53</v>
      </c>
      <c r="G168" s="90">
        <v>21</v>
      </c>
      <c r="M168" s="16"/>
      <c r="N168" s="16"/>
      <c r="Q168" s="22"/>
    </row>
    <row r="169" spans="4:17" ht="15.95" hidden="1" customHeight="1" x14ac:dyDescent="0.15">
      <c r="D169" s="16" t="s">
        <v>96</v>
      </c>
      <c r="E169" s="90">
        <v>2</v>
      </c>
      <c r="F169" s="16" t="s">
        <v>54</v>
      </c>
      <c r="G169" s="90">
        <v>22</v>
      </c>
      <c r="M169" s="16"/>
      <c r="N169" s="16"/>
      <c r="Q169" s="22"/>
    </row>
    <row r="170" spans="4:17" ht="15.95" hidden="1" customHeight="1" x14ac:dyDescent="0.15">
      <c r="D170" s="16" t="s">
        <v>97</v>
      </c>
      <c r="E170" s="90">
        <v>3</v>
      </c>
      <c r="F170" s="16" t="s">
        <v>55</v>
      </c>
      <c r="G170" s="90">
        <v>23</v>
      </c>
      <c r="M170" s="16"/>
      <c r="N170" s="16"/>
      <c r="Q170" s="22"/>
    </row>
    <row r="171" spans="4:17" ht="15.95" hidden="1" customHeight="1" x14ac:dyDescent="0.15">
      <c r="F171" s="16" t="s">
        <v>56</v>
      </c>
      <c r="G171" s="90">
        <v>24</v>
      </c>
      <c r="M171" s="16"/>
      <c r="N171" s="16"/>
      <c r="Q171" s="22"/>
    </row>
    <row r="172" spans="4:17" ht="15.95" hidden="1" customHeight="1" x14ac:dyDescent="0.15">
      <c r="D172" s="16" t="s">
        <v>128</v>
      </c>
      <c r="E172" s="90">
        <v>1</v>
      </c>
      <c r="F172" s="16" t="s">
        <v>57</v>
      </c>
      <c r="G172" s="90">
        <v>25</v>
      </c>
      <c r="M172" s="16"/>
      <c r="N172" s="16"/>
      <c r="Q172" s="22"/>
    </row>
    <row r="173" spans="4:17" ht="15.95" hidden="1" customHeight="1" x14ac:dyDescent="0.15">
      <c r="D173" s="16" t="s">
        <v>129</v>
      </c>
      <c r="E173" s="90">
        <v>2</v>
      </c>
      <c r="F173" s="16" t="s">
        <v>58</v>
      </c>
      <c r="G173" s="90">
        <v>26</v>
      </c>
      <c r="M173" s="16"/>
      <c r="N173" s="16"/>
      <c r="Q173" s="22"/>
    </row>
    <row r="174" spans="4:17" ht="15.95" hidden="1" customHeight="1" x14ac:dyDescent="0.15">
      <c r="D174" s="16" t="s">
        <v>130</v>
      </c>
      <c r="E174" s="90">
        <v>3</v>
      </c>
      <c r="F174" s="16" t="s">
        <v>59</v>
      </c>
      <c r="G174" s="90">
        <v>27</v>
      </c>
      <c r="M174" s="16"/>
      <c r="N174" s="16"/>
      <c r="Q174" s="22"/>
    </row>
    <row r="175" spans="4:17" ht="15.95" hidden="1" customHeight="1" x14ac:dyDescent="0.15">
      <c r="D175" s="16" t="s">
        <v>131</v>
      </c>
      <c r="E175" s="90">
        <v>4</v>
      </c>
      <c r="F175" s="16" t="s">
        <v>60</v>
      </c>
      <c r="G175" s="90">
        <v>28</v>
      </c>
      <c r="M175" s="16"/>
      <c r="N175" s="16"/>
      <c r="Q175" s="22"/>
    </row>
    <row r="176" spans="4:17" ht="15.95" hidden="1" customHeight="1" x14ac:dyDescent="0.15">
      <c r="D176" s="16" t="s">
        <v>132</v>
      </c>
      <c r="E176" s="90">
        <v>5</v>
      </c>
      <c r="F176" s="16" t="s">
        <v>61</v>
      </c>
      <c r="G176" s="90">
        <v>29</v>
      </c>
      <c r="M176" s="16"/>
      <c r="N176" s="16"/>
      <c r="Q176" s="22"/>
    </row>
    <row r="177" spans="4:17" ht="15.95" hidden="1" customHeight="1" x14ac:dyDescent="0.15">
      <c r="D177" s="16" t="s">
        <v>133</v>
      </c>
      <c r="E177" s="90">
        <v>6</v>
      </c>
      <c r="F177" s="16" t="s">
        <v>62</v>
      </c>
      <c r="G177" s="90">
        <v>30</v>
      </c>
      <c r="M177" s="16"/>
      <c r="N177" s="16"/>
      <c r="Q177" s="22"/>
    </row>
    <row r="178" spans="4:17" ht="15.95" hidden="1" customHeight="1" x14ac:dyDescent="0.15">
      <c r="D178" s="16" t="s">
        <v>134</v>
      </c>
      <c r="E178" s="90">
        <v>7</v>
      </c>
      <c r="F178" s="16" t="s">
        <v>63</v>
      </c>
      <c r="G178" s="90">
        <v>31</v>
      </c>
      <c r="M178" s="16"/>
      <c r="N178" s="16"/>
      <c r="Q178" s="22"/>
    </row>
    <row r="179" spans="4:17" ht="15.95" hidden="1" customHeight="1" x14ac:dyDescent="0.15">
      <c r="D179" s="16" t="s">
        <v>135</v>
      </c>
      <c r="E179" s="90">
        <v>8</v>
      </c>
      <c r="F179" s="16" t="s">
        <v>64</v>
      </c>
      <c r="G179" s="90">
        <v>32</v>
      </c>
      <c r="M179" s="16"/>
      <c r="N179" s="16"/>
      <c r="Q179" s="22"/>
    </row>
    <row r="180" spans="4:17" ht="15.95" hidden="1" customHeight="1" x14ac:dyDescent="0.15">
      <c r="D180" s="16" t="s">
        <v>136</v>
      </c>
      <c r="E180" s="90">
        <v>9</v>
      </c>
      <c r="F180" s="16" t="s">
        <v>65</v>
      </c>
      <c r="G180" s="90">
        <v>33</v>
      </c>
      <c r="M180" s="16"/>
      <c r="N180" s="16"/>
      <c r="Q180" s="22"/>
    </row>
    <row r="181" spans="4:17" ht="15.95" hidden="1" customHeight="1" x14ac:dyDescent="0.15">
      <c r="D181" s="16" t="s">
        <v>137</v>
      </c>
      <c r="E181" s="90">
        <v>10</v>
      </c>
      <c r="F181" s="16" t="s">
        <v>66</v>
      </c>
      <c r="G181" s="90">
        <v>34</v>
      </c>
      <c r="M181" s="16"/>
      <c r="N181" s="16"/>
      <c r="Q181" s="22"/>
    </row>
    <row r="182" spans="4:17" ht="15.95" hidden="1" customHeight="1" x14ac:dyDescent="0.15">
      <c r="D182" s="16" t="s">
        <v>138</v>
      </c>
      <c r="E182" s="90">
        <v>11</v>
      </c>
      <c r="F182" s="16" t="s">
        <v>67</v>
      </c>
      <c r="G182" s="90">
        <v>35</v>
      </c>
      <c r="M182" s="16"/>
      <c r="N182" s="16"/>
      <c r="Q182" s="22"/>
    </row>
    <row r="183" spans="4:17" ht="15.95" hidden="1" customHeight="1" x14ac:dyDescent="0.15">
      <c r="D183" s="16" t="s">
        <v>249</v>
      </c>
      <c r="F183" s="16" t="s">
        <v>68</v>
      </c>
      <c r="G183" s="90">
        <v>36</v>
      </c>
      <c r="M183" s="16"/>
      <c r="N183" s="16"/>
      <c r="Q183" s="22"/>
    </row>
    <row r="184" spans="4:17" ht="15.95" hidden="1" customHeight="1" x14ac:dyDescent="0.15">
      <c r="F184" s="16" t="s">
        <v>69</v>
      </c>
      <c r="G184" s="90">
        <v>37</v>
      </c>
      <c r="M184" s="16"/>
      <c r="N184" s="16"/>
      <c r="Q184" s="22"/>
    </row>
    <row r="185" spans="4:17" ht="15.95" hidden="1" customHeight="1" x14ac:dyDescent="0.15">
      <c r="D185" s="16" t="s">
        <v>139</v>
      </c>
      <c r="E185" s="90">
        <v>1</v>
      </c>
      <c r="F185" s="16" t="s">
        <v>70</v>
      </c>
      <c r="G185" s="90">
        <v>38</v>
      </c>
      <c r="M185" s="16"/>
      <c r="N185" s="16"/>
      <c r="Q185" s="22"/>
    </row>
    <row r="186" spans="4:17" ht="15.95" hidden="1" customHeight="1" x14ac:dyDescent="0.15">
      <c r="D186" s="16" t="s">
        <v>140</v>
      </c>
      <c r="E186" s="90">
        <v>2</v>
      </c>
      <c r="F186" s="16" t="s">
        <v>71</v>
      </c>
      <c r="G186" s="90">
        <v>39</v>
      </c>
      <c r="M186" s="16"/>
      <c r="N186" s="16"/>
      <c r="Q186" s="22"/>
    </row>
    <row r="187" spans="4:17" ht="15.95" hidden="1" customHeight="1" x14ac:dyDescent="0.15">
      <c r="D187" s="16" t="s">
        <v>141</v>
      </c>
      <c r="E187" s="90">
        <v>3</v>
      </c>
      <c r="F187" s="16" t="s">
        <v>72</v>
      </c>
      <c r="G187" s="90">
        <v>40</v>
      </c>
      <c r="M187" s="16"/>
      <c r="N187" s="16"/>
      <c r="Q187" s="22"/>
    </row>
    <row r="188" spans="4:17" ht="15.95" hidden="1" customHeight="1" x14ac:dyDescent="0.15">
      <c r="D188" s="16" t="s">
        <v>142</v>
      </c>
      <c r="E188" s="90">
        <v>4</v>
      </c>
      <c r="F188" s="16" t="s">
        <v>73</v>
      </c>
      <c r="G188" s="90">
        <v>41</v>
      </c>
      <c r="M188" s="16"/>
      <c r="N188" s="16"/>
      <c r="Q188" s="22"/>
    </row>
    <row r="189" spans="4:17" ht="15.95" hidden="1" customHeight="1" x14ac:dyDescent="0.15">
      <c r="D189" s="16" t="s">
        <v>143</v>
      </c>
      <c r="E189" s="90">
        <v>5</v>
      </c>
      <c r="F189" s="16" t="s">
        <v>74</v>
      </c>
      <c r="G189" s="90">
        <v>42</v>
      </c>
      <c r="M189" s="16"/>
      <c r="N189" s="16"/>
      <c r="Q189" s="22"/>
    </row>
    <row r="190" spans="4:17" ht="15.95" hidden="1" customHeight="1" x14ac:dyDescent="0.15">
      <c r="D190" s="16" t="s">
        <v>144</v>
      </c>
      <c r="E190" s="90">
        <v>6</v>
      </c>
      <c r="F190" s="16" t="s">
        <v>75</v>
      </c>
      <c r="G190" s="90">
        <v>43</v>
      </c>
      <c r="M190" s="16"/>
      <c r="N190" s="16"/>
      <c r="Q190" s="22"/>
    </row>
    <row r="191" spans="4:17" ht="15.95" hidden="1" customHeight="1" x14ac:dyDescent="0.15">
      <c r="F191" s="16" t="s">
        <v>76</v>
      </c>
      <c r="G191" s="90">
        <v>44</v>
      </c>
      <c r="M191" s="16"/>
      <c r="N191" s="16"/>
      <c r="Q191" s="22"/>
    </row>
    <row r="192" spans="4:17" ht="15.95" hidden="1" customHeight="1" x14ac:dyDescent="0.15">
      <c r="F192" s="16" t="s">
        <v>77</v>
      </c>
      <c r="G192" s="90">
        <v>45</v>
      </c>
      <c r="M192" s="16"/>
      <c r="N192" s="16"/>
      <c r="Q192" s="22"/>
    </row>
    <row r="193" spans="6:17" ht="15.95" hidden="1" customHeight="1" x14ac:dyDescent="0.15">
      <c r="F193" s="16" t="s">
        <v>78</v>
      </c>
      <c r="G193" s="90">
        <v>46</v>
      </c>
      <c r="M193" s="16"/>
      <c r="N193" s="16"/>
      <c r="Q193" s="22"/>
    </row>
    <row r="194" spans="6:17" ht="15.95" hidden="1" customHeight="1" x14ac:dyDescent="0.15">
      <c r="F194" s="16" t="s">
        <v>79</v>
      </c>
      <c r="G194" s="90">
        <v>47</v>
      </c>
      <c r="M194" s="16"/>
      <c r="N194" s="16"/>
      <c r="Q194" s="22"/>
    </row>
    <row r="195" spans="6:17" ht="15.95" hidden="1" customHeight="1" x14ac:dyDescent="0.15"/>
    <row r="196" spans="6:17" ht="15.95" customHeight="1" x14ac:dyDescent="0.15"/>
  </sheetData>
  <sheetProtection algorithmName="SHA-512" hashValue="0tBMdYF5wXE8rScB22m497uclHl0OhyixUr7SqNQqBJPXjO30hyTjEo/6fxoqQNJfswP23mnXBtLfmDvr9KsiA==" saltValue="AB7mawl/pOXvQXrBuazyMw==" spinCount="100000" sheet="1" objects="1" scenarios="1"/>
  <mergeCells count="219">
    <mergeCell ref="K93:L93"/>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7:N68"/>
    <mergeCell ref="C69:E69"/>
    <mergeCell ref="F69:H69"/>
    <mergeCell ref="I69:K69"/>
    <mergeCell ref="C70:E70"/>
    <mergeCell ref="F70:H70"/>
    <mergeCell ref="I70:K70"/>
    <mergeCell ref="C60:E60"/>
    <mergeCell ref="C61:E61"/>
    <mergeCell ref="C62:E62"/>
    <mergeCell ref="C63:E63"/>
    <mergeCell ref="C64:E64"/>
    <mergeCell ref="C65:E65"/>
    <mergeCell ref="C73:E73"/>
    <mergeCell ref="F73:H73"/>
    <mergeCell ref="I73:K73"/>
    <mergeCell ref="C74:E74"/>
    <mergeCell ref="F74:H74"/>
    <mergeCell ref="I74:K74"/>
    <mergeCell ref="C71:E71"/>
    <mergeCell ref="F71:H71"/>
    <mergeCell ref="I71:K71"/>
    <mergeCell ref="C72:E72"/>
    <mergeCell ref="F72:H72"/>
    <mergeCell ref="I72:K72"/>
    <mergeCell ref="C77:E77"/>
    <mergeCell ref="F77:H77"/>
    <mergeCell ref="I77:K77"/>
    <mergeCell ref="C78:E78"/>
    <mergeCell ref="F78:H78"/>
    <mergeCell ref="I78:K78"/>
    <mergeCell ref="C75:E75"/>
    <mergeCell ref="F75:H75"/>
    <mergeCell ref="I75:K75"/>
    <mergeCell ref="C76:E76"/>
    <mergeCell ref="F76:H76"/>
    <mergeCell ref="I76:K76"/>
    <mergeCell ref="C81:E81"/>
    <mergeCell ref="F81:H81"/>
    <mergeCell ref="I81:K81"/>
    <mergeCell ref="C82:E82"/>
    <mergeCell ref="F82:H82"/>
    <mergeCell ref="I82:K82"/>
    <mergeCell ref="C79:E79"/>
    <mergeCell ref="F79:H79"/>
    <mergeCell ref="I79:K79"/>
    <mergeCell ref="C80:E80"/>
    <mergeCell ref="F80:H80"/>
    <mergeCell ref="I80:K80"/>
    <mergeCell ref="C85:E85"/>
    <mergeCell ref="F85:H85"/>
    <mergeCell ref="I85:K85"/>
    <mergeCell ref="C86:E86"/>
    <mergeCell ref="F86:H86"/>
    <mergeCell ref="I86:K86"/>
    <mergeCell ref="C83:E83"/>
    <mergeCell ref="F83:H83"/>
    <mergeCell ref="I83:K83"/>
    <mergeCell ref="C84:E84"/>
    <mergeCell ref="F84:H84"/>
    <mergeCell ref="I84:K84"/>
    <mergeCell ref="C89:E89"/>
    <mergeCell ref="F89:H89"/>
    <mergeCell ref="I89:K89"/>
    <mergeCell ref="C90:E90"/>
    <mergeCell ref="F90:H90"/>
    <mergeCell ref="I90:K90"/>
    <mergeCell ref="C87:E87"/>
    <mergeCell ref="F87:H87"/>
    <mergeCell ref="I87:K87"/>
    <mergeCell ref="C88:E88"/>
    <mergeCell ref="F88:H88"/>
    <mergeCell ref="I88:K88"/>
    <mergeCell ref="C97:E97"/>
    <mergeCell ref="F97:H97"/>
    <mergeCell ref="I97:K97"/>
    <mergeCell ref="C98:E98"/>
    <mergeCell ref="F98:H98"/>
    <mergeCell ref="I98:K98"/>
    <mergeCell ref="C95:E95"/>
    <mergeCell ref="F95:H95"/>
    <mergeCell ref="I95:K95"/>
    <mergeCell ref="C96:E96"/>
    <mergeCell ref="F96:H96"/>
    <mergeCell ref="I96:K96"/>
    <mergeCell ref="C101:E101"/>
    <mergeCell ref="F101:H101"/>
    <mergeCell ref="I101:K101"/>
    <mergeCell ref="C102:E102"/>
    <mergeCell ref="F102:H102"/>
    <mergeCell ref="I102:K102"/>
    <mergeCell ref="C99:E99"/>
    <mergeCell ref="F99:H99"/>
    <mergeCell ref="I99:K99"/>
    <mergeCell ref="C100:E100"/>
    <mergeCell ref="F100:H100"/>
    <mergeCell ref="I100:K100"/>
    <mergeCell ref="C105:E105"/>
    <mergeCell ref="F105:H105"/>
    <mergeCell ref="I105:K105"/>
    <mergeCell ref="C106:E106"/>
    <mergeCell ref="F106:H106"/>
    <mergeCell ref="I106:K106"/>
    <mergeCell ref="C103:E103"/>
    <mergeCell ref="F103:H103"/>
    <mergeCell ref="I103:K103"/>
    <mergeCell ref="C104:E104"/>
    <mergeCell ref="F104:H104"/>
    <mergeCell ref="I104:K104"/>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20:E120"/>
    <mergeCell ref="C121:E121"/>
    <mergeCell ref="C122:E122"/>
    <mergeCell ref="C123:E123"/>
    <mergeCell ref="C124:E124"/>
    <mergeCell ref="C125:E125"/>
    <mergeCell ref="C115:E115"/>
    <mergeCell ref="F115:H115"/>
    <mergeCell ref="I115:K115"/>
    <mergeCell ref="C116:E116"/>
    <mergeCell ref="F116:H116"/>
    <mergeCell ref="I116:K116"/>
    <mergeCell ref="C132:E132"/>
    <mergeCell ref="C133:E133"/>
    <mergeCell ref="C134:E134"/>
    <mergeCell ref="C135:E135"/>
    <mergeCell ref="J135:K135"/>
    <mergeCell ref="C136:E136"/>
    <mergeCell ref="J136:K136"/>
    <mergeCell ref="C126:E126"/>
    <mergeCell ref="C127:E127"/>
    <mergeCell ref="C128:E128"/>
    <mergeCell ref="C129:E129"/>
    <mergeCell ref="C130:E130"/>
    <mergeCell ref="C131:E131"/>
    <mergeCell ref="C140:E140"/>
    <mergeCell ref="J140:K140"/>
    <mergeCell ref="C141:E141"/>
    <mergeCell ref="J141:K141"/>
    <mergeCell ref="C137:E137"/>
    <mergeCell ref="J137:K137"/>
    <mergeCell ref="C138:E138"/>
    <mergeCell ref="J138:K138"/>
    <mergeCell ref="C139:E139"/>
    <mergeCell ref="J139:K139"/>
  </mergeCells>
  <phoneticPr fontId="15"/>
  <conditionalFormatting sqref="C23">
    <cfRule type="expression" dxfId="128" priority="4">
      <formula>$C23&lt;&gt;""</formula>
    </cfRule>
  </conditionalFormatting>
  <conditionalFormatting sqref="C50:E53 C55:E65">
    <cfRule type="expression" dxfId="127" priority="19">
      <formula>$C50&lt;&gt;""</formula>
    </cfRule>
  </conditionalFormatting>
  <conditionalFormatting sqref="C69:E90">
    <cfRule type="expression" dxfId="126" priority="5">
      <formula>$E$25=$D$183</formula>
    </cfRule>
  </conditionalFormatting>
  <conditionalFormatting sqref="C95:E116">
    <cfRule type="expression" dxfId="125" priority="16">
      <formula>AND($E$28&lt;&gt;"",$E$28&lt;&gt;"以下なし")</formula>
    </cfRule>
  </conditionalFormatting>
  <conditionalFormatting sqref="C120:E141">
    <cfRule type="expression" dxfId="124" priority="13">
      <formula>AND($E$31&lt;&gt;"",$E$31&lt;&gt;"以下なし")</formula>
    </cfRule>
  </conditionalFormatting>
  <conditionalFormatting sqref="C7:K7 C12:E14">
    <cfRule type="expression" dxfId="123" priority="33">
      <formula>$C7&lt;&gt;""</formula>
    </cfRule>
  </conditionalFormatting>
  <conditionalFormatting sqref="C69:K90">
    <cfRule type="expression" dxfId="122" priority="6">
      <formula>C69&lt;&gt;""</formula>
    </cfRule>
  </conditionalFormatting>
  <conditionalFormatting sqref="C95:K116 C120:E141">
    <cfRule type="expression" dxfId="121" priority="12">
      <formula>C95&lt;&gt;""</formula>
    </cfRule>
  </conditionalFormatting>
  <conditionalFormatting sqref="E19:F19">
    <cfRule type="expression" dxfId="120" priority="30">
      <formula>$E19&lt;&gt;""</formula>
    </cfRule>
  </conditionalFormatting>
  <conditionalFormatting sqref="E22:F22 H22 C23">
    <cfRule type="expression" dxfId="119" priority="1">
      <formula>$K$21="無"</formula>
    </cfRule>
  </conditionalFormatting>
  <conditionalFormatting sqref="E22:F22">
    <cfRule type="expression" dxfId="118" priority="3">
      <formula>$E22&lt;&gt;""</formula>
    </cfRule>
  </conditionalFormatting>
  <conditionalFormatting sqref="E25:K31">
    <cfRule type="expression" dxfId="117" priority="20">
      <formula>$E$25=$D$183</formula>
    </cfRule>
    <cfRule type="expression" dxfId="116" priority="28">
      <formula>E25&lt;&gt;""</formula>
    </cfRule>
  </conditionalFormatting>
  <conditionalFormatting sqref="E26:K31">
    <cfRule type="expression" dxfId="115" priority="27">
      <formula>$E$26=$D$183</formula>
    </cfRule>
  </conditionalFormatting>
  <conditionalFormatting sqref="E27:K31">
    <cfRule type="expression" dxfId="114" priority="25">
      <formula>$E$27=$D$183</formula>
    </cfRule>
  </conditionalFormatting>
  <conditionalFormatting sqref="E28:K31">
    <cfRule type="expression" dxfId="113" priority="24">
      <formula>$E$28=$D$183</formula>
    </cfRule>
  </conditionalFormatting>
  <conditionalFormatting sqref="E29:K31">
    <cfRule type="expression" dxfId="112" priority="23">
      <formula>$E$29=$D$183</formula>
    </cfRule>
  </conditionalFormatting>
  <conditionalFormatting sqref="E30:K31">
    <cfRule type="expression" dxfId="111" priority="22">
      <formula>$E$30=$D$183</formula>
    </cfRule>
  </conditionalFormatting>
  <conditionalFormatting sqref="E31:K31">
    <cfRule type="expression" dxfId="110" priority="21">
      <formula>$E$31=$D$183</formula>
    </cfRule>
  </conditionalFormatting>
  <conditionalFormatting sqref="F69:H90">
    <cfRule type="expression" dxfId="109" priority="18">
      <formula>AND($E$26&lt;&gt;"",$E$26&lt;&gt;"以下なし")</formula>
    </cfRule>
  </conditionalFormatting>
  <conditionalFormatting sqref="F95:H116">
    <cfRule type="expression" dxfId="108" priority="15">
      <formula>AND($E$29&lt;&gt;"",$E$29&lt;&gt;"以下なし")</formula>
    </cfRule>
  </conditionalFormatting>
  <conditionalFormatting sqref="G49">
    <cfRule type="expression" dxfId="107" priority="7">
      <formula>$G$49="OK"</formula>
    </cfRule>
    <cfRule type="expression" dxfId="106" priority="8">
      <formula>$G$49="NG"</formula>
    </cfRule>
  </conditionalFormatting>
  <conditionalFormatting sqref="H19:I20">
    <cfRule type="expression" dxfId="105" priority="29">
      <formula>$H19&lt;&gt;""</formula>
    </cfRule>
  </conditionalFormatting>
  <conditionalFormatting sqref="H22:I22">
    <cfRule type="expression" dxfId="104" priority="2">
      <formula>$H22&lt;&gt;""</formula>
    </cfRule>
  </conditionalFormatting>
  <conditionalFormatting sqref="I69:K90">
    <cfRule type="expression" dxfId="103" priority="17">
      <formula>AND($E$27&lt;&gt;"",$E$27&lt;&gt;"以下なし")</formula>
    </cfRule>
  </conditionalFormatting>
  <conditionalFormatting sqref="I95:K116">
    <cfRule type="expression" dxfId="102" priority="14">
      <formula>AND($E$30&lt;&gt;"",$E$30&lt;&gt;"以下なし")</formula>
    </cfRule>
  </conditionalFormatting>
  <conditionalFormatting sqref="J17:K17">
    <cfRule type="expression" dxfId="101" priority="31">
      <formula>$J17&lt;&gt;""</formula>
    </cfRule>
  </conditionalFormatting>
  <conditionalFormatting sqref="K8:K9 K21">
    <cfRule type="expression" dxfId="100" priority="32">
      <formula>$K8&lt;&gt;""</formula>
    </cfRule>
  </conditionalFormatting>
  <dataValidations count="3">
    <dataValidation type="list" allowBlank="1" showInputMessage="1" showErrorMessage="1" sqref="K21 K8:K9" xr:uid="{C7F56B70-B10F-4A92-B71C-546CD1E56A02}">
      <formula1>$F$144:$F$146</formula1>
    </dataValidation>
    <dataValidation type="list" allowBlank="1" showInputMessage="1" showErrorMessage="1" sqref="E25:F31" xr:uid="{699CDFF4-B003-4F78-8A6B-B02773CA0B3F}">
      <formula1>$D$171:$D$183</formula1>
    </dataValidation>
    <dataValidation type="list" allowBlank="1" showInputMessage="1" showErrorMessage="1" sqref="H25:I31" xr:uid="{AE79E9CA-70E0-4D61-AE21-5E1C7E4C55A9}">
      <formula1>$D$184:$D$190</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13CCF-12ED-4960-8083-AE679CF8B754}">
  <sheetPr>
    <tabColor rgb="FF92D050"/>
  </sheetPr>
  <dimension ref="B1:Q196"/>
  <sheetViews>
    <sheetView showGridLines="0" view="pageBreakPreview" topLeftCell="B1"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62" t="s">
        <v>416</v>
      </c>
      <c r="E1" s="263"/>
      <c r="F1" s="263"/>
      <c r="G1" s="263"/>
      <c r="H1" s="263"/>
      <c r="I1" s="264"/>
      <c r="J1" s="16" t="s">
        <v>1</v>
      </c>
      <c r="N1" s="180" t="s">
        <v>414</v>
      </c>
    </row>
    <row r="2" spans="2:14" ht="24.95" customHeight="1" thickBot="1" x14ac:dyDescent="0.2">
      <c r="B2" s="20" t="s">
        <v>410</v>
      </c>
      <c r="K2" s="241">
        <v>1</v>
      </c>
      <c r="L2" s="241"/>
      <c r="M2" s="204"/>
      <c r="N2" s="181" t="s">
        <v>415</v>
      </c>
    </row>
    <row r="3" spans="2:14" ht="18" customHeight="1" thickBot="1" x14ac:dyDescent="0.2">
      <c r="B3" s="20" t="s">
        <v>0</v>
      </c>
      <c r="N3" s="21" t="str">
        <f>N118</f>
        <v>本シートの入力をお願いします。</v>
      </c>
    </row>
    <row r="4" spans="2:14" ht="18" customHeight="1" thickBot="1" x14ac:dyDescent="0.2">
      <c r="B4" s="184" t="s">
        <v>3</v>
      </c>
      <c r="C4" s="185" t="s">
        <v>4</v>
      </c>
      <c r="D4" s="185"/>
      <c r="E4" s="185"/>
      <c r="F4" s="185"/>
      <c r="G4" s="185"/>
      <c r="H4" s="185"/>
      <c r="I4" s="185"/>
      <c r="J4" s="185"/>
      <c r="K4" s="186"/>
    </row>
    <row r="5" spans="2:14" ht="18" customHeight="1" x14ac:dyDescent="0.15">
      <c r="B5" s="23" t="s">
        <v>5</v>
      </c>
      <c r="C5" s="24"/>
      <c r="D5" s="25"/>
      <c r="E5" s="25"/>
      <c r="F5" s="25"/>
      <c r="G5" s="26" t="s">
        <v>250</v>
      </c>
      <c r="H5" s="285" t="str">
        <f>IF('調査票(2期主)'!$K$9="有",'調査票(2期主)'!H5:K5,"")</f>
        <v/>
      </c>
      <c r="I5" s="286"/>
      <c r="J5" s="286"/>
      <c r="K5" s="287"/>
      <c r="N5" s="22" t="s">
        <v>250</v>
      </c>
    </row>
    <row r="6" spans="2:14" ht="18" customHeight="1" x14ac:dyDescent="0.15">
      <c r="B6" s="27"/>
      <c r="C6" s="28"/>
      <c r="D6" s="29"/>
      <c r="E6" s="29"/>
      <c r="F6" s="29"/>
      <c r="G6" s="30" t="s">
        <v>250</v>
      </c>
      <c r="H6" s="288" t="str">
        <f>IF('調査票(2期主)'!$K$9="有",'調査票(2期主)'!H6:K6,"")</f>
        <v/>
      </c>
      <c r="I6" s="289"/>
      <c r="J6" s="289"/>
      <c r="K6" s="290"/>
      <c r="N6" s="22" t="s">
        <v>250</v>
      </c>
    </row>
    <row r="7" spans="2:14" ht="18" customHeight="1" x14ac:dyDescent="0.15">
      <c r="B7" s="31" t="s">
        <v>26</v>
      </c>
      <c r="C7" s="291" t="str">
        <f>IF('調査票(2期主)'!$K$9="有",'調査票(2期主)'!C7:C7,"")</f>
        <v/>
      </c>
      <c r="D7" s="292"/>
      <c r="E7" s="292"/>
      <c r="F7" s="292"/>
      <c r="G7" s="292"/>
      <c r="H7" s="292"/>
      <c r="I7" s="292"/>
      <c r="J7" s="292"/>
      <c r="K7" s="293"/>
      <c r="N7" s="22" t="s">
        <v>250</v>
      </c>
    </row>
    <row r="8" spans="2:14" ht="18" customHeight="1" x14ac:dyDescent="0.15">
      <c r="B8" s="27"/>
      <c r="C8" s="28"/>
      <c r="D8" s="29"/>
      <c r="E8" s="29"/>
      <c r="F8" s="29"/>
      <c r="G8" s="29"/>
      <c r="H8" s="29"/>
      <c r="I8" s="29"/>
      <c r="J8" s="30"/>
      <c r="K8" s="92"/>
    </row>
    <row r="9" spans="2:14" ht="18" customHeight="1" x14ac:dyDescent="0.15">
      <c r="B9" s="35" t="s">
        <v>31</v>
      </c>
      <c r="C9" s="294" t="str">
        <f>IF('調査票(2期主)'!$K$9="有",'調査票(2期主)'!C9:C9,"")</f>
        <v/>
      </c>
      <c r="D9" s="295"/>
      <c r="E9" s="36"/>
      <c r="F9" s="36"/>
      <c r="G9" s="36"/>
      <c r="H9" s="36"/>
      <c r="I9" s="36"/>
      <c r="J9" s="37"/>
      <c r="K9" s="93"/>
      <c r="N9" s="22" t="s">
        <v>250</v>
      </c>
    </row>
    <row r="10" spans="2:14" ht="18" customHeight="1" x14ac:dyDescent="0.15">
      <c r="B10" s="31" t="str">
        <f>'調査票(1期主)'!B10</f>
        <v>④ 週休２日促進工事の取組</v>
      </c>
      <c r="C10" s="38"/>
      <c r="D10" s="39"/>
      <c r="E10" s="39"/>
      <c r="F10" s="39"/>
      <c r="G10" s="39"/>
      <c r="H10" s="39"/>
      <c r="I10" s="39"/>
      <c r="J10" s="50" t="s">
        <v>250</v>
      </c>
      <c r="K10" s="91" t="str">
        <f>IF('調査票(2期主)'!$K$9="有",'調査票(2期主)'!K10:K10,"")</f>
        <v/>
      </c>
      <c r="N10" s="22" t="s">
        <v>250</v>
      </c>
    </row>
    <row r="11" spans="2:14" ht="18" customHeight="1" x14ac:dyDescent="0.15">
      <c r="B11" s="41"/>
      <c r="C11" s="28"/>
      <c r="D11" s="29"/>
      <c r="E11" s="29"/>
      <c r="F11" s="29"/>
      <c r="G11" s="29"/>
      <c r="H11" s="29"/>
      <c r="I11" s="30" t="s">
        <v>250</v>
      </c>
      <c r="J11" s="288" t="str">
        <f>IF('調査票(2期主)'!$K$9="有",'調査票(2期主)'!J11:J11,"")</f>
        <v/>
      </c>
      <c r="K11" s="290"/>
      <c r="N11" s="22" t="s">
        <v>250</v>
      </c>
    </row>
    <row r="12" spans="2:14" ht="18" customHeight="1" x14ac:dyDescent="0.15">
      <c r="B12" s="31" t="s">
        <v>82</v>
      </c>
      <c r="C12" s="303" t="str">
        <f>IF('調査票(2期主)'!$K$9="有",'調査票(2期主)'!C12:C12,"")</f>
        <v/>
      </c>
      <c r="D12" s="304"/>
      <c r="E12" s="304"/>
      <c r="F12" s="42" t="s">
        <v>83</v>
      </c>
      <c r="G12" s="39" t="s">
        <v>250</v>
      </c>
      <c r="H12" s="39"/>
      <c r="I12" s="39"/>
      <c r="J12" s="39"/>
      <c r="K12" s="43"/>
      <c r="N12" s="22" t="s">
        <v>250</v>
      </c>
    </row>
    <row r="13" spans="2:14" ht="18" customHeight="1" x14ac:dyDescent="0.15">
      <c r="B13" s="23"/>
      <c r="C13" s="305" t="str">
        <f>IF('調査票(2期主)'!$K$9="有",'調査票(2期主)'!C13:C13,"")</f>
        <v/>
      </c>
      <c r="D13" s="306"/>
      <c r="E13" s="306"/>
      <c r="F13" s="44" t="s">
        <v>83</v>
      </c>
      <c r="G13" s="45" t="s">
        <v>250</v>
      </c>
      <c r="H13" s="45"/>
      <c r="I13" s="45"/>
      <c r="J13" s="45"/>
      <c r="K13" s="46"/>
      <c r="N13" s="22" t="s">
        <v>250</v>
      </c>
    </row>
    <row r="14" spans="2:14" ht="18" customHeight="1" x14ac:dyDescent="0.15">
      <c r="B14" s="27"/>
      <c r="C14" s="307" t="str">
        <f>IF('調査票(2期主)'!$K$9="有",'調査票(2期主)'!C14:C14,"")</f>
        <v/>
      </c>
      <c r="D14" s="308"/>
      <c r="E14" s="308"/>
      <c r="F14" s="47" t="s">
        <v>83</v>
      </c>
      <c r="G14" s="29" t="s">
        <v>250</v>
      </c>
      <c r="H14" s="29"/>
      <c r="I14" s="29"/>
      <c r="J14" s="29"/>
      <c r="K14" s="48"/>
      <c r="N14" s="22" t="s">
        <v>250</v>
      </c>
    </row>
    <row r="15" spans="2:14" ht="18" customHeight="1" x14ac:dyDescent="0.15">
      <c r="B15" s="35" t="s">
        <v>89</v>
      </c>
      <c r="C15" s="36"/>
      <c r="D15" s="36"/>
      <c r="E15" s="36"/>
      <c r="F15" s="36"/>
      <c r="G15" s="36"/>
      <c r="H15" s="36"/>
      <c r="I15" s="37" t="s">
        <v>250</v>
      </c>
      <c r="J15" s="309" t="str">
        <f>IF('調査票(2期主)'!$K$9="有",'調査票(2期主)'!J15:J15,"")</f>
        <v/>
      </c>
      <c r="K15" s="310"/>
      <c r="N15" s="22" t="s">
        <v>250</v>
      </c>
    </row>
    <row r="16" spans="2:14" ht="18" customHeight="1" x14ac:dyDescent="0.15">
      <c r="B16" s="35" t="s">
        <v>365</v>
      </c>
      <c r="C16" s="36"/>
      <c r="D16" s="36"/>
      <c r="E16" s="36"/>
      <c r="F16" s="36"/>
      <c r="G16" s="36"/>
      <c r="H16" s="36"/>
      <c r="I16" s="37" t="s">
        <v>250</v>
      </c>
      <c r="J16" s="298" t="str">
        <f>IF('調査票(2期主)'!$K$9="有",'調査票(2期主)'!J16:J16,"")</f>
        <v/>
      </c>
      <c r="K16" s="299"/>
      <c r="N16" s="22" t="s">
        <v>250</v>
      </c>
    </row>
    <row r="17" spans="2:14" ht="18" customHeight="1" x14ac:dyDescent="0.15">
      <c r="B17" s="35" t="s">
        <v>98</v>
      </c>
      <c r="C17" s="36"/>
      <c r="D17" s="36"/>
      <c r="E17" s="36"/>
      <c r="F17" s="36"/>
      <c r="G17" s="36"/>
      <c r="H17" s="36"/>
      <c r="I17" s="37" t="s">
        <v>250</v>
      </c>
      <c r="J17" s="298" t="str">
        <f>IF('調査票(2期主)'!$K$9="有",'調査票(2期主)'!J17:J17,"")</f>
        <v/>
      </c>
      <c r="K17" s="299"/>
      <c r="N17" s="22" t="s">
        <v>250</v>
      </c>
    </row>
    <row r="18" spans="2:14" ht="18" customHeight="1" x14ac:dyDescent="0.15">
      <c r="B18" s="49" t="s">
        <v>101</v>
      </c>
      <c r="C18" s="294" t="str">
        <f>IF('調査票(2期主)'!$K$9="有",'調査票(2期主)'!C18:C18,"")</f>
        <v/>
      </c>
      <c r="D18" s="300"/>
      <c r="E18" s="300"/>
      <c r="F18" s="300"/>
      <c r="G18" s="300"/>
      <c r="H18" s="300"/>
      <c r="I18" s="300"/>
      <c r="J18" s="300"/>
      <c r="K18" s="299"/>
      <c r="N18" s="22" t="s">
        <v>250</v>
      </c>
    </row>
    <row r="19" spans="2:14" ht="18" customHeight="1" x14ac:dyDescent="0.15">
      <c r="B19" s="31" t="s">
        <v>102</v>
      </c>
      <c r="C19" s="38"/>
      <c r="D19" s="50" t="s">
        <v>104</v>
      </c>
      <c r="E19" s="301" t="str">
        <f>IF('調査票(2期主)'!$K$9="有",'調査票(2期主)'!E19:E19,"")</f>
        <v/>
      </c>
      <c r="F19" s="302"/>
      <c r="G19" s="51" t="s">
        <v>103</v>
      </c>
      <c r="H19" s="301" t="str">
        <f>IF('調査票(2期主)'!$K$9="有",'調査票(2期主)'!H19:H19,"")</f>
        <v/>
      </c>
      <c r="I19" s="302"/>
      <c r="J19" s="39" t="s">
        <v>105</v>
      </c>
      <c r="K19" s="43"/>
      <c r="N19" s="22" t="s">
        <v>250</v>
      </c>
    </row>
    <row r="20" spans="2:14" ht="18" customHeight="1" x14ac:dyDescent="0.15">
      <c r="B20" s="41"/>
      <c r="C20" s="28"/>
      <c r="D20" s="29"/>
      <c r="E20" s="29"/>
      <c r="F20" s="29"/>
      <c r="G20" s="30" t="s">
        <v>107</v>
      </c>
      <c r="H20" s="311" t="str">
        <f>IF('調査票(2期主)'!$K$9="有",'調査票(2期主)'!H20:H20,"")</f>
        <v/>
      </c>
      <c r="I20" s="312"/>
      <c r="J20" s="29" t="s">
        <v>106</v>
      </c>
      <c r="K20" s="48"/>
      <c r="N20" s="22" t="s">
        <v>250</v>
      </c>
    </row>
    <row r="21" spans="2:14" ht="18" customHeight="1" x14ac:dyDescent="0.15">
      <c r="B21" s="31" t="s">
        <v>108</v>
      </c>
      <c r="C21" s="38"/>
      <c r="D21" s="39"/>
      <c r="E21" s="39"/>
      <c r="F21" s="39"/>
      <c r="G21" s="39"/>
      <c r="H21" s="39"/>
      <c r="I21" s="39"/>
      <c r="J21" s="50" t="s">
        <v>109</v>
      </c>
      <c r="K21" s="91" t="str">
        <f>IF('調査票(2期主)'!$K$9="有",'調査票(2期主)'!K21:K21,"")</f>
        <v/>
      </c>
      <c r="N21" s="22" t="s">
        <v>250</v>
      </c>
    </row>
    <row r="22" spans="2:14" ht="18" customHeight="1" x14ac:dyDescent="0.15">
      <c r="B22" s="23"/>
      <c r="C22" s="58"/>
      <c r="D22" s="59" t="s">
        <v>110</v>
      </c>
      <c r="E22" s="313" t="str">
        <f>IF(AND('調査票(2期主)'!$K$9="有",'調査票(2期主)'!$K$21="有"),'調査票(2期主)'!E22:E22,"")</f>
        <v/>
      </c>
      <c r="F22" s="314"/>
      <c r="G22" s="55" t="s">
        <v>103</v>
      </c>
      <c r="H22" s="313" t="str">
        <f>IF(AND('調査票(2期主)'!$K$9="有",'調査票(2期主)'!$K$21="有"),'調査票(2期主)'!H22:H22,"")</f>
        <v/>
      </c>
      <c r="I22" s="314"/>
      <c r="J22" s="45" t="s">
        <v>111</v>
      </c>
      <c r="K22" s="46"/>
      <c r="N22" s="22" t="s">
        <v>250</v>
      </c>
    </row>
    <row r="23" spans="2:14" ht="18" customHeight="1" x14ac:dyDescent="0.15">
      <c r="B23" s="41"/>
      <c r="C23" s="296" t="str">
        <f>IF('調査票(2期主)'!$K$9="有",'調査票(2期主)'!C23:C23,"")</f>
        <v/>
      </c>
      <c r="D23" s="289"/>
      <c r="E23" s="297"/>
      <c r="F23" s="47" t="s">
        <v>83</v>
      </c>
      <c r="G23" s="29" t="s">
        <v>114</v>
      </c>
      <c r="H23" s="29"/>
      <c r="I23" s="29"/>
      <c r="J23" s="29"/>
      <c r="K23" s="48"/>
      <c r="N23" s="22" t="s">
        <v>250</v>
      </c>
    </row>
    <row r="24" spans="2:14" ht="18" customHeight="1" x14ac:dyDescent="0.15">
      <c r="B24" s="31" t="s">
        <v>115</v>
      </c>
      <c r="C24" s="38"/>
      <c r="D24" s="39"/>
      <c r="E24" s="187" t="s">
        <v>116</v>
      </c>
      <c r="F24" s="187"/>
      <c r="G24" s="187" t="s">
        <v>117</v>
      </c>
      <c r="H24" s="187" t="s">
        <v>118</v>
      </c>
      <c r="I24" s="187"/>
      <c r="J24" s="187" t="s">
        <v>119</v>
      </c>
      <c r="K24" s="188" t="s">
        <v>120</v>
      </c>
      <c r="N24" s="22" t="s">
        <v>264</v>
      </c>
    </row>
    <row r="25" spans="2:14" ht="18" customHeight="1" x14ac:dyDescent="0.15">
      <c r="B25" s="23"/>
      <c r="C25" s="58"/>
      <c r="D25" s="59" t="s">
        <v>121</v>
      </c>
      <c r="E25" s="259"/>
      <c r="F25" s="260"/>
      <c r="G25" s="191"/>
      <c r="H25" s="259"/>
      <c r="I25" s="261"/>
      <c r="J25" s="192"/>
      <c r="K25" s="189"/>
      <c r="M25" s="18" t="s">
        <v>6</v>
      </c>
      <c r="N25" s="22" t="s">
        <v>175</v>
      </c>
    </row>
    <row r="26" spans="2:14" ht="18" customHeight="1" x14ac:dyDescent="0.15">
      <c r="B26" s="23"/>
      <c r="C26" s="58"/>
      <c r="D26" s="59" t="s">
        <v>122</v>
      </c>
      <c r="E26" s="259"/>
      <c r="F26" s="260"/>
      <c r="G26" s="191"/>
      <c r="H26" s="259"/>
      <c r="I26" s="261"/>
      <c r="J26" s="192"/>
      <c r="K26" s="189"/>
      <c r="M26" s="18" t="s">
        <v>6</v>
      </c>
      <c r="N26" s="22" t="s">
        <v>151</v>
      </c>
    </row>
    <row r="27" spans="2:14" ht="18" customHeight="1" x14ac:dyDescent="0.15">
      <c r="B27" s="23"/>
      <c r="C27" s="58"/>
      <c r="D27" s="59" t="s">
        <v>123</v>
      </c>
      <c r="E27" s="259"/>
      <c r="F27" s="260"/>
      <c r="G27" s="191"/>
      <c r="H27" s="259"/>
      <c r="I27" s="261"/>
      <c r="J27" s="192"/>
      <c r="K27" s="189"/>
      <c r="M27" s="18" t="s">
        <v>6</v>
      </c>
      <c r="N27" s="22" t="s">
        <v>178</v>
      </c>
    </row>
    <row r="28" spans="2:14" ht="18" customHeight="1" x14ac:dyDescent="0.15">
      <c r="B28" s="23"/>
      <c r="C28" s="58"/>
      <c r="D28" s="59" t="s">
        <v>124</v>
      </c>
      <c r="E28" s="259"/>
      <c r="F28" s="260"/>
      <c r="G28" s="191"/>
      <c r="H28" s="259"/>
      <c r="I28" s="261"/>
      <c r="J28" s="192"/>
      <c r="K28" s="189"/>
      <c r="M28" s="18" t="s">
        <v>6</v>
      </c>
      <c r="N28" s="22" t="s">
        <v>154</v>
      </c>
    </row>
    <row r="29" spans="2:14" ht="18" customHeight="1" x14ac:dyDescent="0.15">
      <c r="B29" s="23"/>
      <c r="C29" s="58"/>
      <c r="D29" s="59" t="s">
        <v>125</v>
      </c>
      <c r="E29" s="259"/>
      <c r="F29" s="260"/>
      <c r="G29" s="191"/>
      <c r="H29" s="259"/>
      <c r="I29" s="261"/>
      <c r="J29" s="192"/>
      <c r="K29" s="189"/>
      <c r="M29" s="18" t="s">
        <v>6</v>
      </c>
      <c r="N29" s="22" t="s">
        <v>176</v>
      </c>
    </row>
    <row r="30" spans="2:14" ht="18" customHeight="1" x14ac:dyDescent="0.15">
      <c r="B30" s="23"/>
      <c r="C30" s="58"/>
      <c r="D30" s="59" t="s">
        <v>126</v>
      </c>
      <c r="E30" s="259"/>
      <c r="F30" s="260"/>
      <c r="G30" s="191"/>
      <c r="H30" s="259"/>
      <c r="I30" s="261"/>
      <c r="J30" s="192"/>
      <c r="K30" s="189"/>
      <c r="M30" s="18" t="s">
        <v>6</v>
      </c>
      <c r="N30" s="22" t="s">
        <v>177</v>
      </c>
    </row>
    <row r="31" spans="2:14" ht="18" customHeight="1" x14ac:dyDescent="0.15">
      <c r="B31" s="41"/>
      <c r="C31" s="28"/>
      <c r="D31" s="30" t="s">
        <v>127</v>
      </c>
      <c r="E31" s="259"/>
      <c r="F31" s="260"/>
      <c r="G31" s="191"/>
      <c r="H31" s="259"/>
      <c r="I31" s="261"/>
      <c r="J31" s="192"/>
      <c r="K31" s="189"/>
      <c r="M31" s="18" t="s">
        <v>6</v>
      </c>
      <c r="N31" s="202" t="s">
        <v>413</v>
      </c>
    </row>
    <row r="32" spans="2:14" ht="18" customHeight="1" x14ac:dyDescent="0.15">
      <c r="B32" s="31" t="s">
        <v>145</v>
      </c>
      <c r="C32" s="38"/>
      <c r="D32" s="50" t="s">
        <v>250</v>
      </c>
      <c r="E32" s="315" t="str">
        <f>IF('調査票(2期主)'!$K$9="有",'調査票(2期主)'!E32:E32,"")</f>
        <v/>
      </c>
      <c r="F32" s="316"/>
      <c r="G32" s="317"/>
      <c r="H32" s="315" t="str">
        <f>IF('調査票(2期主)'!$K$9="有",'調査票(2期主)'!H32:H32,"")</f>
        <v/>
      </c>
      <c r="I32" s="317"/>
      <c r="J32" s="39" t="s">
        <v>250</v>
      </c>
      <c r="K32" s="60"/>
      <c r="N32" s="22" t="s">
        <v>250</v>
      </c>
    </row>
    <row r="33" spans="2:14" ht="18" customHeight="1" thickBot="1" x14ac:dyDescent="0.2">
      <c r="B33" s="61"/>
      <c r="C33" s="62"/>
      <c r="D33" s="63" t="s">
        <v>250</v>
      </c>
      <c r="E33" s="318" t="str">
        <f>IF('調査票(2期主)'!$K$9="有",'調査票(2期主)'!E33:E33,"")</f>
        <v/>
      </c>
      <c r="F33" s="319"/>
      <c r="G33" s="320"/>
      <c r="H33" s="321" t="str">
        <f>IF('調査票(2期主)'!$K$9="有",'調査票(2期主)'!H33:H33,"")</f>
        <v/>
      </c>
      <c r="I33" s="322"/>
      <c r="J33" s="64" t="s">
        <v>250</v>
      </c>
      <c r="K33" s="65"/>
      <c r="N33" s="22" t="s">
        <v>250</v>
      </c>
    </row>
    <row r="34" spans="2:14" ht="18" customHeight="1" x14ac:dyDescent="0.15">
      <c r="N34" s="19"/>
    </row>
    <row r="35" spans="2:14" ht="18" customHeight="1" x14ac:dyDescent="0.15">
      <c r="G35" s="66" t="str">
        <f>IF(AND(H5&lt;&gt;"",E25&lt;&gt;D183,K25=""),N148,"")</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411</v>
      </c>
      <c r="C47" s="67"/>
      <c r="G47" s="67"/>
      <c r="K47" s="241">
        <v>2</v>
      </c>
      <c r="L47" s="241"/>
      <c r="M47" s="16"/>
      <c r="N47" s="16"/>
    </row>
    <row r="48" spans="2:14" ht="18" customHeight="1" thickBot="1" x14ac:dyDescent="0.2">
      <c r="B48" s="20" t="s">
        <v>179</v>
      </c>
      <c r="C48" s="67"/>
      <c r="E48" s="67"/>
      <c r="G48" s="67"/>
      <c r="M48" s="16"/>
      <c r="N48" s="16"/>
    </row>
    <row r="49" spans="2:14" ht="18" customHeight="1" x14ac:dyDescent="0.15">
      <c r="B49" s="68" t="s">
        <v>184</v>
      </c>
      <c r="C49" s="242" t="str">
        <f>IF(COUNTBLANK(C50:C65)=0,SUM(C50:C65),"")</f>
        <v/>
      </c>
      <c r="D49" s="243"/>
      <c r="E49" s="244"/>
      <c r="F49" s="69"/>
      <c r="G49" s="70" t="str">
        <f>IF(C49&lt;&gt;"","OK",IF(AND(C49="",E25=""),"","NG"))</f>
        <v/>
      </c>
      <c r="H49" s="71" t="str">
        <f>IF(AND(OR(E25=D183,E26=D183,E27=D183,E28=D183,E29=D183,E30=D183,E31&lt;&gt;""),G49="NG"),N148,IF(G49="NG",N149,""))</f>
        <v/>
      </c>
      <c r="I49" s="69"/>
      <c r="J49" s="69"/>
      <c r="K49" s="72"/>
      <c r="N49" s="22" t="s">
        <v>204</v>
      </c>
    </row>
    <row r="50" spans="2:14" ht="18" customHeight="1" x14ac:dyDescent="0.15">
      <c r="B50" s="23" t="s">
        <v>180</v>
      </c>
      <c r="C50" s="245"/>
      <c r="D50" s="246"/>
      <c r="E50" s="247"/>
      <c r="F50" s="16" t="s">
        <v>203</v>
      </c>
      <c r="K50" s="73"/>
      <c r="M50" s="18" t="s">
        <v>6</v>
      </c>
      <c r="N50" s="22" t="s">
        <v>245</v>
      </c>
    </row>
    <row r="51" spans="2:14" ht="18" customHeight="1" x14ac:dyDescent="0.15">
      <c r="B51" s="23" t="s">
        <v>181</v>
      </c>
      <c r="C51" s="245"/>
      <c r="D51" s="246"/>
      <c r="E51" s="247"/>
      <c r="F51" s="16" t="s">
        <v>203</v>
      </c>
      <c r="K51" s="73"/>
      <c r="M51" s="18" t="s">
        <v>6</v>
      </c>
      <c r="N51" s="22" t="s">
        <v>245</v>
      </c>
    </row>
    <row r="52" spans="2:14" ht="18" customHeight="1" x14ac:dyDescent="0.15">
      <c r="B52" s="23" t="s">
        <v>182</v>
      </c>
      <c r="C52" s="245"/>
      <c r="D52" s="246"/>
      <c r="E52" s="247"/>
      <c r="F52" s="16" t="s">
        <v>203</v>
      </c>
      <c r="K52" s="73"/>
      <c r="M52" s="18" t="s">
        <v>6</v>
      </c>
      <c r="N52" s="22" t="s">
        <v>245</v>
      </c>
    </row>
    <row r="53" spans="2:14" ht="18" customHeight="1" x14ac:dyDescent="0.15">
      <c r="B53" s="23" t="s">
        <v>183</v>
      </c>
      <c r="C53" s="245"/>
      <c r="D53" s="246"/>
      <c r="E53" s="247"/>
      <c r="F53" s="16" t="s">
        <v>203</v>
      </c>
      <c r="G53" s="67"/>
      <c r="K53" s="73"/>
      <c r="M53" s="18" t="s">
        <v>6</v>
      </c>
      <c r="N53" s="22" t="s">
        <v>208</v>
      </c>
    </row>
    <row r="54" spans="2:14" ht="18" customHeight="1" x14ac:dyDescent="0.15">
      <c r="B54" s="23" t="s">
        <v>372</v>
      </c>
      <c r="C54" s="248" t="str">
        <f>IF(E25=D183,0,IF(AND(E26=D183,J135&lt;&gt;""),J135,IF(AND(E27=D183,COUNTBLANK(J135:J136)=0),SUM(J135:K136),IF(AND(E28=D183,COUNTBLANK(J135:J137)=0),SUM(J135:K137),IF(AND(E29=D183,COUNTBLANK(J135:J138)=0),SUM(J135:K138),IF(AND(E30=D183,COUNTBLANK(J135:J139)=0),SUM(J135:K139),IF(AND(E31=D183,COUNTBLANK(J135:J140)=0),SUM(J135:K140),IF(AND(E31&lt;&gt;D183,E31&lt;&gt;"",COUNTBLANK(J135:J141)=0),SUM(J135:K141),""))))))))</f>
        <v/>
      </c>
      <c r="D54" s="249"/>
      <c r="E54" s="250"/>
      <c r="K54" s="73"/>
      <c r="N54" s="22" t="s">
        <v>392</v>
      </c>
    </row>
    <row r="55" spans="2:14" ht="18" customHeight="1" x14ac:dyDescent="0.15">
      <c r="B55" s="23" t="s">
        <v>373</v>
      </c>
      <c r="C55" s="245"/>
      <c r="D55" s="251"/>
      <c r="E55" s="252"/>
      <c r="F55" s="16" t="s">
        <v>203</v>
      </c>
      <c r="K55" s="73"/>
      <c r="M55" s="18" t="s">
        <v>6</v>
      </c>
      <c r="N55" s="22" t="s">
        <v>212</v>
      </c>
    </row>
    <row r="56" spans="2:14" ht="18" customHeight="1" x14ac:dyDescent="0.15">
      <c r="B56" s="23" t="s">
        <v>374</v>
      </c>
      <c r="C56" s="245"/>
      <c r="D56" s="251"/>
      <c r="E56" s="252"/>
      <c r="F56" s="16" t="s">
        <v>203</v>
      </c>
      <c r="K56" s="73"/>
      <c r="M56" s="18" t="s">
        <v>6</v>
      </c>
      <c r="N56" s="22" t="s">
        <v>209</v>
      </c>
    </row>
    <row r="57" spans="2:14" ht="18" customHeight="1" x14ac:dyDescent="0.15">
      <c r="B57" s="23" t="s">
        <v>375</v>
      </c>
      <c r="C57" s="245"/>
      <c r="D57" s="251"/>
      <c r="E57" s="252"/>
      <c r="F57" s="16" t="s">
        <v>203</v>
      </c>
      <c r="K57" s="73"/>
      <c r="M57" s="18" t="s">
        <v>6</v>
      </c>
      <c r="N57" s="22" t="s">
        <v>210</v>
      </c>
    </row>
    <row r="58" spans="2:14" ht="18" customHeight="1" x14ac:dyDescent="0.15">
      <c r="B58" s="23" t="s">
        <v>376</v>
      </c>
      <c r="C58" s="245"/>
      <c r="D58" s="251"/>
      <c r="E58" s="252"/>
      <c r="F58" s="16" t="s">
        <v>203</v>
      </c>
      <c r="K58" s="73"/>
      <c r="M58" s="18" t="s">
        <v>6</v>
      </c>
      <c r="N58" s="22" t="s">
        <v>211</v>
      </c>
    </row>
    <row r="59" spans="2:14" ht="18" customHeight="1" x14ac:dyDescent="0.15">
      <c r="B59" s="23" t="s">
        <v>377</v>
      </c>
      <c r="C59" s="245"/>
      <c r="D59" s="251"/>
      <c r="E59" s="252"/>
      <c r="F59" s="16" t="s">
        <v>203</v>
      </c>
      <c r="K59" s="73"/>
      <c r="M59" s="18" t="s">
        <v>6</v>
      </c>
      <c r="N59" s="22" t="s">
        <v>213</v>
      </c>
    </row>
    <row r="60" spans="2:14" ht="18" customHeight="1" x14ac:dyDescent="0.15">
      <c r="B60" s="74" t="s">
        <v>385</v>
      </c>
      <c r="C60" s="245"/>
      <c r="D60" s="251"/>
      <c r="E60" s="252"/>
      <c r="F60" s="16" t="s">
        <v>203</v>
      </c>
      <c r="G60" s="67"/>
      <c r="K60" s="73"/>
      <c r="M60" s="18" t="s">
        <v>6</v>
      </c>
      <c r="N60" s="16" t="s">
        <v>236</v>
      </c>
    </row>
    <row r="61" spans="2:14" ht="18" customHeight="1" x14ac:dyDescent="0.15">
      <c r="B61" s="23" t="s">
        <v>378</v>
      </c>
      <c r="C61" s="245"/>
      <c r="D61" s="251"/>
      <c r="E61" s="252"/>
      <c r="F61" s="16" t="s">
        <v>203</v>
      </c>
      <c r="G61" s="67"/>
      <c r="K61" s="73"/>
      <c r="M61" s="18" t="s">
        <v>6</v>
      </c>
      <c r="N61" s="16" t="s">
        <v>239</v>
      </c>
    </row>
    <row r="62" spans="2:14" ht="18" customHeight="1" x14ac:dyDescent="0.15">
      <c r="B62" s="23" t="s">
        <v>379</v>
      </c>
      <c r="C62" s="245"/>
      <c r="D62" s="251"/>
      <c r="E62" s="252"/>
      <c r="F62" s="16" t="s">
        <v>203</v>
      </c>
      <c r="G62" s="67"/>
      <c r="K62" s="73"/>
      <c r="M62" s="18" t="s">
        <v>6</v>
      </c>
      <c r="N62" s="16" t="s">
        <v>214</v>
      </c>
    </row>
    <row r="63" spans="2:14" ht="18" customHeight="1" x14ac:dyDescent="0.15">
      <c r="B63" s="23" t="s">
        <v>381</v>
      </c>
      <c r="C63" s="245"/>
      <c r="D63" s="251"/>
      <c r="E63" s="252"/>
      <c r="F63" s="16" t="s">
        <v>203</v>
      </c>
      <c r="G63" s="67"/>
      <c r="K63" s="73"/>
      <c r="M63" s="18" t="s">
        <v>6</v>
      </c>
      <c r="N63" s="16" t="s">
        <v>241</v>
      </c>
    </row>
    <row r="64" spans="2:14" ht="18" customHeight="1" x14ac:dyDescent="0.15">
      <c r="B64" s="23" t="s">
        <v>382</v>
      </c>
      <c r="C64" s="245"/>
      <c r="D64" s="251"/>
      <c r="E64" s="252"/>
      <c r="F64" s="16" t="s">
        <v>203</v>
      </c>
      <c r="G64" s="67"/>
      <c r="K64" s="73"/>
      <c r="M64" s="18" t="s">
        <v>6</v>
      </c>
      <c r="N64" s="16" t="s">
        <v>240</v>
      </c>
    </row>
    <row r="65" spans="2:14" ht="18" customHeight="1" thickBot="1" x14ac:dyDescent="0.2">
      <c r="B65" s="61" t="s">
        <v>383</v>
      </c>
      <c r="C65" s="253"/>
      <c r="D65" s="254"/>
      <c r="E65" s="255"/>
      <c r="F65" s="75" t="s">
        <v>203</v>
      </c>
      <c r="G65" s="76"/>
      <c r="H65" s="75"/>
      <c r="I65" s="75"/>
      <c r="J65" s="75"/>
      <c r="K65" s="77"/>
      <c r="M65" s="18" t="s">
        <v>6</v>
      </c>
      <c r="N65" s="16" t="s">
        <v>214</v>
      </c>
    </row>
    <row r="66" spans="2:14" ht="18" customHeight="1" x14ac:dyDescent="0.15">
      <c r="C66" s="67"/>
      <c r="E66" s="67"/>
      <c r="G66" s="67"/>
      <c r="M66" s="16"/>
      <c r="N66" s="22" t="s">
        <v>244</v>
      </c>
    </row>
    <row r="67" spans="2:14" ht="18" customHeight="1" thickBot="1" x14ac:dyDescent="0.2">
      <c r="B67" s="20" t="s">
        <v>303</v>
      </c>
      <c r="C67" s="67"/>
      <c r="E67" s="67"/>
      <c r="G67" s="67"/>
      <c r="M67" s="16"/>
      <c r="N67" s="323" t="s">
        <v>238</v>
      </c>
    </row>
    <row r="68" spans="2:14" ht="18" customHeight="1" x14ac:dyDescent="0.15">
      <c r="B68" s="68" t="s">
        <v>400</v>
      </c>
      <c r="C68" s="78" t="s">
        <v>194</v>
      </c>
      <c r="D68" s="78"/>
      <c r="E68" s="79"/>
      <c r="F68" s="78" t="s">
        <v>195</v>
      </c>
      <c r="G68" s="79"/>
      <c r="H68" s="78"/>
      <c r="I68" s="78" t="s">
        <v>196</v>
      </c>
      <c r="J68" s="78"/>
      <c r="K68" s="80"/>
      <c r="M68" s="16"/>
      <c r="N68" s="324"/>
    </row>
    <row r="69" spans="2:14" ht="18" customHeight="1" x14ac:dyDescent="0.15">
      <c r="B69" s="81" t="s">
        <v>155</v>
      </c>
      <c r="C69" s="239"/>
      <c r="D69" s="240"/>
      <c r="E69" s="240"/>
      <c r="F69" s="236"/>
      <c r="G69" s="237"/>
      <c r="H69" s="237"/>
      <c r="I69" s="236"/>
      <c r="J69" s="237"/>
      <c r="K69" s="238"/>
      <c r="M69" s="18" t="s">
        <v>6</v>
      </c>
      <c r="N69" s="22" t="s">
        <v>215</v>
      </c>
    </row>
    <row r="70" spans="2:14" ht="18" customHeight="1" x14ac:dyDescent="0.15">
      <c r="B70" s="82" t="s">
        <v>156</v>
      </c>
      <c r="C70" s="239"/>
      <c r="D70" s="240"/>
      <c r="E70" s="240"/>
      <c r="F70" s="236"/>
      <c r="G70" s="237"/>
      <c r="H70" s="237"/>
      <c r="I70" s="236"/>
      <c r="J70" s="237"/>
      <c r="K70" s="238"/>
      <c r="M70" s="18" t="s">
        <v>6</v>
      </c>
      <c r="N70" s="22" t="s">
        <v>216</v>
      </c>
    </row>
    <row r="71" spans="2:14" ht="18" customHeight="1" x14ac:dyDescent="0.15">
      <c r="B71" s="82" t="s">
        <v>157</v>
      </c>
      <c r="C71" s="239"/>
      <c r="D71" s="240"/>
      <c r="E71" s="240"/>
      <c r="F71" s="236"/>
      <c r="G71" s="237"/>
      <c r="H71" s="237"/>
      <c r="I71" s="236"/>
      <c r="J71" s="237"/>
      <c r="K71" s="238"/>
      <c r="M71" s="18" t="s">
        <v>6</v>
      </c>
      <c r="N71" s="22" t="s">
        <v>217</v>
      </c>
    </row>
    <row r="72" spans="2:14" ht="18" customHeight="1" x14ac:dyDescent="0.15">
      <c r="B72" s="82" t="s">
        <v>158</v>
      </c>
      <c r="C72" s="239"/>
      <c r="D72" s="240"/>
      <c r="E72" s="240"/>
      <c r="F72" s="236"/>
      <c r="G72" s="237"/>
      <c r="H72" s="237"/>
      <c r="I72" s="236"/>
      <c r="J72" s="237"/>
      <c r="K72" s="238"/>
      <c r="M72" s="18" t="s">
        <v>6</v>
      </c>
      <c r="N72" s="22" t="s">
        <v>218</v>
      </c>
    </row>
    <row r="73" spans="2:14" ht="18" customHeight="1" x14ac:dyDescent="0.15">
      <c r="B73" s="82" t="s">
        <v>159</v>
      </c>
      <c r="C73" s="239"/>
      <c r="D73" s="240"/>
      <c r="E73" s="240"/>
      <c r="F73" s="236"/>
      <c r="G73" s="237"/>
      <c r="H73" s="237"/>
      <c r="I73" s="236"/>
      <c r="J73" s="237"/>
      <c r="K73" s="238"/>
      <c r="M73" s="18" t="s">
        <v>6</v>
      </c>
      <c r="N73" s="22" t="s">
        <v>219</v>
      </c>
    </row>
    <row r="74" spans="2:14" ht="18" customHeight="1" x14ac:dyDescent="0.15">
      <c r="B74" s="82" t="s">
        <v>160</v>
      </c>
      <c r="C74" s="239"/>
      <c r="D74" s="240"/>
      <c r="E74" s="240"/>
      <c r="F74" s="236"/>
      <c r="G74" s="237"/>
      <c r="H74" s="237"/>
      <c r="I74" s="236"/>
      <c r="J74" s="237"/>
      <c r="K74" s="238"/>
      <c r="M74" s="18" t="s">
        <v>6</v>
      </c>
      <c r="N74" s="22" t="s">
        <v>220</v>
      </c>
    </row>
    <row r="75" spans="2:14" ht="18" customHeight="1" x14ac:dyDescent="0.15">
      <c r="B75" s="82" t="s">
        <v>161</v>
      </c>
      <c r="C75" s="239"/>
      <c r="D75" s="240"/>
      <c r="E75" s="240"/>
      <c r="F75" s="236"/>
      <c r="G75" s="237"/>
      <c r="H75" s="237"/>
      <c r="I75" s="236"/>
      <c r="J75" s="237"/>
      <c r="K75" s="238"/>
      <c r="M75" s="18" t="s">
        <v>6</v>
      </c>
      <c r="N75" s="22" t="s">
        <v>223</v>
      </c>
    </row>
    <row r="76" spans="2:14" ht="18" customHeight="1" x14ac:dyDescent="0.15">
      <c r="B76" s="82" t="s">
        <v>162</v>
      </c>
      <c r="C76" s="239"/>
      <c r="D76" s="240"/>
      <c r="E76" s="240"/>
      <c r="F76" s="236"/>
      <c r="G76" s="237"/>
      <c r="H76" s="237"/>
      <c r="I76" s="236"/>
      <c r="J76" s="237"/>
      <c r="K76" s="238"/>
      <c r="M76" s="18" t="s">
        <v>6</v>
      </c>
      <c r="N76" s="22" t="s">
        <v>221</v>
      </c>
    </row>
    <row r="77" spans="2:14" ht="18" customHeight="1" x14ac:dyDescent="0.15">
      <c r="B77" s="82" t="s">
        <v>163</v>
      </c>
      <c r="C77" s="239"/>
      <c r="D77" s="240"/>
      <c r="E77" s="240"/>
      <c r="F77" s="236"/>
      <c r="G77" s="237"/>
      <c r="H77" s="237"/>
      <c r="I77" s="236"/>
      <c r="J77" s="237"/>
      <c r="K77" s="238"/>
      <c r="M77" s="18" t="s">
        <v>6</v>
      </c>
      <c r="N77" s="22" t="s">
        <v>222</v>
      </c>
    </row>
    <row r="78" spans="2:14" ht="18" customHeight="1" x14ac:dyDescent="0.15">
      <c r="B78" s="82" t="s">
        <v>164</v>
      </c>
      <c r="C78" s="239"/>
      <c r="D78" s="240"/>
      <c r="E78" s="240"/>
      <c r="F78" s="236"/>
      <c r="G78" s="237"/>
      <c r="H78" s="237"/>
      <c r="I78" s="236"/>
      <c r="J78" s="237"/>
      <c r="K78" s="238"/>
      <c r="M78" s="18" t="s">
        <v>6</v>
      </c>
      <c r="N78" s="22" t="s">
        <v>224</v>
      </c>
    </row>
    <row r="79" spans="2:14" ht="18" customHeight="1" x14ac:dyDescent="0.15">
      <c r="B79" s="82" t="s">
        <v>165</v>
      </c>
      <c r="C79" s="239"/>
      <c r="D79" s="240"/>
      <c r="E79" s="240"/>
      <c r="F79" s="236"/>
      <c r="G79" s="237"/>
      <c r="H79" s="237"/>
      <c r="I79" s="236"/>
      <c r="J79" s="237"/>
      <c r="K79" s="238"/>
      <c r="M79" s="18" t="s">
        <v>6</v>
      </c>
      <c r="N79" s="22" t="s">
        <v>225</v>
      </c>
    </row>
    <row r="80" spans="2:14" ht="18" customHeight="1" x14ac:dyDescent="0.15">
      <c r="B80" s="82" t="s">
        <v>193</v>
      </c>
      <c r="C80" s="239"/>
      <c r="D80" s="240"/>
      <c r="E80" s="240"/>
      <c r="F80" s="236"/>
      <c r="G80" s="237"/>
      <c r="H80" s="237"/>
      <c r="I80" s="236"/>
      <c r="J80" s="237"/>
      <c r="K80" s="238"/>
      <c r="M80" s="18" t="s">
        <v>6</v>
      </c>
      <c r="N80" s="22" t="s">
        <v>226</v>
      </c>
    </row>
    <row r="81" spans="2:14" ht="18" customHeight="1" x14ac:dyDescent="0.15">
      <c r="B81" s="82" t="s">
        <v>166</v>
      </c>
      <c r="C81" s="239"/>
      <c r="D81" s="240"/>
      <c r="E81" s="240"/>
      <c r="F81" s="236"/>
      <c r="G81" s="237"/>
      <c r="H81" s="237"/>
      <c r="I81" s="236"/>
      <c r="J81" s="237"/>
      <c r="K81" s="238"/>
      <c r="M81" s="18" t="s">
        <v>6</v>
      </c>
      <c r="N81" s="22" t="s">
        <v>227</v>
      </c>
    </row>
    <row r="82" spans="2:14" ht="18" customHeight="1" x14ac:dyDescent="0.15">
      <c r="B82" s="82" t="s">
        <v>167</v>
      </c>
      <c r="C82" s="239"/>
      <c r="D82" s="240"/>
      <c r="E82" s="240"/>
      <c r="F82" s="236"/>
      <c r="G82" s="237"/>
      <c r="H82" s="237"/>
      <c r="I82" s="236"/>
      <c r="J82" s="237"/>
      <c r="K82" s="238"/>
      <c r="M82" s="18" t="s">
        <v>6</v>
      </c>
      <c r="N82" s="22" t="s">
        <v>228</v>
      </c>
    </row>
    <row r="83" spans="2:14" ht="18" customHeight="1" x14ac:dyDescent="0.15">
      <c r="B83" s="82" t="s">
        <v>168</v>
      </c>
      <c r="C83" s="239"/>
      <c r="D83" s="240"/>
      <c r="E83" s="240"/>
      <c r="F83" s="236"/>
      <c r="G83" s="237"/>
      <c r="H83" s="237"/>
      <c r="I83" s="236"/>
      <c r="J83" s="237"/>
      <c r="K83" s="238"/>
      <c r="M83" s="18" t="s">
        <v>6</v>
      </c>
      <c r="N83" s="22" t="s">
        <v>229</v>
      </c>
    </row>
    <row r="84" spans="2:14" ht="18" customHeight="1" x14ac:dyDescent="0.15">
      <c r="B84" s="82" t="s">
        <v>169</v>
      </c>
      <c r="C84" s="239"/>
      <c r="D84" s="240"/>
      <c r="E84" s="240"/>
      <c r="F84" s="236"/>
      <c r="G84" s="237"/>
      <c r="H84" s="237"/>
      <c r="I84" s="236"/>
      <c r="J84" s="237"/>
      <c r="K84" s="238"/>
      <c r="M84" s="18" t="s">
        <v>6</v>
      </c>
      <c r="N84" s="22" t="s">
        <v>230</v>
      </c>
    </row>
    <row r="85" spans="2:14" ht="18" customHeight="1" x14ac:dyDescent="0.15">
      <c r="B85" s="82" t="s">
        <v>170</v>
      </c>
      <c r="C85" s="239"/>
      <c r="D85" s="240"/>
      <c r="E85" s="240"/>
      <c r="F85" s="236"/>
      <c r="G85" s="237"/>
      <c r="H85" s="237"/>
      <c r="I85" s="236"/>
      <c r="J85" s="237"/>
      <c r="K85" s="238"/>
      <c r="M85" s="18" t="s">
        <v>6</v>
      </c>
      <c r="N85" s="22" t="s">
        <v>231</v>
      </c>
    </row>
    <row r="86" spans="2:14" ht="18" customHeight="1" x14ac:dyDescent="0.15">
      <c r="B86" s="82" t="s">
        <v>171</v>
      </c>
      <c r="C86" s="239"/>
      <c r="D86" s="240"/>
      <c r="E86" s="240"/>
      <c r="F86" s="236"/>
      <c r="G86" s="237"/>
      <c r="H86" s="237"/>
      <c r="I86" s="236"/>
      <c r="J86" s="237"/>
      <c r="K86" s="238"/>
      <c r="M86" s="18" t="s">
        <v>6</v>
      </c>
      <c r="N86" s="22" t="s">
        <v>232</v>
      </c>
    </row>
    <row r="87" spans="2:14" ht="18" customHeight="1" x14ac:dyDescent="0.15">
      <c r="B87" s="82" t="s">
        <v>172</v>
      </c>
      <c r="C87" s="239"/>
      <c r="D87" s="240"/>
      <c r="E87" s="240"/>
      <c r="F87" s="236"/>
      <c r="G87" s="237"/>
      <c r="H87" s="237"/>
      <c r="I87" s="236"/>
      <c r="J87" s="237"/>
      <c r="K87" s="238"/>
      <c r="M87" s="18" t="s">
        <v>6</v>
      </c>
      <c r="N87" s="22" t="s">
        <v>233</v>
      </c>
    </row>
    <row r="88" spans="2:14" ht="18" customHeight="1" x14ac:dyDescent="0.15">
      <c r="B88" s="82" t="s">
        <v>173</v>
      </c>
      <c r="C88" s="239"/>
      <c r="D88" s="240"/>
      <c r="E88" s="240"/>
      <c r="F88" s="236"/>
      <c r="G88" s="237"/>
      <c r="H88" s="237"/>
      <c r="I88" s="236"/>
      <c r="J88" s="237"/>
      <c r="K88" s="238"/>
      <c r="M88" s="18" t="s">
        <v>6</v>
      </c>
      <c r="N88" s="22" t="s">
        <v>234</v>
      </c>
    </row>
    <row r="89" spans="2:14" ht="18" customHeight="1" x14ac:dyDescent="0.15">
      <c r="B89" s="82" t="s">
        <v>174</v>
      </c>
      <c r="C89" s="239"/>
      <c r="D89" s="240"/>
      <c r="E89" s="240"/>
      <c r="F89" s="236"/>
      <c r="G89" s="237"/>
      <c r="H89" s="237"/>
      <c r="I89" s="236"/>
      <c r="J89" s="237"/>
      <c r="K89" s="238"/>
      <c r="M89" s="18" t="s">
        <v>6</v>
      </c>
      <c r="N89" s="22" t="s">
        <v>235</v>
      </c>
    </row>
    <row r="90" spans="2:14" ht="18" customHeight="1" thickBot="1" x14ac:dyDescent="0.2">
      <c r="B90" s="83" t="s">
        <v>201</v>
      </c>
      <c r="C90" s="280"/>
      <c r="D90" s="281"/>
      <c r="E90" s="281"/>
      <c r="F90" s="282"/>
      <c r="G90" s="283"/>
      <c r="H90" s="283"/>
      <c r="I90" s="282"/>
      <c r="J90" s="283"/>
      <c r="K90" s="284"/>
      <c r="M90" s="18" t="s">
        <v>6</v>
      </c>
      <c r="N90" s="16" t="s">
        <v>237</v>
      </c>
    </row>
    <row r="91" spans="2:14" ht="18" customHeight="1" thickBot="1" x14ac:dyDescent="0.2"/>
    <row r="92" spans="2:14" ht="18" customHeight="1" thickBot="1" x14ac:dyDescent="0.2">
      <c r="N92" s="21" t="str">
        <f>N118</f>
        <v>本シートの入力をお願いします。</v>
      </c>
    </row>
    <row r="93" spans="2:14" ht="18" customHeight="1" thickBot="1" x14ac:dyDescent="0.2">
      <c r="B93" s="20" t="s">
        <v>303</v>
      </c>
      <c r="C93" s="67"/>
      <c r="E93" s="67"/>
      <c r="G93" s="67"/>
      <c r="K93" s="241">
        <v>3</v>
      </c>
      <c r="L93" s="241"/>
      <c r="M93" s="16"/>
      <c r="N93" s="16"/>
    </row>
    <row r="94" spans="2:14" ht="18" customHeight="1" x14ac:dyDescent="0.15">
      <c r="B94" s="68" t="s">
        <v>401</v>
      </c>
      <c r="C94" s="78" t="s">
        <v>197</v>
      </c>
      <c r="D94" s="78"/>
      <c r="E94" s="79"/>
      <c r="F94" s="78" t="s">
        <v>198</v>
      </c>
      <c r="G94" s="79"/>
      <c r="H94" s="78"/>
      <c r="I94" s="78" t="s">
        <v>199</v>
      </c>
      <c r="J94" s="78"/>
      <c r="K94" s="80"/>
      <c r="M94" s="16"/>
      <c r="N94" s="16" t="s">
        <v>261</v>
      </c>
    </row>
    <row r="95" spans="2:14" ht="17.100000000000001" customHeight="1" x14ac:dyDescent="0.15">
      <c r="B95" s="81" t="s">
        <v>155</v>
      </c>
      <c r="C95" s="236"/>
      <c r="D95" s="237"/>
      <c r="E95" s="237"/>
      <c r="F95" s="236"/>
      <c r="G95" s="237"/>
      <c r="H95" s="237"/>
      <c r="I95" s="236"/>
      <c r="J95" s="237"/>
      <c r="K95" s="238"/>
      <c r="M95" s="18" t="s">
        <v>6</v>
      </c>
      <c r="N95" s="22" t="s">
        <v>215</v>
      </c>
    </row>
    <row r="96" spans="2:14" ht="17.100000000000001" customHeight="1" x14ac:dyDescent="0.15">
      <c r="B96" s="82" t="s">
        <v>156</v>
      </c>
      <c r="C96" s="236"/>
      <c r="D96" s="237"/>
      <c r="E96" s="237"/>
      <c r="F96" s="236"/>
      <c r="G96" s="237"/>
      <c r="H96" s="237"/>
      <c r="I96" s="236"/>
      <c r="J96" s="237"/>
      <c r="K96" s="238"/>
      <c r="M96" s="18" t="s">
        <v>6</v>
      </c>
      <c r="N96" s="22" t="s">
        <v>216</v>
      </c>
    </row>
    <row r="97" spans="2:14" ht="17.100000000000001" customHeight="1" x14ac:dyDescent="0.15">
      <c r="B97" s="82" t="s">
        <v>157</v>
      </c>
      <c r="C97" s="236"/>
      <c r="D97" s="237"/>
      <c r="E97" s="237"/>
      <c r="F97" s="236"/>
      <c r="G97" s="237"/>
      <c r="H97" s="237"/>
      <c r="I97" s="236"/>
      <c r="J97" s="237"/>
      <c r="K97" s="238"/>
      <c r="M97" s="18" t="s">
        <v>6</v>
      </c>
      <c r="N97" s="22" t="s">
        <v>217</v>
      </c>
    </row>
    <row r="98" spans="2:14" ht="17.100000000000001" customHeight="1" x14ac:dyDescent="0.15">
      <c r="B98" s="82" t="s">
        <v>158</v>
      </c>
      <c r="C98" s="236"/>
      <c r="D98" s="237"/>
      <c r="E98" s="237"/>
      <c r="F98" s="236"/>
      <c r="G98" s="237"/>
      <c r="H98" s="237"/>
      <c r="I98" s="236"/>
      <c r="J98" s="237"/>
      <c r="K98" s="238"/>
      <c r="M98" s="18" t="s">
        <v>6</v>
      </c>
      <c r="N98" s="22" t="s">
        <v>218</v>
      </c>
    </row>
    <row r="99" spans="2:14" ht="17.100000000000001" customHeight="1" x14ac:dyDescent="0.15">
      <c r="B99" s="82" t="s">
        <v>159</v>
      </c>
      <c r="C99" s="236"/>
      <c r="D99" s="237"/>
      <c r="E99" s="237"/>
      <c r="F99" s="236"/>
      <c r="G99" s="237"/>
      <c r="H99" s="237"/>
      <c r="I99" s="236"/>
      <c r="J99" s="237"/>
      <c r="K99" s="238"/>
      <c r="M99" s="18" t="s">
        <v>6</v>
      </c>
      <c r="N99" s="22" t="s">
        <v>219</v>
      </c>
    </row>
    <row r="100" spans="2:14" ht="17.100000000000001" customHeight="1" x14ac:dyDescent="0.15">
      <c r="B100" s="82" t="s">
        <v>160</v>
      </c>
      <c r="C100" s="236"/>
      <c r="D100" s="237"/>
      <c r="E100" s="237"/>
      <c r="F100" s="236"/>
      <c r="G100" s="237"/>
      <c r="H100" s="237"/>
      <c r="I100" s="236"/>
      <c r="J100" s="237"/>
      <c r="K100" s="238"/>
      <c r="M100" s="18" t="s">
        <v>6</v>
      </c>
      <c r="N100" s="22" t="s">
        <v>220</v>
      </c>
    </row>
    <row r="101" spans="2:14" ht="17.100000000000001" customHeight="1" x14ac:dyDescent="0.15">
      <c r="B101" s="82" t="s">
        <v>161</v>
      </c>
      <c r="C101" s="236"/>
      <c r="D101" s="237"/>
      <c r="E101" s="237"/>
      <c r="F101" s="236"/>
      <c r="G101" s="237"/>
      <c r="H101" s="237"/>
      <c r="I101" s="236"/>
      <c r="J101" s="237"/>
      <c r="K101" s="238"/>
      <c r="M101" s="18" t="s">
        <v>6</v>
      </c>
      <c r="N101" s="22" t="s">
        <v>223</v>
      </c>
    </row>
    <row r="102" spans="2:14" ht="17.100000000000001" customHeight="1" x14ac:dyDescent="0.15">
      <c r="B102" s="82" t="s">
        <v>162</v>
      </c>
      <c r="C102" s="236"/>
      <c r="D102" s="237"/>
      <c r="E102" s="237"/>
      <c r="F102" s="236"/>
      <c r="G102" s="237"/>
      <c r="H102" s="237"/>
      <c r="I102" s="236"/>
      <c r="J102" s="237"/>
      <c r="K102" s="238"/>
      <c r="M102" s="18" t="s">
        <v>6</v>
      </c>
      <c r="N102" s="22" t="s">
        <v>221</v>
      </c>
    </row>
    <row r="103" spans="2:14" ht="17.100000000000001" customHeight="1" x14ac:dyDescent="0.15">
      <c r="B103" s="82" t="s">
        <v>163</v>
      </c>
      <c r="C103" s="236"/>
      <c r="D103" s="237"/>
      <c r="E103" s="237"/>
      <c r="F103" s="236"/>
      <c r="G103" s="237"/>
      <c r="H103" s="237"/>
      <c r="I103" s="236"/>
      <c r="J103" s="237"/>
      <c r="K103" s="238"/>
      <c r="M103" s="18" t="s">
        <v>6</v>
      </c>
      <c r="N103" s="22" t="s">
        <v>222</v>
      </c>
    </row>
    <row r="104" spans="2:14" ht="17.100000000000001" customHeight="1" x14ac:dyDescent="0.15">
      <c r="B104" s="82" t="s">
        <v>164</v>
      </c>
      <c r="C104" s="236"/>
      <c r="D104" s="237"/>
      <c r="E104" s="237"/>
      <c r="F104" s="236"/>
      <c r="G104" s="237"/>
      <c r="H104" s="237"/>
      <c r="I104" s="236"/>
      <c r="J104" s="237"/>
      <c r="K104" s="238"/>
      <c r="M104" s="18" t="s">
        <v>6</v>
      </c>
      <c r="N104" s="22" t="s">
        <v>224</v>
      </c>
    </row>
    <row r="105" spans="2:14" ht="17.100000000000001" customHeight="1" x14ac:dyDescent="0.15">
      <c r="B105" s="82" t="s">
        <v>165</v>
      </c>
      <c r="C105" s="236"/>
      <c r="D105" s="237"/>
      <c r="E105" s="237"/>
      <c r="F105" s="236"/>
      <c r="G105" s="237"/>
      <c r="H105" s="237"/>
      <c r="I105" s="236"/>
      <c r="J105" s="237"/>
      <c r="K105" s="238"/>
      <c r="M105" s="18" t="s">
        <v>6</v>
      </c>
      <c r="N105" s="22" t="s">
        <v>225</v>
      </c>
    </row>
    <row r="106" spans="2:14" ht="17.100000000000001" customHeight="1" x14ac:dyDescent="0.15">
      <c r="B106" s="82" t="s">
        <v>193</v>
      </c>
      <c r="C106" s="236"/>
      <c r="D106" s="237"/>
      <c r="E106" s="237"/>
      <c r="F106" s="236"/>
      <c r="G106" s="237"/>
      <c r="H106" s="237"/>
      <c r="I106" s="236"/>
      <c r="J106" s="237"/>
      <c r="K106" s="238"/>
      <c r="M106" s="18" t="s">
        <v>6</v>
      </c>
      <c r="N106" s="22" t="s">
        <v>226</v>
      </c>
    </row>
    <row r="107" spans="2:14" ht="17.100000000000001" customHeight="1" x14ac:dyDescent="0.15">
      <c r="B107" s="82" t="s">
        <v>166</v>
      </c>
      <c r="C107" s="236"/>
      <c r="D107" s="237"/>
      <c r="E107" s="237"/>
      <c r="F107" s="236"/>
      <c r="G107" s="237"/>
      <c r="H107" s="237"/>
      <c r="I107" s="236"/>
      <c r="J107" s="237"/>
      <c r="K107" s="238"/>
      <c r="M107" s="18" t="s">
        <v>6</v>
      </c>
      <c r="N107" s="22" t="s">
        <v>227</v>
      </c>
    </row>
    <row r="108" spans="2:14" ht="17.100000000000001" customHeight="1" x14ac:dyDescent="0.15">
      <c r="B108" s="82" t="s">
        <v>167</v>
      </c>
      <c r="C108" s="236"/>
      <c r="D108" s="237"/>
      <c r="E108" s="237"/>
      <c r="F108" s="236"/>
      <c r="G108" s="237"/>
      <c r="H108" s="237"/>
      <c r="I108" s="236"/>
      <c r="J108" s="237"/>
      <c r="K108" s="238"/>
      <c r="M108" s="18" t="s">
        <v>6</v>
      </c>
      <c r="N108" s="22" t="s">
        <v>228</v>
      </c>
    </row>
    <row r="109" spans="2:14" ht="17.100000000000001" customHeight="1" x14ac:dyDescent="0.15">
      <c r="B109" s="82" t="s">
        <v>168</v>
      </c>
      <c r="C109" s="236"/>
      <c r="D109" s="237"/>
      <c r="E109" s="237"/>
      <c r="F109" s="236"/>
      <c r="G109" s="237"/>
      <c r="H109" s="237"/>
      <c r="I109" s="236"/>
      <c r="J109" s="237"/>
      <c r="K109" s="238"/>
      <c r="M109" s="18" t="s">
        <v>6</v>
      </c>
      <c r="N109" s="22" t="s">
        <v>229</v>
      </c>
    </row>
    <row r="110" spans="2:14" ht="17.100000000000001" customHeight="1" x14ac:dyDescent="0.15">
      <c r="B110" s="82" t="s">
        <v>169</v>
      </c>
      <c r="C110" s="236"/>
      <c r="D110" s="237"/>
      <c r="E110" s="237"/>
      <c r="F110" s="236"/>
      <c r="G110" s="237"/>
      <c r="H110" s="237"/>
      <c r="I110" s="236"/>
      <c r="J110" s="237"/>
      <c r="K110" s="238"/>
      <c r="M110" s="18" t="s">
        <v>6</v>
      </c>
      <c r="N110" s="22" t="s">
        <v>230</v>
      </c>
    </row>
    <row r="111" spans="2:14" ht="17.100000000000001" customHeight="1" x14ac:dyDescent="0.15">
      <c r="B111" s="82" t="s">
        <v>170</v>
      </c>
      <c r="C111" s="236"/>
      <c r="D111" s="237"/>
      <c r="E111" s="237"/>
      <c r="F111" s="236"/>
      <c r="G111" s="237"/>
      <c r="H111" s="237"/>
      <c r="I111" s="236"/>
      <c r="J111" s="237"/>
      <c r="K111" s="238"/>
      <c r="M111" s="18" t="s">
        <v>6</v>
      </c>
      <c r="N111" s="22" t="s">
        <v>231</v>
      </c>
    </row>
    <row r="112" spans="2:14" ht="17.100000000000001" customHeight="1" x14ac:dyDescent="0.15">
      <c r="B112" s="82" t="s">
        <v>171</v>
      </c>
      <c r="C112" s="236"/>
      <c r="D112" s="237"/>
      <c r="E112" s="237"/>
      <c r="F112" s="236"/>
      <c r="G112" s="237"/>
      <c r="H112" s="237"/>
      <c r="I112" s="236"/>
      <c r="J112" s="237"/>
      <c r="K112" s="238"/>
      <c r="M112" s="18" t="s">
        <v>6</v>
      </c>
      <c r="N112" s="22" t="s">
        <v>232</v>
      </c>
    </row>
    <row r="113" spans="2:14" ht="17.100000000000001" customHeight="1" x14ac:dyDescent="0.15">
      <c r="B113" s="82" t="s">
        <v>172</v>
      </c>
      <c r="C113" s="236"/>
      <c r="D113" s="237"/>
      <c r="E113" s="237"/>
      <c r="F113" s="236"/>
      <c r="G113" s="237"/>
      <c r="H113" s="237"/>
      <c r="I113" s="236"/>
      <c r="J113" s="237"/>
      <c r="K113" s="238"/>
      <c r="M113" s="18" t="s">
        <v>6</v>
      </c>
      <c r="N113" s="22" t="s">
        <v>233</v>
      </c>
    </row>
    <row r="114" spans="2:14" ht="17.100000000000001" customHeight="1" x14ac:dyDescent="0.15">
      <c r="B114" s="82" t="s">
        <v>173</v>
      </c>
      <c r="C114" s="236"/>
      <c r="D114" s="237"/>
      <c r="E114" s="237"/>
      <c r="F114" s="236"/>
      <c r="G114" s="237"/>
      <c r="H114" s="237"/>
      <c r="I114" s="236"/>
      <c r="J114" s="237"/>
      <c r="K114" s="238"/>
      <c r="M114" s="18" t="s">
        <v>6</v>
      </c>
      <c r="N114" s="22" t="s">
        <v>234</v>
      </c>
    </row>
    <row r="115" spans="2:14" ht="17.100000000000001" customHeight="1" x14ac:dyDescent="0.15">
      <c r="B115" s="82" t="s">
        <v>174</v>
      </c>
      <c r="C115" s="236"/>
      <c r="D115" s="237"/>
      <c r="E115" s="237"/>
      <c r="F115" s="236"/>
      <c r="G115" s="237"/>
      <c r="H115" s="237"/>
      <c r="I115" s="236"/>
      <c r="J115" s="237"/>
      <c r="K115" s="238"/>
      <c r="M115" s="18" t="s">
        <v>6</v>
      </c>
      <c r="N115" s="22" t="s">
        <v>235</v>
      </c>
    </row>
    <row r="116" spans="2:14" ht="17.100000000000001" customHeight="1" thickBot="1" x14ac:dyDescent="0.2">
      <c r="B116" s="83" t="s">
        <v>201</v>
      </c>
      <c r="C116" s="282"/>
      <c r="D116" s="283"/>
      <c r="E116" s="283"/>
      <c r="F116" s="282"/>
      <c r="G116" s="283"/>
      <c r="H116" s="283"/>
      <c r="I116" s="282"/>
      <c r="J116" s="283"/>
      <c r="K116" s="284"/>
      <c r="M116" s="18" t="s">
        <v>6</v>
      </c>
      <c r="N116" s="16" t="s">
        <v>237</v>
      </c>
    </row>
    <row r="117" spans="2:14" ht="9.9499999999999993" customHeight="1" thickBot="1" x14ac:dyDescent="0.2">
      <c r="C117" s="67"/>
      <c r="E117" s="67"/>
      <c r="G117" s="67"/>
      <c r="M117" s="16"/>
      <c r="N117" s="16"/>
    </row>
    <row r="118" spans="2:14" ht="18" customHeight="1" thickBot="1" x14ac:dyDescent="0.2">
      <c r="B118" s="20" t="s">
        <v>303</v>
      </c>
      <c r="C118" s="67"/>
      <c r="E118" s="67"/>
      <c r="G118" s="67"/>
      <c r="M118" s="16"/>
      <c r="N118" s="21" t="str">
        <f>IF(OR('調査票(2期主)'!K9=F145,'調査票(1期主)'!K8=F145),N149,IF(AND(G49="OK",G35=""),N145,IF(AND(G49="OK",G35="",'調査票(2期主)'!K8=F146),N147,N144)))</f>
        <v>本シートの入力をお願いします。</v>
      </c>
    </row>
    <row r="119" spans="2:14" ht="18" customHeight="1" x14ac:dyDescent="0.15">
      <c r="B119" s="68" t="s">
        <v>402</v>
      </c>
      <c r="C119" s="78" t="s">
        <v>202</v>
      </c>
      <c r="D119" s="78"/>
      <c r="E119" s="79"/>
      <c r="F119" s="69"/>
      <c r="G119" s="87"/>
      <c r="H119" s="69"/>
      <c r="I119" s="69"/>
      <c r="J119" s="69"/>
      <c r="K119" s="72"/>
      <c r="M119" s="16"/>
      <c r="N119" s="16" t="s">
        <v>260</v>
      </c>
    </row>
    <row r="120" spans="2:14" ht="17.100000000000001" customHeight="1" x14ac:dyDescent="0.15">
      <c r="B120" s="81" t="s">
        <v>155</v>
      </c>
      <c r="C120" s="236"/>
      <c r="D120" s="237"/>
      <c r="E120" s="237"/>
      <c r="F120" s="25"/>
      <c r="G120" s="88"/>
      <c r="H120" s="25"/>
      <c r="I120" s="25"/>
      <c r="J120" s="25"/>
      <c r="K120" s="56"/>
      <c r="M120" s="18" t="s">
        <v>6</v>
      </c>
      <c r="N120" s="22" t="s">
        <v>215</v>
      </c>
    </row>
    <row r="121" spans="2:14" ht="17.100000000000001" customHeight="1" x14ac:dyDescent="0.15">
      <c r="B121" s="82" t="s">
        <v>156</v>
      </c>
      <c r="C121" s="236"/>
      <c r="D121" s="237"/>
      <c r="E121" s="237"/>
      <c r="F121" s="45"/>
      <c r="G121" s="45"/>
      <c r="H121" s="45"/>
      <c r="I121" s="45"/>
      <c r="J121" s="45"/>
      <c r="K121" s="46"/>
      <c r="M121" s="18" t="s">
        <v>6</v>
      </c>
      <c r="N121" s="22" t="s">
        <v>216</v>
      </c>
    </row>
    <row r="122" spans="2:14" ht="17.100000000000001" customHeight="1" x14ac:dyDescent="0.15">
      <c r="B122" s="82" t="s">
        <v>157</v>
      </c>
      <c r="C122" s="236"/>
      <c r="D122" s="237"/>
      <c r="E122" s="237"/>
      <c r="F122" s="45"/>
      <c r="G122" s="89"/>
      <c r="H122" s="45"/>
      <c r="I122" s="45"/>
      <c r="J122" s="45"/>
      <c r="K122" s="46"/>
      <c r="M122" s="18" t="s">
        <v>6</v>
      </c>
      <c r="N122" s="22" t="s">
        <v>217</v>
      </c>
    </row>
    <row r="123" spans="2:14" ht="17.100000000000001" customHeight="1" x14ac:dyDescent="0.15">
      <c r="B123" s="82" t="s">
        <v>158</v>
      </c>
      <c r="C123" s="236"/>
      <c r="D123" s="237"/>
      <c r="E123" s="237"/>
      <c r="F123" s="45"/>
      <c r="G123" s="89"/>
      <c r="H123" s="45"/>
      <c r="I123" s="45"/>
      <c r="J123" s="45"/>
      <c r="K123" s="46"/>
      <c r="M123" s="18" t="s">
        <v>6</v>
      </c>
      <c r="N123" s="22" t="s">
        <v>218</v>
      </c>
    </row>
    <row r="124" spans="2:14" ht="17.100000000000001" customHeight="1" x14ac:dyDescent="0.15">
      <c r="B124" s="82" t="s">
        <v>159</v>
      </c>
      <c r="C124" s="236"/>
      <c r="D124" s="237"/>
      <c r="E124" s="237"/>
      <c r="F124" s="45"/>
      <c r="G124" s="89"/>
      <c r="H124" s="45"/>
      <c r="I124" s="45"/>
      <c r="J124" s="45"/>
      <c r="K124" s="46"/>
      <c r="M124" s="18" t="s">
        <v>6</v>
      </c>
      <c r="N124" s="22" t="s">
        <v>219</v>
      </c>
    </row>
    <row r="125" spans="2:14" ht="17.100000000000001" customHeight="1" x14ac:dyDescent="0.15">
      <c r="B125" s="82" t="s">
        <v>160</v>
      </c>
      <c r="C125" s="236"/>
      <c r="D125" s="237"/>
      <c r="E125" s="237"/>
      <c r="F125" s="45"/>
      <c r="G125" s="89"/>
      <c r="H125" s="45"/>
      <c r="I125" s="45"/>
      <c r="J125" s="45"/>
      <c r="K125" s="46"/>
      <c r="M125" s="18" t="s">
        <v>6</v>
      </c>
      <c r="N125" s="22" t="s">
        <v>220</v>
      </c>
    </row>
    <row r="126" spans="2:14" ht="17.100000000000001" customHeight="1" x14ac:dyDescent="0.15">
      <c r="B126" s="82" t="s">
        <v>161</v>
      </c>
      <c r="C126" s="236"/>
      <c r="D126" s="237"/>
      <c r="E126" s="237"/>
      <c r="F126" s="45"/>
      <c r="G126" s="45"/>
      <c r="H126" s="45"/>
      <c r="I126" s="45"/>
      <c r="J126" s="45"/>
      <c r="K126" s="46"/>
      <c r="M126" s="18" t="s">
        <v>6</v>
      </c>
      <c r="N126" s="22" t="s">
        <v>223</v>
      </c>
    </row>
    <row r="127" spans="2:14" ht="17.100000000000001" customHeight="1" x14ac:dyDescent="0.15">
      <c r="B127" s="82" t="s">
        <v>162</v>
      </c>
      <c r="C127" s="236"/>
      <c r="D127" s="237"/>
      <c r="E127" s="237"/>
      <c r="F127" s="45"/>
      <c r="G127" s="89"/>
      <c r="H127" s="45"/>
      <c r="I127" s="45"/>
      <c r="J127" s="45"/>
      <c r="K127" s="46"/>
      <c r="M127" s="18" t="s">
        <v>6</v>
      </c>
      <c r="N127" s="22" t="s">
        <v>221</v>
      </c>
    </row>
    <row r="128" spans="2:14" ht="17.100000000000001" customHeight="1" x14ac:dyDescent="0.15">
      <c r="B128" s="82" t="s">
        <v>163</v>
      </c>
      <c r="C128" s="236"/>
      <c r="D128" s="237"/>
      <c r="E128" s="237"/>
      <c r="F128" s="45"/>
      <c r="G128" s="89"/>
      <c r="H128" s="45"/>
      <c r="I128" s="45"/>
      <c r="J128" s="45"/>
      <c r="K128" s="46"/>
      <c r="M128" s="18" t="s">
        <v>6</v>
      </c>
      <c r="N128" s="22" t="s">
        <v>222</v>
      </c>
    </row>
    <row r="129" spans="2:14" ht="17.100000000000001" customHeight="1" x14ac:dyDescent="0.15">
      <c r="B129" s="82" t="s">
        <v>164</v>
      </c>
      <c r="C129" s="236"/>
      <c r="D129" s="237"/>
      <c r="E129" s="237"/>
      <c r="F129" s="45"/>
      <c r="G129" s="89"/>
      <c r="H129" s="45"/>
      <c r="I129" s="45"/>
      <c r="J129" s="45"/>
      <c r="K129" s="46"/>
      <c r="M129" s="18" t="s">
        <v>6</v>
      </c>
      <c r="N129" s="22" t="s">
        <v>224</v>
      </c>
    </row>
    <row r="130" spans="2:14" ht="17.100000000000001" customHeight="1" x14ac:dyDescent="0.15">
      <c r="B130" s="82" t="s">
        <v>165</v>
      </c>
      <c r="C130" s="236"/>
      <c r="D130" s="237"/>
      <c r="E130" s="237"/>
      <c r="F130" s="45"/>
      <c r="G130" s="89"/>
      <c r="H130" s="45"/>
      <c r="I130" s="45"/>
      <c r="J130" s="45"/>
      <c r="K130" s="46"/>
      <c r="M130" s="18" t="s">
        <v>6</v>
      </c>
      <c r="N130" s="22" t="s">
        <v>225</v>
      </c>
    </row>
    <row r="131" spans="2:14" ht="17.100000000000001" customHeight="1" x14ac:dyDescent="0.15">
      <c r="B131" s="82" t="s">
        <v>193</v>
      </c>
      <c r="C131" s="236"/>
      <c r="D131" s="237"/>
      <c r="E131" s="237"/>
      <c r="F131" s="45"/>
      <c r="G131" s="89"/>
      <c r="H131" s="45"/>
      <c r="I131" s="45"/>
      <c r="J131" s="45"/>
      <c r="K131" s="46"/>
      <c r="M131" s="18" t="s">
        <v>6</v>
      </c>
      <c r="N131" s="22" t="s">
        <v>226</v>
      </c>
    </row>
    <row r="132" spans="2:14" ht="17.100000000000001" customHeight="1" x14ac:dyDescent="0.15">
      <c r="B132" s="82" t="s">
        <v>166</v>
      </c>
      <c r="C132" s="236"/>
      <c r="D132" s="237"/>
      <c r="E132" s="237"/>
      <c r="F132" s="45"/>
      <c r="G132" s="89"/>
      <c r="H132" s="45"/>
      <c r="I132" s="45"/>
      <c r="J132" s="45"/>
      <c r="K132" s="46"/>
      <c r="M132" s="18" t="s">
        <v>6</v>
      </c>
      <c r="N132" s="22" t="s">
        <v>227</v>
      </c>
    </row>
    <row r="133" spans="2:14" ht="17.100000000000001" customHeight="1" x14ac:dyDescent="0.15">
      <c r="B133" s="82" t="s">
        <v>167</v>
      </c>
      <c r="C133" s="236"/>
      <c r="D133" s="237"/>
      <c r="E133" s="237"/>
      <c r="F133" s="45"/>
      <c r="G133" s="89"/>
      <c r="H133" s="45"/>
      <c r="I133" s="45"/>
      <c r="J133" s="45"/>
      <c r="K133" s="46"/>
      <c r="M133" s="18" t="s">
        <v>6</v>
      </c>
      <c r="N133" s="22" t="s">
        <v>228</v>
      </c>
    </row>
    <row r="134" spans="2:14" ht="17.100000000000001" customHeight="1" x14ac:dyDescent="0.15">
      <c r="B134" s="82" t="s">
        <v>168</v>
      </c>
      <c r="C134" s="236"/>
      <c r="D134" s="237"/>
      <c r="E134" s="237"/>
      <c r="F134" s="45"/>
      <c r="G134" s="89"/>
      <c r="H134" s="45"/>
      <c r="I134" s="45"/>
      <c r="J134" s="45"/>
      <c r="K134" s="46"/>
      <c r="M134" s="18" t="s">
        <v>6</v>
      </c>
      <c r="N134" s="22" t="s">
        <v>229</v>
      </c>
    </row>
    <row r="135" spans="2:14" ht="17.100000000000001" customHeight="1" x14ac:dyDescent="0.15">
      <c r="B135" s="82" t="s">
        <v>169</v>
      </c>
      <c r="C135" s="236"/>
      <c r="D135" s="237"/>
      <c r="E135" s="237"/>
      <c r="F135" s="45"/>
      <c r="G135" s="89"/>
      <c r="H135" s="45"/>
      <c r="I135" s="45" t="s">
        <v>121</v>
      </c>
      <c r="J135" s="225" t="str">
        <f>IF(OR(E25="",E25="以下なし",COUNTBLANK(C69:C90)&lt;&gt;0),"",SUM(C69:C90))</f>
        <v/>
      </c>
      <c r="K135" s="226"/>
      <c r="M135" s="18" t="s">
        <v>6</v>
      </c>
      <c r="N135" s="22" t="s">
        <v>230</v>
      </c>
    </row>
    <row r="136" spans="2:14" ht="17.100000000000001" customHeight="1" x14ac:dyDescent="0.15">
      <c r="B136" s="82" t="s">
        <v>170</v>
      </c>
      <c r="C136" s="236"/>
      <c r="D136" s="237"/>
      <c r="E136" s="237"/>
      <c r="F136" s="45"/>
      <c r="G136" s="89"/>
      <c r="H136" s="45"/>
      <c r="I136" s="45" t="s">
        <v>122</v>
      </c>
      <c r="J136" s="225" t="str">
        <f>IF(OR(E26="",E26="以下なし",COUNTBLANK(F69:F90)&lt;&gt;0),"",SUM(F69:F90))</f>
        <v/>
      </c>
      <c r="K136" s="226"/>
      <c r="M136" s="18" t="s">
        <v>6</v>
      </c>
      <c r="N136" s="22" t="s">
        <v>231</v>
      </c>
    </row>
    <row r="137" spans="2:14" ht="17.100000000000001" customHeight="1" x14ac:dyDescent="0.15">
      <c r="B137" s="82" t="s">
        <v>171</v>
      </c>
      <c r="C137" s="236"/>
      <c r="D137" s="237"/>
      <c r="E137" s="237"/>
      <c r="F137" s="45"/>
      <c r="G137" s="89"/>
      <c r="H137" s="45"/>
      <c r="I137" s="45" t="s">
        <v>123</v>
      </c>
      <c r="J137" s="225" t="str">
        <f>IF(OR(E27="",E27="以下なし",COUNTBLANK(I69:I90)&lt;&gt;0),"",SUM(I69:I90))</f>
        <v/>
      </c>
      <c r="K137" s="226"/>
      <c r="M137" s="18" t="s">
        <v>6</v>
      </c>
      <c r="N137" s="22" t="s">
        <v>232</v>
      </c>
    </row>
    <row r="138" spans="2:14" ht="17.100000000000001" customHeight="1" x14ac:dyDescent="0.15">
      <c r="B138" s="82" t="s">
        <v>172</v>
      </c>
      <c r="C138" s="236"/>
      <c r="D138" s="237"/>
      <c r="E138" s="237"/>
      <c r="F138" s="45"/>
      <c r="G138" s="89"/>
      <c r="H138" s="45"/>
      <c r="I138" s="45" t="s">
        <v>124</v>
      </c>
      <c r="J138" s="225" t="str">
        <f>IF(OR(E28="",E28="以下なし",COUNTBLANK(C95:C116)&lt;&gt;0),"",SUM(C95:C116))</f>
        <v/>
      </c>
      <c r="K138" s="226"/>
      <c r="M138" s="18" t="s">
        <v>6</v>
      </c>
      <c r="N138" s="22" t="s">
        <v>233</v>
      </c>
    </row>
    <row r="139" spans="2:14" ht="17.100000000000001" customHeight="1" x14ac:dyDescent="0.15">
      <c r="B139" s="82" t="s">
        <v>173</v>
      </c>
      <c r="C139" s="236"/>
      <c r="D139" s="237"/>
      <c r="E139" s="237"/>
      <c r="F139" s="45"/>
      <c r="G139" s="89"/>
      <c r="H139" s="45"/>
      <c r="I139" s="45" t="s">
        <v>125</v>
      </c>
      <c r="J139" s="225" t="str">
        <f>IF(OR(E29="",E29="以下なし",COUNTBLANK(F95:F116)&lt;&gt;0),"",SUM(F95:F116))</f>
        <v/>
      </c>
      <c r="K139" s="226"/>
      <c r="M139" s="18" t="s">
        <v>6</v>
      </c>
      <c r="N139" s="22" t="s">
        <v>234</v>
      </c>
    </row>
    <row r="140" spans="2:14" ht="17.100000000000001" customHeight="1" x14ac:dyDescent="0.15">
      <c r="B140" s="82" t="s">
        <v>174</v>
      </c>
      <c r="C140" s="236"/>
      <c r="D140" s="237"/>
      <c r="E140" s="237"/>
      <c r="F140" s="45"/>
      <c r="G140" s="89"/>
      <c r="H140" s="45"/>
      <c r="I140" s="45" t="s">
        <v>126</v>
      </c>
      <c r="J140" s="225" t="str">
        <f>IF(OR(E30="",E30="以下なし",COUNTBLANK(I95:I116)&lt;&gt;0),"",SUM(I95:I116))</f>
        <v/>
      </c>
      <c r="K140" s="226"/>
      <c r="M140" s="18" t="s">
        <v>6</v>
      </c>
      <c r="N140" s="22" t="s">
        <v>235</v>
      </c>
    </row>
    <row r="141" spans="2:14" ht="17.100000000000001" customHeight="1" thickBot="1" x14ac:dyDescent="0.2">
      <c r="B141" s="83" t="s">
        <v>201</v>
      </c>
      <c r="C141" s="282"/>
      <c r="D141" s="283"/>
      <c r="E141" s="283"/>
      <c r="F141" s="64"/>
      <c r="G141" s="64"/>
      <c r="H141" s="64"/>
      <c r="I141" s="64" t="s">
        <v>127</v>
      </c>
      <c r="J141" s="227" t="str">
        <f>IF(OR(E31="",E31="以下なし",COUNTBLANK(C120:C141)&lt;&gt;0),"",SUM(C120:C141))</f>
        <v/>
      </c>
      <c r="K141" s="228"/>
      <c r="M141" s="18" t="s">
        <v>6</v>
      </c>
      <c r="N141" s="16" t="s">
        <v>237</v>
      </c>
    </row>
    <row r="142" spans="2:14" ht="15.95" customHeight="1" x14ac:dyDescent="0.15">
      <c r="C142" s="67"/>
      <c r="E142" s="67"/>
      <c r="G142" s="67"/>
      <c r="M142" s="16"/>
    </row>
    <row r="143" spans="2:14" ht="15.95" hidden="1" customHeight="1" x14ac:dyDescent="0.15">
      <c r="C143" s="67"/>
      <c r="E143" s="67"/>
      <c r="G143" s="67"/>
      <c r="M143" s="16"/>
      <c r="N143" s="16"/>
    </row>
    <row r="144" spans="2:14" ht="15.95" hidden="1" customHeight="1" x14ac:dyDescent="0.15">
      <c r="C144" s="67"/>
      <c r="E144" s="67"/>
      <c r="G144" s="67"/>
      <c r="M144" s="16"/>
      <c r="N144" s="16" t="s">
        <v>254</v>
      </c>
    </row>
    <row r="145" spans="3:17" ht="15.95" hidden="1" customHeight="1" x14ac:dyDescent="0.15">
      <c r="C145" s="67"/>
      <c r="D145" s="16" t="s">
        <v>9</v>
      </c>
      <c r="E145" s="90">
        <v>1</v>
      </c>
      <c r="F145" s="16" t="s">
        <v>29</v>
      </c>
      <c r="G145" s="90">
        <v>0</v>
      </c>
      <c r="M145" s="16"/>
      <c r="N145" s="16" t="s">
        <v>255</v>
      </c>
    </row>
    <row r="146" spans="3:17" ht="15.95" hidden="1" customHeight="1" x14ac:dyDescent="0.15">
      <c r="C146" s="67"/>
      <c r="D146" s="16" t="s">
        <v>10</v>
      </c>
      <c r="E146" s="90">
        <v>2</v>
      </c>
      <c r="F146" s="16" t="s">
        <v>30</v>
      </c>
      <c r="G146" s="90">
        <v>1</v>
      </c>
      <c r="I146" s="67"/>
      <c r="K146" s="67"/>
      <c r="M146" s="67"/>
      <c r="N146" s="16" t="s">
        <v>395</v>
      </c>
    </row>
    <row r="147" spans="3:17" ht="15.95" hidden="1" customHeight="1" x14ac:dyDescent="0.15">
      <c r="C147" s="67"/>
      <c r="D147" s="16" t="s">
        <v>11</v>
      </c>
      <c r="E147" s="90">
        <v>3</v>
      </c>
      <c r="I147" s="67"/>
      <c r="K147" s="67"/>
      <c r="M147" s="67"/>
      <c r="N147" s="16" t="s">
        <v>396</v>
      </c>
    </row>
    <row r="148" spans="3:17" ht="15.95" hidden="1" customHeight="1" x14ac:dyDescent="0.15">
      <c r="C148" s="67"/>
      <c r="D148" s="16" t="s">
        <v>12</v>
      </c>
      <c r="E148" s="90">
        <v>4</v>
      </c>
      <c r="F148" s="16" t="s">
        <v>33</v>
      </c>
      <c r="G148" s="90">
        <v>1</v>
      </c>
      <c r="I148" s="67"/>
      <c r="K148" s="67"/>
      <c r="M148" s="67"/>
      <c r="N148" s="16" t="s">
        <v>259</v>
      </c>
    </row>
    <row r="149" spans="3:17" ht="15.95" hidden="1" customHeight="1" x14ac:dyDescent="0.15">
      <c r="C149" s="67"/>
      <c r="D149" s="16" t="s">
        <v>13</v>
      </c>
      <c r="E149" s="90">
        <v>5</v>
      </c>
      <c r="F149" s="16" t="s">
        <v>34</v>
      </c>
      <c r="G149" s="90">
        <v>2</v>
      </c>
      <c r="K149" s="67"/>
      <c r="M149" s="67"/>
      <c r="N149" s="16" t="s">
        <v>386</v>
      </c>
    </row>
    <row r="150" spans="3:17" ht="15.95" hidden="1" customHeight="1" x14ac:dyDescent="0.15">
      <c r="C150" s="67"/>
      <c r="D150" s="16" t="s">
        <v>14</v>
      </c>
      <c r="E150" s="90">
        <v>6</v>
      </c>
      <c r="F150" s="16" t="s">
        <v>35</v>
      </c>
      <c r="G150" s="90">
        <v>3</v>
      </c>
      <c r="I150" s="67"/>
      <c r="K150" s="67"/>
      <c r="M150" s="67"/>
      <c r="N150" s="16"/>
    </row>
    <row r="151" spans="3:17" ht="15.95" hidden="1" customHeight="1" x14ac:dyDescent="0.15">
      <c r="C151" s="67"/>
      <c r="D151" s="16" t="s">
        <v>15</v>
      </c>
      <c r="E151" s="90">
        <v>7</v>
      </c>
      <c r="F151" s="16" t="s">
        <v>36</v>
      </c>
      <c r="G151" s="90">
        <v>4</v>
      </c>
      <c r="I151" s="67"/>
      <c r="M151" s="16"/>
      <c r="N151" s="16"/>
    </row>
    <row r="152" spans="3:17" ht="15.95" hidden="1" customHeight="1" x14ac:dyDescent="0.15">
      <c r="C152" s="67"/>
      <c r="D152" s="16" t="s">
        <v>16</v>
      </c>
      <c r="E152" s="90">
        <v>8</v>
      </c>
      <c r="F152" s="16" t="s">
        <v>37</v>
      </c>
      <c r="G152" s="90">
        <v>5</v>
      </c>
      <c r="I152" s="67"/>
      <c r="M152" s="16"/>
      <c r="N152" s="16"/>
    </row>
    <row r="153" spans="3:17" ht="15.95" hidden="1" customHeight="1" x14ac:dyDescent="0.15">
      <c r="C153" s="67"/>
      <c r="D153" s="16" t="s">
        <v>17</v>
      </c>
      <c r="E153" s="90">
        <v>9</v>
      </c>
      <c r="F153" s="16" t="s">
        <v>38</v>
      </c>
      <c r="G153" s="90">
        <v>6</v>
      </c>
      <c r="I153" s="67"/>
      <c r="M153" s="16"/>
      <c r="N153" s="16"/>
    </row>
    <row r="154" spans="3:17" ht="15.95" hidden="1" customHeight="1" x14ac:dyDescent="0.15">
      <c r="C154" s="67"/>
      <c r="D154" s="16" t="s">
        <v>18</v>
      </c>
      <c r="E154" s="90">
        <v>10</v>
      </c>
      <c r="F154" s="16" t="s">
        <v>39</v>
      </c>
      <c r="G154" s="90">
        <v>7</v>
      </c>
      <c r="I154" s="67"/>
      <c r="M154" s="16"/>
      <c r="N154" s="16"/>
    </row>
    <row r="155" spans="3:17" ht="15.95" hidden="1" customHeight="1" x14ac:dyDescent="0.15">
      <c r="C155" s="67"/>
      <c r="D155" s="16" t="s">
        <v>19</v>
      </c>
      <c r="E155" s="90">
        <v>11</v>
      </c>
      <c r="F155" s="16" t="s">
        <v>40</v>
      </c>
      <c r="G155" s="90">
        <v>8</v>
      </c>
      <c r="M155" s="16"/>
      <c r="N155" s="16"/>
    </row>
    <row r="156" spans="3:17" ht="15.95" hidden="1" customHeight="1" x14ac:dyDescent="0.15">
      <c r="D156" s="16" t="s">
        <v>20</v>
      </c>
      <c r="E156" s="90">
        <v>12</v>
      </c>
      <c r="F156" s="16" t="s">
        <v>41</v>
      </c>
      <c r="G156" s="90">
        <v>9</v>
      </c>
      <c r="M156" s="16"/>
      <c r="N156" s="16"/>
      <c r="Q156" s="22"/>
    </row>
    <row r="157" spans="3:17" ht="15.95" hidden="1" customHeight="1" x14ac:dyDescent="0.15">
      <c r="D157" s="16" t="s">
        <v>21</v>
      </c>
      <c r="E157" s="90">
        <v>13</v>
      </c>
      <c r="F157" s="16" t="s">
        <v>42</v>
      </c>
      <c r="G157" s="90">
        <v>10</v>
      </c>
      <c r="M157" s="16"/>
      <c r="N157" s="16"/>
      <c r="Q157" s="22"/>
    </row>
    <row r="158" spans="3:17" ht="15.95" hidden="1" customHeight="1" x14ac:dyDescent="0.15">
      <c r="D158" s="16" t="s">
        <v>22</v>
      </c>
      <c r="E158" s="90">
        <v>14</v>
      </c>
      <c r="F158" s="16" t="s">
        <v>43</v>
      </c>
      <c r="G158" s="90">
        <v>11</v>
      </c>
      <c r="M158" s="16"/>
      <c r="N158" s="16"/>
      <c r="Q158" s="22"/>
    </row>
    <row r="159" spans="3:17" ht="15.95" hidden="1" customHeight="1" x14ac:dyDescent="0.15">
      <c r="D159" s="16" t="s">
        <v>23</v>
      </c>
      <c r="E159" s="90">
        <v>15</v>
      </c>
      <c r="F159" s="16" t="s">
        <v>44</v>
      </c>
      <c r="G159" s="90">
        <v>12</v>
      </c>
      <c r="M159" s="16"/>
      <c r="N159" s="16"/>
      <c r="Q159" s="22"/>
    </row>
    <row r="160" spans="3:17" ht="15.95" hidden="1" customHeight="1" x14ac:dyDescent="0.15">
      <c r="F160" s="16" t="s">
        <v>45</v>
      </c>
      <c r="G160" s="90">
        <v>13</v>
      </c>
      <c r="M160" s="16"/>
      <c r="N160" s="16"/>
      <c r="Q160" s="22"/>
    </row>
    <row r="161" spans="4:17" ht="15.95" hidden="1" customHeight="1" x14ac:dyDescent="0.15">
      <c r="D161" s="16" t="s">
        <v>80</v>
      </c>
      <c r="E161" s="90">
        <v>1</v>
      </c>
      <c r="F161" s="16" t="s">
        <v>46</v>
      </c>
      <c r="G161" s="90">
        <v>14</v>
      </c>
      <c r="M161" s="16"/>
      <c r="N161" s="16"/>
      <c r="Q161" s="22"/>
    </row>
    <row r="162" spans="4:17" ht="15.95" hidden="1" customHeight="1" x14ac:dyDescent="0.15">
      <c r="D162" s="16" t="s">
        <v>81</v>
      </c>
      <c r="E162" s="90">
        <v>2</v>
      </c>
      <c r="F162" s="16" t="s">
        <v>47</v>
      </c>
      <c r="G162" s="90">
        <v>15</v>
      </c>
      <c r="M162" s="16"/>
      <c r="N162" s="16"/>
      <c r="Q162" s="22"/>
    </row>
    <row r="163" spans="4:17" ht="15.95" hidden="1" customHeight="1" x14ac:dyDescent="0.15">
      <c r="F163" s="16" t="s">
        <v>48</v>
      </c>
      <c r="G163" s="90">
        <v>16</v>
      </c>
      <c r="M163" s="16"/>
      <c r="N163" s="16"/>
      <c r="Q163" s="22"/>
    </row>
    <row r="164" spans="4:17" ht="15.95" hidden="1" customHeight="1" x14ac:dyDescent="0.15">
      <c r="D164" s="16" t="s">
        <v>90</v>
      </c>
      <c r="E164" s="90">
        <v>0</v>
      </c>
      <c r="F164" s="16" t="s">
        <v>49</v>
      </c>
      <c r="G164" s="90">
        <v>17</v>
      </c>
      <c r="M164" s="16"/>
      <c r="N164" s="16"/>
      <c r="Q164" s="22"/>
    </row>
    <row r="165" spans="4:17" ht="15.95" hidden="1" customHeight="1" x14ac:dyDescent="0.15">
      <c r="D165" s="16" t="s">
        <v>91</v>
      </c>
      <c r="E165" s="90">
        <v>1</v>
      </c>
      <c r="F165" s="16" t="s">
        <v>50</v>
      </c>
      <c r="G165" s="90">
        <v>18</v>
      </c>
      <c r="M165" s="16"/>
      <c r="N165" s="16"/>
      <c r="Q165" s="22"/>
    </row>
    <row r="166" spans="4:17" ht="15.95" hidden="1" customHeight="1" x14ac:dyDescent="0.15">
      <c r="D166" s="16" t="s">
        <v>92</v>
      </c>
      <c r="E166" s="90">
        <v>2</v>
      </c>
      <c r="F166" s="16" t="s">
        <v>51</v>
      </c>
      <c r="G166" s="90">
        <v>19</v>
      </c>
      <c r="M166" s="16"/>
      <c r="N166" s="16"/>
      <c r="Q166" s="22"/>
    </row>
    <row r="167" spans="4:17" ht="15.95" hidden="1" customHeight="1" x14ac:dyDescent="0.15">
      <c r="F167" s="16" t="s">
        <v>52</v>
      </c>
      <c r="G167" s="90">
        <v>20</v>
      </c>
      <c r="M167" s="16"/>
      <c r="N167" s="16"/>
      <c r="Q167" s="22"/>
    </row>
    <row r="168" spans="4:17" ht="15.95" hidden="1" customHeight="1" x14ac:dyDescent="0.15">
      <c r="D168" s="16" t="s">
        <v>95</v>
      </c>
      <c r="E168" s="90">
        <v>1</v>
      </c>
      <c r="F168" s="16" t="s">
        <v>53</v>
      </c>
      <c r="G168" s="90">
        <v>21</v>
      </c>
      <c r="M168" s="16"/>
      <c r="N168" s="16"/>
      <c r="Q168" s="22"/>
    </row>
    <row r="169" spans="4:17" ht="15.95" hidden="1" customHeight="1" x14ac:dyDescent="0.15">
      <c r="D169" s="16" t="s">
        <v>96</v>
      </c>
      <c r="E169" s="90">
        <v>2</v>
      </c>
      <c r="F169" s="16" t="s">
        <v>54</v>
      </c>
      <c r="G169" s="90">
        <v>22</v>
      </c>
      <c r="M169" s="16"/>
      <c r="N169" s="16"/>
      <c r="Q169" s="22"/>
    </row>
    <row r="170" spans="4:17" ht="15.95" hidden="1" customHeight="1" x14ac:dyDescent="0.15">
      <c r="D170" s="16" t="s">
        <v>97</v>
      </c>
      <c r="E170" s="90">
        <v>3</v>
      </c>
      <c r="F170" s="16" t="s">
        <v>55</v>
      </c>
      <c r="G170" s="90">
        <v>23</v>
      </c>
      <c r="M170" s="16"/>
      <c r="N170" s="16"/>
      <c r="Q170" s="22"/>
    </row>
    <row r="171" spans="4:17" ht="15.95" hidden="1" customHeight="1" x14ac:dyDescent="0.15">
      <c r="F171" s="16" t="s">
        <v>56</v>
      </c>
      <c r="G171" s="90">
        <v>24</v>
      </c>
      <c r="M171" s="16"/>
      <c r="N171" s="16"/>
      <c r="Q171" s="22"/>
    </row>
    <row r="172" spans="4:17" ht="15.95" hidden="1" customHeight="1" x14ac:dyDescent="0.15">
      <c r="D172" s="16" t="s">
        <v>128</v>
      </c>
      <c r="E172" s="90">
        <v>1</v>
      </c>
      <c r="F172" s="16" t="s">
        <v>57</v>
      </c>
      <c r="G172" s="90">
        <v>25</v>
      </c>
      <c r="M172" s="16"/>
      <c r="N172" s="16"/>
      <c r="Q172" s="22"/>
    </row>
    <row r="173" spans="4:17" ht="15.95" hidden="1" customHeight="1" x14ac:dyDescent="0.15">
      <c r="D173" s="16" t="s">
        <v>129</v>
      </c>
      <c r="E173" s="90">
        <v>2</v>
      </c>
      <c r="F173" s="16" t="s">
        <v>58</v>
      </c>
      <c r="G173" s="90">
        <v>26</v>
      </c>
      <c r="M173" s="16"/>
      <c r="N173" s="16"/>
      <c r="Q173" s="22"/>
    </row>
    <row r="174" spans="4:17" ht="15.95" hidden="1" customHeight="1" x14ac:dyDescent="0.15">
      <c r="D174" s="16" t="s">
        <v>130</v>
      </c>
      <c r="E174" s="90">
        <v>3</v>
      </c>
      <c r="F174" s="16" t="s">
        <v>59</v>
      </c>
      <c r="G174" s="90">
        <v>27</v>
      </c>
      <c r="M174" s="16"/>
      <c r="N174" s="16"/>
      <c r="Q174" s="22"/>
    </row>
    <row r="175" spans="4:17" ht="15.95" hidden="1" customHeight="1" x14ac:dyDescent="0.15">
      <c r="D175" s="16" t="s">
        <v>131</v>
      </c>
      <c r="E175" s="90">
        <v>4</v>
      </c>
      <c r="F175" s="16" t="s">
        <v>60</v>
      </c>
      <c r="G175" s="90">
        <v>28</v>
      </c>
      <c r="M175" s="16"/>
      <c r="N175" s="16"/>
      <c r="Q175" s="22"/>
    </row>
    <row r="176" spans="4:17" ht="15.95" hidden="1" customHeight="1" x14ac:dyDescent="0.15">
      <c r="D176" s="16" t="s">
        <v>132</v>
      </c>
      <c r="E176" s="90">
        <v>5</v>
      </c>
      <c r="F176" s="16" t="s">
        <v>61</v>
      </c>
      <c r="G176" s="90">
        <v>29</v>
      </c>
      <c r="M176" s="16"/>
      <c r="N176" s="16"/>
      <c r="Q176" s="22"/>
    </row>
    <row r="177" spans="4:17" ht="15.95" hidden="1" customHeight="1" x14ac:dyDescent="0.15">
      <c r="D177" s="16" t="s">
        <v>133</v>
      </c>
      <c r="E177" s="90">
        <v>6</v>
      </c>
      <c r="F177" s="16" t="s">
        <v>62</v>
      </c>
      <c r="G177" s="90">
        <v>30</v>
      </c>
      <c r="M177" s="16"/>
      <c r="N177" s="16"/>
      <c r="Q177" s="22"/>
    </row>
    <row r="178" spans="4:17" ht="15.95" hidden="1" customHeight="1" x14ac:dyDescent="0.15">
      <c r="D178" s="16" t="s">
        <v>134</v>
      </c>
      <c r="E178" s="90">
        <v>7</v>
      </c>
      <c r="F178" s="16" t="s">
        <v>63</v>
      </c>
      <c r="G178" s="90">
        <v>31</v>
      </c>
      <c r="M178" s="16"/>
      <c r="N178" s="16"/>
      <c r="Q178" s="22"/>
    </row>
    <row r="179" spans="4:17" ht="15.95" hidden="1" customHeight="1" x14ac:dyDescent="0.15">
      <c r="D179" s="16" t="s">
        <v>135</v>
      </c>
      <c r="E179" s="90">
        <v>8</v>
      </c>
      <c r="F179" s="16" t="s">
        <v>64</v>
      </c>
      <c r="G179" s="90">
        <v>32</v>
      </c>
      <c r="M179" s="16"/>
      <c r="N179" s="16"/>
      <c r="Q179" s="22"/>
    </row>
    <row r="180" spans="4:17" ht="15.95" hidden="1" customHeight="1" x14ac:dyDescent="0.15">
      <c r="D180" s="16" t="s">
        <v>136</v>
      </c>
      <c r="E180" s="90">
        <v>9</v>
      </c>
      <c r="F180" s="16" t="s">
        <v>65</v>
      </c>
      <c r="G180" s="90">
        <v>33</v>
      </c>
      <c r="M180" s="16"/>
      <c r="N180" s="16"/>
      <c r="Q180" s="22"/>
    </row>
    <row r="181" spans="4:17" ht="15.95" hidden="1" customHeight="1" x14ac:dyDescent="0.15">
      <c r="D181" s="16" t="s">
        <v>137</v>
      </c>
      <c r="E181" s="90">
        <v>10</v>
      </c>
      <c r="F181" s="16" t="s">
        <v>66</v>
      </c>
      <c r="G181" s="90">
        <v>34</v>
      </c>
      <c r="M181" s="16"/>
      <c r="N181" s="16"/>
      <c r="Q181" s="22"/>
    </row>
    <row r="182" spans="4:17" ht="15.95" hidden="1" customHeight="1" x14ac:dyDescent="0.15">
      <c r="D182" s="16" t="s">
        <v>138</v>
      </c>
      <c r="E182" s="90">
        <v>11</v>
      </c>
      <c r="F182" s="16" t="s">
        <v>67</v>
      </c>
      <c r="G182" s="90">
        <v>35</v>
      </c>
      <c r="M182" s="16"/>
      <c r="N182" s="16"/>
      <c r="Q182" s="22"/>
    </row>
    <row r="183" spans="4:17" ht="15.95" hidden="1" customHeight="1" x14ac:dyDescent="0.15">
      <c r="D183" s="16" t="s">
        <v>249</v>
      </c>
      <c r="F183" s="16" t="s">
        <v>68</v>
      </c>
      <c r="G183" s="90">
        <v>36</v>
      </c>
      <c r="M183" s="16"/>
      <c r="N183" s="16"/>
      <c r="Q183" s="22"/>
    </row>
    <row r="184" spans="4:17" ht="15.95" hidden="1" customHeight="1" x14ac:dyDescent="0.15">
      <c r="F184" s="16" t="s">
        <v>69</v>
      </c>
      <c r="G184" s="90">
        <v>37</v>
      </c>
      <c r="M184" s="16"/>
      <c r="N184" s="16"/>
      <c r="Q184" s="22"/>
    </row>
    <row r="185" spans="4:17" ht="15.95" hidden="1" customHeight="1" x14ac:dyDescent="0.15">
      <c r="D185" s="16" t="s">
        <v>139</v>
      </c>
      <c r="E185" s="90">
        <v>1</v>
      </c>
      <c r="F185" s="16" t="s">
        <v>70</v>
      </c>
      <c r="G185" s="90">
        <v>38</v>
      </c>
      <c r="M185" s="16"/>
      <c r="N185" s="16"/>
      <c r="Q185" s="22"/>
    </row>
    <row r="186" spans="4:17" ht="15.95" hidden="1" customHeight="1" x14ac:dyDescent="0.15">
      <c r="D186" s="16" t="s">
        <v>140</v>
      </c>
      <c r="E186" s="90">
        <v>2</v>
      </c>
      <c r="F186" s="16" t="s">
        <v>71</v>
      </c>
      <c r="G186" s="90">
        <v>39</v>
      </c>
      <c r="M186" s="16"/>
      <c r="N186" s="16"/>
      <c r="Q186" s="22"/>
    </row>
    <row r="187" spans="4:17" ht="15.95" hidden="1" customHeight="1" x14ac:dyDescent="0.15">
      <c r="D187" s="16" t="s">
        <v>141</v>
      </c>
      <c r="E187" s="90">
        <v>3</v>
      </c>
      <c r="F187" s="16" t="s">
        <v>72</v>
      </c>
      <c r="G187" s="90">
        <v>40</v>
      </c>
      <c r="M187" s="16"/>
      <c r="N187" s="16"/>
      <c r="Q187" s="22"/>
    </row>
    <row r="188" spans="4:17" ht="15.95" hidden="1" customHeight="1" x14ac:dyDescent="0.15">
      <c r="D188" s="16" t="s">
        <v>142</v>
      </c>
      <c r="E188" s="90">
        <v>4</v>
      </c>
      <c r="F188" s="16" t="s">
        <v>73</v>
      </c>
      <c r="G188" s="90">
        <v>41</v>
      </c>
      <c r="M188" s="16"/>
      <c r="N188" s="16"/>
      <c r="Q188" s="22"/>
    </row>
    <row r="189" spans="4:17" ht="15.95" hidden="1" customHeight="1" x14ac:dyDescent="0.15">
      <c r="D189" s="16" t="s">
        <v>143</v>
      </c>
      <c r="E189" s="90">
        <v>5</v>
      </c>
      <c r="F189" s="16" t="s">
        <v>74</v>
      </c>
      <c r="G189" s="90">
        <v>42</v>
      </c>
      <c r="M189" s="16"/>
      <c r="N189" s="16"/>
      <c r="Q189" s="22"/>
    </row>
    <row r="190" spans="4:17" ht="15.95" hidden="1" customHeight="1" x14ac:dyDescent="0.15">
      <c r="D190" s="16" t="s">
        <v>144</v>
      </c>
      <c r="E190" s="90">
        <v>6</v>
      </c>
      <c r="F190" s="16" t="s">
        <v>75</v>
      </c>
      <c r="G190" s="90">
        <v>43</v>
      </c>
      <c r="M190" s="16"/>
      <c r="N190" s="16"/>
      <c r="Q190" s="22"/>
    </row>
    <row r="191" spans="4:17" ht="15.95" hidden="1" customHeight="1" x14ac:dyDescent="0.15">
      <c r="F191" s="16" t="s">
        <v>76</v>
      </c>
      <c r="G191" s="90">
        <v>44</v>
      </c>
      <c r="M191" s="16"/>
      <c r="N191" s="16"/>
      <c r="Q191" s="22"/>
    </row>
    <row r="192" spans="4:17" ht="15.95" hidden="1" customHeight="1" x14ac:dyDescent="0.15">
      <c r="F192" s="16" t="s">
        <v>77</v>
      </c>
      <c r="G192" s="90">
        <v>45</v>
      </c>
      <c r="M192" s="16"/>
      <c r="N192" s="16"/>
      <c r="Q192" s="22"/>
    </row>
    <row r="193" spans="6:17" ht="15.95" hidden="1" customHeight="1" x14ac:dyDescent="0.15">
      <c r="F193" s="16" t="s">
        <v>78</v>
      </c>
      <c r="G193" s="90">
        <v>46</v>
      </c>
      <c r="M193" s="16"/>
      <c r="N193" s="16"/>
      <c r="Q193" s="22"/>
    </row>
    <row r="194" spans="6:17" ht="15.95" hidden="1" customHeight="1" x14ac:dyDescent="0.15">
      <c r="F194" s="16" t="s">
        <v>79</v>
      </c>
      <c r="G194" s="90">
        <v>47</v>
      </c>
      <c r="M194" s="16"/>
      <c r="N194" s="16"/>
      <c r="Q194" s="22"/>
    </row>
    <row r="195" spans="6:17" ht="15.95" hidden="1" customHeight="1" x14ac:dyDescent="0.15"/>
    <row r="196" spans="6:17" ht="15.95" customHeight="1" x14ac:dyDescent="0.15"/>
  </sheetData>
  <sheetProtection algorithmName="SHA-512" hashValue="yeDVC8PZ8aTb6/8/gIYEgW4k+1erGcOwF9Zd/RH4ZIUBdbpdcRijlkWO02780l3z9aHDA2+PezeTq/cgJ0h0yQ==" saltValue="Q/60dolMo07xujUGzlFloA==" spinCount="100000" sheet="1" objects="1" scenarios="1"/>
  <mergeCells count="219">
    <mergeCell ref="K93:L93"/>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7:N68"/>
    <mergeCell ref="C69:E69"/>
    <mergeCell ref="F69:H69"/>
    <mergeCell ref="I69:K69"/>
    <mergeCell ref="C70:E70"/>
    <mergeCell ref="F70:H70"/>
    <mergeCell ref="I70:K70"/>
    <mergeCell ref="C60:E60"/>
    <mergeCell ref="C61:E61"/>
    <mergeCell ref="C62:E62"/>
    <mergeCell ref="C63:E63"/>
    <mergeCell ref="C64:E64"/>
    <mergeCell ref="C65:E65"/>
    <mergeCell ref="C73:E73"/>
    <mergeCell ref="F73:H73"/>
    <mergeCell ref="I73:K73"/>
    <mergeCell ref="C74:E74"/>
    <mergeCell ref="F74:H74"/>
    <mergeCell ref="I74:K74"/>
    <mergeCell ref="C71:E71"/>
    <mergeCell ref="F71:H71"/>
    <mergeCell ref="I71:K71"/>
    <mergeCell ref="C72:E72"/>
    <mergeCell ref="F72:H72"/>
    <mergeCell ref="I72:K72"/>
    <mergeCell ref="C77:E77"/>
    <mergeCell ref="F77:H77"/>
    <mergeCell ref="I77:K77"/>
    <mergeCell ref="C78:E78"/>
    <mergeCell ref="F78:H78"/>
    <mergeCell ref="I78:K78"/>
    <mergeCell ref="C75:E75"/>
    <mergeCell ref="F75:H75"/>
    <mergeCell ref="I75:K75"/>
    <mergeCell ref="C76:E76"/>
    <mergeCell ref="F76:H76"/>
    <mergeCell ref="I76:K76"/>
    <mergeCell ref="C81:E81"/>
    <mergeCell ref="F81:H81"/>
    <mergeCell ref="I81:K81"/>
    <mergeCell ref="C82:E82"/>
    <mergeCell ref="F82:H82"/>
    <mergeCell ref="I82:K82"/>
    <mergeCell ref="C79:E79"/>
    <mergeCell ref="F79:H79"/>
    <mergeCell ref="I79:K79"/>
    <mergeCell ref="C80:E80"/>
    <mergeCell ref="F80:H80"/>
    <mergeCell ref="I80:K80"/>
    <mergeCell ref="C85:E85"/>
    <mergeCell ref="F85:H85"/>
    <mergeCell ref="I85:K85"/>
    <mergeCell ref="C86:E86"/>
    <mergeCell ref="F86:H86"/>
    <mergeCell ref="I86:K86"/>
    <mergeCell ref="C83:E83"/>
    <mergeCell ref="F83:H83"/>
    <mergeCell ref="I83:K83"/>
    <mergeCell ref="C84:E84"/>
    <mergeCell ref="F84:H84"/>
    <mergeCell ref="I84:K84"/>
    <mergeCell ref="C89:E89"/>
    <mergeCell ref="F89:H89"/>
    <mergeCell ref="I89:K89"/>
    <mergeCell ref="C90:E90"/>
    <mergeCell ref="F90:H90"/>
    <mergeCell ref="I90:K90"/>
    <mergeCell ref="C87:E87"/>
    <mergeCell ref="F87:H87"/>
    <mergeCell ref="I87:K87"/>
    <mergeCell ref="C88:E88"/>
    <mergeCell ref="F88:H88"/>
    <mergeCell ref="I88:K88"/>
    <mergeCell ref="C97:E97"/>
    <mergeCell ref="F97:H97"/>
    <mergeCell ref="I97:K97"/>
    <mergeCell ref="C98:E98"/>
    <mergeCell ref="F98:H98"/>
    <mergeCell ref="I98:K98"/>
    <mergeCell ref="C95:E95"/>
    <mergeCell ref="F95:H95"/>
    <mergeCell ref="I95:K95"/>
    <mergeCell ref="C96:E96"/>
    <mergeCell ref="F96:H96"/>
    <mergeCell ref="I96:K96"/>
    <mergeCell ref="C101:E101"/>
    <mergeCell ref="F101:H101"/>
    <mergeCell ref="I101:K101"/>
    <mergeCell ref="C102:E102"/>
    <mergeCell ref="F102:H102"/>
    <mergeCell ref="I102:K102"/>
    <mergeCell ref="C99:E99"/>
    <mergeCell ref="F99:H99"/>
    <mergeCell ref="I99:K99"/>
    <mergeCell ref="C100:E100"/>
    <mergeCell ref="F100:H100"/>
    <mergeCell ref="I100:K100"/>
    <mergeCell ref="C105:E105"/>
    <mergeCell ref="F105:H105"/>
    <mergeCell ref="I105:K105"/>
    <mergeCell ref="C106:E106"/>
    <mergeCell ref="F106:H106"/>
    <mergeCell ref="I106:K106"/>
    <mergeCell ref="C103:E103"/>
    <mergeCell ref="F103:H103"/>
    <mergeCell ref="I103:K103"/>
    <mergeCell ref="C104:E104"/>
    <mergeCell ref="F104:H104"/>
    <mergeCell ref="I104:K104"/>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20:E120"/>
    <mergeCell ref="C121:E121"/>
    <mergeCell ref="C122:E122"/>
    <mergeCell ref="C123:E123"/>
    <mergeCell ref="C124:E124"/>
    <mergeCell ref="C125:E125"/>
    <mergeCell ref="C115:E115"/>
    <mergeCell ref="F115:H115"/>
    <mergeCell ref="I115:K115"/>
    <mergeCell ref="C116:E116"/>
    <mergeCell ref="F116:H116"/>
    <mergeCell ref="I116:K116"/>
    <mergeCell ref="C132:E132"/>
    <mergeCell ref="C133:E133"/>
    <mergeCell ref="C134:E134"/>
    <mergeCell ref="C135:E135"/>
    <mergeCell ref="J135:K135"/>
    <mergeCell ref="C136:E136"/>
    <mergeCell ref="J136:K136"/>
    <mergeCell ref="C126:E126"/>
    <mergeCell ref="C127:E127"/>
    <mergeCell ref="C128:E128"/>
    <mergeCell ref="C129:E129"/>
    <mergeCell ref="C130:E130"/>
    <mergeCell ref="C131:E131"/>
    <mergeCell ref="C140:E140"/>
    <mergeCell ref="J140:K140"/>
    <mergeCell ref="C141:E141"/>
    <mergeCell ref="J141:K141"/>
    <mergeCell ref="C137:E137"/>
    <mergeCell ref="J137:K137"/>
    <mergeCell ref="C138:E138"/>
    <mergeCell ref="J138:K138"/>
    <mergeCell ref="C139:E139"/>
    <mergeCell ref="J139:K139"/>
  </mergeCells>
  <phoneticPr fontId="15"/>
  <conditionalFormatting sqref="C50:E53 C55:E65">
    <cfRule type="expression" dxfId="99" priority="17">
      <formula>$C50&lt;&gt;""</formula>
    </cfRule>
  </conditionalFormatting>
  <conditionalFormatting sqref="C69:E90">
    <cfRule type="expression" dxfId="98" priority="1">
      <formula>$E$25=$D$183</formula>
    </cfRule>
  </conditionalFormatting>
  <conditionalFormatting sqref="C95:E116">
    <cfRule type="expression" dxfId="97" priority="11">
      <formula>AND($E$28&lt;&gt;"",$E$28&lt;&gt;"以下なし")</formula>
    </cfRule>
  </conditionalFormatting>
  <conditionalFormatting sqref="C120:E141">
    <cfRule type="expression" dxfId="96" priority="6">
      <formula>C120&lt;&gt;""</formula>
    </cfRule>
    <cfRule type="expression" dxfId="95" priority="7">
      <formula>AND($E$31&lt;&gt;"",$E$31&lt;&gt;"以下なし")</formula>
    </cfRule>
  </conditionalFormatting>
  <conditionalFormatting sqref="C69:K90">
    <cfRule type="expression" dxfId="94" priority="2">
      <formula>C69&lt;&gt;""</formula>
    </cfRule>
  </conditionalFormatting>
  <conditionalFormatting sqref="C95:K116">
    <cfRule type="expression" dxfId="93" priority="8">
      <formula>C95&lt;&gt;""</formula>
    </cfRule>
  </conditionalFormatting>
  <conditionalFormatting sqref="E25:K31">
    <cfRule type="expression" dxfId="92" priority="18">
      <formula>$E$25=$D$183</formula>
    </cfRule>
    <cfRule type="expression" dxfId="91" priority="26">
      <formula>E25&lt;&gt;""</formula>
    </cfRule>
  </conditionalFormatting>
  <conditionalFormatting sqref="E26:K31">
    <cfRule type="expression" dxfId="90" priority="25">
      <formula>$E$26=$D$183</formula>
    </cfRule>
  </conditionalFormatting>
  <conditionalFormatting sqref="E27:K31">
    <cfRule type="expression" dxfId="89" priority="24">
      <formula>$E$27=$D$183</formula>
    </cfRule>
  </conditionalFormatting>
  <conditionalFormatting sqref="E28:K31">
    <cfRule type="expression" dxfId="88" priority="23">
      <formula>$E$28=$D$183</formula>
    </cfRule>
  </conditionalFormatting>
  <conditionalFormatting sqref="E29:K31">
    <cfRule type="expression" dxfId="87" priority="22">
      <formula>$E$29=$D$183</formula>
    </cfRule>
  </conditionalFormatting>
  <conditionalFormatting sqref="E30:K31">
    <cfRule type="expression" dxfId="86" priority="21">
      <formula>$E$30=$D$183</formula>
    </cfRule>
  </conditionalFormatting>
  <conditionalFormatting sqref="E31:K31">
    <cfRule type="expression" dxfId="85" priority="20">
      <formula>$E$31=$D$183</formula>
    </cfRule>
  </conditionalFormatting>
  <conditionalFormatting sqref="F69:H90">
    <cfRule type="expression" dxfId="84" priority="14">
      <formula>AND($E$26&lt;&gt;"",$E$26&lt;&gt;"以下なし")</formula>
    </cfRule>
  </conditionalFormatting>
  <conditionalFormatting sqref="F95:H116">
    <cfRule type="expression" dxfId="83" priority="10">
      <formula>AND($E$29&lt;&gt;"",$E$29&lt;&gt;"以下なし")</formula>
    </cfRule>
  </conditionalFormatting>
  <conditionalFormatting sqref="G49">
    <cfRule type="expression" dxfId="82" priority="3">
      <formula>$G$49="OK"</formula>
    </cfRule>
    <cfRule type="expression" dxfId="81" priority="4">
      <formula>$G$49="NG"</formula>
    </cfRule>
  </conditionalFormatting>
  <conditionalFormatting sqref="I69:K90">
    <cfRule type="expression" dxfId="80" priority="13">
      <formula>AND($E$27&lt;&gt;"",$E$27&lt;&gt;"以下なし")</formula>
    </cfRule>
  </conditionalFormatting>
  <conditionalFormatting sqref="I95:K116">
    <cfRule type="expression" dxfId="79" priority="9">
      <formula>AND($E$30&lt;&gt;"",$E$30&lt;&gt;"以下なし")</formula>
    </cfRule>
  </conditionalFormatting>
  <dataValidations count="2">
    <dataValidation type="list" allowBlank="1" showInputMessage="1" showErrorMessage="1" sqref="H25:I31" xr:uid="{A45611AA-3D33-4214-B629-C784E133CC36}">
      <formula1>$D$184:$D$190</formula1>
    </dataValidation>
    <dataValidation type="list" allowBlank="1" showInputMessage="1" showErrorMessage="1" sqref="E25:F31" xr:uid="{4DD3C6E4-5500-4AAF-95CE-F6C95C407531}">
      <formula1>$D$171:$D$183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439C4-2187-4383-8933-EEB02D968F35}">
  <sheetPr>
    <tabColor rgb="FFFFFF00"/>
  </sheetPr>
  <dimension ref="B1:Q19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62" t="s">
        <v>416</v>
      </c>
      <c r="E1" s="263"/>
      <c r="F1" s="263"/>
      <c r="G1" s="263"/>
      <c r="H1" s="263"/>
      <c r="I1" s="264"/>
      <c r="J1" s="16" t="s">
        <v>1</v>
      </c>
      <c r="N1" s="180" t="s">
        <v>414</v>
      </c>
    </row>
    <row r="2" spans="2:14" ht="24.95" customHeight="1" thickBot="1" x14ac:dyDescent="0.2">
      <c r="B2" s="20" t="s">
        <v>410</v>
      </c>
      <c r="K2" s="241">
        <v>1</v>
      </c>
      <c r="L2" s="241"/>
      <c r="M2" s="204"/>
      <c r="N2" s="181" t="s">
        <v>415</v>
      </c>
    </row>
    <row r="3" spans="2:14" ht="18" customHeight="1" thickBot="1" x14ac:dyDescent="0.2">
      <c r="B3" s="20" t="s">
        <v>0</v>
      </c>
      <c r="N3" s="21" t="str">
        <f>N118</f>
        <v>本シートの入力をお願いします。</v>
      </c>
    </row>
    <row r="4" spans="2:14" ht="18" customHeight="1" thickBot="1" x14ac:dyDescent="0.2">
      <c r="B4" s="184" t="s">
        <v>3</v>
      </c>
      <c r="C4" s="185" t="s">
        <v>4</v>
      </c>
      <c r="D4" s="185"/>
      <c r="E4" s="185"/>
      <c r="F4" s="185"/>
      <c r="G4" s="185"/>
      <c r="H4" s="185"/>
      <c r="I4" s="185"/>
      <c r="J4" s="185"/>
      <c r="K4" s="186"/>
    </row>
    <row r="5" spans="2:14" ht="18" customHeight="1" x14ac:dyDescent="0.15">
      <c r="B5" s="23" t="s">
        <v>5</v>
      </c>
      <c r="C5" s="24"/>
      <c r="D5" s="25"/>
      <c r="E5" s="25"/>
      <c r="F5" s="25"/>
      <c r="G5" s="26" t="s">
        <v>250</v>
      </c>
      <c r="H5" s="333" t="str">
        <f>IF('調査票(2期主)'!$K$8="有",'調査票(2期主)'!H5:K5,"")</f>
        <v/>
      </c>
      <c r="I5" s="334"/>
      <c r="J5" s="334"/>
      <c r="K5" s="335"/>
      <c r="N5" s="22" t="s">
        <v>250</v>
      </c>
    </row>
    <row r="6" spans="2:14" ht="18" customHeight="1" x14ac:dyDescent="0.15">
      <c r="B6" s="27"/>
      <c r="C6" s="28"/>
      <c r="D6" s="29"/>
      <c r="E6" s="29"/>
      <c r="F6" s="29"/>
      <c r="G6" s="30" t="s">
        <v>250</v>
      </c>
      <c r="H6" s="294" t="str">
        <f>IF('調査票(2期主)'!$K$8="有",'調査票(2期主)'!H6:K6,"")</f>
        <v/>
      </c>
      <c r="I6" s="300"/>
      <c r="J6" s="300"/>
      <c r="K6" s="299"/>
      <c r="N6" s="22" t="s">
        <v>250</v>
      </c>
    </row>
    <row r="7" spans="2:14" ht="18" customHeight="1" x14ac:dyDescent="0.15">
      <c r="B7" s="31" t="s">
        <v>26</v>
      </c>
      <c r="C7" s="256"/>
      <c r="D7" s="257"/>
      <c r="E7" s="257"/>
      <c r="F7" s="257"/>
      <c r="G7" s="257"/>
      <c r="H7" s="257"/>
      <c r="I7" s="257"/>
      <c r="J7" s="257"/>
      <c r="K7" s="269"/>
      <c r="M7" s="18" t="s">
        <v>6</v>
      </c>
      <c r="N7" s="22" t="s">
        <v>27</v>
      </c>
    </row>
    <row r="8" spans="2:14" ht="18" customHeight="1" x14ac:dyDescent="0.15">
      <c r="B8" s="27"/>
      <c r="C8" s="32"/>
      <c r="D8" s="33"/>
      <c r="E8" s="33"/>
      <c r="F8" s="33"/>
      <c r="G8" s="33"/>
      <c r="H8" s="33"/>
      <c r="I8" s="33"/>
      <c r="J8" s="34" t="s">
        <v>266</v>
      </c>
      <c r="K8" s="189"/>
      <c r="M8" s="18" t="s">
        <v>6</v>
      </c>
      <c r="N8" s="22" t="s">
        <v>269</v>
      </c>
    </row>
    <row r="9" spans="2:14" ht="30" customHeight="1" x14ac:dyDescent="0.15">
      <c r="B9" s="35" t="s">
        <v>31</v>
      </c>
      <c r="C9" s="294" t="str">
        <f>IF('調査票(2期主)'!$K$8="有",'調査票(2期主)'!C9:D9,"")</f>
        <v/>
      </c>
      <c r="D9" s="336"/>
      <c r="E9" s="36"/>
      <c r="F9" s="36"/>
      <c r="G9" s="36"/>
      <c r="H9" s="36"/>
      <c r="I9" s="36"/>
      <c r="J9" s="37" t="s">
        <v>32</v>
      </c>
      <c r="K9" s="189"/>
      <c r="M9" s="18" t="s">
        <v>6</v>
      </c>
      <c r="N9" s="22" t="s">
        <v>270</v>
      </c>
    </row>
    <row r="10" spans="2:14" ht="17.100000000000001" customHeight="1" x14ac:dyDescent="0.15">
      <c r="B10" s="31" t="str">
        <f>'調査票(1期主)'!B10</f>
        <v>④ 週休２日促進工事の取組</v>
      </c>
      <c r="C10" s="38"/>
      <c r="D10" s="39"/>
      <c r="E10" s="39"/>
      <c r="F10" s="39"/>
      <c r="G10" s="39"/>
      <c r="H10" s="39"/>
      <c r="I10" s="39"/>
      <c r="J10" s="40" t="s">
        <v>250</v>
      </c>
      <c r="K10" s="94" t="str">
        <f>IF('調査票(2期主)'!$K$8="有",'調査票(2期主)'!K10,"")</f>
        <v/>
      </c>
      <c r="N10" s="22" t="s">
        <v>250</v>
      </c>
    </row>
    <row r="11" spans="2:14" ht="17.100000000000001" customHeight="1" x14ac:dyDescent="0.15">
      <c r="B11" s="41"/>
      <c r="C11" s="28"/>
      <c r="D11" s="29"/>
      <c r="E11" s="29"/>
      <c r="F11" s="29"/>
      <c r="G11" s="29"/>
      <c r="H11" s="29"/>
      <c r="I11" s="30" t="s">
        <v>250</v>
      </c>
      <c r="J11" s="294" t="str">
        <f>IF('調査票(2期主)'!$K$8="有",'調査票(2期主)'!J11,"")</f>
        <v/>
      </c>
      <c r="K11" s="299"/>
      <c r="N11" s="22" t="s">
        <v>250</v>
      </c>
    </row>
    <row r="12" spans="2:14" ht="17.100000000000001" customHeight="1" x14ac:dyDescent="0.15">
      <c r="B12" s="31" t="s">
        <v>82</v>
      </c>
      <c r="C12" s="256"/>
      <c r="D12" s="257"/>
      <c r="E12" s="258"/>
      <c r="F12" s="42" t="s">
        <v>83</v>
      </c>
      <c r="G12" s="39" t="s">
        <v>366</v>
      </c>
      <c r="H12" s="39"/>
      <c r="I12" s="39"/>
      <c r="J12" s="39"/>
      <c r="K12" s="43"/>
      <c r="M12" s="18" t="s">
        <v>6</v>
      </c>
      <c r="N12" s="22" t="s">
        <v>84</v>
      </c>
    </row>
    <row r="13" spans="2:14" ht="17.100000000000001" customHeight="1" x14ac:dyDescent="0.15">
      <c r="B13" s="23"/>
      <c r="C13" s="256"/>
      <c r="D13" s="257"/>
      <c r="E13" s="258"/>
      <c r="F13" s="44" t="s">
        <v>83</v>
      </c>
      <c r="G13" s="45" t="s">
        <v>86</v>
      </c>
      <c r="H13" s="45"/>
      <c r="I13" s="45"/>
      <c r="J13" s="45"/>
      <c r="K13" s="46"/>
      <c r="M13" s="18" t="s">
        <v>6</v>
      </c>
      <c r="N13" s="22" t="s">
        <v>85</v>
      </c>
    </row>
    <row r="14" spans="2:14" ht="17.100000000000001" customHeight="1" x14ac:dyDescent="0.15">
      <c r="B14" s="27"/>
      <c r="C14" s="256"/>
      <c r="D14" s="257"/>
      <c r="E14" s="258"/>
      <c r="F14" s="47" t="s">
        <v>83</v>
      </c>
      <c r="G14" s="29" t="s">
        <v>87</v>
      </c>
      <c r="H14" s="29"/>
      <c r="I14" s="29"/>
      <c r="J14" s="29"/>
      <c r="K14" s="48"/>
      <c r="M14" s="18" t="s">
        <v>6</v>
      </c>
      <c r="N14" s="22" t="s">
        <v>88</v>
      </c>
    </row>
    <row r="15" spans="2:14" ht="17.100000000000001" customHeight="1" x14ac:dyDescent="0.15">
      <c r="B15" s="35" t="s">
        <v>89</v>
      </c>
      <c r="C15" s="36"/>
      <c r="D15" s="36"/>
      <c r="E15" s="36"/>
      <c r="F15" s="36"/>
      <c r="G15" s="36"/>
      <c r="H15" s="36"/>
      <c r="I15" s="37" t="s">
        <v>367</v>
      </c>
      <c r="J15" s="332" t="str">
        <f>IF('調査票(2期主)'!$K$8="有",'調査票(2期主)'!J15,"")</f>
        <v/>
      </c>
      <c r="K15" s="310"/>
      <c r="N15" s="22" t="s">
        <v>250</v>
      </c>
    </row>
    <row r="16" spans="2:14" ht="17.100000000000001" customHeight="1" x14ac:dyDescent="0.15">
      <c r="B16" s="35" t="s">
        <v>365</v>
      </c>
      <c r="C16" s="36"/>
      <c r="D16" s="36"/>
      <c r="E16" s="36"/>
      <c r="F16" s="36"/>
      <c r="G16" s="36"/>
      <c r="H16" s="36"/>
      <c r="I16" s="37" t="s">
        <v>368</v>
      </c>
      <c r="J16" s="294" t="str">
        <f>IF('調査票(2期主)'!$K$8="有",'調査票(2期主)'!J16,"")</f>
        <v/>
      </c>
      <c r="K16" s="299"/>
      <c r="N16" s="22" t="s">
        <v>250</v>
      </c>
    </row>
    <row r="17" spans="2:14" ht="17.100000000000001" customHeight="1" x14ac:dyDescent="0.15">
      <c r="B17" s="35" t="s">
        <v>98</v>
      </c>
      <c r="C17" s="36"/>
      <c r="D17" s="36"/>
      <c r="E17" s="36"/>
      <c r="F17" s="36"/>
      <c r="G17" s="36"/>
      <c r="H17" s="36"/>
      <c r="I17" s="37" t="s">
        <v>99</v>
      </c>
      <c r="J17" s="256"/>
      <c r="K17" s="268"/>
      <c r="M17" s="18" t="s">
        <v>6</v>
      </c>
      <c r="N17" s="22" t="s">
        <v>412</v>
      </c>
    </row>
    <row r="18" spans="2:14" ht="17.100000000000001" customHeight="1" x14ac:dyDescent="0.15">
      <c r="B18" s="49" t="s">
        <v>101</v>
      </c>
      <c r="C18" s="294" t="str">
        <f>IF('調査票(2期主)'!$K$8="有",'調査票(2期主)'!C18,"")</f>
        <v/>
      </c>
      <c r="D18" s="300"/>
      <c r="E18" s="300"/>
      <c r="F18" s="300"/>
      <c r="G18" s="300"/>
      <c r="H18" s="300"/>
      <c r="I18" s="300"/>
      <c r="J18" s="300"/>
      <c r="K18" s="299"/>
      <c r="N18" s="22" t="s">
        <v>250</v>
      </c>
    </row>
    <row r="19" spans="2:14" ht="17.100000000000001" customHeight="1" x14ac:dyDescent="0.15">
      <c r="B19" s="31" t="s">
        <v>102</v>
      </c>
      <c r="C19" s="38"/>
      <c r="D19" s="50" t="s">
        <v>104</v>
      </c>
      <c r="E19" s="270"/>
      <c r="F19" s="271"/>
      <c r="G19" s="51" t="s">
        <v>103</v>
      </c>
      <c r="H19" s="270"/>
      <c r="I19" s="271"/>
      <c r="J19" s="39" t="s">
        <v>105</v>
      </c>
      <c r="K19" s="43"/>
      <c r="M19" s="18" t="s">
        <v>6</v>
      </c>
      <c r="N19" s="22" t="s">
        <v>370</v>
      </c>
    </row>
    <row r="20" spans="2:14" ht="17.100000000000001" customHeight="1" x14ac:dyDescent="0.15">
      <c r="B20" s="41"/>
      <c r="C20" s="28"/>
      <c r="D20" s="29"/>
      <c r="E20" s="33"/>
      <c r="F20" s="33"/>
      <c r="G20" s="30" t="s">
        <v>107</v>
      </c>
      <c r="H20" s="270"/>
      <c r="I20" s="271"/>
      <c r="J20" s="29" t="s">
        <v>106</v>
      </c>
      <c r="K20" s="48"/>
      <c r="M20" s="18" t="s">
        <v>6</v>
      </c>
      <c r="N20" s="22" t="s">
        <v>388</v>
      </c>
    </row>
    <row r="21" spans="2:14" ht="17.100000000000001" customHeight="1" x14ac:dyDescent="0.15">
      <c r="B21" s="31" t="s">
        <v>108</v>
      </c>
      <c r="C21" s="38"/>
      <c r="D21" s="39"/>
      <c r="E21" s="52"/>
      <c r="F21" s="52"/>
      <c r="G21" s="39"/>
      <c r="H21" s="52"/>
      <c r="I21" s="52"/>
      <c r="J21" s="50" t="s">
        <v>109</v>
      </c>
      <c r="K21" s="189"/>
      <c r="M21" s="18" t="s">
        <v>6</v>
      </c>
      <c r="N21" s="22" t="s">
        <v>112</v>
      </c>
    </row>
    <row r="22" spans="2:14" ht="17.100000000000001" customHeight="1" x14ac:dyDescent="0.15">
      <c r="B22" s="23"/>
      <c r="C22" s="53"/>
      <c r="D22" s="54" t="s">
        <v>110</v>
      </c>
      <c r="E22" s="272"/>
      <c r="F22" s="271"/>
      <c r="G22" s="55" t="s">
        <v>103</v>
      </c>
      <c r="H22" s="270"/>
      <c r="I22" s="271"/>
      <c r="J22" s="45" t="s">
        <v>111</v>
      </c>
      <c r="K22" s="56"/>
      <c r="M22" s="18" t="s">
        <v>6</v>
      </c>
      <c r="N22" s="22" t="s">
        <v>371</v>
      </c>
    </row>
    <row r="23" spans="2:14" ht="17.100000000000001" customHeight="1" x14ac:dyDescent="0.15">
      <c r="B23" s="41"/>
      <c r="C23" s="256"/>
      <c r="D23" s="257"/>
      <c r="E23" s="258"/>
      <c r="F23" s="57" t="s">
        <v>83</v>
      </c>
      <c r="G23" s="29" t="s">
        <v>114</v>
      </c>
      <c r="H23" s="33"/>
      <c r="I23" s="33"/>
      <c r="J23" s="29"/>
      <c r="K23" s="48"/>
      <c r="M23" s="18" t="s">
        <v>6</v>
      </c>
      <c r="N23" s="22" t="s">
        <v>113</v>
      </c>
    </row>
    <row r="24" spans="2:14" ht="17.100000000000001" customHeight="1" x14ac:dyDescent="0.15">
      <c r="B24" s="31" t="s">
        <v>115</v>
      </c>
      <c r="C24" s="38"/>
      <c r="D24" s="39"/>
      <c r="E24" s="187" t="s">
        <v>116</v>
      </c>
      <c r="F24" s="187"/>
      <c r="G24" s="187" t="s">
        <v>117</v>
      </c>
      <c r="H24" s="187" t="s">
        <v>118</v>
      </c>
      <c r="I24" s="187"/>
      <c r="J24" s="187" t="s">
        <v>119</v>
      </c>
      <c r="K24" s="188" t="s">
        <v>120</v>
      </c>
      <c r="N24" s="95" t="s">
        <v>265</v>
      </c>
    </row>
    <row r="25" spans="2:14" ht="17.100000000000001" customHeight="1" x14ac:dyDescent="0.15">
      <c r="B25" s="23"/>
      <c r="C25" s="58"/>
      <c r="D25" s="59" t="s">
        <v>121</v>
      </c>
      <c r="E25" s="259" t="str">
        <f>IF('調査票(2期主)'!E25="","",'調査票(2期主)'!E25)</f>
        <v/>
      </c>
      <c r="F25" s="260"/>
      <c r="G25" s="191" t="str">
        <f>IF('調査票(2期主)'!G25="","",'調査票(2期主)'!G25)</f>
        <v/>
      </c>
      <c r="H25" s="259" t="str">
        <f>IF('調査票(2期主)'!H25:I25="","",'調査票(2期主)'!H25:I25)</f>
        <v/>
      </c>
      <c r="I25" s="261"/>
      <c r="J25" s="192" t="str">
        <f>IF('調査票(2期主)'!J25="","",'調査票(2期主)'!J25)</f>
        <v/>
      </c>
      <c r="K25" s="189" t="str">
        <f>IF('調査票(2期主)'!K25="","",'調査票(2期主)'!K25)</f>
        <v/>
      </c>
      <c r="M25" s="18" t="s">
        <v>6</v>
      </c>
      <c r="N25" s="22" t="s">
        <v>175</v>
      </c>
    </row>
    <row r="26" spans="2:14" ht="17.100000000000001" customHeight="1" x14ac:dyDescent="0.15">
      <c r="B26" s="23"/>
      <c r="C26" s="58"/>
      <c r="D26" s="59" t="s">
        <v>122</v>
      </c>
      <c r="E26" s="259" t="str">
        <f>IF('調査票(2期主)'!E26="","",'調査票(2期主)'!E26)</f>
        <v/>
      </c>
      <c r="F26" s="260"/>
      <c r="G26" s="191" t="str">
        <f>IF('調査票(2期主)'!G26="","",'調査票(2期主)'!G26)</f>
        <v/>
      </c>
      <c r="H26" s="259" t="str">
        <f>IF('調査票(2期主)'!H26:I26="","",'調査票(2期主)'!H26:I26)</f>
        <v/>
      </c>
      <c r="I26" s="261"/>
      <c r="J26" s="192" t="str">
        <f>IF('調査票(2期主)'!J26="","",'調査票(2期主)'!J26)</f>
        <v/>
      </c>
      <c r="K26" s="189" t="str">
        <f>IF('調査票(2期主)'!K26="","",'調査票(2期主)'!K26)</f>
        <v/>
      </c>
      <c r="M26" s="18" t="s">
        <v>6</v>
      </c>
      <c r="N26" s="22" t="s">
        <v>151</v>
      </c>
    </row>
    <row r="27" spans="2:14" ht="17.100000000000001" customHeight="1" x14ac:dyDescent="0.15">
      <c r="B27" s="23"/>
      <c r="C27" s="58"/>
      <c r="D27" s="59" t="s">
        <v>123</v>
      </c>
      <c r="E27" s="259" t="str">
        <f>IF('調査票(2期主)'!E27="","",'調査票(2期主)'!E27)</f>
        <v/>
      </c>
      <c r="F27" s="260"/>
      <c r="G27" s="191" t="str">
        <f>IF('調査票(2期主)'!G27="","",'調査票(2期主)'!G27)</f>
        <v/>
      </c>
      <c r="H27" s="259" t="str">
        <f>IF('調査票(2期主)'!H27:I27="","",'調査票(2期主)'!H27:I27)</f>
        <v/>
      </c>
      <c r="I27" s="261"/>
      <c r="J27" s="192" t="str">
        <f>IF('調査票(2期主)'!J27="","",'調査票(2期主)'!J27)</f>
        <v/>
      </c>
      <c r="K27" s="189" t="str">
        <f>IF('調査票(2期主)'!K27="","",'調査票(2期主)'!K27)</f>
        <v/>
      </c>
      <c r="M27" s="18" t="s">
        <v>6</v>
      </c>
      <c r="N27" s="22" t="s">
        <v>178</v>
      </c>
    </row>
    <row r="28" spans="2:14" ht="17.100000000000001" customHeight="1" x14ac:dyDescent="0.15">
      <c r="B28" s="23"/>
      <c r="C28" s="58"/>
      <c r="D28" s="59" t="s">
        <v>124</v>
      </c>
      <c r="E28" s="259" t="str">
        <f>IF('調査票(2期主)'!E28="","",'調査票(2期主)'!E28)</f>
        <v/>
      </c>
      <c r="F28" s="260"/>
      <c r="G28" s="191" t="str">
        <f>IF('調査票(2期主)'!G28="","",'調査票(2期主)'!G28)</f>
        <v/>
      </c>
      <c r="H28" s="259" t="str">
        <f>IF('調査票(2期主)'!H28:I28="","",'調査票(2期主)'!H28:I28)</f>
        <v/>
      </c>
      <c r="I28" s="261"/>
      <c r="J28" s="192" t="str">
        <f>IF('調査票(2期主)'!J28="","",'調査票(2期主)'!J28)</f>
        <v/>
      </c>
      <c r="K28" s="189" t="str">
        <f>IF('調査票(2期主)'!K28="","",'調査票(2期主)'!K28)</f>
        <v/>
      </c>
      <c r="M28" s="18" t="s">
        <v>6</v>
      </c>
      <c r="N28" s="22" t="s">
        <v>154</v>
      </c>
    </row>
    <row r="29" spans="2:14" ht="17.100000000000001" customHeight="1" x14ac:dyDescent="0.15">
      <c r="B29" s="23"/>
      <c r="C29" s="58"/>
      <c r="D29" s="59" t="s">
        <v>125</v>
      </c>
      <c r="E29" s="259" t="str">
        <f>IF('調査票(2期主)'!E29="","",'調査票(2期主)'!E29)</f>
        <v/>
      </c>
      <c r="F29" s="260"/>
      <c r="G29" s="191" t="str">
        <f>IF('調査票(2期主)'!G29="","",'調査票(2期主)'!G29)</f>
        <v/>
      </c>
      <c r="H29" s="259" t="str">
        <f>IF('調査票(2期主)'!H29:I29="","",'調査票(2期主)'!H29:I29)</f>
        <v/>
      </c>
      <c r="I29" s="261"/>
      <c r="J29" s="192" t="str">
        <f>IF('調査票(2期主)'!J29="","",'調査票(2期主)'!J29)</f>
        <v/>
      </c>
      <c r="K29" s="189" t="str">
        <f>IF('調査票(2期主)'!K29="","",'調査票(2期主)'!K29)</f>
        <v/>
      </c>
      <c r="M29" s="18" t="s">
        <v>6</v>
      </c>
      <c r="N29" s="22" t="s">
        <v>176</v>
      </c>
    </row>
    <row r="30" spans="2:14" ht="17.100000000000001" customHeight="1" x14ac:dyDescent="0.15">
      <c r="B30" s="23"/>
      <c r="C30" s="58"/>
      <c r="D30" s="59" t="s">
        <v>126</v>
      </c>
      <c r="E30" s="259" t="str">
        <f>IF('調査票(2期主)'!E30="","",'調査票(2期主)'!E30)</f>
        <v/>
      </c>
      <c r="F30" s="260"/>
      <c r="G30" s="191" t="str">
        <f>IF('調査票(2期主)'!G30="","",'調査票(2期主)'!G30)</f>
        <v/>
      </c>
      <c r="H30" s="259" t="str">
        <f>IF('調査票(2期主)'!H30:I30="","",'調査票(2期主)'!H30:I30)</f>
        <v/>
      </c>
      <c r="I30" s="261"/>
      <c r="J30" s="192" t="str">
        <f>IF('調査票(2期主)'!J30="","",'調査票(2期主)'!J30)</f>
        <v/>
      </c>
      <c r="K30" s="189" t="str">
        <f>IF('調査票(2期主)'!K30="","",'調査票(2期主)'!K30)</f>
        <v/>
      </c>
      <c r="M30" s="18" t="s">
        <v>6</v>
      </c>
      <c r="N30" s="22" t="s">
        <v>177</v>
      </c>
    </row>
    <row r="31" spans="2:14" ht="17.100000000000001" customHeight="1" x14ac:dyDescent="0.15">
      <c r="B31" s="41"/>
      <c r="C31" s="28"/>
      <c r="D31" s="30" t="s">
        <v>127</v>
      </c>
      <c r="E31" s="259" t="str">
        <f>IF('調査票(2期主)'!E31="","",'調査票(2期主)'!E31)</f>
        <v/>
      </c>
      <c r="F31" s="260"/>
      <c r="G31" s="191" t="str">
        <f>IF('調査票(2期主)'!G31="","",'調査票(2期主)'!G31)</f>
        <v/>
      </c>
      <c r="H31" s="259" t="str">
        <f>IF('調査票(2期主)'!H31:I31="","",'調査票(2期主)'!H31:I31)</f>
        <v/>
      </c>
      <c r="I31" s="261"/>
      <c r="J31" s="192" t="str">
        <f>IF('調査票(2期主)'!J31="","",'調査票(2期主)'!J31)</f>
        <v/>
      </c>
      <c r="K31" s="189" t="str">
        <f>IF('調査票(2期主)'!K31="","",'調査票(2期主)'!K31)</f>
        <v/>
      </c>
      <c r="M31" s="18" t="s">
        <v>6</v>
      </c>
      <c r="N31" s="202" t="s">
        <v>413</v>
      </c>
    </row>
    <row r="32" spans="2:14" ht="17.100000000000001" customHeight="1" x14ac:dyDescent="0.15">
      <c r="B32" s="31" t="s">
        <v>145</v>
      </c>
      <c r="C32" s="38"/>
      <c r="D32" s="50" t="s">
        <v>250</v>
      </c>
      <c r="E32" s="327" t="str">
        <f>IF('調査票(2期主)'!E32:G32="","",'調査票(2期主)'!E32:G32)</f>
        <v/>
      </c>
      <c r="F32" s="328"/>
      <c r="G32" s="328"/>
      <c r="H32" s="327" t="str">
        <f>IF('調査票(2期主)'!H32:I32="","",'調査票(2期主)'!H32:I32)</f>
        <v/>
      </c>
      <c r="I32" s="328"/>
      <c r="J32" s="39" t="s">
        <v>250</v>
      </c>
      <c r="K32" s="60"/>
      <c r="N32" s="22" t="s">
        <v>250</v>
      </c>
    </row>
    <row r="33" spans="2:14" ht="17.100000000000001" customHeight="1" thickBot="1" x14ac:dyDescent="0.2">
      <c r="B33" s="61"/>
      <c r="C33" s="62"/>
      <c r="D33" s="63" t="s">
        <v>250</v>
      </c>
      <c r="E33" s="329" t="str">
        <f>IF('調査票(2期主)'!E33:G33="","",'調査票(2期主)'!E33:G33)</f>
        <v/>
      </c>
      <c r="F33" s="330"/>
      <c r="G33" s="330"/>
      <c r="H33" s="331" t="str">
        <f>IF('調査票(2期主)'!H33:I33="","",'調査票(2期主)'!H33:I33)</f>
        <v/>
      </c>
      <c r="I33" s="331"/>
      <c r="J33" s="64" t="s">
        <v>250</v>
      </c>
      <c r="K33" s="65"/>
      <c r="N33" s="22" t="s">
        <v>250</v>
      </c>
    </row>
    <row r="34" spans="2:14" ht="18" customHeight="1" x14ac:dyDescent="0.15">
      <c r="N34" s="19"/>
    </row>
    <row r="35" spans="2:14" ht="18" customHeight="1" x14ac:dyDescent="0.15">
      <c r="G35" s="66" t="str">
        <f>IF(AND(C7&lt;&gt;"",OR(K8="",K9="",C12="",C13="",C14="",E19="",H19="",K21="")),N148,"")</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411</v>
      </c>
      <c r="C47" s="67"/>
      <c r="G47" s="67"/>
      <c r="K47" s="241">
        <v>2</v>
      </c>
      <c r="L47" s="241"/>
      <c r="M47" s="16"/>
      <c r="N47" s="16"/>
    </row>
    <row r="48" spans="2:14" ht="18" customHeight="1" thickBot="1" x14ac:dyDescent="0.2">
      <c r="B48" s="20" t="s">
        <v>179</v>
      </c>
      <c r="C48" s="67"/>
      <c r="E48" s="67"/>
      <c r="G48" s="67"/>
      <c r="M48" s="16"/>
      <c r="N48" s="16"/>
    </row>
    <row r="49" spans="2:14" ht="18" customHeight="1" x14ac:dyDescent="0.15">
      <c r="B49" s="68" t="s">
        <v>184</v>
      </c>
      <c r="C49" s="242" t="str">
        <f>IF(COUNTBLANK(C50:C65)=0,SUM(C50:C65),"")</f>
        <v/>
      </c>
      <c r="D49" s="243"/>
      <c r="E49" s="244"/>
      <c r="F49" s="69"/>
      <c r="G49" s="70" t="str">
        <f>IF(C49&lt;&gt;"","OK",IF(AND(C49="",E25=""),"","NG"))</f>
        <v/>
      </c>
      <c r="H49" s="71" t="str">
        <f>IF(AND(OR(E25=D183,E26=D183,E27=D183,E28=D183,E29=D183,E30=D183,E31&lt;&gt;""),G49="NG"),N148,IF(G49="NG",N149,""))</f>
        <v/>
      </c>
      <c r="I49" s="69"/>
      <c r="J49" s="69"/>
      <c r="K49" s="72"/>
      <c r="N49" s="22" t="s">
        <v>204</v>
      </c>
    </row>
    <row r="50" spans="2:14" ht="18" customHeight="1" x14ac:dyDescent="0.15">
      <c r="B50" s="23" t="s">
        <v>180</v>
      </c>
      <c r="C50" s="245"/>
      <c r="D50" s="246"/>
      <c r="E50" s="247"/>
      <c r="F50" s="16" t="s">
        <v>203</v>
      </c>
      <c r="K50" s="73"/>
      <c r="M50" s="18" t="s">
        <v>6</v>
      </c>
      <c r="N50" s="22" t="s">
        <v>205</v>
      </c>
    </row>
    <row r="51" spans="2:14" ht="18" customHeight="1" x14ac:dyDescent="0.15">
      <c r="B51" s="23" t="s">
        <v>181</v>
      </c>
      <c r="C51" s="245"/>
      <c r="D51" s="246"/>
      <c r="E51" s="247"/>
      <c r="F51" s="16" t="s">
        <v>203</v>
      </c>
      <c r="K51" s="73"/>
      <c r="M51" s="18" t="s">
        <v>6</v>
      </c>
      <c r="N51" s="22" t="s">
        <v>206</v>
      </c>
    </row>
    <row r="52" spans="2:14" ht="18" customHeight="1" x14ac:dyDescent="0.15">
      <c r="B52" s="23" t="s">
        <v>182</v>
      </c>
      <c r="C52" s="245"/>
      <c r="D52" s="246"/>
      <c r="E52" s="247"/>
      <c r="F52" s="16" t="s">
        <v>203</v>
      </c>
      <c r="K52" s="73"/>
      <c r="M52" s="18" t="s">
        <v>6</v>
      </c>
      <c r="N52" s="22" t="s">
        <v>207</v>
      </c>
    </row>
    <row r="53" spans="2:14" ht="18" customHeight="1" x14ac:dyDescent="0.15">
      <c r="B53" s="23" t="s">
        <v>183</v>
      </c>
      <c r="C53" s="245"/>
      <c r="D53" s="246"/>
      <c r="E53" s="247"/>
      <c r="F53" s="16" t="s">
        <v>203</v>
      </c>
      <c r="G53" s="67"/>
      <c r="K53" s="73"/>
      <c r="M53" s="18" t="s">
        <v>6</v>
      </c>
      <c r="N53" s="22" t="s">
        <v>208</v>
      </c>
    </row>
    <row r="54" spans="2:14" ht="18" customHeight="1" x14ac:dyDescent="0.15">
      <c r="B54" s="23" t="s">
        <v>372</v>
      </c>
      <c r="C54" s="248" t="str">
        <f>IF(E25=D183,0,IF(AND(E26=D183,J135&lt;&gt;""),J135,IF(AND(E27=D183,COUNTBLANK(J135:J136)=0),SUM(J135:K136),IF(AND(E28=D183,COUNTBLANK(J135:J137)=0),SUM(J135:K137),IF(AND(E29=D183,COUNTBLANK(J135:J138)=0),SUM(J135:K138),IF(AND(E30=D183,COUNTBLANK(J135:J139)=0),SUM(J135:K139),IF(AND(E31=D183,COUNTBLANK(J135:J140)=0),SUM(J135:K140),IF(AND(E31&lt;&gt;D183,E31&lt;&gt;"",COUNTBLANK(J135:J141)=0),SUM(J135:K141),""))))))))</f>
        <v/>
      </c>
      <c r="D54" s="249"/>
      <c r="E54" s="250"/>
      <c r="K54" s="73"/>
      <c r="N54" s="22" t="s">
        <v>392</v>
      </c>
    </row>
    <row r="55" spans="2:14" ht="18" customHeight="1" x14ac:dyDescent="0.15">
      <c r="B55" s="23" t="s">
        <v>373</v>
      </c>
      <c r="C55" s="245"/>
      <c r="D55" s="251"/>
      <c r="E55" s="252"/>
      <c r="F55" s="16" t="s">
        <v>203</v>
      </c>
      <c r="K55" s="73"/>
      <c r="M55" s="18" t="s">
        <v>6</v>
      </c>
      <c r="N55" s="22" t="s">
        <v>212</v>
      </c>
    </row>
    <row r="56" spans="2:14" ht="18" customHeight="1" x14ac:dyDescent="0.15">
      <c r="B56" s="23" t="s">
        <v>374</v>
      </c>
      <c r="C56" s="245"/>
      <c r="D56" s="251"/>
      <c r="E56" s="252"/>
      <c r="F56" s="16" t="s">
        <v>203</v>
      </c>
      <c r="K56" s="73"/>
      <c r="M56" s="18" t="s">
        <v>6</v>
      </c>
      <c r="N56" s="22" t="s">
        <v>209</v>
      </c>
    </row>
    <row r="57" spans="2:14" ht="18" customHeight="1" x14ac:dyDescent="0.15">
      <c r="B57" s="23" t="s">
        <v>375</v>
      </c>
      <c r="C57" s="245"/>
      <c r="D57" s="251"/>
      <c r="E57" s="252"/>
      <c r="F57" s="16" t="s">
        <v>203</v>
      </c>
      <c r="K57" s="73"/>
      <c r="M57" s="18" t="s">
        <v>6</v>
      </c>
      <c r="N57" s="22" t="s">
        <v>210</v>
      </c>
    </row>
    <row r="58" spans="2:14" ht="18" customHeight="1" x14ac:dyDescent="0.15">
      <c r="B58" s="23" t="s">
        <v>376</v>
      </c>
      <c r="C58" s="245"/>
      <c r="D58" s="251"/>
      <c r="E58" s="252"/>
      <c r="F58" s="16" t="s">
        <v>203</v>
      </c>
      <c r="K58" s="73"/>
      <c r="M58" s="18" t="s">
        <v>6</v>
      </c>
      <c r="N58" s="22" t="s">
        <v>211</v>
      </c>
    </row>
    <row r="59" spans="2:14" ht="18" customHeight="1" x14ac:dyDescent="0.15">
      <c r="B59" s="23" t="s">
        <v>377</v>
      </c>
      <c r="C59" s="245"/>
      <c r="D59" s="251"/>
      <c r="E59" s="252"/>
      <c r="F59" s="16" t="s">
        <v>203</v>
      </c>
      <c r="K59" s="73"/>
      <c r="M59" s="18" t="s">
        <v>6</v>
      </c>
      <c r="N59" s="22" t="s">
        <v>213</v>
      </c>
    </row>
    <row r="60" spans="2:14" ht="18" customHeight="1" x14ac:dyDescent="0.15">
      <c r="B60" s="74" t="s">
        <v>385</v>
      </c>
      <c r="C60" s="245"/>
      <c r="D60" s="251"/>
      <c r="E60" s="252"/>
      <c r="F60" s="16" t="s">
        <v>203</v>
      </c>
      <c r="G60" s="67"/>
      <c r="K60" s="73"/>
      <c r="M60" s="18" t="s">
        <v>6</v>
      </c>
      <c r="N60" s="16" t="s">
        <v>236</v>
      </c>
    </row>
    <row r="61" spans="2:14" ht="18" customHeight="1" x14ac:dyDescent="0.15">
      <c r="B61" s="23" t="s">
        <v>378</v>
      </c>
      <c r="C61" s="245"/>
      <c r="D61" s="251"/>
      <c r="E61" s="252"/>
      <c r="F61" s="16" t="s">
        <v>203</v>
      </c>
      <c r="G61" s="67"/>
      <c r="K61" s="73"/>
      <c r="M61" s="18" t="s">
        <v>6</v>
      </c>
      <c r="N61" s="16" t="s">
        <v>239</v>
      </c>
    </row>
    <row r="62" spans="2:14" ht="18" customHeight="1" x14ac:dyDescent="0.15">
      <c r="B62" s="23" t="s">
        <v>379</v>
      </c>
      <c r="C62" s="245"/>
      <c r="D62" s="251"/>
      <c r="E62" s="252"/>
      <c r="F62" s="16" t="s">
        <v>203</v>
      </c>
      <c r="G62" s="67"/>
      <c r="K62" s="73"/>
      <c r="M62" s="18" t="s">
        <v>6</v>
      </c>
      <c r="N62" s="16" t="s">
        <v>214</v>
      </c>
    </row>
    <row r="63" spans="2:14" ht="18" customHeight="1" x14ac:dyDescent="0.15">
      <c r="B63" s="23" t="s">
        <v>381</v>
      </c>
      <c r="C63" s="245"/>
      <c r="D63" s="251"/>
      <c r="E63" s="252"/>
      <c r="F63" s="16" t="s">
        <v>203</v>
      </c>
      <c r="G63" s="67"/>
      <c r="K63" s="73"/>
      <c r="M63" s="18" t="s">
        <v>6</v>
      </c>
      <c r="N63" s="16" t="s">
        <v>241</v>
      </c>
    </row>
    <row r="64" spans="2:14" ht="18" customHeight="1" x14ac:dyDescent="0.15">
      <c r="B64" s="23" t="s">
        <v>382</v>
      </c>
      <c r="C64" s="245"/>
      <c r="D64" s="251"/>
      <c r="E64" s="252"/>
      <c r="F64" s="16" t="s">
        <v>203</v>
      </c>
      <c r="G64" s="67"/>
      <c r="K64" s="73"/>
      <c r="M64" s="18" t="s">
        <v>6</v>
      </c>
      <c r="N64" s="16" t="s">
        <v>240</v>
      </c>
    </row>
    <row r="65" spans="2:14" ht="18" customHeight="1" thickBot="1" x14ac:dyDescent="0.2">
      <c r="B65" s="61" t="s">
        <v>383</v>
      </c>
      <c r="C65" s="253"/>
      <c r="D65" s="254"/>
      <c r="E65" s="255"/>
      <c r="F65" s="75" t="s">
        <v>203</v>
      </c>
      <c r="G65" s="76"/>
      <c r="H65" s="75"/>
      <c r="I65" s="75"/>
      <c r="J65" s="75"/>
      <c r="K65" s="77"/>
      <c r="M65" s="18" t="s">
        <v>6</v>
      </c>
      <c r="N65" s="16" t="s">
        <v>214</v>
      </c>
    </row>
    <row r="66" spans="2:14" ht="18" customHeight="1" x14ac:dyDescent="0.15">
      <c r="C66" s="67"/>
      <c r="E66" s="67"/>
      <c r="G66" s="67"/>
      <c r="M66" s="16"/>
      <c r="N66" s="16"/>
    </row>
    <row r="67" spans="2:14" ht="18" customHeight="1" thickBot="1" x14ac:dyDescent="0.2">
      <c r="B67" s="20" t="s">
        <v>303</v>
      </c>
      <c r="C67" s="67"/>
      <c r="E67" s="67"/>
      <c r="G67" s="67"/>
      <c r="M67" s="16"/>
      <c r="N67" s="323" t="s">
        <v>238</v>
      </c>
    </row>
    <row r="68" spans="2:14" ht="18" customHeight="1" x14ac:dyDescent="0.15">
      <c r="B68" s="68" t="s">
        <v>400</v>
      </c>
      <c r="C68" s="78" t="s">
        <v>194</v>
      </c>
      <c r="D68" s="78"/>
      <c r="E68" s="79"/>
      <c r="F68" s="78" t="s">
        <v>195</v>
      </c>
      <c r="G68" s="79"/>
      <c r="H68" s="78"/>
      <c r="I68" s="78" t="s">
        <v>196</v>
      </c>
      <c r="J68" s="78"/>
      <c r="K68" s="80"/>
      <c r="M68" s="16"/>
      <c r="N68" s="324"/>
    </row>
    <row r="69" spans="2:14" ht="18" customHeight="1" x14ac:dyDescent="0.15">
      <c r="B69" s="81" t="s">
        <v>155</v>
      </c>
      <c r="C69" s="239"/>
      <c r="D69" s="240"/>
      <c r="E69" s="240"/>
      <c r="F69" s="236"/>
      <c r="G69" s="237"/>
      <c r="H69" s="237"/>
      <c r="I69" s="236"/>
      <c r="J69" s="237"/>
      <c r="K69" s="238"/>
      <c r="M69" s="18" t="s">
        <v>6</v>
      </c>
      <c r="N69" s="22" t="s">
        <v>215</v>
      </c>
    </row>
    <row r="70" spans="2:14" ht="18" customHeight="1" x14ac:dyDescent="0.15">
      <c r="B70" s="82" t="s">
        <v>156</v>
      </c>
      <c r="C70" s="239"/>
      <c r="D70" s="240"/>
      <c r="E70" s="240"/>
      <c r="F70" s="236"/>
      <c r="G70" s="237"/>
      <c r="H70" s="237"/>
      <c r="I70" s="236"/>
      <c r="J70" s="237"/>
      <c r="K70" s="238"/>
      <c r="M70" s="18" t="s">
        <v>6</v>
      </c>
      <c r="N70" s="22" t="s">
        <v>216</v>
      </c>
    </row>
    <row r="71" spans="2:14" ht="18" customHeight="1" x14ac:dyDescent="0.15">
      <c r="B71" s="82" t="s">
        <v>157</v>
      </c>
      <c r="C71" s="239"/>
      <c r="D71" s="240"/>
      <c r="E71" s="240"/>
      <c r="F71" s="236"/>
      <c r="G71" s="237"/>
      <c r="H71" s="237"/>
      <c r="I71" s="236"/>
      <c r="J71" s="237"/>
      <c r="K71" s="238"/>
      <c r="M71" s="18" t="s">
        <v>6</v>
      </c>
      <c r="N71" s="22" t="s">
        <v>217</v>
      </c>
    </row>
    <row r="72" spans="2:14" ht="18" customHeight="1" x14ac:dyDescent="0.15">
      <c r="B72" s="82" t="s">
        <v>158</v>
      </c>
      <c r="C72" s="239"/>
      <c r="D72" s="240"/>
      <c r="E72" s="240"/>
      <c r="F72" s="236"/>
      <c r="G72" s="237"/>
      <c r="H72" s="237"/>
      <c r="I72" s="236"/>
      <c r="J72" s="237"/>
      <c r="K72" s="238"/>
      <c r="M72" s="18" t="s">
        <v>6</v>
      </c>
      <c r="N72" s="22" t="s">
        <v>218</v>
      </c>
    </row>
    <row r="73" spans="2:14" ht="18" customHeight="1" x14ac:dyDescent="0.15">
      <c r="B73" s="82" t="s">
        <v>159</v>
      </c>
      <c r="C73" s="239"/>
      <c r="D73" s="240"/>
      <c r="E73" s="240"/>
      <c r="F73" s="236"/>
      <c r="G73" s="237"/>
      <c r="H73" s="237"/>
      <c r="I73" s="236"/>
      <c r="J73" s="237"/>
      <c r="K73" s="238"/>
      <c r="M73" s="18" t="s">
        <v>6</v>
      </c>
      <c r="N73" s="22" t="s">
        <v>219</v>
      </c>
    </row>
    <row r="74" spans="2:14" ht="18" customHeight="1" x14ac:dyDescent="0.15">
      <c r="B74" s="82" t="s">
        <v>160</v>
      </c>
      <c r="C74" s="239"/>
      <c r="D74" s="240"/>
      <c r="E74" s="240"/>
      <c r="F74" s="236"/>
      <c r="G74" s="237"/>
      <c r="H74" s="237"/>
      <c r="I74" s="236"/>
      <c r="J74" s="237"/>
      <c r="K74" s="238"/>
      <c r="M74" s="18" t="s">
        <v>6</v>
      </c>
      <c r="N74" s="22" t="s">
        <v>220</v>
      </c>
    </row>
    <row r="75" spans="2:14" ht="18" customHeight="1" x14ac:dyDescent="0.15">
      <c r="B75" s="82" t="s">
        <v>161</v>
      </c>
      <c r="C75" s="239"/>
      <c r="D75" s="240"/>
      <c r="E75" s="240"/>
      <c r="F75" s="236"/>
      <c r="G75" s="237"/>
      <c r="H75" s="237"/>
      <c r="I75" s="236"/>
      <c r="J75" s="237"/>
      <c r="K75" s="238"/>
      <c r="M75" s="18" t="s">
        <v>6</v>
      </c>
      <c r="N75" s="22" t="s">
        <v>223</v>
      </c>
    </row>
    <row r="76" spans="2:14" ht="18" customHeight="1" x14ac:dyDescent="0.15">
      <c r="B76" s="82" t="s">
        <v>162</v>
      </c>
      <c r="C76" s="239"/>
      <c r="D76" s="240"/>
      <c r="E76" s="240"/>
      <c r="F76" s="236"/>
      <c r="G76" s="237"/>
      <c r="H76" s="237"/>
      <c r="I76" s="236"/>
      <c r="J76" s="237"/>
      <c r="K76" s="238"/>
      <c r="M76" s="18" t="s">
        <v>6</v>
      </c>
      <c r="N76" s="22" t="s">
        <v>221</v>
      </c>
    </row>
    <row r="77" spans="2:14" ht="18" customHeight="1" x14ac:dyDescent="0.15">
      <c r="B77" s="82" t="s">
        <v>163</v>
      </c>
      <c r="C77" s="239"/>
      <c r="D77" s="240"/>
      <c r="E77" s="240"/>
      <c r="F77" s="236"/>
      <c r="G77" s="237"/>
      <c r="H77" s="237"/>
      <c r="I77" s="236"/>
      <c r="J77" s="237"/>
      <c r="K77" s="238"/>
      <c r="M77" s="18" t="s">
        <v>6</v>
      </c>
      <c r="N77" s="22" t="s">
        <v>222</v>
      </c>
    </row>
    <row r="78" spans="2:14" ht="18" customHeight="1" x14ac:dyDescent="0.15">
      <c r="B78" s="82" t="s">
        <v>164</v>
      </c>
      <c r="C78" s="239"/>
      <c r="D78" s="240"/>
      <c r="E78" s="240"/>
      <c r="F78" s="236"/>
      <c r="G78" s="237"/>
      <c r="H78" s="237"/>
      <c r="I78" s="236"/>
      <c r="J78" s="237"/>
      <c r="K78" s="238"/>
      <c r="M78" s="18" t="s">
        <v>6</v>
      </c>
      <c r="N78" s="22" t="s">
        <v>224</v>
      </c>
    </row>
    <row r="79" spans="2:14" ht="18" customHeight="1" x14ac:dyDescent="0.15">
      <c r="B79" s="82" t="s">
        <v>165</v>
      </c>
      <c r="C79" s="239"/>
      <c r="D79" s="240"/>
      <c r="E79" s="240"/>
      <c r="F79" s="236"/>
      <c r="G79" s="237"/>
      <c r="H79" s="237"/>
      <c r="I79" s="236"/>
      <c r="J79" s="237"/>
      <c r="K79" s="238"/>
      <c r="M79" s="18" t="s">
        <v>6</v>
      </c>
      <c r="N79" s="22" t="s">
        <v>225</v>
      </c>
    </row>
    <row r="80" spans="2:14" ht="18" customHeight="1" x14ac:dyDescent="0.15">
      <c r="B80" s="82" t="s">
        <v>193</v>
      </c>
      <c r="C80" s="239"/>
      <c r="D80" s="240"/>
      <c r="E80" s="240"/>
      <c r="F80" s="236"/>
      <c r="G80" s="237"/>
      <c r="H80" s="237"/>
      <c r="I80" s="236"/>
      <c r="J80" s="237"/>
      <c r="K80" s="238"/>
      <c r="M80" s="18" t="s">
        <v>6</v>
      </c>
      <c r="N80" s="22" t="s">
        <v>226</v>
      </c>
    </row>
    <row r="81" spans="2:14" ht="18" customHeight="1" x14ac:dyDescent="0.15">
      <c r="B81" s="82" t="s">
        <v>166</v>
      </c>
      <c r="C81" s="239"/>
      <c r="D81" s="240"/>
      <c r="E81" s="240"/>
      <c r="F81" s="236"/>
      <c r="G81" s="237"/>
      <c r="H81" s="237"/>
      <c r="I81" s="236"/>
      <c r="J81" s="237"/>
      <c r="K81" s="238"/>
      <c r="M81" s="18" t="s">
        <v>6</v>
      </c>
      <c r="N81" s="22" t="s">
        <v>227</v>
      </c>
    </row>
    <row r="82" spans="2:14" ht="18" customHeight="1" x14ac:dyDescent="0.15">
      <c r="B82" s="82" t="s">
        <v>167</v>
      </c>
      <c r="C82" s="239"/>
      <c r="D82" s="240"/>
      <c r="E82" s="240"/>
      <c r="F82" s="236"/>
      <c r="G82" s="237"/>
      <c r="H82" s="237"/>
      <c r="I82" s="236"/>
      <c r="J82" s="237"/>
      <c r="K82" s="238"/>
      <c r="M82" s="18" t="s">
        <v>6</v>
      </c>
      <c r="N82" s="22" t="s">
        <v>228</v>
      </c>
    </row>
    <row r="83" spans="2:14" ht="18" customHeight="1" x14ac:dyDescent="0.15">
      <c r="B83" s="82" t="s">
        <v>168</v>
      </c>
      <c r="C83" s="239"/>
      <c r="D83" s="240"/>
      <c r="E83" s="240"/>
      <c r="F83" s="236"/>
      <c r="G83" s="237"/>
      <c r="H83" s="237"/>
      <c r="I83" s="236"/>
      <c r="J83" s="237"/>
      <c r="K83" s="238"/>
      <c r="M83" s="18" t="s">
        <v>6</v>
      </c>
      <c r="N83" s="22" t="s">
        <v>229</v>
      </c>
    </row>
    <row r="84" spans="2:14" ht="18" customHeight="1" x14ac:dyDescent="0.15">
      <c r="B84" s="82" t="s">
        <v>169</v>
      </c>
      <c r="C84" s="239"/>
      <c r="D84" s="240"/>
      <c r="E84" s="240"/>
      <c r="F84" s="236"/>
      <c r="G84" s="237"/>
      <c r="H84" s="237"/>
      <c r="I84" s="236"/>
      <c r="J84" s="237"/>
      <c r="K84" s="238"/>
      <c r="M84" s="18" t="s">
        <v>6</v>
      </c>
      <c r="N84" s="22" t="s">
        <v>230</v>
      </c>
    </row>
    <row r="85" spans="2:14" ht="18" customHeight="1" x14ac:dyDescent="0.15">
      <c r="B85" s="82" t="s">
        <v>170</v>
      </c>
      <c r="C85" s="239"/>
      <c r="D85" s="240"/>
      <c r="E85" s="240"/>
      <c r="F85" s="236"/>
      <c r="G85" s="237"/>
      <c r="H85" s="237"/>
      <c r="I85" s="236"/>
      <c r="J85" s="237"/>
      <c r="K85" s="238"/>
      <c r="M85" s="18" t="s">
        <v>6</v>
      </c>
      <c r="N85" s="22" t="s">
        <v>231</v>
      </c>
    </row>
    <row r="86" spans="2:14" ht="18" customHeight="1" x14ac:dyDescent="0.15">
      <c r="B86" s="82" t="s">
        <v>171</v>
      </c>
      <c r="C86" s="239"/>
      <c r="D86" s="240"/>
      <c r="E86" s="240"/>
      <c r="F86" s="236"/>
      <c r="G86" s="237"/>
      <c r="H86" s="237"/>
      <c r="I86" s="236"/>
      <c r="J86" s="237"/>
      <c r="K86" s="238"/>
      <c r="M86" s="18" t="s">
        <v>6</v>
      </c>
      <c r="N86" s="22" t="s">
        <v>232</v>
      </c>
    </row>
    <row r="87" spans="2:14" ht="18" customHeight="1" x14ac:dyDescent="0.15">
      <c r="B87" s="82" t="s">
        <v>172</v>
      </c>
      <c r="C87" s="239"/>
      <c r="D87" s="240"/>
      <c r="E87" s="240"/>
      <c r="F87" s="236"/>
      <c r="G87" s="237"/>
      <c r="H87" s="237"/>
      <c r="I87" s="236"/>
      <c r="J87" s="237"/>
      <c r="K87" s="238"/>
      <c r="M87" s="18" t="s">
        <v>6</v>
      </c>
      <c r="N87" s="22" t="s">
        <v>233</v>
      </c>
    </row>
    <row r="88" spans="2:14" ht="18" customHeight="1" x14ac:dyDescent="0.15">
      <c r="B88" s="82" t="s">
        <v>173</v>
      </c>
      <c r="C88" s="239"/>
      <c r="D88" s="240"/>
      <c r="E88" s="240"/>
      <c r="F88" s="236"/>
      <c r="G88" s="237"/>
      <c r="H88" s="237"/>
      <c r="I88" s="236"/>
      <c r="J88" s="237"/>
      <c r="K88" s="238"/>
      <c r="M88" s="18" t="s">
        <v>6</v>
      </c>
      <c r="N88" s="22" t="s">
        <v>234</v>
      </c>
    </row>
    <row r="89" spans="2:14" ht="18" customHeight="1" x14ac:dyDescent="0.15">
      <c r="B89" s="82" t="s">
        <v>174</v>
      </c>
      <c r="C89" s="239"/>
      <c r="D89" s="240"/>
      <c r="E89" s="240"/>
      <c r="F89" s="236"/>
      <c r="G89" s="237"/>
      <c r="H89" s="237"/>
      <c r="I89" s="236"/>
      <c r="J89" s="237"/>
      <c r="K89" s="238"/>
      <c r="M89" s="18" t="s">
        <v>6</v>
      </c>
      <c r="N89" s="22" t="s">
        <v>235</v>
      </c>
    </row>
    <row r="90" spans="2:14" ht="18" customHeight="1" thickBot="1" x14ac:dyDescent="0.2">
      <c r="B90" s="83" t="s">
        <v>201</v>
      </c>
      <c r="C90" s="280"/>
      <c r="D90" s="281"/>
      <c r="E90" s="281"/>
      <c r="F90" s="282"/>
      <c r="G90" s="283"/>
      <c r="H90" s="283"/>
      <c r="I90" s="282"/>
      <c r="J90" s="283"/>
      <c r="K90" s="284"/>
      <c r="M90" s="18" t="s">
        <v>6</v>
      </c>
      <c r="N90" s="16" t="s">
        <v>237</v>
      </c>
    </row>
    <row r="91" spans="2:14" ht="18" customHeight="1" thickBot="1" x14ac:dyDescent="0.2"/>
    <row r="92" spans="2:14" ht="18" customHeight="1" thickBot="1" x14ac:dyDescent="0.2">
      <c r="N92" s="21" t="str">
        <f>N118</f>
        <v>本シートの入力をお願いします。</v>
      </c>
    </row>
    <row r="93" spans="2:14" ht="18" customHeight="1" thickBot="1" x14ac:dyDescent="0.2">
      <c r="B93" s="20" t="s">
        <v>303</v>
      </c>
      <c r="C93" s="67"/>
      <c r="E93" s="67"/>
      <c r="G93" s="67"/>
      <c r="K93" s="241">
        <v>3</v>
      </c>
      <c r="L93" s="241"/>
      <c r="M93" s="16"/>
      <c r="N93" s="16"/>
    </row>
    <row r="94" spans="2:14" ht="18" customHeight="1" x14ac:dyDescent="0.15">
      <c r="B94" s="68" t="s">
        <v>401</v>
      </c>
      <c r="C94" s="78" t="s">
        <v>197</v>
      </c>
      <c r="D94" s="78"/>
      <c r="E94" s="79"/>
      <c r="F94" s="78" t="s">
        <v>198</v>
      </c>
      <c r="G94" s="79"/>
      <c r="H94" s="78"/>
      <c r="I94" s="78" t="s">
        <v>199</v>
      </c>
      <c r="J94" s="78"/>
      <c r="K94" s="80"/>
      <c r="M94" s="16"/>
      <c r="N94" s="16" t="s">
        <v>261</v>
      </c>
    </row>
    <row r="95" spans="2:14" ht="17.100000000000001" customHeight="1" x14ac:dyDescent="0.15">
      <c r="B95" s="81" t="s">
        <v>155</v>
      </c>
      <c r="C95" s="236"/>
      <c r="D95" s="237"/>
      <c r="E95" s="237"/>
      <c r="F95" s="236"/>
      <c r="G95" s="237"/>
      <c r="H95" s="237"/>
      <c r="I95" s="236"/>
      <c r="J95" s="237"/>
      <c r="K95" s="238"/>
      <c r="M95" s="18" t="s">
        <v>6</v>
      </c>
      <c r="N95" s="22" t="s">
        <v>215</v>
      </c>
    </row>
    <row r="96" spans="2:14" ht="17.100000000000001" customHeight="1" x14ac:dyDescent="0.15">
      <c r="B96" s="82" t="s">
        <v>156</v>
      </c>
      <c r="C96" s="236"/>
      <c r="D96" s="237"/>
      <c r="E96" s="237"/>
      <c r="F96" s="236"/>
      <c r="G96" s="237"/>
      <c r="H96" s="237"/>
      <c r="I96" s="236"/>
      <c r="J96" s="237"/>
      <c r="K96" s="238"/>
      <c r="M96" s="18" t="s">
        <v>6</v>
      </c>
      <c r="N96" s="22" t="s">
        <v>216</v>
      </c>
    </row>
    <row r="97" spans="2:14" ht="17.100000000000001" customHeight="1" x14ac:dyDescent="0.15">
      <c r="B97" s="82" t="s">
        <v>157</v>
      </c>
      <c r="C97" s="236"/>
      <c r="D97" s="237"/>
      <c r="E97" s="237"/>
      <c r="F97" s="236"/>
      <c r="G97" s="237"/>
      <c r="H97" s="237"/>
      <c r="I97" s="236"/>
      <c r="J97" s="237"/>
      <c r="K97" s="238"/>
      <c r="M97" s="18" t="s">
        <v>6</v>
      </c>
      <c r="N97" s="22" t="s">
        <v>217</v>
      </c>
    </row>
    <row r="98" spans="2:14" ht="17.100000000000001" customHeight="1" x14ac:dyDescent="0.15">
      <c r="B98" s="82" t="s">
        <v>158</v>
      </c>
      <c r="C98" s="236"/>
      <c r="D98" s="237"/>
      <c r="E98" s="237"/>
      <c r="F98" s="236"/>
      <c r="G98" s="237"/>
      <c r="H98" s="237"/>
      <c r="I98" s="236"/>
      <c r="J98" s="237"/>
      <c r="K98" s="238"/>
      <c r="M98" s="18" t="s">
        <v>6</v>
      </c>
      <c r="N98" s="22" t="s">
        <v>218</v>
      </c>
    </row>
    <row r="99" spans="2:14" ht="17.100000000000001" customHeight="1" x14ac:dyDescent="0.15">
      <c r="B99" s="82" t="s">
        <v>159</v>
      </c>
      <c r="C99" s="236"/>
      <c r="D99" s="237"/>
      <c r="E99" s="237"/>
      <c r="F99" s="236"/>
      <c r="G99" s="237"/>
      <c r="H99" s="237"/>
      <c r="I99" s="236"/>
      <c r="J99" s="237"/>
      <c r="K99" s="238"/>
      <c r="M99" s="18" t="s">
        <v>6</v>
      </c>
      <c r="N99" s="22" t="s">
        <v>219</v>
      </c>
    </row>
    <row r="100" spans="2:14" ht="17.100000000000001" customHeight="1" x14ac:dyDescent="0.15">
      <c r="B100" s="82" t="s">
        <v>160</v>
      </c>
      <c r="C100" s="236"/>
      <c r="D100" s="237"/>
      <c r="E100" s="237"/>
      <c r="F100" s="236"/>
      <c r="G100" s="237"/>
      <c r="H100" s="237"/>
      <c r="I100" s="236"/>
      <c r="J100" s="237"/>
      <c r="K100" s="238"/>
      <c r="M100" s="18" t="s">
        <v>6</v>
      </c>
      <c r="N100" s="22" t="s">
        <v>220</v>
      </c>
    </row>
    <row r="101" spans="2:14" ht="17.100000000000001" customHeight="1" x14ac:dyDescent="0.15">
      <c r="B101" s="82" t="s">
        <v>161</v>
      </c>
      <c r="C101" s="236"/>
      <c r="D101" s="237"/>
      <c r="E101" s="237"/>
      <c r="F101" s="236"/>
      <c r="G101" s="237"/>
      <c r="H101" s="237"/>
      <c r="I101" s="236"/>
      <c r="J101" s="237"/>
      <c r="K101" s="238"/>
      <c r="M101" s="18" t="s">
        <v>6</v>
      </c>
      <c r="N101" s="22" t="s">
        <v>223</v>
      </c>
    </row>
    <row r="102" spans="2:14" ht="17.100000000000001" customHeight="1" x14ac:dyDescent="0.15">
      <c r="B102" s="82" t="s">
        <v>162</v>
      </c>
      <c r="C102" s="236"/>
      <c r="D102" s="237"/>
      <c r="E102" s="237"/>
      <c r="F102" s="236"/>
      <c r="G102" s="237"/>
      <c r="H102" s="237"/>
      <c r="I102" s="236"/>
      <c r="J102" s="237"/>
      <c r="K102" s="238"/>
      <c r="M102" s="18" t="s">
        <v>6</v>
      </c>
      <c r="N102" s="22" t="s">
        <v>221</v>
      </c>
    </row>
    <row r="103" spans="2:14" ht="17.100000000000001" customHeight="1" x14ac:dyDescent="0.15">
      <c r="B103" s="82" t="s">
        <v>163</v>
      </c>
      <c r="C103" s="236"/>
      <c r="D103" s="237"/>
      <c r="E103" s="237"/>
      <c r="F103" s="236"/>
      <c r="G103" s="237"/>
      <c r="H103" s="237"/>
      <c r="I103" s="236"/>
      <c r="J103" s="237"/>
      <c r="K103" s="238"/>
      <c r="M103" s="18" t="s">
        <v>6</v>
      </c>
      <c r="N103" s="22" t="s">
        <v>222</v>
      </c>
    </row>
    <row r="104" spans="2:14" ht="17.100000000000001" customHeight="1" x14ac:dyDescent="0.15">
      <c r="B104" s="82" t="s">
        <v>164</v>
      </c>
      <c r="C104" s="236"/>
      <c r="D104" s="237"/>
      <c r="E104" s="237"/>
      <c r="F104" s="236"/>
      <c r="G104" s="237"/>
      <c r="H104" s="237"/>
      <c r="I104" s="236"/>
      <c r="J104" s="237"/>
      <c r="K104" s="238"/>
      <c r="M104" s="18" t="s">
        <v>6</v>
      </c>
      <c r="N104" s="22" t="s">
        <v>224</v>
      </c>
    </row>
    <row r="105" spans="2:14" ht="17.100000000000001" customHeight="1" x14ac:dyDescent="0.15">
      <c r="B105" s="82" t="s">
        <v>165</v>
      </c>
      <c r="C105" s="236"/>
      <c r="D105" s="237"/>
      <c r="E105" s="237"/>
      <c r="F105" s="236"/>
      <c r="G105" s="237"/>
      <c r="H105" s="237"/>
      <c r="I105" s="236"/>
      <c r="J105" s="237"/>
      <c r="K105" s="238"/>
      <c r="M105" s="18" t="s">
        <v>6</v>
      </c>
      <c r="N105" s="22" t="s">
        <v>225</v>
      </c>
    </row>
    <row r="106" spans="2:14" ht="17.100000000000001" customHeight="1" x14ac:dyDescent="0.15">
      <c r="B106" s="82" t="s">
        <v>193</v>
      </c>
      <c r="C106" s="236"/>
      <c r="D106" s="237"/>
      <c r="E106" s="237"/>
      <c r="F106" s="236"/>
      <c r="G106" s="237"/>
      <c r="H106" s="237"/>
      <c r="I106" s="236"/>
      <c r="J106" s="237"/>
      <c r="K106" s="238"/>
      <c r="M106" s="18" t="s">
        <v>6</v>
      </c>
      <c r="N106" s="22" t="s">
        <v>226</v>
      </c>
    </row>
    <row r="107" spans="2:14" ht="17.100000000000001" customHeight="1" x14ac:dyDescent="0.15">
      <c r="B107" s="82" t="s">
        <v>166</v>
      </c>
      <c r="C107" s="236"/>
      <c r="D107" s="237"/>
      <c r="E107" s="237"/>
      <c r="F107" s="236"/>
      <c r="G107" s="237"/>
      <c r="H107" s="237"/>
      <c r="I107" s="236"/>
      <c r="J107" s="237"/>
      <c r="K107" s="238"/>
      <c r="M107" s="18" t="s">
        <v>6</v>
      </c>
      <c r="N107" s="22" t="s">
        <v>227</v>
      </c>
    </row>
    <row r="108" spans="2:14" ht="17.100000000000001" customHeight="1" x14ac:dyDescent="0.15">
      <c r="B108" s="82" t="s">
        <v>167</v>
      </c>
      <c r="C108" s="236"/>
      <c r="D108" s="237"/>
      <c r="E108" s="237"/>
      <c r="F108" s="236"/>
      <c r="G108" s="237"/>
      <c r="H108" s="237"/>
      <c r="I108" s="236"/>
      <c r="J108" s="237"/>
      <c r="K108" s="238"/>
      <c r="M108" s="18" t="s">
        <v>6</v>
      </c>
      <c r="N108" s="22" t="s">
        <v>228</v>
      </c>
    </row>
    <row r="109" spans="2:14" ht="17.100000000000001" customHeight="1" x14ac:dyDescent="0.15">
      <c r="B109" s="82" t="s">
        <v>168</v>
      </c>
      <c r="C109" s="236"/>
      <c r="D109" s="237"/>
      <c r="E109" s="237"/>
      <c r="F109" s="236"/>
      <c r="G109" s="237"/>
      <c r="H109" s="237"/>
      <c r="I109" s="236"/>
      <c r="J109" s="237"/>
      <c r="K109" s="238"/>
      <c r="M109" s="18" t="s">
        <v>6</v>
      </c>
      <c r="N109" s="22" t="s">
        <v>229</v>
      </c>
    </row>
    <row r="110" spans="2:14" ht="17.100000000000001" customHeight="1" x14ac:dyDescent="0.15">
      <c r="B110" s="82" t="s">
        <v>169</v>
      </c>
      <c r="C110" s="236"/>
      <c r="D110" s="237"/>
      <c r="E110" s="237"/>
      <c r="F110" s="236"/>
      <c r="G110" s="237"/>
      <c r="H110" s="237"/>
      <c r="I110" s="236"/>
      <c r="J110" s="237"/>
      <c r="K110" s="238"/>
      <c r="M110" s="18" t="s">
        <v>6</v>
      </c>
      <c r="N110" s="22" t="s">
        <v>230</v>
      </c>
    </row>
    <row r="111" spans="2:14" ht="17.100000000000001" customHeight="1" x14ac:dyDescent="0.15">
      <c r="B111" s="82" t="s">
        <v>170</v>
      </c>
      <c r="C111" s="236"/>
      <c r="D111" s="237"/>
      <c r="E111" s="237"/>
      <c r="F111" s="236"/>
      <c r="G111" s="237"/>
      <c r="H111" s="237"/>
      <c r="I111" s="236"/>
      <c r="J111" s="237"/>
      <c r="K111" s="238"/>
      <c r="M111" s="18" t="s">
        <v>6</v>
      </c>
      <c r="N111" s="22" t="s">
        <v>231</v>
      </c>
    </row>
    <row r="112" spans="2:14" ht="17.100000000000001" customHeight="1" x14ac:dyDescent="0.15">
      <c r="B112" s="82" t="s">
        <v>171</v>
      </c>
      <c r="C112" s="236"/>
      <c r="D112" s="237"/>
      <c r="E112" s="237"/>
      <c r="F112" s="236"/>
      <c r="G112" s="237"/>
      <c r="H112" s="237"/>
      <c r="I112" s="236"/>
      <c r="J112" s="237"/>
      <c r="K112" s="238"/>
      <c r="M112" s="18" t="s">
        <v>6</v>
      </c>
      <c r="N112" s="22" t="s">
        <v>232</v>
      </c>
    </row>
    <row r="113" spans="2:14" ht="17.100000000000001" customHeight="1" x14ac:dyDescent="0.15">
      <c r="B113" s="82" t="s">
        <v>172</v>
      </c>
      <c r="C113" s="236"/>
      <c r="D113" s="237"/>
      <c r="E113" s="237"/>
      <c r="F113" s="236"/>
      <c r="G113" s="237"/>
      <c r="H113" s="237"/>
      <c r="I113" s="236"/>
      <c r="J113" s="237"/>
      <c r="K113" s="238"/>
      <c r="M113" s="18" t="s">
        <v>6</v>
      </c>
      <c r="N113" s="22" t="s">
        <v>233</v>
      </c>
    </row>
    <row r="114" spans="2:14" ht="17.100000000000001" customHeight="1" x14ac:dyDescent="0.15">
      <c r="B114" s="82" t="s">
        <v>173</v>
      </c>
      <c r="C114" s="236"/>
      <c r="D114" s="237"/>
      <c r="E114" s="237"/>
      <c r="F114" s="236"/>
      <c r="G114" s="237"/>
      <c r="H114" s="237"/>
      <c r="I114" s="236"/>
      <c r="J114" s="237"/>
      <c r="K114" s="238"/>
      <c r="M114" s="18" t="s">
        <v>6</v>
      </c>
      <c r="N114" s="22" t="s">
        <v>234</v>
      </c>
    </row>
    <row r="115" spans="2:14" ht="17.100000000000001" customHeight="1" x14ac:dyDescent="0.15">
      <c r="B115" s="82" t="s">
        <v>174</v>
      </c>
      <c r="C115" s="236"/>
      <c r="D115" s="237"/>
      <c r="E115" s="237"/>
      <c r="F115" s="236"/>
      <c r="G115" s="237"/>
      <c r="H115" s="237"/>
      <c r="I115" s="236"/>
      <c r="J115" s="237"/>
      <c r="K115" s="238"/>
      <c r="M115" s="18" t="s">
        <v>6</v>
      </c>
      <c r="N115" s="22" t="s">
        <v>235</v>
      </c>
    </row>
    <row r="116" spans="2:14" ht="17.100000000000001" customHeight="1" thickBot="1" x14ac:dyDescent="0.2">
      <c r="B116" s="83" t="s">
        <v>201</v>
      </c>
      <c r="C116" s="282"/>
      <c r="D116" s="283"/>
      <c r="E116" s="283"/>
      <c r="F116" s="282"/>
      <c r="G116" s="283"/>
      <c r="H116" s="283"/>
      <c r="I116" s="282"/>
      <c r="J116" s="283"/>
      <c r="K116" s="284"/>
      <c r="M116" s="18" t="s">
        <v>6</v>
      </c>
      <c r="N116" s="16" t="s">
        <v>237</v>
      </c>
    </row>
    <row r="117" spans="2:14" ht="9.9499999999999993" customHeight="1" thickBot="1" x14ac:dyDescent="0.2">
      <c r="C117" s="67"/>
      <c r="E117" s="67"/>
      <c r="G117" s="67"/>
      <c r="M117" s="16"/>
      <c r="N117" s="16"/>
    </row>
    <row r="118" spans="2:14" ht="18" customHeight="1" thickBot="1" x14ac:dyDescent="0.2">
      <c r="B118" s="20" t="s">
        <v>303</v>
      </c>
      <c r="C118" s="67"/>
      <c r="E118" s="67"/>
      <c r="G118" s="67"/>
      <c r="M118" s="16"/>
      <c r="N118" s="21" t="str">
        <f>IF(OR('調査票(1期主)'!K8=F145,'調査票(2期主)'!K8=F145),N149,IF(AND(G49="OK",G35="",K8=F145,K9=F145),N145,IF(AND(G49="OK",G35="",K9=F146),N146,IF(AND(G49="OK",G35="",'調査票(2期主)'!K8=F146,K9=F145),N147,N144))))</f>
        <v>本シートの入力をお願いします。</v>
      </c>
    </row>
    <row r="119" spans="2:14" ht="18" customHeight="1" x14ac:dyDescent="0.15">
      <c r="B119" s="68" t="s">
        <v>402</v>
      </c>
      <c r="C119" s="84" t="s">
        <v>202</v>
      </c>
      <c r="D119" s="85"/>
      <c r="E119" s="86"/>
      <c r="F119" s="69"/>
      <c r="G119" s="87"/>
      <c r="H119" s="69"/>
      <c r="I119" s="69"/>
      <c r="J119" s="69"/>
      <c r="K119" s="72"/>
      <c r="M119" s="16"/>
      <c r="N119" s="16" t="s">
        <v>260</v>
      </c>
    </row>
    <row r="120" spans="2:14" ht="17.100000000000001" customHeight="1" x14ac:dyDescent="0.15">
      <c r="B120" s="81" t="s">
        <v>155</v>
      </c>
      <c r="C120" s="232"/>
      <c r="D120" s="233"/>
      <c r="E120" s="234"/>
      <c r="F120" s="25"/>
      <c r="G120" s="88"/>
      <c r="H120" s="25"/>
      <c r="I120" s="25"/>
      <c r="J120" s="25"/>
      <c r="K120" s="56"/>
      <c r="M120" s="18" t="s">
        <v>6</v>
      </c>
      <c r="N120" s="22" t="s">
        <v>215</v>
      </c>
    </row>
    <row r="121" spans="2:14" ht="17.100000000000001" customHeight="1" x14ac:dyDescent="0.15">
      <c r="B121" s="82" t="s">
        <v>156</v>
      </c>
      <c r="C121" s="232"/>
      <c r="D121" s="233"/>
      <c r="E121" s="234"/>
      <c r="F121" s="45"/>
      <c r="G121" s="45"/>
      <c r="H121" s="45"/>
      <c r="I121" s="45"/>
      <c r="J121" s="45"/>
      <c r="K121" s="46"/>
      <c r="M121" s="18" t="s">
        <v>6</v>
      </c>
      <c r="N121" s="22" t="s">
        <v>216</v>
      </c>
    </row>
    <row r="122" spans="2:14" ht="17.100000000000001" customHeight="1" x14ac:dyDescent="0.15">
      <c r="B122" s="82" t="s">
        <v>157</v>
      </c>
      <c r="C122" s="232"/>
      <c r="D122" s="233"/>
      <c r="E122" s="234"/>
      <c r="F122" s="45"/>
      <c r="G122" s="89"/>
      <c r="H122" s="45"/>
      <c r="I122" s="45"/>
      <c r="J122" s="45"/>
      <c r="K122" s="46"/>
      <c r="M122" s="18" t="s">
        <v>6</v>
      </c>
      <c r="N122" s="22" t="s">
        <v>217</v>
      </c>
    </row>
    <row r="123" spans="2:14" ht="17.100000000000001" customHeight="1" x14ac:dyDescent="0.15">
      <c r="B123" s="82" t="s">
        <v>158</v>
      </c>
      <c r="C123" s="232"/>
      <c r="D123" s="233"/>
      <c r="E123" s="234"/>
      <c r="F123" s="45"/>
      <c r="G123" s="89"/>
      <c r="H123" s="45"/>
      <c r="I123" s="45"/>
      <c r="J123" s="45"/>
      <c r="K123" s="46"/>
      <c r="M123" s="18" t="s">
        <v>6</v>
      </c>
      <c r="N123" s="22" t="s">
        <v>218</v>
      </c>
    </row>
    <row r="124" spans="2:14" ht="17.100000000000001" customHeight="1" x14ac:dyDescent="0.15">
      <c r="B124" s="82" t="s">
        <v>159</v>
      </c>
      <c r="C124" s="232"/>
      <c r="D124" s="233"/>
      <c r="E124" s="234"/>
      <c r="F124" s="45"/>
      <c r="G124" s="89"/>
      <c r="H124" s="45"/>
      <c r="I124" s="45"/>
      <c r="J124" s="45"/>
      <c r="K124" s="46"/>
      <c r="M124" s="18" t="s">
        <v>6</v>
      </c>
      <c r="N124" s="22" t="s">
        <v>219</v>
      </c>
    </row>
    <row r="125" spans="2:14" ht="17.100000000000001" customHeight="1" x14ac:dyDescent="0.15">
      <c r="B125" s="82" t="s">
        <v>160</v>
      </c>
      <c r="C125" s="232"/>
      <c r="D125" s="233"/>
      <c r="E125" s="234"/>
      <c r="F125" s="45"/>
      <c r="G125" s="89"/>
      <c r="H125" s="45"/>
      <c r="I125" s="45"/>
      <c r="J125" s="45"/>
      <c r="K125" s="46"/>
      <c r="M125" s="18" t="s">
        <v>6</v>
      </c>
      <c r="N125" s="22" t="s">
        <v>220</v>
      </c>
    </row>
    <row r="126" spans="2:14" ht="17.100000000000001" customHeight="1" x14ac:dyDescent="0.15">
      <c r="B126" s="82" t="s">
        <v>161</v>
      </c>
      <c r="C126" s="232"/>
      <c r="D126" s="233"/>
      <c r="E126" s="234"/>
      <c r="F126" s="45"/>
      <c r="G126" s="45"/>
      <c r="H126" s="45"/>
      <c r="I126" s="45"/>
      <c r="J126" s="45"/>
      <c r="K126" s="46"/>
      <c r="M126" s="18" t="s">
        <v>6</v>
      </c>
      <c r="N126" s="22" t="s">
        <v>223</v>
      </c>
    </row>
    <row r="127" spans="2:14" ht="17.100000000000001" customHeight="1" x14ac:dyDescent="0.15">
      <c r="B127" s="82" t="s">
        <v>162</v>
      </c>
      <c r="C127" s="232"/>
      <c r="D127" s="233"/>
      <c r="E127" s="234"/>
      <c r="F127" s="45"/>
      <c r="G127" s="89"/>
      <c r="H127" s="45"/>
      <c r="I127" s="45"/>
      <c r="J127" s="45"/>
      <c r="K127" s="46"/>
      <c r="M127" s="18" t="s">
        <v>6</v>
      </c>
      <c r="N127" s="22" t="s">
        <v>221</v>
      </c>
    </row>
    <row r="128" spans="2:14" ht="17.100000000000001" customHeight="1" x14ac:dyDescent="0.15">
      <c r="B128" s="82" t="s">
        <v>163</v>
      </c>
      <c r="C128" s="232"/>
      <c r="D128" s="233"/>
      <c r="E128" s="234"/>
      <c r="F128" s="45"/>
      <c r="G128" s="89"/>
      <c r="H128" s="45"/>
      <c r="I128" s="45"/>
      <c r="J128" s="45"/>
      <c r="K128" s="46"/>
      <c r="M128" s="18" t="s">
        <v>6</v>
      </c>
      <c r="N128" s="22" t="s">
        <v>222</v>
      </c>
    </row>
    <row r="129" spans="2:14" ht="17.100000000000001" customHeight="1" x14ac:dyDescent="0.15">
      <c r="B129" s="82" t="s">
        <v>164</v>
      </c>
      <c r="C129" s="232"/>
      <c r="D129" s="233"/>
      <c r="E129" s="234"/>
      <c r="F129" s="45"/>
      <c r="G129" s="89"/>
      <c r="H129" s="45"/>
      <c r="I129" s="45"/>
      <c r="J129" s="45"/>
      <c r="K129" s="46"/>
      <c r="M129" s="18" t="s">
        <v>6</v>
      </c>
      <c r="N129" s="22" t="s">
        <v>224</v>
      </c>
    </row>
    <row r="130" spans="2:14" ht="17.100000000000001" customHeight="1" x14ac:dyDescent="0.15">
      <c r="B130" s="82" t="s">
        <v>165</v>
      </c>
      <c r="C130" s="232"/>
      <c r="D130" s="233"/>
      <c r="E130" s="234"/>
      <c r="F130" s="45"/>
      <c r="G130" s="89"/>
      <c r="H130" s="45"/>
      <c r="I130" s="45"/>
      <c r="J130" s="45"/>
      <c r="K130" s="46"/>
      <c r="M130" s="18" t="s">
        <v>6</v>
      </c>
      <c r="N130" s="22" t="s">
        <v>225</v>
      </c>
    </row>
    <row r="131" spans="2:14" ht="17.100000000000001" customHeight="1" x14ac:dyDescent="0.15">
      <c r="B131" s="82" t="s">
        <v>193</v>
      </c>
      <c r="C131" s="232"/>
      <c r="D131" s="233"/>
      <c r="E131" s="234"/>
      <c r="F131" s="45"/>
      <c r="G131" s="89"/>
      <c r="H131" s="45"/>
      <c r="I131" s="45"/>
      <c r="J131" s="45"/>
      <c r="K131" s="46"/>
      <c r="M131" s="18" t="s">
        <v>6</v>
      </c>
      <c r="N131" s="22" t="s">
        <v>226</v>
      </c>
    </row>
    <row r="132" spans="2:14" ht="17.100000000000001" customHeight="1" x14ac:dyDescent="0.15">
      <c r="B132" s="82" t="s">
        <v>166</v>
      </c>
      <c r="C132" s="232"/>
      <c r="D132" s="233"/>
      <c r="E132" s="234"/>
      <c r="F132" s="45"/>
      <c r="G132" s="89"/>
      <c r="H132" s="45"/>
      <c r="I132" s="45"/>
      <c r="J132" s="45"/>
      <c r="K132" s="46"/>
      <c r="M132" s="18" t="s">
        <v>6</v>
      </c>
      <c r="N132" s="22" t="s">
        <v>227</v>
      </c>
    </row>
    <row r="133" spans="2:14" ht="17.100000000000001" customHeight="1" x14ac:dyDescent="0.15">
      <c r="B133" s="82" t="s">
        <v>167</v>
      </c>
      <c r="C133" s="232"/>
      <c r="D133" s="233"/>
      <c r="E133" s="234"/>
      <c r="F133" s="45"/>
      <c r="G133" s="89"/>
      <c r="H133" s="45"/>
      <c r="I133" s="45"/>
      <c r="J133" s="45"/>
      <c r="K133" s="46"/>
      <c r="M133" s="18" t="s">
        <v>6</v>
      </c>
      <c r="N133" s="22" t="s">
        <v>228</v>
      </c>
    </row>
    <row r="134" spans="2:14" ht="17.100000000000001" customHeight="1" x14ac:dyDescent="0.15">
      <c r="B134" s="82" t="s">
        <v>168</v>
      </c>
      <c r="C134" s="232"/>
      <c r="D134" s="233"/>
      <c r="E134" s="234"/>
      <c r="F134" s="45"/>
      <c r="G134" s="89"/>
      <c r="H134" s="45"/>
      <c r="I134" s="45"/>
      <c r="J134" s="45"/>
      <c r="K134" s="46"/>
      <c r="M134" s="18" t="s">
        <v>6</v>
      </c>
      <c r="N134" s="22" t="s">
        <v>229</v>
      </c>
    </row>
    <row r="135" spans="2:14" ht="17.100000000000001" customHeight="1" x14ac:dyDescent="0.15">
      <c r="B135" s="82" t="s">
        <v>169</v>
      </c>
      <c r="C135" s="232"/>
      <c r="D135" s="233"/>
      <c r="E135" s="234"/>
      <c r="F135" s="45"/>
      <c r="G135" s="89"/>
      <c r="H135" s="45"/>
      <c r="I135" s="45" t="s">
        <v>121</v>
      </c>
      <c r="J135" s="225" t="str">
        <f>IF(OR(E25="",E25="以下なし",COUNTBLANK(C69:C90)&lt;&gt;0),"",SUM(C69:C90))</f>
        <v/>
      </c>
      <c r="K135" s="226"/>
      <c r="M135" s="18" t="s">
        <v>6</v>
      </c>
      <c r="N135" s="22" t="s">
        <v>230</v>
      </c>
    </row>
    <row r="136" spans="2:14" ht="17.100000000000001" customHeight="1" x14ac:dyDescent="0.15">
      <c r="B136" s="82" t="s">
        <v>170</v>
      </c>
      <c r="C136" s="232"/>
      <c r="D136" s="233"/>
      <c r="E136" s="234"/>
      <c r="F136" s="45"/>
      <c r="G136" s="89"/>
      <c r="H136" s="45"/>
      <c r="I136" s="45" t="s">
        <v>122</v>
      </c>
      <c r="J136" s="225" t="str">
        <f>IF(OR(E26="",E26="以下なし",COUNTBLANK(F69:F90)&lt;&gt;0),"",SUM(F69:F90))</f>
        <v/>
      </c>
      <c r="K136" s="226"/>
      <c r="M136" s="18" t="s">
        <v>6</v>
      </c>
      <c r="N136" s="22" t="s">
        <v>231</v>
      </c>
    </row>
    <row r="137" spans="2:14" ht="17.100000000000001" customHeight="1" x14ac:dyDescent="0.15">
      <c r="B137" s="82" t="s">
        <v>171</v>
      </c>
      <c r="C137" s="232"/>
      <c r="D137" s="233"/>
      <c r="E137" s="234"/>
      <c r="F137" s="45"/>
      <c r="G137" s="89"/>
      <c r="H137" s="45"/>
      <c r="I137" s="45" t="s">
        <v>123</v>
      </c>
      <c r="J137" s="225" t="str">
        <f>IF(OR(E27="",E27="以下なし",COUNTBLANK(I69:I90)&lt;&gt;0),"",SUM(I69:I90))</f>
        <v/>
      </c>
      <c r="K137" s="226"/>
      <c r="M137" s="18" t="s">
        <v>6</v>
      </c>
      <c r="N137" s="22" t="s">
        <v>232</v>
      </c>
    </row>
    <row r="138" spans="2:14" ht="17.100000000000001" customHeight="1" x14ac:dyDescent="0.15">
      <c r="B138" s="82" t="s">
        <v>172</v>
      </c>
      <c r="C138" s="232"/>
      <c r="D138" s="233"/>
      <c r="E138" s="234"/>
      <c r="F138" s="45"/>
      <c r="G138" s="89"/>
      <c r="H138" s="45"/>
      <c r="I138" s="45" t="s">
        <v>124</v>
      </c>
      <c r="J138" s="225" t="str">
        <f>IF(OR(E28="",E28="以下なし",COUNTBLANK(C95:C116)&lt;&gt;0),"",SUM(C95:C116))</f>
        <v/>
      </c>
      <c r="K138" s="226"/>
      <c r="M138" s="18" t="s">
        <v>6</v>
      </c>
      <c r="N138" s="22" t="s">
        <v>233</v>
      </c>
    </row>
    <row r="139" spans="2:14" ht="17.100000000000001" customHeight="1" x14ac:dyDescent="0.15">
      <c r="B139" s="82" t="s">
        <v>173</v>
      </c>
      <c r="C139" s="232"/>
      <c r="D139" s="233"/>
      <c r="E139" s="234"/>
      <c r="F139" s="45"/>
      <c r="G139" s="89"/>
      <c r="H139" s="45"/>
      <c r="I139" s="45" t="s">
        <v>125</v>
      </c>
      <c r="J139" s="225" t="str">
        <f>IF(OR(E29="",E29="以下なし",COUNTBLANK(F95:F116)&lt;&gt;0),"",SUM(F95:F116))</f>
        <v/>
      </c>
      <c r="K139" s="226"/>
      <c r="M139" s="18" t="s">
        <v>6</v>
      </c>
      <c r="N139" s="22" t="s">
        <v>234</v>
      </c>
    </row>
    <row r="140" spans="2:14" ht="17.100000000000001" customHeight="1" x14ac:dyDescent="0.15">
      <c r="B140" s="82" t="s">
        <v>174</v>
      </c>
      <c r="C140" s="232"/>
      <c r="D140" s="233"/>
      <c r="E140" s="234"/>
      <c r="F140" s="45"/>
      <c r="G140" s="89"/>
      <c r="H140" s="45"/>
      <c r="I140" s="45" t="s">
        <v>126</v>
      </c>
      <c r="J140" s="225" t="str">
        <f>IF(OR(E30="",E30="以下なし",COUNTBLANK(I95:I116)&lt;&gt;0),"",SUM(I95:I116))</f>
        <v/>
      </c>
      <c r="K140" s="226"/>
      <c r="M140" s="18" t="s">
        <v>6</v>
      </c>
      <c r="N140" s="22" t="s">
        <v>235</v>
      </c>
    </row>
    <row r="141" spans="2:14" ht="17.100000000000001" customHeight="1" thickBot="1" x14ac:dyDescent="0.2">
      <c r="B141" s="83" t="s">
        <v>201</v>
      </c>
      <c r="C141" s="229"/>
      <c r="D141" s="230"/>
      <c r="E141" s="231"/>
      <c r="F141" s="64"/>
      <c r="G141" s="64"/>
      <c r="H141" s="64"/>
      <c r="I141" s="64" t="s">
        <v>127</v>
      </c>
      <c r="J141" s="227" t="str">
        <f>IF(OR(E31="",E31="以下なし",COUNTBLANK(C120:C141)&lt;&gt;0),"",SUM(C120:C141))</f>
        <v/>
      </c>
      <c r="K141" s="228"/>
      <c r="M141" s="18" t="s">
        <v>6</v>
      </c>
      <c r="N141" s="16" t="s">
        <v>237</v>
      </c>
    </row>
    <row r="142" spans="2:14" ht="15.95" customHeight="1" x14ac:dyDescent="0.15">
      <c r="C142" s="67"/>
      <c r="E142" s="67"/>
      <c r="G142" s="67"/>
      <c r="M142" s="16"/>
    </row>
    <row r="143" spans="2:14" ht="15.95" hidden="1" customHeight="1" x14ac:dyDescent="0.15">
      <c r="C143" s="67"/>
      <c r="E143" s="67"/>
      <c r="G143" s="67"/>
      <c r="M143" s="16"/>
      <c r="N143" s="16"/>
    </row>
    <row r="144" spans="2:14" ht="15.95" hidden="1" customHeight="1" x14ac:dyDescent="0.15">
      <c r="C144" s="67"/>
      <c r="E144" s="67"/>
      <c r="G144" s="67"/>
      <c r="M144" s="16"/>
      <c r="N144" s="16" t="s">
        <v>254</v>
      </c>
    </row>
    <row r="145" spans="3:17" ht="15.95" hidden="1" customHeight="1" x14ac:dyDescent="0.15">
      <c r="C145" s="67"/>
      <c r="D145" s="16" t="s">
        <v>9</v>
      </c>
      <c r="E145" s="90">
        <v>1</v>
      </c>
      <c r="F145" s="16" t="s">
        <v>29</v>
      </c>
      <c r="G145" s="90">
        <v>0</v>
      </c>
      <c r="M145" s="16"/>
      <c r="N145" s="16" t="s">
        <v>255</v>
      </c>
    </row>
    <row r="146" spans="3:17" ht="15.95" hidden="1" customHeight="1" x14ac:dyDescent="0.15">
      <c r="C146" s="67"/>
      <c r="D146" s="16" t="s">
        <v>10</v>
      </c>
      <c r="E146" s="90">
        <v>2</v>
      </c>
      <c r="F146" s="16" t="s">
        <v>30</v>
      </c>
      <c r="G146" s="90">
        <v>1</v>
      </c>
      <c r="I146" s="67"/>
      <c r="K146" s="67"/>
      <c r="M146" s="67"/>
      <c r="N146" s="16" t="s">
        <v>398</v>
      </c>
    </row>
    <row r="147" spans="3:17" ht="15.95" hidden="1" customHeight="1" x14ac:dyDescent="0.15">
      <c r="C147" s="67"/>
      <c r="D147" s="16" t="s">
        <v>11</v>
      </c>
      <c r="E147" s="90">
        <v>3</v>
      </c>
      <c r="I147" s="67"/>
      <c r="K147" s="67"/>
      <c r="M147" s="67"/>
      <c r="N147" s="16" t="s">
        <v>397</v>
      </c>
    </row>
    <row r="148" spans="3:17" ht="15.95" hidden="1" customHeight="1" x14ac:dyDescent="0.15">
      <c r="C148" s="67"/>
      <c r="D148" s="16" t="s">
        <v>12</v>
      </c>
      <c r="E148" s="90">
        <v>4</v>
      </c>
      <c r="F148" s="16" t="s">
        <v>33</v>
      </c>
      <c r="G148" s="90">
        <v>1</v>
      </c>
      <c r="I148" s="67"/>
      <c r="K148" s="67"/>
      <c r="M148" s="67"/>
      <c r="N148" s="16" t="s">
        <v>259</v>
      </c>
    </row>
    <row r="149" spans="3:17" ht="15.95" hidden="1" customHeight="1" x14ac:dyDescent="0.15">
      <c r="C149" s="67"/>
      <c r="D149" s="16" t="s">
        <v>13</v>
      </c>
      <c r="E149" s="90">
        <v>5</v>
      </c>
      <c r="F149" s="16" t="s">
        <v>34</v>
      </c>
      <c r="G149" s="90">
        <v>2</v>
      </c>
      <c r="K149" s="67"/>
      <c r="M149" s="67"/>
      <c r="N149" s="16" t="s">
        <v>386</v>
      </c>
    </row>
    <row r="150" spans="3:17" ht="15.95" hidden="1" customHeight="1" x14ac:dyDescent="0.15">
      <c r="C150" s="67"/>
      <c r="D150" s="16" t="s">
        <v>14</v>
      </c>
      <c r="E150" s="90">
        <v>6</v>
      </c>
      <c r="F150" s="16" t="s">
        <v>35</v>
      </c>
      <c r="G150" s="90">
        <v>3</v>
      </c>
      <c r="I150" s="67"/>
      <c r="K150" s="67"/>
      <c r="M150" s="67"/>
      <c r="N150" s="16"/>
    </row>
    <row r="151" spans="3:17" ht="15.95" hidden="1" customHeight="1" x14ac:dyDescent="0.15">
      <c r="C151" s="67"/>
      <c r="D151" s="16" t="s">
        <v>15</v>
      </c>
      <c r="E151" s="90">
        <v>7</v>
      </c>
      <c r="F151" s="16" t="s">
        <v>36</v>
      </c>
      <c r="G151" s="90">
        <v>4</v>
      </c>
      <c r="I151" s="67"/>
      <c r="M151" s="16"/>
      <c r="N151" s="16"/>
    </row>
    <row r="152" spans="3:17" ht="15.95" hidden="1" customHeight="1" x14ac:dyDescent="0.15">
      <c r="C152" s="67"/>
      <c r="D152" s="16" t="s">
        <v>16</v>
      </c>
      <c r="E152" s="90">
        <v>8</v>
      </c>
      <c r="F152" s="16" t="s">
        <v>37</v>
      </c>
      <c r="G152" s="90">
        <v>5</v>
      </c>
      <c r="I152" s="67"/>
      <c r="M152" s="16"/>
      <c r="N152" s="16"/>
    </row>
    <row r="153" spans="3:17" ht="15.95" hidden="1" customHeight="1" x14ac:dyDescent="0.15">
      <c r="C153" s="67"/>
      <c r="D153" s="16" t="s">
        <v>17</v>
      </c>
      <c r="E153" s="90">
        <v>9</v>
      </c>
      <c r="F153" s="16" t="s">
        <v>38</v>
      </c>
      <c r="G153" s="90">
        <v>6</v>
      </c>
      <c r="I153" s="67"/>
      <c r="M153" s="16"/>
      <c r="N153" s="16"/>
    </row>
    <row r="154" spans="3:17" ht="15.95" hidden="1" customHeight="1" x14ac:dyDescent="0.15">
      <c r="C154" s="67"/>
      <c r="D154" s="16" t="s">
        <v>18</v>
      </c>
      <c r="E154" s="90">
        <v>10</v>
      </c>
      <c r="F154" s="16" t="s">
        <v>39</v>
      </c>
      <c r="G154" s="90">
        <v>7</v>
      </c>
      <c r="I154" s="67"/>
      <c r="M154" s="16"/>
      <c r="N154" s="16"/>
    </row>
    <row r="155" spans="3:17" ht="15.95" hidden="1" customHeight="1" x14ac:dyDescent="0.15">
      <c r="C155" s="67"/>
      <c r="D155" s="16" t="s">
        <v>19</v>
      </c>
      <c r="E155" s="90">
        <v>11</v>
      </c>
      <c r="F155" s="16" t="s">
        <v>40</v>
      </c>
      <c r="G155" s="90">
        <v>8</v>
      </c>
      <c r="M155" s="16"/>
      <c r="N155" s="16"/>
    </row>
    <row r="156" spans="3:17" ht="15.95" hidden="1" customHeight="1" x14ac:dyDescent="0.15">
      <c r="D156" s="16" t="s">
        <v>20</v>
      </c>
      <c r="E156" s="90">
        <v>12</v>
      </c>
      <c r="F156" s="16" t="s">
        <v>41</v>
      </c>
      <c r="G156" s="90">
        <v>9</v>
      </c>
      <c r="M156" s="16"/>
      <c r="N156" s="16"/>
      <c r="Q156" s="22"/>
    </row>
    <row r="157" spans="3:17" ht="15.95" hidden="1" customHeight="1" x14ac:dyDescent="0.15">
      <c r="D157" s="16" t="s">
        <v>21</v>
      </c>
      <c r="E157" s="90">
        <v>13</v>
      </c>
      <c r="F157" s="16" t="s">
        <v>42</v>
      </c>
      <c r="G157" s="90">
        <v>10</v>
      </c>
      <c r="M157" s="16"/>
      <c r="N157" s="16"/>
      <c r="Q157" s="22"/>
    </row>
    <row r="158" spans="3:17" ht="15.95" hidden="1" customHeight="1" x14ac:dyDescent="0.15">
      <c r="D158" s="16" t="s">
        <v>22</v>
      </c>
      <c r="E158" s="90">
        <v>14</v>
      </c>
      <c r="F158" s="16" t="s">
        <v>43</v>
      </c>
      <c r="G158" s="90">
        <v>11</v>
      </c>
      <c r="M158" s="16"/>
      <c r="N158" s="16"/>
      <c r="Q158" s="22"/>
    </row>
    <row r="159" spans="3:17" ht="15.95" hidden="1" customHeight="1" x14ac:dyDescent="0.15">
      <c r="D159" s="16" t="s">
        <v>23</v>
      </c>
      <c r="E159" s="90">
        <v>15</v>
      </c>
      <c r="F159" s="16" t="s">
        <v>44</v>
      </c>
      <c r="G159" s="90">
        <v>12</v>
      </c>
      <c r="M159" s="16"/>
      <c r="N159" s="16"/>
      <c r="Q159" s="22"/>
    </row>
    <row r="160" spans="3:17" ht="15.95" hidden="1" customHeight="1" x14ac:dyDescent="0.15">
      <c r="F160" s="16" t="s">
        <v>45</v>
      </c>
      <c r="G160" s="90">
        <v>13</v>
      </c>
      <c r="M160" s="16"/>
      <c r="N160" s="16"/>
      <c r="Q160" s="22"/>
    </row>
    <row r="161" spans="4:17" ht="15.95" hidden="1" customHeight="1" x14ac:dyDescent="0.15">
      <c r="D161" s="16" t="s">
        <v>80</v>
      </c>
      <c r="E161" s="90">
        <v>1</v>
      </c>
      <c r="F161" s="16" t="s">
        <v>46</v>
      </c>
      <c r="G161" s="90">
        <v>14</v>
      </c>
      <c r="M161" s="16"/>
      <c r="N161" s="16"/>
      <c r="Q161" s="22"/>
    </row>
    <row r="162" spans="4:17" ht="15.95" hidden="1" customHeight="1" x14ac:dyDescent="0.15">
      <c r="D162" s="16" t="s">
        <v>81</v>
      </c>
      <c r="E162" s="90">
        <v>2</v>
      </c>
      <c r="F162" s="16" t="s">
        <v>47</v>
      </c>
      <c r="G162" s="90">
        <v>15</v>
      </c>
      <c r="M162" s="16"/>
      <c r="N162" s="16"/>
      <c r="Q162" s="22"/>
    </row>
    <row r="163" spans="4:17" ht="15.95" hidden="1" customHeight="1" x14ac:dyDescent="0.15">
      <c r="F163" s="16" t="s">
        <v>48</v>
      </c>
      <c r="G163" s="90">
        <v>16</v>
      </c>
      <c r="M163" s="16"/>
      <c r="N163" s="16"/>
      <c r="Q163" s="22"/>
    </row>
    <row r="164" spans="4:17" ht="15.95" hidden="1" customHeight="1" x14ac:dyDescent="0.15">
      <c r="D164" s="16" t="s">
        <v>90</v>
      </c>
      <c r="E164" s="90">
        <v>0</v>
      </c>
      <c r="F164" s="16" t="s">
        <v>49</v>
      </c>
      <c r="G164" s="90">
        <v>17</v>
      </c>
      <c r="M164" s="16"/>
      <c r="N164" s="16"/>
      <c r="Q164" s="22"/>
    </row>
    <row r="165" spans="4:17" ht="15.95" hidden="1" customHeight="1" x14ac:dyDescent="0.15">
      <c r="D165" s="16" t="s">
        <v>91</v>
      </c>
      <c r="E165" s="90">
        <v>1</v>
      </c>
      <c r="F165" s="16" t="s">
        <v>50</v>
      </c>
      <c r="G165" s="90">
        <v>18</v>
      </c>
      <c r="M165" s="16"/>
      <c r="N165" s="16"/>
      <c r="Q165" s="22"/>
    </row>
    <row r="166" spans="4:17" ht="15.95" hidden="1" customHeight="1" x14ac:dyDescent="0.15">
      <c r="D166" s="16" t="s">
        <v>92</v>
      </c>
      <c r="E166" s="90">
        <v>2</v>
      </c>
      <c r="F166" s="16" t="s">
        <v>51</v>
      </c>
      <c r="G166" s="90">
        <v>19</v>
      </c>
      <c r="M166" s="16"/>
      <c r="N166" s="16"/>
      <c r="Q166" s="22"/>
    </row>
    <row r="167" spans="4:17" ht="15.95" hidden="1" customHeight="1" x14ac:dyDescent="0.15">
      <c r="F167" s="16" t="s">
        <v>52</v>
      </c>
      <c r="G167" s="90">
        <v>20</v>
      </c>
      <c r="M167" s="16"/>
      <c r="N167" s="16"/>
      <c r="Q167" s="22"/>
    </row>
    <row r="168" spans="4:17" ht="15.95" hidden="1" customHeight="1" x14ac:dyDescent="0.15">
      <c r="D168" s="16" t="s">
        <v>95</v>
      </c>
      <c r="E168" s="90">
        <v>1</v>
      </c>
      <c r="F168" s="16" t="s">
        <v>53</v>
      </c>
      <c r="G168" s="90">
        <v>21</v>
      </c>
      <c r="M168" s="16"/>
      <c r="N168" s="16"/>
      <c r="Q168" s="22"/>
    </row>
    <row r="169" spans="4:17" ht="15.95" hidden="1" customHeight="1" x14ac:dyDescent="0.15">
      <c r="D169" s="16" t="s">
        <v>96</v>
      </c>
      <c r="E169" s="90">
        <v>2</v>
      </c>
      <c r="F169" s="16" t="s">
        <v>54</v>
      </c>
      <c r="G169" s="90">
        <v>22</v>
      </c>
      <c r="M169" s="16"/>
      <c r="N169" s="16"/>
      <c r="Q169" s="22"/>
    </row>
    <row r="170" spans="4:17" ht="15.95" hidden="1" customHeight="1" x14ac:dyDescent="0.15">
      <c r="D170" s="16" t="s">
        <v>97</v>
      </c>
      <c r="E170" s="90">
        <v>3</v>
      </c>
      <c r="F170" s="16" t="s">
        <v>55</v>
      </c>
      <c r="G170" s="90">
        <v>23</v>
      </c>
      <c r="M170" s="16"/>
      <c r="N170" s="16"/>
      <c r="Q170" s="22"/>
    </row>
    <row r="171" spans="4:17" ht="15.95" hidden="1" customHeight="1" x14ac:dyDescent="0.15">
      <c r="F171" s="16" t="s">
        <v>56</v>
      </c>
      <c r="G171" s="90">
        <v>24</v>
      </c>
      <c r="M171" s="16"/>
      <c r="N171" s="16"/>
      <c r="Q171" s="22"/>
    </row>
    <row r="172" spans="4:17" ht="15.95" hidden="1" customHeight="1" x14ac:dyDescent="0.15">
      <c r="D172" s="16" t="s">
        <v>128</v>
      </c>
      <c r="E172" s="90">
        <v>1</v>
      </c>
      <c r="F172" s="16" t="s">
        <v>57</v>
      </c>
      <c r="G172" s="90">
        <v>25</v>
      </c>
      <c r="M172" s="16"/>
      <c r="N172" s="16"/>
      <c r="Q172" s="22"/>
    </row>
    <row r="173" spans="4:17" ht="15.95" hidden="1" customHeight="1" x14ac:dyDescent="0.15">
      <c r="D173" s="16" t="s">
        <v>129</v>
      </c>
      <c r="E173" s="90">
        <v>2</v>
      </c>
      <c r="F173" s="16" t="s">
        <v>58</v>
      </c>
      <c r="G173" s="90">
        <v>26</v>
      </c>
      <c r="M173" s="16"/>
      <c r="N173" s="16"/>
      <c r="Q173" s="22"/>
    </row>
    <row r="174" spans="4:17" ht="15.95" hidden="1" customHeight="1" x14ac:dyDescent="0.15">
      <c r="D174" s="16" t="s">
        <v>130</v>
      </c>
      <c r="E174" s="90">
        <v>3</v>
      </c>
      <c r="F174" s="16" t="s">
        <v>59</v>
      </c>
      <c r="G174" s="90">
        <v>27</v>
      </c>
      <c r="M174" s="16"/>
      <c r="N174" s="16"/>
      <c r="Q174" s="22"/>
    </row>
    <row r="175" spans="4:17" ht="15.95" hidden="1" customHeight="1" x14ac:dyDescent="0.15">
      <c r="D175" s="16" t="s">
        <v>131</v>
      </c>
      <c r="E175" s="90">
        <v>4</v>
      </c>
      <c r="F175" s="16" t="s">
        <v>60</v>
      </c>
      <c r="G175" s="90">
        <v>28</v>
      </c>
      <c r="M175" s="16"/>
      <c r="N175" s="16"/>
      <c r="Q175" s="22"/>
    </row>
    <row r="176" spans="4:17" ht="15.95" hidden="1" customHeight="1" x14ac:dyDescent="0.15">
      <c r="D176" s="16" t="s">
        <v>132</v>
      </c>
      <c r="E176" s="90">
        <v>5</v>
      </c>
      <c r="F176" s="16" t="s">
        <v>61</v>
      </c>
      <c r="G176" s="90">
        <v>29</v>
      </c>
      <c r="M176" s="16"/>
      <c r="N176" s="16"/>
      <c r="Q176" s="22"/>
    </row>
    <row r="177" spans="4:17" ht="15.95" hidden="1" customHeight="1" x14ac:dyDescent="0.15">
      <c r="D177" s="16" t="s">
        <v>133</v>
      </c>
      <c r="E177" s="90">
        <v>6</v>
      </c>
      <c r="F177" s="16" t="s">
        <v>62</v>
      </c>
      <c r="G177" s="90">
        <v>30</v>
      </c>
      <c r="M177" s="16"/>
      <c r="N177" s="16"/>
      <c r="Q177" s="22"/>
    </row>
    <row r="178" spans="4:17" ht="15.95" hidden="1" customHeight="1" x14ac:dyDescent="0.15">
      <c r="D178" s="16" t="s">
        <v>134</v>
      </c>
      <c r="E178" s="90">
        <v>7</v>
      </c>
      <c r="F178" s="16" t="s">
        <v>63</v>
      </c>
      <c r="G178" s="90">
        <v>31</v>
      </c>
      <c r="M178" s="16"/>
      <c r="N178" s="16"/>
      <c r="Q178" s="22"/>
    </row>
    <row r="179" spans="4:17" ht="15.95" hidden="1" customHeight="1" x14ac:dyDescent="0.15">
      <c r="D179" s="16" t="s">
        <v>135</v>
      </c>
      <c r="E179" s="90">
        <v>8</v>
      </c>
      <c r="F179" s="16" t="s">
        <v>64</v>
      </c>
      <c r="G179" s="90">
        <v>32</v>
      </c>
      <c r="M179" s="16"/>
      <c r="N179" s="16"/>
      <c r="Q179" s="22"/>
    </row>
    <row r="180" spans="4:17" ht="15.95" hidden="1" customHeight="1" x14ac:dyDescent="0.15">
      <c r="D180" s="16" t="s">
        <v>136</v>
      </c>
      <c r="E180" s="90">
        <v>9</v>
      </c>
      <c r="F180" s="16" t="s">
        <v>65</v>
      </c>
      <c r="G180" s="90">
        <v>33</v>
      </c>
      <c r="M180" s="16"/>
      <c r="N180" s="16"/>
      <c r="Q180" s="22"/>
    </row>
    <row r="181" spans="4:17" ht="15.95" hidden="1" customHeight="1" x14ac:dyDescent="0.15">
      <c r="D181" s="16" t="s">
        <v>137</v>
      </c>
      <c r="E181" s="90">
        <v>10</v>
      </c>
      <c r="F181" s="16" t="s">
        <v>66</v>
      </c>
      <c r="G181" s="90">
        <v>34</v>
      </c>
      <c r="M181" s="16"/>
      <c r="N181" s="16"/>
      <c r="Q181" s="22"/>
    </row>
    <row r="182" spans="4:17" ht="15.95" hidden="1" customHeight="1" x14ac:dyDescent="0.15">
      <c r="D182" s="16" t="s">
        <v>138</v>
      </c>
      <c r="E182" s="90">
        <v>11</v>
      </c>
      <c r="F182" s="16" t="s">
        <v>67</v>
      </c>
      <c r="G182" s="90">
        <v>35</v>
      </c>
      <c r="M182" s="16"/>
      <c r="N182" s="16"/>
      <c r="Q182" s="22"/>
    </row>
    <row r="183" spans="4:17" ht="15.95" hidden="1" customHeight="1" x14ac:dyDescent="0.15">
      <c r="D183" s="16" t="s">
        <v>249</v>
      </c>
      <c r="F183" s="16" t="s">
        <v>68</v>
      </c>
      <c r="G183" s="90">
        <v>36</v>
      </c>
      <c r="M183" s="16"/>
      <c r="N183" s="16"/>
      <c r="Q183" s="22"/>
    </row>
    <row r="184" spans="4:17" ht="15.95" hidden="1" customHeight="1" x14ac:dyDescent="0.15">
      <c r="F184" s="16" t="s">
        <v>69</v>
      </c>
      <c r="G184" s="90">
        <v>37</v>
      </c>
      <c r="M184" s="16"/>
      <c r="N184" s="16"/>
      <c r="Q184" s="22"/>
    </row>
    <row r="185" spans="4:17" ht="15.95" hidden="1" customHeight="1" x14ac:dyDescent="0.15">
      <c r="D185" s="16" t="s">
        <v>139</v>
      </c>
      <c r="E185" s="90">
        <v>1</v>
      </c>
      <c r="F185" s="16" t="s">
        <v>70</v>
      </c>
      <c r="G185" s="90">
        <v>38</v>
      </c>
      <c r="M185" s="16"/>
      <c r="N185" s="16"/>
      <c r="Q185" s="22"/>
    </row>
    <row r="186" spans="4:17" ht="15.95" hidden="1" customHeight="1" x14ac:dyDescent="0.15">
      <c r="D186" s="16" t="s">
        <v>140</v>
      </c>
      <c r="E186" s="90">
        <v>2</v>
      </c>
      <c r="F186" s="16" t="s">
        <v>71</v>
      </c>
      <c r="G186" s="90">
        <v>39</v>
      </c>
      <c r="M186" s="16"/>
      <c r="N186" s="16"/>
      <c r="Q186" s="22"/>
    </row>
    <row r="187" spans="4:17" ht="15.95" hidden="1" customHeight="1" x14ac:dyDescent="0.15">
      <c r="D187" s="16" t="s">
        <v>141</v>
      </c>
      <c r="E187" s="90">
        <v>3</v>
      </c>
      <c r="F187" s="16" t="s">
        <v>72</v>
      </c>
      <c r="G187" s="90">
        <v>40</v>
      </c>
      <c r="M187" s="16"/>
      <c r="N187" s="16"/>
      <c r="Q187" s="22"/>
    </row>
    <row r="188" spans="4:17" ht="15.95" hidden="1" customHeight="1" x14ac:dyDescent="0.15">
      <c r="D188" s="16" t="s">
        <v>142</v>
      </c>
      <c r="E188" s="90">
        <v>4</v>
      </c>
      <c r="F188" s="16" t="s">
        <v>73</v>
      </c>
      <c r="G188" s="90">
        <v>41</v>
      </c>
      <c r="M188" s="16"/>
      <c r="N188" s="16"/>
      <c r="Q188" s="22"/>
    </row>
    <row r="189" spans="4:17" ht="15.95" hidden="1" customHeight="1" x14ac:dyDescent="0.15">
      <c r="D189" s="16" t="s">
        <v>143</v>
      </c>
      <c r="E189" s="90">
        <v>5</v>
      </c>
      <c r="F189" s="16" t="s">
        <v>74</v>
      </c>
      <c r="G189" s="90">
        <v>42</v>
      </c>
      <c r="M189" s="16"/>
      <c r="N189" s="16"/>
      <c r="Q189" s="22"/>
    </row>
    <row r="190" spans="4:17" ht="15.95" hidden="1" customHeight="1" x14ac:dyDescent="0.15">
      <c r="D190" s="16" t="s">
        <v>144</v>
      </c>
      <c r="E190" s="90">
        <v>6</v>
      </c>
      <c r="F190" s="16" t="s">
        <v>75</v>
      </c>
      <c r="G190" s="90">
        <v>43</v>
      </c>
      <c r="M190" s="16"/>
      <c r="N190" s="16"/>
      <c r="Q190" s="22"/>
    </row>
    <row r="191" spans="4:17" ht="15.95" hidden="1" customHeight="1" x14ac:dyDescent="0.15">
      <c r="F191" s="16" t="s">
        <v>76</v>
      </c>
      <c r="G191" s="90">
        <v>44</v>
      </c>
      <c r="M191" s="16"/>
      <c r="N191" s="16"/>
      <c r="Q191" s="22"/>
    </row>
    <row r="192" spans="4:17" ht="15.95" hidden="1" customHeight="1" x14ac:dyDescent="0.15">
      <c r="F192" s="16" t="s">
        <v>77</v>
      </c>
      <c r="G192" s="90">
        <v>45</v>
      </c>
      <c r="M192" s="16"/>
      <c r="N192" s="16"/>
      <c r="Q192" s="22"/>
    </row>
    <row r="193" spans="6:17" ht="15.95" hidden="1" customHeight="1" x14ac:dyDescent="0.15">
      <c r="F193" s="16" t="s">
        <v>78</v>
      </c>
      <c r="G193" s="90">
        <v>46</v>
      </c>
      <c r="M193" s="16"/>
      <c r="N193" s="16"/>
      <c r="Q193" s="22"/>
    </row>
    <row r="194" spans="6:17" ht="15.95" hidden="1" customHeight="1" x14ac:dyDescent="0.15">
      <c r="F194" s="16" t="s">
        <v>79</v>
      </c>
      <c r="G194" s="90">
        <v>47</v>
      </c>
      <c r="M194" s="16"/>
      <c r="N194" s="16"/>
      <c r="Q194" s="22"/>
    </row>
    <row r="195" spans="6:17" ht="15.95" hidden="1" customHeight="1" x14ac:dyDescent="0.15"/>
    <row r="196" spans="6:17" ht="15.95" customHeight="1" x14ac:dyDescent="0.15"/>
  </sheetData>
  <sheetProtection algorithmName="SHA-512" hashValue="gmbTqA1AK4yYuiNo57HN4+S86LePwT8CEpBx+0t4/xwMXM2TuWMqtdOwiuewXDnQXk/yPcCRUCfYkI/8TSlywg==" saltValue="8gBXc3/qIhJ/Onb8InijTw==" spinCount="100000" sheet="1" objects="1" scenarios="1"/>
  <mergeCells count="219">
    <mergeCell ref="K93:L93"/>
    <mergeCell ref="C140:E140"/>
    <mergeCell ref="J140:K140"/>
    <mergeCell ref="C141:E141"/>
    <mergeCell ref="J141:K141"/>
    <mergeCell ref="C137:E137"/>
    <mergeCell ref="J137:K137"/>
    <mergeCell ref="C138:E138"/>
    <mergeCell ref="J138:K138"/>
    <mergeCell ref="C139:E139"/>
    <mergeCell ref="J139:K139"/>
    <mergeCell ref="C132:E132"/>
    <mergeCell ref="C133:E133"/>
    <mergeCell ref="C134:E134"/>
    <mergeCell ref="C135:E135"/>
    <mergeCell ref="J135:K135"/>
    <mergeCell ref="C136:E136"/>
    <mergeCell ref="J136:K136"/>
    <mergeCell ref="C126:E126"/>
    <mergeCell ref="C127:E127"/>
    <mergeCell ref="C128:E128"/>
    <mergeCell ref="C129:E129"/>
    <mergeCell ref="C130:E130"/>
    <mergeCell ref="C131:E131"/>
    <mergeCell ref="C120:E120"/>
    <mergeCell ref="C121:E121"/>
    <mergeCell ref="C122:E122"/>
    <mergeCell ref="C123:E123"/>
    <mergeCell ref="C124:E124"/>
    <mergeCell ref="C125:E125"/>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05:E105"/>
    <mergeCell ref="F105:H105"/>
    <mergeCell ref="I105:K105"/>
    <mergeCell ref="C106:E106"/>
    <mergeCell ref="F106:H106"/>
    <mergeCell ref="I106:K106"/>
    <mergeCell ref="C103:E103"/>
    <mergeCell ref="F103:H103"/>
    <mergeCell ref="I103:K103"/>
    <mergeCell ref="C104:E104"/>
    <mergeCell ref="F104:H104"/>
    <mergeCell ref="I104:K104"/>
    <mergeCell ref="C101:E101"/>
    <mergeCell ref="F101:H101"/>
    <mergeCell ref="I101:K101"/>
    <mergeCell ref="C102:E102"/>
    <mergeCell ref="F102:H102"/>
    <mergeCell ref="I102:K102"/>
    <mergeCell ref="C99:E99"/>
    <mergeCell ref="F99:H99"/>
    <mergeCell ref="I99:K99"/>
    <mergeCell ref="C100:E100"/>
    <mergeCell ref="F100:H100"/>
    <mergeCell ref="I100:K100"/>
    <mergeCell ref="C97:E97"/>
    <mergeCell ref="F97:H97"/>
    <mergeCell ref="I97:K97"/>
    <mergeCell ref="C98:E98"/>
    <mergeCell ref="F98:H98"/>
    <mergeCell ref="I98:K98"/>
    <mergeCell ref="C95:E95"/>
    <mergeCell ref="F95:H95"/>
    <mergeCell ref="I95:K95"/>
    <mergeCell ref="C96:E96"/>
    <mergeCell ref="F96:H96"/>
    <mergeCell ref="I96:K96"/>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1:E81"/>
    <mergeCell ref="F81:H81"/>
    <mergeCell ref="I81:K81"/>
    <mergeCell ref="C82:E82"/>
    <mergeCell ref="F82:H82"/>
    <mergeCell ref="I82:K82"/>
    <mergeCell ref="C79:E79"/>
    <mergeCell ref="F79:H79"/>
    <mergeCell ref="I79:K79"/>
    <mergeCell ref="C80:E80"/>
    <mergeCell ref="F80:H80"/>
    <mergeCell ref="I80:K80"/>
    <mergeCell ref="C77:E77"/>
    <mergeCell ref="F77:H77"/>
    <mergeCell ref="I77:K77"/>
    <mergeCell ref="C78:E78"/>
    <mergeCell ref="F78:H78"/>
    <mergeCell ref="I78:K78"/>
    <mergeCell ref="C75:E75"/>
    <mergeCell ref="F75:H75"/>
    <mergeCell ref="I75:K75"/>
    <mergeCell ref="C76:E76"/>
    <mergeCell ref="F76:H76"/>
    <mergeCell ref="I76:K76"/>
    <mergeCell ref="C73:E73"/>
    <mergeCell ref="F73:H73"/>
    <mergeCell ref="I73:K73"/>
    <mergeCell ref="C74:E74"/>
    <mergeCell ref="F74:H74"/>
    <mergeCell ref="I74:K74"/>
    <mergeCell ref="C71:E71"/>
    <mergeCell ref="F71:H71"/>
    <mergeCell ref="I71:K71"/>
    <mergeCell ref="C72:E72"/>
    <mergeCell ref="F72:H72"/>
    <mergeCell ref="I72:K72"/>
    <mergeCell ref="N67:N68"/>
    <mergeCell ref="C69:E69"/>
    <mergeCell ref="F69:H69"/>
    <mergeCell ref="I69:K69"/>
    <mergeCell ref="C70:E70"/>
    <mergeCell ref="F70:H70"/>
    <mergeCell ref="I70:K70"/>
    <mergeCell ref="C60:E60"/>
    <mergeCell ref="C61:E61"/>
    <mergeCell ref="C62:E62"/>
    <mergeCell ref="C63:E63"/>
    <mergeCell ref="C64:E64"/>
    <mergeCell ref="C65:E65"/>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23">
    <cfRule type="expression" dxfId="78" priority="4">
      <formula>$C23&lt;&gt;""</formula>
    </cfRule>
  </conditionalFormatting>
  <conditionalFormatting sqref="C50:E53 C55:E65">
    <cfRule type="expression" dxfId="77" priority="18">
      <formula>$C50&lt;&gt;""</formula>
    </cfRule>
  </conditionalFormatting>
  <conditionalFormatting sqref="C69:E90">
    <cfRule type="expression" dxfId="76" priority="5">
      <formula>$E$25=$D$183</formula>
    </cfRule>
  </conditionalFormatting>
  <conditionalFormatting sqref="C95:E116">
    <cfRule type="expression" dxfId="75" priority="15">
      <formula>AND($E$28&lt;&gt;"",$E$28&lt;&gt;"以下なし")</formula>
    </cfRule>
  </conditionalFormatting>
  <conditionalFormatting sqref="C120:E141">
    <cfRule type="expression" dxfId="74" priority="12">
      <formula>AND($E$31&lt;&gt;"",$E$31&lt;&gt;"以下なし")</formula>
    </cfRule>
  </conditionalFormatting>
  <conditionalFormatting sqref="C7:K7 C12:E14">
    <cfRule type="expression" dxfId="73" priority="31">
      <formula>$C7&lt;&gt;""</formula>
    </cfRule>
  </conditionalFormatting>
  <conditionalFormatting sqref="C69:K90">
    <cfRule type="expression" dxfId="72" priority="6">
      <formula>C69&lt;&gt;""</formula>
    </cfRule>
  </conditionalFormatting>
  <conditionalFormatting sqref="C95:K116 C120:E141">
    <cfRule type="expression" dxfId="71" priority="11">
      <formula>C95&lt;&gt;""</formula>
    </cfRule>
  </conditionalFormatting>
  <conditionalFormatting sqref="E19:F19">
    <cfRule type="expression" dxfId="70" priority="28">
      <formula>$E19&lt;&gt;""</formula>
    </cfRule>
  </conditionalFormatting>
  <conditionalFormatting sqref="E22:F22 H22 C23">
    <cfRule type="expression" dxfId="69" priority="1">
      <formula>$K$21="無"</formula>
    </cfRule>
  </conditionalFormatting>
  <conditionalFormatting sqref="E22:F22">
    <cfRule type="expression" dxfId="68" priority="3">
      <formula>$E22&lt;&gt;""</formula>
    </cfRule>
  </conditionalFormatting>
  <conditionalFormatting sqref="E25:K31">
    <cfRule type="expression" dxfId="67" priority="19">
      <formula>$E$25=$D$183</formula>
    </cfRule>
    <cfRule type="expression" dxfId="66" priority="26">
      <formula>E25&lt;&gt;""</formula>
    </cfRule>
  </conditionalFormatting>
  <conditionalFormatting sqref="E26:K31">
    <cfRule type="expression" dxfId="65" priority="25">
      <formula>$E$26=$D$183</formula>
    </cfRule>
  </conditionalFormatting>
  <conditionalFormatting sqref="E27:K31">
    <cfRule type="expression" dxfId="64" priority="24">
      <formula>$E$27=$D$183</formula>
    </cfRule>
  </conditionalFormatting>
  <conditionalFormatting sqref="E28:K31">
    <cfRule type="expression" dxfId="63" priority="23">
      <formula>$E$28=$D$183</formula>
    </cfRule>
  </conditionalFormatting>
  <conditionalFormatting sqref="E29:K31">
    <cfRule type="expression" dxfId="62" priority="22">
      <formula>$E$29=$D$183</formula>
    </cfRule>
  </conditionalFormatting>
  <conditionalFormatting sqref="E30:K31">
    <cfRule type="expression" dxfId="61" priority="21">
      <formula>$E$30=$D$183</formula>
    </cfRule>
  </conditionalFormatting>
  <conditionalFormatting sqref="E31:K31">
    <cfRule type="expression" dxfId="60" priority="20">
      <formula>$E$31=$D$183</formula>
    </cfRule>
  </conditionalFormatting>
  <conditionalFormatting sqref="F69:H90">
    <cfRule type="expression" dxfId="59" priority="17">
      <formula>AND($E$26&lt;&gt;"",$E$26&lt;&gt;"以下なし")</formula>
    </cfRule>
  </conditionalFormatting>
  <conditionalFormatting sqref="F95:H116">
    <cfRule type="expression" dxfId="58" priority="14">
      <formula>AND($E$29&lt;&gt;"",$E$29&lt;&gt;"以下なし")</formula>
    </cfRule>
  </conditionalFormatting>
  <conditionalFormatting sqref="G49">
    <cfRule type="expression" dxfId="57" priority="7">
      <formula>$G$49="OK"</formula>
    </cfRule>
    <cfRule type="expression" dxfId="56" priority="8">
      <formula>$G$49="NG"</formula>
    </cfRule>
  </conditionalFormatting>
  <conditionalFormatting sqref="H19:I20">
    <cfRule type="expression" dxfId="55" priority="27">
      <formula>$H19&lt;&gt;""</formula>
    </cfRule>
  </conditionalFormatting>
  <conditionalFormatting sqref="H22:I22">
    <cfRule type="expression" dxfId="54" priority="2">
      <formula>$H22&lt;&gt;""</formula>
    </cfRule>
  </conditionalFormatting>
  <conditionalFormatting sqref="I69:K90">
    <cfRule type="expression" dxfId="53" priority="16">
      <formula>AND($E$27&lt;&gt;"",$E$27&lt;&gt;"以下なし")</formula>
    </cfRule>
  </conditionalFormatting>
  <conditionalFormatting sqref="I95:K116">
    <cfRule type="expression" dxfId="52" priority="13">
      <formula>AND($E$30&lt;&gt;"",$E$30&lt;&gt;"以下なし")</formula>
    </cfRule>
  </conditionalFormatting>
  <conditionalFormatting sqref="J17:K17">
    <cfRule type="expression" dxfId="51" priority="29">
      <formula>$J17&lt;&gt;""</formula>
    </cfRule>
  </conditionalFormatting>
  <conditionalFormatting sqref="K8:K9 K21">
    <cfRule type="expression" dxfId="50" priority="30">
      <formula>$K8&lt;&gt;""</formula>
    </cfRule>
  </conditionalFormatting>
  <dataValidations count="3">
    <dataValidation type="list" allowBlank="1" showInputMessage="1" showErrorMessage="1" sqref="H25:I31" xr:uid="{A2099782-C74B-43EF-9D8D-9DF5F95B696A}">
      <formula1>$D$184:$D$190</formula1>
    </dataValidation>
    <dataValidation type="list" allowBlank="1" showInputMessage="1" showErrorMessage="1" sqref="E25:F31" xr:uid="{EB83D456-9C15-40AA-991E-D20D67CEAA58}">
      <formula1>$D$171:$D$183</formula1>
    </dataValidation>
    <dataValidation type="list" allowBlank="1" showInputMessage="1" showErrorMessage="1" sqref="K21 K8:K9" xr:uid="{78516635-0108-4108-A6A0-80C73672C514}">
      <formula1>$F$144:$F$146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E2D8-18A1-4723-95D5-8D10D5774D51}">
  <sheetPr>
    <tabColor rgb="FFFFFF00"/>
  </sheetPr>
  <dimension ref="B1:Q19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62" t="s">
        <v>416</v>
      </c>
      <c r="E1" s="263"/>
      <c r="F1" s="263"/>
      <c r="G1" s="263"/>
      <c r="H1" s="263"/>
      <c r="I1" s="264"/>
      <c r="J1" s="16" t="s">
        <v>1</v>
      </c>
      <c r="N1" s="180" t="s">
        <v>414</v>
      </c>
    </row>
    <row r="2" spans="2:14" ht="24.95" customHeight="1" thickBot="1" x14ac:dyDescent="0.2">
      <c r="B2" s="20" t="s">
        <v>410</v>
      </c>
      <c r="K2" s="241">
        <v>1</v>
      </c>
      <c r="L2" s="241"/>
      <c r="M2" s="204"/>
      <c r="N2" s="181" t="s">
        <v>415</v>
      </c>
    </row>
    <row r="3" spans="2:14" ht="18" customHeight="1" thickBot="1" x14ac:dyDescent="0.2">
      <c r="B3" s="20" t="s">
        <v>0</v>
      </c>
      <c r="N3" s="21" t="str">
        <f>N118</f>
        <v>本シートの入力をお願いします。</v>
      </c>
    </row>
    <row r="4" spans="2:14" ht="18" customHeight="1" thickBot="1" x14ac:dyDescent="0.2">
      <c r="B4" s="184" t="s">
        <v>3</v>
      </c>
      <c r="C4" s="185" t="s">
        <v>4</v>
      </c>
      <c r="D4" s="185"/>
      <c r="E4" s="185"/>
      <c r="F4" s="185"/>
      <c r="G4" s="185"/>
      <c r="H4" s="185"/>
      <c r="I4" s="185"/>
      <c r="J4" s="185"/>
      <c r="K4" s="186"/>
    </row>
    <row r="5" spans="2:14" ht="18" customHeight="1" x14ac:dyDescent="0.15">
      <c r="B5" s="23" t="s">
        <v>5</v>
      </c>
      <c r="C5" s="24"/>
      <c r="D5" s="25"/>
      <c r="E5" s="25"/>
      <c r="F5" s="25"/>
      <c r="G5" s="26" t="s">
        <v>250</v>
      </c>
      <c r="H5" s="285" t="str">
        <f>IF('調査票(3期主)'!$K$9="有",'調査票(3期主)'!H5:K5,"")</f>
        <v/>
      </c>
      <c r="I5" s="286"/>
      <c r="J5" s="286"/>
      <c r="K5" s="287"/>
      <c r="N5" s="22" t="s">
        <v>250</v>
      </c>
    </row>
    <row r="6" spans="2:14" ht="18" customHeight="1" x14ac:dyDescent="0.15">
      <c r="B6" s="27"/>
      <c r="C6" s="28"/>
      <c r="D6" s="29"/>
      <c r="E6" s="29"/>
      <c r="F6" s="29"/>
      <c r="G6" s="30" t="s">
        <v>250</v>
      </c>
      <c r="H6" s="288" t="str">
        <f>IF('調査票(3期主)'!$K$9="有",'調査票(3期主)'!H6:K6,"")</f>
        <v/>
      </c>
      <c r="I6" s="289"/>
      <c r="J6" s="289"/>
      <c r="K6" s="290"/>
      <c r="N6" s="22" t="s">
        <v>250</v>
      </c>
    </row>
    <row r="7" spans="2:14" ht="18" customHeight="1" x14ac:dyDescent="0.15">
      <c r="B7" s="31" t="s">
        <v>26</v>
      </c>
      <c r="C7" s="291" t="str">
        <f>IF('調査票(3期主)'!$K$9="有",'調査票(3期主)'!C7:C7,"")</f>
        <v/>
      </c>
      <c r="D7" s="292"/>
      <c r="E7" s="292"/>
      <c r="F7" s="292"/>
      <c r="G7" s="292"/>
      <c r="H7" s="292"/>
      <c r="I7" s="292"/>
      <c r="J7" s="292"/>
      <c r="K7" s="293"/>
      <c r="N7" s="22" t="s">
        <v>250</v>
      </c>
    </row>
    <row r="8" spans="2:14" ht="18" customHeight="1" x14ac:dyDescent="0.15">
      <c r="B8" s="27"/>
      <c r="C8" s="28"/>
      <c r="D8" s="29"/>
      <c r="E8" s="29"/>
      <c r="F8" s="29"/>
      <c r="G8" s="29"/>
      <c r="H8" s="29"/>
      <c r="I8" s="29"/>
      <c r="J8" s="30"/>
      <c r="K8" s="92"/>
    </row>
    <row r="9" spans="2:14" ht="18" customHeight="1" x14ac:dyDescent="0.15">
      <c r="B9" s="35" t="s">
        <v>31</v>
      </c>
      <c r="C9" s="294" t="str">
        <f>IF('調査票(3期主)'!$K$9="有",'調査票(3期主)'!C9:C9,"")</f>
        <v/>
      </c>
      <c r="D9" s="295"/>
      <c r="E9" s="36"/>
      <c r="F9" s="36"/>
      <c r="G9" s="36"/>
      <c r="H9" s="36"/>
      <c r="I9" s="36"/>
      <c r="J9" s="37"/>
      <c r="K9" s="93"/>
      <c r="N9" s="22" t="s">
        <v>250</v>
      </c>
    </row>
    <row r="10" spans="2:14" ht="18" customHeight="1" x14ac:dyDescent="0.15">
      <c r="B10" s="31" t="str">
        <f>'調査票(1期主)'!B10</f>
        <v>④ 週休２日促進工事の取組</v>
      </c>
      <c r="C10" s="38"/>
      <c r="D10" s="39"/>
      <c r="E10" s="39"/>
      <c r="F10" s="39"/>
      <c r="G10" s="39"/>
      <c r="H10" s="39"/>
      <c r="I10" s="39"/>
      <c r="J10" s="50" t="s">
        <v>250</v>
      </c>
      <c r="K10" s="91" t="str">
        <f>IF('調査票(3期主)'!$K$9="有",'調査票(3期主)'!K10:K10,"")</f>
        <v/>
      </c>
      <c r="N10" s="22" t="s">
        <v>250</v>
      </c>
    </row>
    <row r="11" spans="2:14" ht="18" customHeight="1" x14ac:dyDescent="0.15">
      <c r="B11" s="41"/>
      <c r="C11" s="28"/>
      <c r="D11" s="29"/>
      <c r="E11" s="29"/>
      <c r="F11" s="29"/>
      <c r="G11" s="29"/>
      <c r="H11" s="29"/>
      <c r="I11" s="30" t="s">
        <v>250</v>
      </c>
      <c r="J11" s="288" t="str">
        <f>IF('調査票(3期主)'!$K$9="有",'調査票(3期主)'!J11:J11,"")</f>
        <v/>
      </c>
      <c r="K11" s="290"/>
      <c r="N11" s="22" t="s">
        <v>250</v>
      </c>
    </row>
    <row r="12" spans="2:14" ht="18" customHeight="1" x14ac:dyDescent="0.15">
      <c r="B12" s="31" t="s">
        <v>82</v>
      </c>
      <c r="C12" s="303" t="str">
        <f>IF('調査票(3期主)'!$K$9="有",'調査票(3期主)'!C12:C12,"")</f>
        <v/>
      </c>
      <c r="D12" s="304"/>
      <c r="E12" s="304"/>
      <c r="F12" s="42" t="s">
        <v>83</v>
      </c>
      <c r="G12" s="39" t="s">
        <v>250</v>
      </c>
      <c r="H12" s="39"/>
      <c r="I12" s="39"/>
      <c r="J12" s="39"/>
      <c r="K12" s="43"/>
      <c r="N12" s="22" t="s">
        <v>250</v>
      </c>
    </row>
    <row r="13" spans="2:14" ht="18" customHeight="1" x14ac:dyDescent="0.15">
      <c r="B13" s="23"/>
      <c r="C13" s="305" t="str">
        <f>IF('調査票(3期主)'!$K$9="有",'調査票(3期主)'!C13:C13,"")</f>
        <v/>
      </c>
      <c r="D13" s="306"/>
      <c r="E13" s="306"/>
      <c r="F13" s="44" t="s">
        <v>83</v>
      </c>
      <c r="G13" s="45" t="s">
        <v>250</v>
      </c>
      <c r="H13" s="45"/>
      <c r="I13" s="45"/>
      <c r="J13" s="45"/>
      <c r="K13" s="46"/>
      <c r="N13" s="22" t="s">
        <v>250</v>
      </c>
    </row>
    <row r="14" spans="2:14" ht="18" customHeight="1" x14ac:dyDescent="0.15">
      <c r="B14" s="27"/>
      <c r="C14" s="307" t="str">
        <f>IF('調査票(3期主)'!$K$9="有",'調査票(3期主)'!C14:C14,"")</f>
        <v/>
      </c>
      <c r="D14" s="308"/>
      <c r="E14" s="308"/>
      <c r="F14" s="47" t="s">
        <v>83</v>
      </c>
      <c r="G14" s="29" t="s">
        <v>250</v>
      </c>
      <c r="H14" s="29"/>
      <c r="I14" s="29"/>
      <c r="J14" s="29"/>
      <c r="K14" s="48"/>
      <c r="N14" s="22" t="s">
        <v>250</v>
      </c>
    </row>
    <row r="15" spans="2:14" ht="18" customHeight="1" x14ac:dyDescent="0.15">
      <c r="B15" s="35" t="s">
        <v>89</v>
      </c>
      <c r="C15" s="36"/>
      <c r="D15" s="36"/>
      <c r="E15" s="36"/>
      <c r="F15" s="36"/>
      <c r="G15" s="36"/>
      <c r="H15" s="36"/>
      <c r="I15" s="37" t="s">
        <v>250</v>
      </c>
      <c r="J15" s="309" t="str">
        <f>IF('調査票(3期主)'!$K$9="有",'調査票(3期主)'!J15:J15,"")</f>
        <v/>
      </c>
      <c r="K15" s="310"/>
      <c r="N15" s="22" t="s">
        <v>250</v>
      </c>
    </row>
    <row r="16" spans="2:14" ht="18" customHeight="1" x14ac:dyDescent="0.15">
      <c r="B16" s="35" t="s">
        <v>365</v>
      </c>
      <c r="C16" s="36"/>
      <c r="D16" s="36"/>
      <c r="E16" s="36"/>
      <c r="F16" s="36"/>
      <c r="G16" s="36"/>
      <c r="H16" s="36"/>
      <c r="I16" s="37" t="s">
        <v>250</v>
      </c>
      <c r="J16" s="298" t="str">
        <f>IF('調査票(3期主)'!$K$9="有",'調査票(3期主)'!J16:J16,"")</f>
        <v/>
      </c>
      <c r="K16" s="299"/>
      <c r="N16" s="22" t="s">
        <v>250</v>
      </c>
    </row>
    <row r="17" spans="2:14" ht="18" customHeight="1" x14ac:dyDescent="0.15">
      <c r="B17" s="35" t="s">
        <v>98</v>
      </c>
      <c r="C17" s="36"/>
      <c r="D17" s="36"/>
      <c r="E17" s="36"/>
      <c r="F17" s="36"/>
      <c r="G17" s="36"/>
      <c r="H17" s="36"/>
      <c r="I17" s="37" t="s">
        <v>250</v>
      </c>
      <c r="J17" s="298" t="str">
        <f>IF('調査票(3期主)'!$K$9="有",'調査票(3期主)'!J17:J17,"")</f>
        <v/>
      </c>
      <c r="K17" s="299"/>
      <c r="N17" s="22" t="s">
        <v>250</v>
      </c>
    </row>
    <row r="18" spans="2:14" ht="18" customHeight="1" x14ac:dyDescent="0.15">
      <c r="B18" s="49" t="s">
        <v>101</v>
      </c>
      <c r="C18" s="294" t="str">
        <f>IF('調査票(3期主)'!$K$9="有",'調査票(3期主)'!C18:C18,"")</f>
        <v/>
      </c>
      <c r="D18" s="300"/>
      <c r="E18" s="300"/>
      <c r="F18" s="300"/>
      <c r="G18" s="300"/>
      <c r="H18" s="300"/>
      <c r="I18" s="300"/>
      <c r="J18" s="300"/>
      <c r="K18" s="299"/>
      <c r="N18" s="22" t="s">
        <v>250</v>
      </c>
    </row>
    <row r="19" spans="2:14" ht="18" customHeight="1" x14ac:dyDescent="0.15">
      <c r="B19" s="31" t="s">
        <v>102</v>
      </c>
      <c r="C19" s="38"/>
      <c r="D19" s="50" t="s">
        <v>104</v>
      </c>
      <c r="E19" s="301" t="str">
        <f>IF('調査票(3期主)'!$K$9="有",'調査票(3期主)'!E19:E19,"")</f>
        <v/>
      </c>
      <c r="F19" s="302"/>
      <c r="G19" s="51" t="s">
        <v>103</v>
      </c>
      <c r="H19" s="301" t="str">
        <f>IF('調査票(3期主)'!$K$9="有",'調査票(3期主)'!H19:H19,"")</f>
        <v/>
      </c>
      <c r="I19" s="302"/>
      <c r="J19" s="39" t="s">
        <v>105</v>
      </c>
      <c r="K19" s="43"/>
      <c r="N19" s="22" t="s">
        <v>250</v>
      </c>
    </row>
    <row r="20" spans="2:14" ht="18" customHeight="1" x14ac:dyDescent="0.15">
      <c r="B20" s="41"/>
      <c r="C20" s="28"/>
      <c r="D20" s="29"/>
      <c r="E20" s="29"/>
      <c r="F20" s="29"/>
      <c r="G20" s="30" t="s">
        <v>107</v>
      </c>
      <c r="H20" s="311" t="str">
        <f>IF('調査票(3期主)'!$K$9="有",'調査票(3期主)'!H20:H20,"")</f>
        <v/>
      </c>
      <c r="I20" s="312"/>
      <c r="J20" s="29" t="s">
        <v>106</v>
      </c>
      <c r="K20" s="48"/>
      <c r="N20" s="22" t="s">
        <v>250</v>
      </c>
    </row>
    <row r="21" spans="2:14" ht="18" customHeight="1" x14ac:dyDescent="0.15">
      <c r="B21" s="31" t="s">
        <v>108</v>
      </c>
      <c r="C21" s="38"/>
      <c r="D21" s="39"/>
      <c r="E21" s="39"/>
      <c r="F21" s="39"/>
      <c r="G21" s="39"/>
      <c r="H21" s="39"/>
      <c r="I21" s="39"/>
      <c r="J21" s="50" t="s">
        <v>109</v>
      </c>
      <c r="K21" s="91" t="str">
        <f>IF('調査票(3期主)'!$K$9="有",'調査票(3期主)'!K21:K21,"")</f>
        <v/>
      </c>
      <c r="N21" s="22" t="s">
        <v>250</v>
      </c>
    </row>
    <row r="22" spans="2:14" ht="18" customHeight="1" x14ac:dyDescent="0.15">
      <c r="B22" s="23"/>
      <c r="C22" s="58"/>
      <c r="D22" s="59" t="s">
        <v>110</v>
      </c>
      <c r="E22" s="313" t="str">
        <f>IF(AND('調査票(3期主)'!$K$9="有",'調査票(3期主)'!$K$21="有"),'調査票(3期主)'!E22:E22,"")</f>
        <v/>
      </c>
      <c r="F22" s="314"/>
      <c r="G22" s="55" t="s">
        <v>103</v>
      </c>
      <c r="H22" s="313" t="str">
        <f>IF(AND('調査票(3期主)'!$K$9="有",'調査票(3期主)'!$K$21="有"),'調査票(3期主)'!H22:H22,"")</f>
        <v/>
      </c>
      <c r="I22" s="314"/>
      <c r="J22" s="45" t="s">
        <v>111</v>
      </c>
      <c r="K22" s="46"/>
      <c r="N22" s="22" t="s">
        <v>250</v>
      </c>
    </row>
    <row r="23" spans="2:14" ht="18" customHeight="1" x14ac:dyDescent="0.15">
      <c r="B23" s="41"/>
      <c r="C23" s="296" t="str">
        <f>IF('調査票(3期主)'!$K$9="有",'調査票(3期主)'!C23:C23,"")</f>
        <v/>
      </c>
      <c r="D23" s="289"/>
      <c r="E23" s="297"/>
      <c r="F23" s="47" t="s">
        <v>83</v>
      </c>
      <c r="G23" s="29" t="s">
        <v>114</v>
      </c>
      <c r="H23" s="29"/>
      <c r="I23" s="29"/>
      <c r="J23" s="29"/>
      <c r="K23" s="48"/>
      <c r="N23" s="22" t="s">
        <v>250</v>
      </c>
    </row>
    <row r="24" spans="2:14" ht="18" customHeight="1" x14ac:dyDescent="0.15">
      <c r="B24" s="31" t="s">
        <v>115</v>
      </c>
      <c r="C24" s="38"/>
      <c r="D24" s="39"/>
      <c r="E24" s="187" t="s">
        <v>116</v>
      </c>
      <c r="F24" s="187"/>
      <c r="G24" s="187" t="s">
        <v>117</v>
      </c>
      <c r="H24" s="187" t="s">
        <v>118</v>
      </c>
      <c r="I24" s="187"/>
      <c r="J24" s="187" t="s">
        <v>119</v>
      </c>
      <c r="K24" s="188" t="s">
        <v>120</v>
      </c>
      <c r="N24" s="22" t="s">
        <v>264</v>
      </c>
    </row>
    <row r="25" spans="2:14" ht="18" customHeight="1" x14ac:dyDescent="0.15">
      <c r="B25" s="23"/>
      <c r="C25" s="58"/>
      <c r="D25" s="59" t="s">
        <v>121</v>
      </c>
      <c r="E25" s="259"/>
      <c r="F25" s="260"/>
      <c r="G25" s="191"/>
      <c r="H25" s="259"/>
      <c r="I25" s="261"/>
      <c r="J25" s="192"/>
      <c r="K25" s="189"/>
      <c r="M25" s="18" t="s">
        <v>6</v>
      </c>
      <c r="N25" s="22" t="s">
        <v>175</v>
      </c>
    </row>
    <row r="26" spans="2:14" ht="18" customHeight="1" x14ac:dyDescent="0.15">
      <c r="B26" s="23"/>
      <c r="C26" s="58"/>
      <c r="D26" s="59" t="s">
        <v>122</v>
      </c>
      <c r="E26" s="259"/>
      <c r="F26" s="260"/>
      <c r="G26" s="191"/>
      <c r="H26" s="259"/>
      <c r="I26" s="261"/>
      <c r="J26" s="192"/>
      <c r="K26" s="189"/>
      <c r="M26" s="18" t="s">
        <v>6</v>
      </c>
      <c r="N26" s="22" t="s">
        <v>151</v>
      </c>
    </row>
    <row r="27" spans="2:14" ht="18" customHeight="1" x14ac:dyDescent="0.15">
      <c r="B27" s="23"/>
      <c r="C27" s="58"/>
      <c r="D27" s="59" t="s">
        <v>123</v>
      </c>
      <c r="E27" s="259"/>
      <c r="F27" s="260"/>
      <c r="G27" s="191"/>
      <c r="H27" s="259"/>
      <c r="I27" s="261"/>
      <c r="J27" s="192"/>
      <c r="K27" s="189"/>
      <c r="M27" s="18" t="s">
        <v>6</v>
      </c>
      <c r="N27" s="22" t="s">
        <v>178</v>
      </c>
    </row>
    <row r="28" spans="2:14" ht="18" customHeight="1" x14ac:dyDescent="0.15">
      <c r="B28" s="23"/>
      <c r="C28" s="58"/>
      <c r="D28" s="59" t="s">
        <v>124</v>
      </c>
      <c r="E28" s="259"/>
      <c r="F28" s="260"/>
      <c r="G28" s="191"/>
      <c r="H28" s="259"/>
      <c r="I28" s="261"/>
      <c r="J28" s="192"/>
      <c r="K28" s="189"/>
      <c r="M28" s="18" t="s">
        <v>6</v>
      </c>
      <c r="N28" s="22" t="s">
        <v>154</v>
      </c>
    </row>
    <row r="29" spans="2:14" ht="18" customHeight="1" x14ac:dyDescent="0.15">
      <c r="B29" s="23"/>
      <c r="C29" s="58"/>
      <c r="D29" s="59" t="s">
        <v>125</v>
      </c>
      <c r="E29" s="259"/>
      <c r="F29" s="260"/>
      <c r="G29" s="191"/>
      <c r="H29" s="259"/>
      <c r="I29" s="261"/>
      <c r="J29" s="192"/>
      <c r="K29" s="189"/>
      <c r="M29" s="18" t="s">
        <v>6</v>
      </c>
      <c r="N29" s="22" t="s">
        <v>176</v>
      </c>
    </row>
    <row r="30" spans="2:14" ht="18" customHeight="1" x14ac:dyDescent="0.15">
      <c r="B30" s="23"/>
      <c r="C30" s="58"/>
      <c r="D30" s="59" t="s">
        <v>126</v>
      </c>
      <c r="E30" s="259"/>
      <c r="F30" s="260"/>
      <c r="G30" s="191"/>
      <c r="H30" s="259"/>
      <c r="I30" s="261"/>
      <c r="J30" s="192"/>
      <c r="K30" s="189"/>
      <c r="M30" s="18" t="s">
        <v>6</v>
      </c>
      <c r="N30" s="22" t="s">
        <v>177</v>
      </c>
    </row>
    <row r="31" spans="2:14" ht="18" customHeight="1" x14ac:dyDescent="0.15">
      <c r="B31" s="41"/>
      <c r="C31" s="28"/>
      <c r="D31" s="30" t="s">
        <v>127</v>
      </c>
      <c r="E31" s="259"/>
      <c r="F31" s="260"/>
      <c r="G31" s="191"/>
      <c r="H31" s="259"/>
      <c r="I31" s="261"/>
      <c r="J31" s="192"/>
      <c r="K31" s="189"/>
      <c r="M31" s="18" t="s">
        <v>6</v>
      </c>
      <c r="N31" s="202" t="s">
        <v>413</v>
      </c>
    </row>
    <row r="32" spans="2:14" ht="18" customHeight="1" x14ac:dyDescent="0.15">
      <c r="B32" s="31" t="s">
        <v>145</v>
      </c>
      <c r="C32" s="38"/>
      <c r="D32" s="50" t="s">
        <v>250</v>
      </c>
      <c r="E32" s="315" t="str">
        <f>IF('調査票(3期主)'!$K$9="有",'調査票(3期主)'!E32:E32,"")</f>
        <v/>
      </c>
      <c r="F32" s="316"/>
      <c r="G32" s="317"/>
      <c r="H32" s="315" t="str">
        <f>IF('調査票(3期主)'!$K$9="有",'調査票(3期主)'!H32:H32,"")</f>
        <v/>
      </c>
      <c r="I32" s="317"/>
      <c r="J32" s="39" t="s">
        <v>250</v>
      </c>
      <c r="K32" s="60"/>
      <c r="N32" s="22" t="s">
        <v>250</v>
      </c>
    </row>
    <row r="33" spans="2:14" ht="18" customHeight="1" thickBot="1" x14ac:dyDescent="0.2">
      <c r="B33" s="61"/>
      <c r="C33" s="62"/>
      <c r="D33" s="63" t="s">
        <v>250</v>
      </c>
      <c r="E33" s="318" t="str">
        <f>IF('調査票(3期主)'!$K$9="有",'調査票(3期主)'!E33:E33,"")</f>
        <v/>
      </c>
      <c r="F33" s="319"/>
      <c r="G33" s="320"/>
      <c r="H33" s="321" t="str">
        <f>IF('調査票(3期主)'!$K$9="有",'調査票(3期主)'!H33:H33,"")</f>
        <v/>
      </c>
      <c r="I33" s="322"/>
      <c r="J33" s="64" t="s">
        <v>250</v>
      </c>
      <c r="K33" s="65"/>
      <c r="N33" s="22" t="s">
        <v>250</v>
      </c>
    </row>
    <row r="34" spans="2:14" ht="18" customHeight="1" x14ac:dyDescent="0.15">
      <c r="N34" s="19"/>
    </row>
    <row r="35" spans="2:14" ht="18" customHeight="1" x14ac:dyDescent="0.15">
      <c r="G35" s="66" t="str">
        <f>IF(AND(H5&lt;&gt;"",E25&lt;&gt;D183,K25=""),N148,"")</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411</v>
      </c>
      <c r="C47" s="67"/>
      <c r="G47" s="67"/>
      <c r="K47" s="241">
        <v>2</v>
      </c>
      <c r="L47" s="241"/>
      <c r="M47" s="16"/>
      <c r="N47" s="16"/>
    </row>
    <row r="48" spans="2:14" ht="18" customHeight="1" thickBot="1" x14ac:dyDescent="0.2">
      <c r="B48" s="20" t="s">
        <v>179</v>
      </c>
      <c r="C48" s="67"/>
      <c r="E48" s="67"/>
      <c r="G48" s="67"/>
      <c r="M48" s="16"/>
      <c r="N48" s="16"/>
    </row>
    <row r="49" spans="2:14" ht="18" customHeight="1" x14ac:dyDescent="0.15">
      <c r="B49" s="68" t="s">
        <v>184</v>
      </c>
      <c r="C49" s="242" t="str">
        <f>IF(COUNTBLANK(C50:C65)=0,SUM(C50:C65),"")</f>
        <v/>
      </c>
      <c r="D49" s="243"/>
      <c r="E49" s="244"/>
      <c r="F49" s="69"/>
      <c r="G49" s="70" t="str">
        <f>IF(C49&lt;&gt;"","OK",IF(AND(C49="",E25=""),"","NG"))</f>
        <v/>
      </c>
      <c r="H49" s="71" t="str">
        <f>IF(AND(OR(E25=D183,E26=D183,E27=D183,E28=D183,E29=D183,E30=D183,E31&lt;&gt;""),G49="NG"),N148,IF(G49="NG",N149,""))</f>
        <v/>
      </c>
      <c r="I49" s="69"/>
      <c r="J49" s="69"/>
      <c r="K49" s="72"/>
      <c r="N49" s="22" t="s">
        <v>204</v>
      </c>
    </row>
    <row r="50" spans="2:14" ht="18" customHeight="1" x14ac:dyDescent="0.15">
      <c r="B50" s="23" t="s">
        <v>180</v>
      </c>
      <c r="C50" s="245"/>
      <c r="D50" s="246"/>
      <c r="E50" s="247"/>
      <c r="F50" s="16" t="s">
        <v>203</v>
      </c>
      <c r="K50" s="73"/>
      <c r="M50" s="18" t="s">
        <v>6</v>
      </c>
      <c r="N50" s="22" t="s">
        <v>245</v>
      </c>
    </row>
    <row r="51" spans="2:14" ht="18" customHeight="1" x14ac:dyDescent="0.15">
      <c r="B51" s="23" t="s">
        <v>181</v>
      </c>
      <c r="C51" s="245"/>
      <c r="D51" s="246"/>
      <c r="E51" s="247"/>
      <c r="F51" s="16" t="s">
        <v>203</v>
      </c>
      <c r="K51" s="73"/>
      <c r="M51" s="18" t="s">
        <v>6</v>
      </c>
      <c r="N51" s="22" t="s">
        <v>245</v>
      </c>
    </row>
    <row r="52" spans="2:14" ht="18" customHeight="1" x14ac:dyDescent="0.15">
      <c r="B52" s="23" t="s">
        <v>182</v>
      </c>
      <c r="C52" s="245"/>
      <c r="D52" s="246"/>
      <c r="E52" s="247"/>
      <c r="F52" s="16" t="s">
        <v>203</v>
      </c>
      <c r="K52" s="73"/>
      <c r="M52" s="18" t="s">
        <v>6</v>
      </c>
      <c r="N52" s="22" t="s">
        <v>245</v>
      </c>
    </row>
    <row r="53" spans="2:14" ht="18" customHeight="1" x14ac:dyDescent="0.15">
      <c r="B53" s="23" t="s">
        <v>183</v>
      </c>
      <c r="C53" s="245"/>
      <c r="D53" s="246"/>
      <c r="E53" s="247"/>
      <c r="F53" s="16" t="s">
        <v>203</v>
      </c>
      <c r="G53" s="67"/>
      <c r="K53" s="73"/>
      <c r="M53" s="18" t="s">
        <v>6</v>
      </c>
      <c r="N53" s="22" t="s">
        <v>208</v>
      </c>
    </row>
    <row r="54" spans="2:14" ht="18" customHeight="1" x14ac:dyDescent="0.15">
      <c r="B54" s="23" t="s">
        <v>372</v>
      </c>
      <c r="C54" s="248" t="str">
        <f>IF(E25=D183,0,IF(AND(E26=D183,J135&lt;&gt;""),J135,IF(AND(E27=D183,COUNTBLANK(J135:J136)=0),SUM(J135:K136),IF(AND(E28=D183,COUNTBLANK(J135:J137)=0),SUM(J135:K137),IF(AND(E29=D183,COUNTBLANK(J135:J138)=0),SUM(J135:K138),IF(AND(E30=D183,COUNTBLANK(J135:J139)=0),SUM(J135:K139),IF(AND(E31=D183,COUNTBLANK(J135:J140)=0),SUM(J135:K140),IF(AND(E31&lt;&gt;D183,E31&lt;&gt;"",COUNTBLANK(J135:J141)=0),SUM(J135:K141),""))))))))</f>
        <v/>
      </c>
      <c r="D54" s="249"/>
      <c r="E54" s="250"/>
      <c r="K54" s="73"/>
      <c r="N54" s="22" t="s">
        <v>392</v>
      </c>
    </row>
    <row r="55" spans="2:14" ht="18" customHeight="1" x14ac:dyDescent="0.15">
      <c r="B55" s="23" t="s">
        <v>373</v>
      </c>
      <c r="C55" s="245"/>
      <c r="D55" s="251"/>
      <c r="E55" s="252"/>
      <c r="F55" s="16" t="s">
        <v>203</v>
      </c>
      <c r="K55" s="73"/>
      <c r="M55" s="18" t="s">
        <v>6</v>
      </c>
      <c r="N55" s="22" t="s">
        <v>212</v>
      </c>
    </row>
    <row r="56" spans="2:14" ht="18" customHeight="1" x14ac:dyDescent="0.15">
      <c r="B56" s="23" t="s">
        <v>374</v>
      </c>
      <c r="C56" s="245"/>
      <c r="D56" s="251"/>
      <c r="E56" s="252"/>
      <c r="F56" s="16" t="s">
        <v>203</v>
      </c>
      <c r="K56" s="73"/>
      <c r="M56" s="18" t="s">
        <v>6</v>
      </c>
      <c r="N56" s="22" t="s">
        <v>209</v>
      </c>
    </row>
    <row r="57" spans="2:14" ht="18" customHeight="1" x14ac:dyDescent="0.15">
      <c r="B57" s="23" t="s">
        <v>375</v>
      </c>
      <c r="C57" s="245"/>
      <c r="D57" s="251"/>
      <c r="E57" s="252"/>
      <c r="F57" s="16" t="s">
        <v>203</v>
      </c>
      <c r="K57" s="73"/>
      <c r="M57" s="18" t="s">
        <v>6</v>
      </c>
      <c r="N57" s="22" t="s">
        <v>210</v>
      </c>
    </row>
    <row r="58" spans="2:14" ht="18" customHeight="1" x14ac:dyDescent="0.15">
      <c r="B58" s="23" t="s">
        <v>376</v>
      </c>
      <c r="C58" s="245"/>
      <c r="D58" s="251"/>
      <c r="E58" s="252"/>
      <c r="F58" s="16" t="s">
        <v>203</v>
      </c>
      <c r="K58" s="73"/>
      <c r="M58" s="18" t="s">
        <v>6</v>
      </c>
      <c r="N58" s="22" t="s">
        <v>211</v>
      </c>
    </row>
    <row r="59" spans="2:14" ht="18" customHeight="1" x14ac:dyDescent="0.15">
      <c r="B59" s="23" t="s">
        <v>377</v>
      </c>
      <c r="C59" s="245"/>
      <c r="D59" s="251"/>
      <c r="E59" s="252"/>
      <c r="F59" s="16" t="s">
        <v>203</v>
      </c>
      <c r="K59" s="73"/>
      <c r="M59" s="18" t="s">
        <v>6</v>
      </c>
      <c r="N59" s="22" t="s">
        <v>213</v>
      </c>
    </row>
    <row r="60" spans="2:14" ht="18" customHeight="1" x14ac:dyDescent="0.15">
      <c r="B60" s="74" t="s">
        <v>385</v>
      </c>
      <c r="C60" s="245"/>
      <c r="D60" s="251"/>
      <c r="E60" s="252"/>
      <c r="F60" s="16" t="s">
        <v>203</v>
      </c>
      <c r="G60" s="67"/>
      <c r="K60" s="73"/>
      <c r="M60" s="18" t="s">
        <v>6</v>
      </c>
      <c r="N60" s="16" t="s">
        <v>236</v>
      </c>
    </row>
    <row r="61" spans="2:14" ht="18" customHeight="1" x14ac:dyDescent="0.15">
      <c r="B61" s="23" t="s">
        <v>378</v>
      </c>
      <c r="C61" s="245"/>
      <c r="D61" s="251"/>
      <c r="E61" s="252"/>
      <c r="F61" s="16" t="s">
        <v>203</v>
      </c>
      <c r="G61" s="67"/>
      <c r="K61" s="73"/>
      <c r="M61" s="18" t="s">
        <v>6</v>
      </c>
      <c r="N61" s="16" t="s">
        <v>239</v>
      </c>
    </row>
    <row r="62" spans="2:14" ht="18" customHeight="1" x14ac:dyDescent="0.15">
      <c r="B62" s="23" t="s">
        <v>379</v>
      </c>
      <c r="C62" s="245"/>
      <c r="D62" s="251"/>
      <c r="E62" s="252"/>
      <c r="F62" s="16" t="s">
        <v>203</v>
      </c>
      <c r="G62" s="67"/>
      <c r="K62" s="73"/>
      <c r="M62" s="18" t="s">
        <v>6</v>
      </c>
      <c r="N62" s="16" t="s">
        <v>214</v>
      </c>
    </row>
    <row r="63" spans="2:14" ht="18" customHeight="1" x14ac:dyDescent="0.15">
      <c r="B63" s="23" t="s">
        <v>381</v>
      </c>
      <c r="C63" s="245"/>
      <c r="D63" s="251"/>
      <c r="E63" s="252"/>
      <c r="F63" s="16" t="s">
        <v>203</v>
      </c>
      <c r="G63" s="67"/>
      <c r="K63" s="73"/>
      <c r="M63" s="18" t="s">
        <v>6</v>
      </c>
      <c r="N63" s="16" t="s">
        <v>241</v>
      </c>
    </row>
    <row r="64" spans="2:14" ht="18" customHeight="1" x14ac:dyDescent="0.15">
      <c r="B64" s="23" t="s">
        <v>382</v>
      </c>
      <c r="C64" s="245"/>
      <c r="D64" s="251"/>
      <c r="E64" s="252"/>
      <c r="F64" s="16" t="s">
        <v>203</v>
      </c>
      <c r="G64" s="67"/>
      <c r="K64" s="73"/>
      <c r="M64" s="18" t="s">
        <v>6</v>
      </c>
      <c r="N64" s="16" t="s">
        <v>240</v>
      </c>
    </row>
    <row r="65" spans="2:14" ht="18" customHeight="1" thickBot="1" x14ac:dyDescent="0.2">
      <c r="B65" s="61" t="s">
        <v>383</v>
      </c>
      <c r="C65" s="253"/>
      <c r="D65" s="254"/>
      <c r="E65" s="255"/>
      <c r="F65" s="75" t="s">
        <v>203</v>
      </c>
      <c r="G65" s="76"/>
      <c r="H65" s="75"/>
      <c r="I65" s="75"/>
      <c r="J65" s="75"/>
      <c r="K65" s="77"/>
      <c r="M65" s="18" t="s">
        <v>6</v>
      </c>
      <c r="N65" s="16" t="s">
        <v>214</v>
      </c>
    </row>
    <row r="66" spans="2:14" ht="18" customHeight="1" x14ac:dyDescent="0.15">
      <c r="C66" s="67"/>
      <c r="E66" s="67"/>
      <c r="G66" s="67"/>
      <c r="M66" s="16"/>
      <c r="N66" s="22" t="s">
        <v>244</v>
      </c>
    </row>
    <row r="67" spans="2:14" ht="18" customHeight="1" thickBot="1" x14ac:dyDescent="0.2">
      <c r="B67" s="20" t="s">
        <v>303</v>
      </c>
      <c r="C67" s="67"/>
      <c r="E67" s="67"/>
      <c r="G67" s="67"/>
      <c r="M67" s="16"/>
      <c r="N67" s="323" t="s">
        <v>238</v>
      </c>
    </row>
    <row r="68" spans="2:14" ht="18" customHeight="1" x14ac:dyDescent="0.15">
      <c r="B68" s="68" t="s">
        <v>400</v>
      </c>
      <c r="C68" s="78" t="s">
        <v>194</v>
      </c>
      <c r="D68" s="78"/>
      <c r="E68" s="79"/>
      <c r="F68" s="78" t="s">
        <v>195</v>
      </c>
      <c r="G68" s="79"/>
      <c r="H68" s="78"/>
      <c r="I68" s="78" t="s">
        <v>196</v>
      </c>
      <c r="J68" s="78"/>
      <c r="K68" s="80"/>
      <c r="M68" s="16"/>
      <c r="N68" s="324"/>
    </row>
    <row r="69" spans="2:14" ht="18" customHeight="1" x14ac:dyDescent="0.15">
      <c r="B69" s="81" t="s">
        <v>155</v>
      </c>
      <c r="C69" s="239"/>
      <c r="D69" s="240"/>
      <c r="E69" s="240"/>
      <c r="F69" s="236"/>
      <c r="G69" s="237"/>
      <c r="H69" s="237"/>
      <c r="I69" s="236"/>
      <c r="J69" s="237"/>
      <c r="K69" s="238"/>
      <c r="M69" s="18" t="s">
        <v>6</v>
      </c>
      <c r="N69" s="22" t="s">
        <v>215</v>
      </c>
    </row>
    <row r="70" spans="2:14" ht="18" customHeight="1" x14ac:dyDescent="0.15">
      <c r="B70" s="82" t="s">
        <v>156</v>
      </c>
      <c r="C70" s="239"/>
      <c r="D70" s="240"/>
      <c r="E70" s="240"/>
      <c r="F70" s="236"/>
      <c r="G70" s="237"/>
      <c r="H70" s="237"/>
      <c r="I70" s="236"/>
      <c r="J70" s="237"/>
      <c r="K70" s="238"/>
      <c r="M70" s="18" t="s">
        <v>6</v>
      </c>
      <c r="N70" s="22" t="s">
        <v>216</v>
      </c>
    </row>
    <row r="71" spans="2:14" ht="18" customHeight="1" x14ac:dyDescent="0.15">
      <c r="B71" s="82" t="s">
        <v>157</v>
      </c>
      <c r="C71" s="239"/>
      <c r="D71" s="240"/>
      <c r="E71" s="240"/>
      <c r="F71" s="236"/>
      <c r="G71" s="237"/>
      <c r="H71" s="237"/>
      <c r="I71" s="236"/>
      <c r="J71" s="237"/>
      <c r="K71" s="238"/>
      <c r="M71" s="18" t="s">
        <v>6</v>
      </c>
      <c r="N71" s="22" t="s">
        <v>217</v>
      </c>
    </row>
    <row r="72" spans="2:14" ht="18" customHeight="1" x14ac:dyDescent="0.15">
      <c r="B72" s="82" t="s">
        <v>158</v>
      </c>
      <c r="C72" s="239"/>
      <c r="D72" s="240"/>
      <c r="E72" s="240"/>
      <c r="F72" s="236"/>
      <c r="G72" s="237"/>
      <c r="H72" s="237"/>
      <c r="I72" s="236"/>
      <c r="J72" s="237"/>
      <c r="K72" s="238"/>
      <c r="M72" s="18" t="s">
        <v>6</v>
      </c>
      <c r="N72" s="22" t="s">
        <v>218</v>
      </c>
    </row>
    <row r="73" spans="2:14" ht="18" customHeight="1" x14ac:dyDescent="0.15">
      <c r="B73" s="82" t="s">
        <v>159</v>
      </c>
      <c r="C73" s="239"/>
      <c r="D73" s="240"/>
      <c r="E73" s="240"/>
      <c r="F73" s="236"/>
      <c r="G73" s="237"/>
      <c r="H73" s="237"/>
      <c r="I73" s="236"/>
      <c r="J73" s="237"/>
      <c r="K73" s="238"/>
      <c r="M73" s="18" t="s">
        <v>6</v>
      </c>
      <c r="N73" s="22" t="s">
        <v>219</v>
      </c>
    </row>
    <row r="74" spans="2:14" ht="18" customHeight="1" x14ac:dyDescent="0.15">
      <c r="B74" s="82" t="s">
        <v>160</v>
      </c>
      <c r="C74" s="239"/>
      <c r="D74" s="240"/>
      <c r="E74" s="240"/>
      <c r="F74" s="236"/>
      <c r="G74" s="237"/>
      <c r="H74" s="237"/>
      <c r="I74" s="236"/>
      <c r="J74" s="237"/>
      <c r="K74" s="238"/>
      <c r="M74" s="18" t="s">
        <v>6</v>
      </c>
      <c r="N74" s="22" t="s">
        <v>220</v>
      </c>
    </row>
    <row r="75" spans="2:14" ht="18" customHeight="1" x14ac:dyDescent="0.15">
      <c r="B75" s="82" t="s">
        <v>161</v>
      </c>
      <c r="C75" s="239"/>
      <c r="D75" s="240"/>
      <c r="E75" s="240"/>
      <c r="F75" s="236"/>
      <c r="G75" s="237"/>
      <c r="H75" s="237"/>
      <c r="I75" s="236"/>
      <c r="J75" s="237"/>
      <c r="K75" s="238"/>
      <c r="M75" s="18" t="s">
        <v>6</v>
      </c>
      <c r="N75" s="22" t="s">
        <v>223</v>
      </c>
    </row>
    <row r="76" spans="2:14" ht="18" customHeight="1" x14ac:dyDescent="0.15">
      <c r="B76" s="82" t="s">
        <v>162</v>
      </c>
      <c r="C76" s="239"/>
      <c r="D76" s="240"/>
      <c r="E76" s="240"/>
      <c r="F76" s="236"/>
      <c r="G76" s="237"/>
      <c r="H76" s="237"/>
      <c r="I76" s="236"/>
      <c r="J76" s="237"/>
      <c r="K76" s="238"/>
      <c r="M76" s="18" t="s">
        <v>6</v>
      </c>
      <c r="N76" s="22" t="s">
        <v>221</v>
      </c>
    </row>
    <row r="77" spans="2:14" ht="18" customHeight="1" x14ac:dyDescent="0.15">
      <c r="B77" s="82" t="s">
        <v>163</v>
      </c>
      <c r="C77" s="239"/>
      <c r="D77" s="240"/>
      <c r="E77" s="240"/>
      <c r="F77" s="236"/>
      <c r="G77" s="237"/>
      <c r="H77" s="237"/>
      <c r="I77" s="236"/>
      <c r="J77" s="237"/>
      <c r="K77" s="238"/>
      <c r="M77" s="18" t="s">
        <v>6</v>
      </c>
      <c r="N77" s="22" t="s">
        <v>222</v>
      </c>
    </row>
    <row r="78" spans="2:14" ht="18" customHeight="1" x14ac:dyDescent="0.15">
      <c r="B78" s="82" t="s">
        <v>164</v>
      </c>
      <c r="C78" s="239"/>
      <c r="D78" s="240"/>
      <c r="E78" s="240"/>
      <c r="F78" s="236"/>
      <c r="G78" s="237"/>
      <c r="H78" s="237"/>
      <c r="I78" s="236"/>
      <c r="J78" s="237"/>
      <c r="K78" s="238"/>
      <c r="M78" s="18" t="s">
        <v>6</v>
      </c>
      <c r="N78" s="22" t="s">
        <v>224</v>
      </c>
    </row>
    <row r="79" spans="2:14" ht="18" customHeight="1" x14ac:dyDescent="0.15">
      <c r="B79" s="82" t="s">
        <v>165</v>
      </c>
      <c r="C79" s="239"/>
      <c r="D79" s="240"/>
      <c r="E79" s="240"/>
      <c r="F79" s="236"/>
      <c r="G79" s="237"/>
      <c r="H79" s="237"/>
      <c r="I79" s="236"/>
      <c r="J79" s="237"/>
      <c r="K79" s="238"/>
      <c r="M79" s="18" t="s">
        <v>6</v>
      </c>
      <c r="N79" s="22" t="s">
        <v>225</v>
      </c>
    </row>
    <row r="80" spans="2:14" ht="18" customHeight="1" x14ac:dyDescent="0.15">
      <c r="B80" s="82" t="s">
        <v>193</v>
      </c>
      <c r="C80" s="239"/>
      <c r="D80" s="240"/>
      <c r="E80" s="240"/>
      <c r="F80" s="236"/>
      <c r="G80" s="237"/>
      <c r="H80" s="237"/>
      <c r="I80" s="236"/>
      <c r="J80" s="237"/>
      <c r="K80" s="238"/>
      <c r="M80" s="18" t="s">
        <v>6</v>
      </c>
      <c r="N80" s="22" t="s">
        <v>226</v>
      </c>
    </row>
    <row r="81" spans="2:14" ht="18" customHeight="1" x14ac:dyDescent="0.15">
      <c r="B81" s="82" t="s">
        <v>166</v>
      </c>
      <c r="C81" s="239"/>
      <c r="D81" s="240"/>
      <c r="E81" s="240"/>
      <c r="F81" s="236"/>
      <c r="G81" s="237"/>
      <c r="H81" s="237"/>
      <c r="I81" s="236"/>
      <c r="J81" s="237"/>
      <c r="K81" s="238"/>
      <c r="M81" s="18" t="s">
        <v>6</v>
      </c>
      <c r="N81" s="22" t="s">
        <v>227</v>
      </c>
    </row>
    <row r="82" spans="2:14" ht="18" customHeight="1" x14ac:dyDescent="0.15">
      <c r="B82" s="82" t="s">
        <v>167</v>
      </c>
      <c r="C82" s="239"/>
      <c r="D82" s="240"/>
      <c r="E82" s="240"/>
      <c r="F82" s="236"/>
      <c r="G82" s="237"/>
      <c r="H82" s="237"/>
      <c r="I82" s="236"/>
      <c r="J82" s="237"/>
      <c r="K82" s="238"/>
      <c r="M82" s="18" t="s">
        <v>6</v>
      </c>
      <c r="N82" s="22" t="s">
        <v>228</v>
      </c>
    </row>
    <row r="83" spans="2:14" ht="18" customHeight="1" x14ac:dyDescent="0.15">
      <c r="B83" s="82" t="s">
        <v>168</v>
      </c>
      <c r="C83" s="239"/>
      <c r="D83" s="240"/>
      <c r="E83" s="240"/>
      <c r="F83" s="236"/>
      <c r="G83" s="237"/>
      <c r="H83" s="237"/>
      <c r="I83" s="236"/>
      <c r="J83" s="237"/>
      <c r="K83" s="238"/>
      <c r="M83" s="18" t="s">
        <v>6</v>
      </c>
      <c r="N83" s="22" t="s">
        <v>229</v>
      </c>
    </row>
    <row r="84" spans="2:14" ht="18" customHeight="1" x14ac:dyDescent="0.15">
      <c r="B84" s="82" t="s">
        <v>169</v>
      </c>
      <c r="C84" s="239"/>
      <c r="D84" s="240"/>
      <c r="E84" s="240"/>
      <c r="F84" s="236"/>
      <c r="G84" s="237"/>
      <c r="H84" s="237"/>
      <c r="I84" s="236"/>
      <c r="J84" s="237"/>
      <c r="K84" s="238"/>
      <c r="M84" s="18" t="s">
        <v>6</v>
      </c>
      <c r="N84" s="22" t="s">
        <v>230</v>
      </c>
    </row>
    <row r="85" spans="2:14" ht="18" customHeight="1" x14ac:dyDescent="0.15">
      <c r="B85" s="82" t="s">
        <v>170</v>
      </c>
      <c r="C85" s="239"/>
      <c r="D85" s="240"/>
      <c r="E85" s="240"/>
      <c r="F85" s="236"/>
      <c r="G85" s="237"/>
      <c r="H85" s="237"/>
      <c r="I85" s="236"/>
      <c r="J85" s="237"/>
      <c r="K85" s="238"/>
      <c r="M85" s="18" t="s">
        <v>6</v>
      </c>
      <c r="N85" s="22" t="s">
        <v>231</v>
      </c>
    </row>
    <row r="86" spans="2:14" ht="18" customHeight="1" x14ac:dyDescent="0.15">
      <c r="B86" s="82" t="s">
        <v>171</v>
      </c>
      <c r="C86" s="239"/>
      <c r="D86" s="240"/>
      <c r="E86" s="240"/>
      <c r="F86" s="236"/>
      <c r="G86" s="237"/>
      <c r="H86" s="237"/>
      <c r="I86" s="236"/>
      <c r="J86" s="237"/>
      <c r="K86" s="238"/>
      <c r="M86" s="18" t="s">
        <v>6</v>
      </c>
      <c r="N86" s="22" t="s">
        <v>232</v>
      </c>
    </row>
    <row r="87" spans="2:14" ht="18" customHeight="1" x14ac:dyDescent="0.15">
      <c r="B87" s="82" t="s">
        <v>172</v>
      </c>
      <c r="C87" s="239"/>
      <c r="D87" s="240"/>
      <c r="E87" s="240"/>
      <c r="F87" s="236"/>
      <c r="G87" s="237"/>
      <c r="H87" s="237"/>
      <c r="I87" s="236"/>
      <c r="J87" s="237"/>
      <c r="K87" s="238"/>
      <c r="M87" s="18" t="s">
        <v>6</v>
      </c>
      <c r="N87" s="22" t="s">
        <v>233</v>
      </c>
    </row>
    <row r="88" spans="2:14" ht="18" customHeight="1" x14ac:dyDescent="0.15">
      <c r="B88" s="82" t="s">
        <v>173</v>
      </c>
      <c r="C88" s="239"/>
      <c r="D88" s="240"/>
      <c r="E88" s="240"/>
      <c r="F88" s="236"/>
      <c r="G88" s="237"/>
      <c r="H88" s="237"/>
      <c r="I88" s="236"/>
      <c r="J88" s="237"/>
      <c r="K88" s="238"/>
      <c r="M88" s="18" t="s">
        <v>6</v>
      </c>
      <c r="N88" s="22" t="s">
        <v>234</v>
      </c>
    </row>
    <row r="89" spans="2:14" ht="18" customHeight="1" x14ac:dyDescent="0.15">
      <c r="B89" s="82" t="s">
        <v>174</v>
      </c>
      <c r="C89" s="239"/>
      <c r="D89" s="240"/>
      <c r="E89" s="240"/>
      <c r="F89" s="236"/>
      <c r="G89" s="237"/>
      <c r="H89" s="237"/>
      <c r="I89" s="236"/>
      <c r="J89" s="237"/>
      <c r="K89" s="238"/>
      <c r="M89" s="18" t="s">
        <v>6</v>
      </c>
      <c r="N89" s="22" t="s">
        <v>235</v>
      </c>
    </row>
    <row r="90" spans="2:14" ht="18" customHeight="1" thickBot="1" x14ac:dyDescent="0.2">
      <c r="B90" s="83" t="s">
        <v>201</v>
      </c>
      <c r="C90" s="280"/>
      <c r="D90" s="281"/>
      <c r="E90" s="281"/>
      <c r="F90" s="282"/>
      <c r="G90" s="283"/>
      <c r="H90" s="283"/>
      <c r="I90" s="282"/>
      <c r="J90" s="283"/>
      <c r="K90" s="284"/>
      <c r="M90" s="18" t="s">
        <v>6</v>
      </c>
      <c r="N90" s="16" t="s">
        <v>237</v>
      </c>
    </row>
    <row r="91" spans="2:14" ht="18" customHeight="1" thickBot="1" x14ac:dyDescent="0.2"/>
    <row r="92" spans="2:14" ht="18" customHeight="1" thickBot="1" x14ac:dyDescent="0.2">
      <c r="N92" s="21" t="str">
        <f>N118</f>
        <v>本シートの入力をお願いします。</v>
      </c>
    </row>
    <row r="93" spans="2:14" ht="18" customHeight="1" thickBot="1" x14ac:dyDescent="0.2">
      <c r="B93" s="20" t="s">
        <v>303</v>
      </c>
      <c r="C93" s="67"/>
      <c r="E93" s="67"/>
      <c r="G93" s="67"/>
      <c r="K93" s="241">
        <v>3</v>
      </c>
      <c r="L93" s="241"/>
      <c r="M93" s="16"/>
      <c r="N93" s="16"/>
    </row>
    <row r="94" spans="2:14" ht="18" customHeight="1" x14ac:dyDescent="0.15">
      <c r="B94" s="68" t="s">
        <v>401</v>
      </c>
      <c r="C94" s="78" t="s">
        <v>197</v>
      </c>
      <c r="D94" s="78"/>
      <c r="E94" s="79"/>
      <c r="F94" s="78" t="s">
        <v>198</v>
      </c>
      <c r="G94" s="79"/>
      <c r="H94" s="78"/>
      <c r="I94" s="78" t="s">
        <v>199</v>
      </c>
      <c r="J94" s="78"/>
      <c r="K94" s="80"/>
      <c r="M94" s="16"/>
      <c r="N94" s="16" t="s">
        <v>261</v>
      </c>
    </row>
    <row r="95" spans="2:14" ht="17.100000000000001" customHeight="1" x14ac:dyDescent="0.15">
      <c r="B95" s="81" t="s">
        <v>155</v>
      </c>
      <c r="C95" s="236"/>
      <c r="D95" s="237"/>
      <c r="E95" s="237"/>
      <c r="F95" s="236"/>
      <c r="G95" s="237"/>
      <c r="H95" s="237"/>
      <c r="I95" s="236"/>
      <c r="J95" s="237"/>
      <c r="K95" s="238"/>
      <c r="M95" s="18" t="s">
        <v>6</v>
      </c>
      <c r="N95" s="22" t="s">
        <v>215</v>
      </c>
    </row>
    <row r="96" spans="2:14" ht="17.100000000000001" customHeight="1" x14ac:dyDescent="0.15">
      <c r="B96" s="82" t="s">
        <v>156</v>
      </c>
      <c r="C96" s="236"/>
      <c r="D96" s="237"/>
      <c r="E96" s="237"/>
      <c r="F96" s="236"/>
      <c r="G96" s="237"/>
      <c r="H96" s="237"/>
      <c r="I96" s="236"/>
      <c r="J96" s="237"/>
      <c r="K96" s="238"/>
      <c r="M96" s="18" t="s">
        <v>6</v>
      </c>
      <c r="N96" s="22" t="s">
        <v>216</v>
      </c>
    </row>
    <row r="97" spans="2:14" ht="17.100000000000001" customHeight="1" x14ac:dyDescent="0.15">
      <c r="B97" s="82" t="s">
        <v>157</v>
      </c>
      <c r="C97" s="236"/>
      <c r="D97" s="237"/>
      <c r="E97" s="237"/>
      <c r="F97" s="236"/>
      <c r="G97" s="237"/>
      <c r="H97" s="237"/>
      <c r="I97" s="236"/>
      <c r="J97" s="237"/>
      <c r="K97" s="238"/>
      <c r="M97" s="18" t="s">
        <v>6</v>
      </c>
      <c r="N97" s="22" t="s">
        <v>217</v>
      </c>
    </row>
    <row r="98" spans="2:14" ht="17.100000000000001" customHeight="1" x14ac:dyDescent="0.15">
      <c r="B98" s="82" t="s">
        <v>158</v>
      </c>
      <c r="C98" s="236"/>
      <c r="D98" s="237"/>
      <c r="E98" s="237"/>
      <c r="F98" s="236"/>
      <c r="G98" s="237"/>
      <c r="H98" s="237"/>
      <c r="I98" s="236"/>
      <c r="J98" s="237"/>
      <c r="K98" s="238"/>
      <c r="M98" s="18" t="s">
        <v>6</v>
      </c>
      <c r="N98" s="22" t="s">
        <v>218</v>
      </c>
    </row>
    <row r="99" spans="2:14" ht="17.100000000000001" customHeight="1" x14ac:dyDescent="0.15">
      <c r="B99" s="82" t="s">
        <v>159</v>
      </c>
      <c r="C99" s="236"/>
      <c r="D99" s="237"/>
      <c r="E99" s="237"/>
      <c r="F99" s="236"/>
      <c r="G99" s="237"/>
      <c r="H99" s="237"/>
      <c r="I99" s="236"/>
      <c r="J99" s="237"/>
      <c r="K99" s="238"/>
      <c r="M99" s="18" t="s">
        <v>6</v>
      </c>
      <c r="N99" s="22" t="s">
        <v>219</v>
      </c>
    </row>
    <row r="100" spans="2:14" ht="17.100000000000001" customHeight="1" x14ac:dyDescent="0.15">
      <c r="B100" s="82" t="s">
        <v>160</v>
      </c>
      <c r="C100" s="236"/>
      <c r="D100" s="237"/>
      <c r="E100" s="237"/>
      <c r="F100" s="236"/>
      <c r="G100" s="237"/>
      <c r="H100" s="237"/>
      <c r="I100" s="236"/>
      <c r="J100" s="237"/>
      <c r="K100" s="238"/>
      <c r="M100" s="18" t="s">
        <v>6</v>
      </c>
      <c r="N100" s="22" t="s">
        <v>220</v>
      </c>
    </row>
    <row r="101" spans="2:14" ht="17.100000000000001" customHeight="1" x14ac:dyDescent="0.15">
      <c r="B101" s="82" t="s">
        <v>161</v>
      </c>
      <c r="C101" s="236"/>
      <c r="D101" s="237"/>
      <c r="E101" s="237"/>
      <c r="F101" s="236"/>
      <c r="G101" s="237"/>
      <c r="H101" s="237"/>
      <c r="I101" s="236"/>
      <c r="J101" s="237"/>
      <c r="K101" s="238"/>
      <c r="M101" s="18" t="s">
        <v>6</v>
      </c>
      <c r="N101" s="22" t="s">
        <v>223</v>
      </c>
    </row>
    <row r="102" spans="2:14" ht="17.100000000000001" customHeight="1" x14ac:dyDescent="0.15">
      <c r="B102" s="82" t="s">
        <v>162</v>
      </c>
      <c r="C102" s="236"/>
      <c r="D102" s="237"/>
      <c r="E102" s="237"/>
      <c r="F102" s="236"/>
      <c r="G102" s="237"/>
      <c r="H102" s="237"/>
      <c r="I102" s="236"/>
      <c r="J102" s="237"/>
      <c r="K102" s="238"/>
      <c r="M102" s="18" t="s">
        <v>6</v>
      </c>
      <c r="N102" s="22" t="s">
        <v>221</v>
      </c>
    </row>
    <row r="103" spans="2:14" ht="17.100000000000001" customHeight="1" x14ac:dyDescent="0.15">
      <c r="B103" s="82" t="s">
        <v>163</v>
      </c>
      <c r="C103" s="236"/>
      <c r="D103" s="237"/>
      <c r="E103" s="237"/>
      <c r="F103" s="236"/>
      <c r="G103" s="237"/>
      <c r="H103" s="237"/>
      <c r="I103" s="236"/>
      <c r="J103" s="237"/>
      <c r="K103" s="238"/>
      <c r="M103" s="18" t="s">
        <v>6</v>
      </c>
      <c r="N103" s="22" t="s">
        <v>222</v>
      </c>
    </row>
    <row r="104" spans="2:14" ht="17.100000000000001" customHeight="1" x14ac:dyDescent="0.15">
      <c r="B104" s="82" t="s">
        <v>164</v>
      </c>
      <c r="C104" s="236"/>
      <c r="D104" s="237"/>
      <c r="E104" s="237"/>
      <c r="F104" s="236"/>
      <c r="G104" s="237"/>
      <c r="H104" s="237"/>
      <c r="I104" s="236"/>
      <c r="J104" s="237"/>
      <c r="K104" s="238"/>
      <c r="M104" s="18" t="s">
        <v>6</v>
      </c>
      <c r="N104" s="22" t="s">
        <v>224</v>
      </c>
    </row>
    <row r="105" spans="2:14" ht="17.100000000000001" customHeight="1" x14ac:dyDescent="0.15">
      <c r="B105" s="82" t="s">
        <v>165</v>
      </c>
      <c r="C105" s="236"/>
      <c r="D105" s="237"/>
      <c r="E105" s="237"/>
      <c r="F105" s="236"/>
      <c r="G105" s="237"/>
      <c r="H105" s="237"/>
      <c r="I105" s="236"/>
      <c r="J105" s="237"/>
      <c r="K105" s="238"/>
      <c r="M105" s="18" t="s">
        <v>6</v>
      </c>
      <c r="N105" s="22" t="s">
        <v>225</v>
      </c>
    </row>
    <row r="106" spans="2:14" ht="17.100000000000001" customHeight="1" x14ac:dyDescent="0.15">
      <c r="B106" s="82" t="s">
        <v>193</v>
      </c>
      <c r="C106" s="236"/>
      <c r="D106" s="237"/>
      <c r="E106" s="237"/>
      <c r="F106" s="236"/>
      <c r="G106" s="237"/>
      <c r="H106" s="237"/>
      <c r="I106" s="236"/>
      <c r="J106" s="237"/>
      <c r="K106" s="238"/>
      <c r="M106" s="18" t="s">
        <v>6</v>
      </c>
      <c r="N106" s="22" t="s">
        <v>226</v>
      </c>
    </row>
    <row r="107" spans="2:14" ht="17.100000000000001" customHeight="1" x14ac:dyDescent="0.15">
      <c r="B107" s="82" t="s">
        <v>166</v>
      </c>
      <c r="C107" s="236"/>
      <c r="D107" s="237"/>
      <c r="E107" s="237"/>
      <c r="F107" s="236"/>
      <c r="G107" s="237"/>
      <c r="H107" s="237"/>
      <c r="I107" s="236"/>
      <c r="J107" s="237"/>
      <c r="K107" s="238"/>
      <c r="M107" s="18" t="s">
        <v>6</v>
      </c>
      <c r="N107" s="22" t="s">
        <v>227</v>
      </c>
    </row>
    <row r="108" spans="2:14" ht="17.100000000000001" customHeight="1" x14ac:dyDescent="0.15">
      <c r="B108" s="82" t="s">
        <v>167</v>
      </c>
      <c r="C108" s="236"/>
      <c r="D108" s="237"/>
      <c r="E108" s="237"/>
      <c r="F108" s="236"/>
      <c r="G108" s="237"/>
      <c r="H108" s="237"/>
      <c r="I108" s="236"/>
      <c r="J108" s="237"/>
      <c r="K108" s="238"/>
      <c r="M108" s="18" t="s">
        <v>6</v>
      </c>
      <c r="N108" s="22" t="s">
        <v>228</v>
      </c>
    </row>
    <row r="109" spans="2:14" ht="17.100000000000001" customHeight="1" x14ac:dyDescent="0.15">
      <c r="B109" s="82" t="s">
        <v>168</v>
      </c>
      <c r="C109" s="236"/>
      <c r="D109" s="237"/>
      <c r="E109" s="237"/>
      <c r="F109" s="236"/>
      <c r="G109" s="237"/>
      <c r="H109" s="237"/>
      <c r="I109" s="236"/>
      <c r="J109" s="237"/>
      <c r="K109" s="238"/>
      <c r="M109" s="18" t="s">
        <v>6</v>
      </c>
      <c r="N109" s="22" t="s">
        <v>229</v>
      </c>
    </row>
    <row r="110" spans="2:14" ht="17.100000000000001" customHeight="1" x14ac:dyDescent="0.15">
      <c r="B110" s="82" t="s">
        <v>169</v>
      </c>
      <c r="C110" s="236"/>
      <c r="D110" s="237"/>
      <c r="E110" s="237"/>
      <c r="F110" s="236"/>
      <c r="G110" s="237"/>
      <c r="H110" s="237"/>
      <c r="I110" s="236"/>
      <c r="J110" s="237"/>
      <c r="K110" s="238"/>
      <c r="M110" s="18" t="s">
        <v>6</v>
      </c>
      <c r="N110" s="22" t="s">
        <v>230</v>
      </c>
    </row>
    <row r="111" spans="2:14" ht="17.100000000000001" customHeight="1" x14ac:dyDescent="0.15">
      <c r="B111" s="82" t="s">
        <v>170</v>
      </c>
      <c r="C111" s="236"/>
      <c r="D111" s="237"/>
      <c r="E111" s="237"/>
      <c r="F111" s="236"/>
      <c r="G111" s="237"/>
      <c r="H111" s="237"/>
      <c r="I111" s="236"/>
      <c r="J111" s="237"/>
      <c r="K111" s="238"/>
      <c r="M111" s="18" t="s">
        <v>6</v>
      </c>
      <c r="N111" s="22" t="s">
        <v>231</v>
      </c>
    </row>
    <row r="112" spans="2:14" ht="17.100000000000001" customHeight="1" x14ac:dyDescent="0.15">
      <c r="B112" s="82" t="s">
        <v>171</v>
      </c>
      <c r="C112" s="236"/>
      <c r="D112" s="237"/>
      <c r="E112" s="237"/>
      <c r="F112" s="236"/>
      <c r="G112" s="237"/>
      <c r="H112" s="237"/>
      <c r="I112" s="236"/>
      <c r="J112" s="237"/>
      <c r="K112" s="238"/>
      <c r="M112" s="18" t="s">
        <v>6</v>
      </c>
      <c r="N112" s="22" t="s">
        <v>232</v>
      </c>
    </row>
    <row r="113" spans="2:14" ht="17.100000000000001" customHeight="1" x14ac:dyDescent="0.15">
      <c r="B113" s="82" t="s">
        <v>172</v>
      </c>
      <c r="C113" s="236"/>
      <c r="D113" s="237"/>
      <c r="E113" s="237"/>
      <c r="F113" s="236"/>
      <c r="G113" s="237"/>
      <c r="H113" s="237"/>
      <c r="I113" s="236"/>
      <c r="J113" s="237"/>
      <c r="K113" s="238"/>
      <c r="M113" s="18" t="s">
        <v>6</v>
      </c>
      <c r="N113" s="22" t="s">
        <v>233</v>
      </c>
    </row>
    <row r="114" spans="2:14" ht="17.100000000000001" customHeight="1" x14ac:dyDescent="0.15">
      <c r="B114" s="82" t="s">
        <v>173</v>
      </c>
      <c r="C114" s="236"/>
      <c r="D114" s="237"/>
      <c r="E114" s="237"/>
      <c r="F114" s="236"/>
      <c r="G114" s="237"/>
      <c r="H114" s="237"/>
      <c r="I114" s="236"/>
      <c r="J114" s="237"/>
      <c r="K114" s="238"/>
      <c r="M114" s="18" t="s">
        <v>6</v>
      </c>
      <c r="N114" s="22" t="s">
        <v>234</v>
      </c>
    </row>
    <row r="115" spans="2:14" ht="17.100000000000001" customHeight="1" x14ac:dyDescent="0.15">
      <c r="B115" s="82" t="s">
        <v>174</v>
      </c>
      <c r="C115" s="236"/>
      <c r="D115" s="237"/>
      <c r="E115" s="237"/>
      <c r="F115" s="236"/>
      <c r="G115" s="237"/>
      <c r="H115" s="237"/>
      <c r="I115" s="236"/>
      <c r="J115" s="237"/>
      <c r="K115" s="238"/>
      <c r="M115" s="18" t="s">
        <v>6</v>
      </c>
      <c r="N115" s="22" t="s">
        <v>235</v>
      </c>
    </row>
    <row r="116" spans="2:14" ht="17.100000000000001" customHeight="1" thickBot="1" x14ac:dyDescent="0.2">
      <c r="B116" s="83" t="s">
        <v>201</v>
      </c>
      <c r="C116" s="282"/>
      <c r="D116" s="283"/>
      <c r="E116" s="283"/>
      <c r="F116" s="282"/>
      <c r="G116" s="283"/>
      <c r="H116" s="283"/>
      <c r="I116" s="282"/>
      <c r="J116" s="283"/>
      <c r="K116" s="284"/>
      <c r="M116" s="18" t="s">
        <v>6</v>
      </c>
      <c r="N116" s="16" t="s">
        <v>237</v>
      </c>
    </row>
    <row r="117" spans="2:14" ht="9.9499999999999993" customHeight="1" thickBot="1" x14ac:dyDescent="0.2">
      <c r="C117" s="67"/>
      <c r="E117" s="67"/>
      <c r="G117" s="67"/>
      <c r="M117" s="16"/>
      <c r="N117" s="16"/>
    </row>
    <row r="118" spans="2:14" ht="18" customHeight="1" thickBot="1" x14ac:dyDescent="0.2">
      <c r="B118" s="20" t="s">
        <v>303</v>
      </c>
      <c r="C118" s="67"/>
      <c r="E118" s="67"/>
      <c r="G118" s="67"/>
      <c r="M118" s="16"/>
      <c r="N118" s="21" t="str">
        <f>IF(OR('調査票(1期主)'!K8=F145,'調査票(2期主)'!K8=F145,'調査票(3期主)'!K9=F145),N149,IF(AND(G49="OK",G35=""),N145,IF(AND(G49="OK",G35="",'調査票(3期主)'!K8=F146),N147,N144)))</f>
        <v>本シートの入力をお願いします。</v>
      </c>
    </row>
    <row r="119" spans="2:14" ht="18" customHeight="1" x14ac:dyDescent="0.15">
      <c r="B119" s="68" t="s">
        <v>402</v>
      </c>
      <c r="C119" s="78" t="s">
        <v>202</v>
      </c>
      <c r="D119" s="78"/>
      <c r="E119" s="79"/>
      <c r="F119" s="69"/>
      <c r="G119" s="87"/>
      <c r="H119" s="69"/>
      <c r="I119" s="69"/>
      <c r="J119" s="69"/>
      <c r="K119" s="72"/>
      <c r="M119" s="16"/>
      <c r="N119" s="16" t="s">
        <v>260</v>
      </c>
    </row>
    <row r="120" spans="2:14" ht="17.100000000000001" customHeight="1" x14ac:dyDescent="0.15">
      <c r="B120" s="81" t="s">
        <v>155</v>
      </c>
      <c r="C120" s="236"/>
      <c r="D120" s="237"/>
      <c r="E120" s="237"/>
      <c r="F120" s="25"/>
      <c r="G120" s="88"/>
      <c r="H120" s="25"/>
      <c r="I120" s="25"/>
      <c r="J120" s="25"/>
      <c r="K120" s="56"/>
      <c r="M120" s="18" t="s">
        <v>6</v>
      </c>
      <c r="N120" s="22" t="s">
        <v>215</v>
      </c>
    </row>
    <row r="121" spans="2:14" ht="17.100000000000001" customHeight="1" x14ac:dyDescent="0.15">
      <c r="B121" s="82" t="s">
        <v>156</v>
      </c>
      <c r="C121" s="236"/>
      <c r="D121" s="237"/>
      <c r="E121" s="237"/>
      <c r="F121" s="45"/>
      <c r="G121" s="45"/>
      <c r="H121" s="45"/>
      <c r="I121" s="45"/>
      <c r="J121" s="45"/>
      <c r="K121" s="46"/>
      <c r="M121" s="18" t="s">
        <v>6</v>
      </c>
      <c r="N121" s="22" t="s">
        <v>216</v>
      </c>
    </row>
    <row r="122" spans="2:14" ht="17.100000000000001" customHeight="1" x14ac:dyDescent="0.15">
      <c r="B122" s="82" t="s">
        <v>157</v>
      </c>
      <c r="C122" s="236"/>
      <c r="D122" s="237"/>
      <c r="E122" s="237"/>
      <c r="F122" s="45"/>
      <c r="G122" s="89"/>
      <c r="H122" s="45"/>
      <c r="I122" s="45"/>
      <c r="J122" s="45"/>
      <c r="K122" s="46"/>
      <c r="M122" s="18" t="s">
        <v>6</v>
      </c>
      <c r="N122" s="22" t="s">
        <v>217</v>
      </c>
    </row>
    <row r="123" spans="2:14" ht="17.100000000000001" customHeight="1" x14ac:dyDescent="0.15">
      <c r="B123" s="82" t="s">
        <v>158</v>
      </c>
      <c r="C123" s="236"/>
      <c r="D123" s="237"/>
      <c r="E123" s="237"/>
      <c r="F123" s="45"/>
      <c r="G123" s="89"/>
      <c r="H123" s="45"/>
      <c r="I123" s="45"/>
      <c r="J123" s="45"/>
      <c r="K123" s="46"/>
      <c r="M123" s="18" t="s">
        <v>6</v>
      </c>
      <c r="N123" s="22" t="s">
        <v>218</v>
      </c>
    </row>
    <row r="124" spans="2:14" ht="17.100000000000001" customHeight="1" x14ac:dyDescent="0.15">
      <c r="B124" s="82" t="s">
        <v>159</v>
      </c>
      <c r="C124" s="236"/>
      <c r="D124" s="237"/>
      <c r="E124" s="237"/>
      <c r="F124" s="45"/>
      <c r="G124" s="89"/>
      <c r="H124" s="45"/>
      <c r="I124" s="45"/>
      <c r="J124" s="45"/>
      <c r="K124" s="46"/>
      <c r="M124" s="18" t="s">
        <v>6</v>
      </c>
      <c r="N124" s="22" t="s">
        <v>219</v>
      </c>
    </row>
    <row r="125" spans="2:14" ht="17.100000000000001" customHeight="1" x14ac:dyDescent="0.15">
      <c r="B125" s="82" t="s">
        <v>160</v>
      </c>
      <c r="C125" s="236"/>
      <c r="D125" s="237"/>
      <c r="E125" s="237"/>
      <c r="F125" s="45"/>
      <c r="G125" s="89"/>
      <c r="H125" s="45"/>
      <c r="I125" s="45"/>
      <c r="J125" s="45"/>
      <c r="K125" s="46"/>
      <c r="M125" s="18" t="s">
        <v>6</v>
      </c>
      <c r="N125" s="22" t="s">
        <v>220</v>
      </c>
    </row>
    <row r="126" spans="2:14" ht="17.100000000000001" customHeight="1" x14ac:dyDescent="0.15">
      <c r="B126" s="82" t="s">
        <v>161</v>
      </c>
      <c r="C126" s="236"/>
      <c r="D126" s="237"/>
      <c r="E126" s="237"/>
      <c r="F126" s="45"/>
      <c r="G126" s="45"/>
      <c r="H126" s="45"/>
      <c r="I126" s="45"/>
      <c r="J126" s="45"/>
      <c r="K126" s="46"/>
      <c r="M126" s="18" t="s">
        <v>6</v>
      </c>
      <c r="N126" s="22" t="s">
        <v>223</v>
      </c>
    </row>
    <row r="127" spans="2:14" ht="17.100000000000001" customHeight="1" x14ac:dyDescent="0.15">
      <c r="B127" s="82" t="s">
        <v>162</v>
      </c>
      <c r="C127" s="236"/>
      <c r="D127" s="237"/>
      <c r="E127" s="237"/>
      <c r="F127" s="45"/>
      <c r="G127" s="89"/>
      <c r="H127" s="45"/>
      <c r="I127" s="45"/>
      <c r="J127" s="45"/>
      <c r="K127" s="46"/>
      <c r="M127" s="18" t="s">
        <v>6</v>
      </c>
      <c r="N127" s="22" t="s">
        <v>221</v>
      </c>
    </row>
    <row r="128" spans="2:14" ht="17.100000000000001" customHeight="1" x14ac:dyDescent="0.15">
      <c r="B128" s="82" t="s">
        <v>163</v>
      </c>
      <c r="C128" s="236"/>
      <c r="D128" s="237"/>
      <c r="E128" s="237"/>
      <c r="F128" s="45"/>
      <c r="G128" s="89"/>
      <c r="H128" s="45"/>
      <c r="I128" s="45"/>
      <c r="J128" s="45"/>
      <c r="K128" s="46"/>
      <c r="M128" s="18" t="s">
        <v>6</v>
      </c>
      <c r="N128" s="22" t="s">
        <v>222</v>
      </c>
    </row>
    <row r="129" spans="2:14" ht="17.100000000000001" customHeight="1" x14ac:dyDescent="0.15">
      <c r="B129" s="82" t="s">
        <v>164</v>
      </c>
      <c r="C129" s="236"/>
      <c r="D129" s="237"/>
      <c r="E129" s="237"/>
      <c r="F129" s="45"/>
      <c r="G129" s="89"/>
      <c r="H129" s="45"/>
      <c r="I129" s="45"/>
      <c r="J129" s="45"/>
      <c r="K129" s="46"/>
      <c r="M129" s="18" t="s">
        <v>6</v>
      </c>
      <c r="N129" s="22" t="s">
        <v>224</v>
      </c>
    </row>
    <row r="130" spans="2:14" ht="17.100000000000001" customHeight="1" x14ac:dyDescent="0.15">
      <c r="B130" s="82" t="s">
        <v>165</v>
      </c>
      <c r="C130" s="236"/>
      <c r="D130" s="237"/>
      <c r="E130" s="237"/>
      <c r="F130" s="45"/>
      <c r="G130" s="89"/>
      <c r="H130" s="45"/>
      <c r="I130" s="45"/>
      <c r="J130" s="45"/>
      <c r="K130" s="46"/>
      <c r="M130" s="18" t="s">
        <v>6</v>
      </c>
      <c r="N130" s="22" t="s">
        <v>225</v>
      </c>
    </row>
    <row r="131" spans="2:14" ht="17.100000000000001" customHeight="1" x14ac:dyDescent="0.15">
      <c r="B131" s="82" t="s">
        <v>193</v>
      </c>
      <c r="C131" s="236"/>
      <c r="D131" s="237"/>
      <c r="E131" s="237"/>
      <c r="F131" s="45"/>
      <c r="G131" s="89"/>
      <c r="H131" s="45"/>
      <c r="I131" s="45"/>
      <c r="J131" s="45"/>
      <c r="K131" s="46"/>
      <c r="M131" s="18" t="s">
        <v>6</v>
      </c>
      <c r="N131" s="22" t="s">
        <v>226</v>
      </c>
    </row>
    <row r="132" spans="2:14" ht="17.100000000000001" customHeight="1" x14ac:dyDescent="0.15">
      <c r="B132" s="82" t="s">
        <v>166</v>
      </c>
      <c r="C132" s="236"/>
      <c r="D132" s="237"/>
      <c r="E132" s="237"/>
      <c r="F132" s="45"/>
      <c r="G132" s="89"/>
      <c r="H132" s="45"/>
      <c r="I132" s="45"/>
      <c r="J132" s="45"/>
      <c r="K132" s="46"/>
      <c r="M132" s="18" t="s">
        <v>6</v>
      </c>
      <c r="N132" s="22" t="s">
        <v>227</v>
      </c>
    </row>
    <row r="133" spans="2:14" ht="17.100000000000001" customHeight="1" x14ac:dyDescent="0.15">
      <c r="B133" s="82" t="s">
        <v>167</v>
      </c>
      <c r="C133" s="236"/>
      <c r="D133" s="237"/>
      <c r="E133" s="237"/>
      <c r="F133" s="45"/>
      <c r="G133" s="89"/>
      <c r="H133" s="45"/>
      <c r="I133" s="45"/>
      <c r="J133" s="45"/>
      <c r="K133" s="46"/>
      <c r="M133" s="18" t="s">
        <v>6</v>
      </c>
      <c r="N133" s="22" t="s">
        <v>228</v>
      </c>
    </row>
    <row r="134" spans="2:14" ht="17.100000000000001" customHeight="1" x14ac:dyDescent="0.15">
      <c r="B134" s="82" t="s">
        <v>168</v>
      </c>
      <c r="C134" s="236"/>
      <c r="D134" s="237"/>
      <c r="E134" s="237"/>
      <c r="F134" s="45"/>
      <c r="G134" s="89"/>
      <c r="H134" s="45"/>
      <c r="I134" s="45"/>
      <c r="J134" s="45"/>
      <c r="K134" s="46"/>
      <c r="M134" s="18" t="s">
        <v>6</v>
      </c>
      <c r="N134" s="22" t="s">
        <v>229</v>
      </c>
    </row>
    <row r="135" spans="2:14" ht="17.100000000000001" customHeight="1" x14ac:dyDescent="0.15">
      <c r="B135" s="82" t="s">
        <v>169</v>
      </c>
      <c r="C135" s="236"/>
      <c r="D135" s="237"/>
      <c r="E135" s="237"/>
      <c r="F135" s="45"/>
      <c r="G135" s="89"/>
      <c r="H135" s="45"/>
      <c r="I135" s="45" t="s">
        <v>121</v>
      </c>
      <c r="J135" s="225" t="str">
        <f>IF(OR(E25="",E25="以下なし",COUNTBLANK(C69:C90)&lt;&gt;0),"",SUM(C69:C90))</f>
        <v/>
      </c>
      <c r="K135" s="226"/>
      <c r="M135" s="18" t="s">
        <v>6</v>
      </c>
      <c r="N135" s="22" t="s">
        <v>230</v>
      </c>
    </row>
    <row r="136" spans="2:14" ht="17.100000000000001" customHeight="1" x14ac:dyDescent="0.15">
      <c r="B136" s="82" t="s">
        <v>170</v>
      </c>
      <c r="C136" s="236"/>
      <c r="D136" s="237"/>
      <c r="E136" s="237"/>
      <c r="F136" s="45"/>
      <c r="G136" s="89"/>
      <c r="H136" s="45"/>
      <c r="I136" s="45" t="s">
        <v>122</v>
      </c>
      <c r="J136" s="225" t="str">
        <f>IF(OR(E26="",E26="以下なし",COUNTBLANK(F69:F90)&lt;&gt;0),"",SUM(F69:F90))</f>
        <v/>
      </c>
      <c r="K136" s="226"/>
      <c r="M136" s="18" t="s">
        <v>6</v>
      </c>
      <c r="N136" s="22" t="s">
        <v>231</v>
      </c>
    </row>
    <row r="137" spans="2:14" ht="17.100000000000001" customHeight="1" x14ac:dyDescent="0.15">
      <c r="B137" s="82" t="s">
        <v>171</v>
      </c>
      <c r="C137" s="236"/>
      <c r="D137" s="237"/>
      <c r="E137" s="237"/>
      <c r="F137" s="45"/>
      <c r="G137" s="89"/>
      <c r="H137" s="45"/>
      <c r="I137" s="45" t="s">
        <v>123</v>
      </c>
      <c r="J137" s="225" t="str">
        <f>IF(OR(E27="",E27="以下なし",COUNTBLANK(I69:I90)&lt;&gt;0),"",SUM(I69:I90))</f>
        <v/>
      </c>
      <c r="K137" s="226"/>
      <c r="M137" s="18" t="s">
        <v>6</v>
      </c>
      <c r="N137" s="22" t="s">
        <v>232</v>
      </c>
    </row>
    <row r="138" spans="2:14" ht="17.100000000000001" customHeight="1" x14ac:dyDescent="0.15">
      <c r="B138" s="82" t="s">
        <v>172</v>
      </c>
      <c r="C138" s="236"/>
      <c r="D138" s="237"/>
      <c r="E138" s="237"/>
      <c r="F138" s="45"/>
      <c r="G138" s="89"/>
      <c r="H138" s="45"/>
      <c r="I138" s="45" t="s">
        <v>124</v>
      </c>
      <c r="J138" s="225" t="str">
        <f>IF(OR(E28="",E28="以下なし",COUNTBLANK(C95:C116)&lt;&gt;0),"",SUM(C95:C116))</f>
        <v/>
      </c>
      <c r="K138" s="226"/>
      <c r="M138" s="18" t="s">
        <v>6</v>
      </c>
      <c r="N138" s="22" t="s">
        <v>233</v>
      </c>
    </row>
    <row r="139" spans="2:14" ht="17.100000000000001" customHeight="1" x14ac:dyDescent="0.15">
      <c r="B139" s="82" t="s">
        <v>173</v>
      </c>
      <c r="C139" s="236"/>
      <c r="D139" s="237"/>
      <c r="E139" s="237"/>
      <c r="F139" s="45"/>
      <c r="G139" s="89"/>
      <c r="H139" s="45"/>
      <c r="I139" s="45" t="s">
        <v>125</v>
      </c>
      <c r="J139" s="225" t="str">
        <f>IF(OR(E29="",E29="以下なし",COUNTBLANK(F95:F116)&lt;&gt;0),"",SUM(F95:F116))</f>
        <v/>
      </c>
      <c r="K139" s="226"/>
      <c r="M139" s="18" t="s">
        <v>6</v>
      </c>
      <c r="N139" s="22" t="s">
        <v>234</v>
      </c>
    </row>
    <row r="140" spans="2:14" ht="17.100000000000001" customHeight="1" x14ac:dyDescent="0.15">
      <c r="B140" s="82" t="s">
        <v>174</v>
      </c>
      <c r="C140" s="236"/>
      <c r="D140" s="237"/>
      <c r="E140" s="237"/>
      <c r="F140" s="45"/>
      <c r="G140" s="89"/>
      <c r="H140" s="45"/>
      <c r="I140" s="45" t="s">
        <v>126</v>
      </c>
      <c r="J140" s="225" t="str">
        <f>IF(OR(E30="",E30="以下なし",COUNTBLANK(I95:I116)&lt;&gt;0),"",SUM(I95:I116))</f>
        <v/>
      </c>
      <c r="K140" s="226"/>
      <c r="M140" s="18" t="s">
        <v>6</v>
      </c>
      <c r="N140" s="22" t="s">
        <v>235</v>
      </c>
    </row>
    <row r="141" spans="2:14" ht="17.100000000000001" customHeight="1" thickBot="1" x14ac:dyDescent="0.2">
      <c r="B141" s="83" t="s">
        <v>201</v>
      </c>
      <c r="C141" s="282"/>
      <c r="D141" s="283"/>
      <c r="E141" s="283"/>
      <c r="F141" s="64"/>
      <c r="G141" s="64"/>
      <c r="H141" s="64"/>
      <c r="I141" s="64" t="s">
        <v>127</v>
      </c>
      <c r="J141" s="227" t="str">
        <f>IF(OR(E31="",E31="以下なし",COUNTBLANK(C120:C141)&lt;&gt;0),"",SUM(C120:C141))</f>
        <v/>
      </c>
      <c r="K141" s="228"/>
      <c r="M141" s="18" t="s">
        <v>6</v>
      </c>
      <c r="N141" s="16" t="s">
        <v>237</v>
      </c>
    </row>
    <row r="142" spans="2:14" ht="15.95" customHeight="1" x14ac:dyDescent="0.15">
      <c r="C142" s="67"/>
      <c r="E142" s="67"/>
      <c r="G142" s="67"/>
      <c r="M142" s="16"/>
    </row>
    <row r="143" spans="2:14" ht="15.95" hidden="1" customHeight="1" x14ac:dyDescent="0.15">
      <c r="C143" s="67"/>
      <c r="E143" s="67"/>
      <c r="G143" s="67"/>
      <c r="M143" s="16"/>
      <c r="N143" s="16"/>
    </row>
    <row r="144" spans="2:14" ht="15.95" hidden="1" customHeight="1" x14ac:dyDescent="0.15">
      <c r="C144" s="67"/>
      <c r="E144" s="67"/>
      <c r="G144" s="67"/>
      <c r="M144" s="16"/>
      <c r="N144" s="16" t="s">
        <v>254</v>
      </c>
    </row>
    <row r="145" spans="3:17" ht="15.95" hidden="1" customHeight="1" x14ac:dyDescent="0.15">
      <c r="C145" s="67"/>
      <c r="D145" s="16" t="s">
        <v>9</v>
      </c>
      <c r="E145" s="90">
        <v>1</v>
      </c>
      <c r="F145" s="16" t="s">
        <v>29</v>
      </c>
      <c r="G145" s="90">
        <v>0</v>
      </c>
      <c r="M145" s="16"/>
      <c r="N145" s="16" t="s">
        <v>255</v>
      </c>
    </row>
    <row r="146" spans="3:17" ht="15.95" hidden="1" customHeight="1" x14ac:dyDescent="0.15">
      <c r="C146" s="67"/>
      <c r="D146" s="16" t="s">
        <v>10</v>
      </c>
      <c r="E146" s="90">
        <v>2</v>
      </c>
      <c r="F146" s="16" t="s">
        <v>30</v>
      </c>
      <c r="G146" s="90">
        <v>1</v>
      </c>
      <c r="I146" s="67"/>
      <c r="K146" s="67"/>
      <c r="M146" s="67"/>
      <c r="N146" s="16" t="s">
        <v>256</v>
      </c>
    </row>
    <row r="147" spans="3:17" ht="15.95" hidden="1" customHeight="1" x14ac:dyDescent="0.15">
      <c r="C147" s="67"/>
      <c r="D147" s="16" t="s">
        <v>11</v>
      </c>
      <c r="E147" s="90">
        <v>3</v>
      </c>
      <c r="I147" s="67"/>
      <c r="K147" s="67"/>
      <c r="M147" s="67"/>
      <c r="N147" s="16" t="s">
        <v>397</v>
      </c>
    </row>
    <row r="148" spans="3:17" ht="15.95" hidden="1" customHeight="1" x14ac:dyDescent="0.15">
      <c r="C148" s="67"/>
      <c r="D148" s="16" t="s">
        <v>12</v>
      </c>
      <c r="E148" s="90">
        <v>4</v>
      </c>
      <c r="F148" s="16" t="s">
        <v>33</v>
      </c>
      <c r="G148" s="90">
        <v>1</v>
      </c>
      <c r="I148" s="67"/>
      <c r="K148" s="67"/>
      <c r="M148" s="67"/>
      <c r="N148" s="16" t="s">
        <v>259</v>
      </c>
    </row>
    <row r="149" spans="3:17" ht="15.95" hidden="1" customHeight="1" x14ac:dyDescent="0.15">
      <c r="C149" s="67"/>
      <c r="D149" s="16" t="s">
        <v>13</v>
      </c>
      <c r="E149" s="90">
        <v>5</v>
      </c>
      <c r="F149" s="16" t="s">
        <v>34</v>
      </c>
      <c r="G149" s="90">
        <v>2</v>
      </c>
      <c r="K149" s="67"/>
      <c r="M149" s="67"/>
      <c r="N149" s="16" t="s">
        <v>386</v>
      </c>
    </row>
    <row r="150" spans="3:17" ht="15.95" hidden="1" customHeight="1" x14ac:dyDescent="0.15">
      <c r="C150" s="67"/>
      <c r="D150" s="16" t="s">
        <v>14</v>
      </c>
      <c r="E150" s="90">
        <v>6</v>
      </c>
      <c r="F150" s="16" t="s">
        <v>35</v>
      </c>
      <c r="G150" s="90">
        <v>3</v>
      </c>
      <c r="I150" s="67"/>
      <c r="K150" s="67"/>
      <c r="M150" s="67"/>
      <c r="N150" s="16"/>
    </row>
    <row r="151" spans="3:17" ht="15.95" hidden="1" customHeight="1" x14ac:dyDescent="0.15">
      <c r="C151" s="67"/>
      <c r="D151" s="16" t="s">
        <v>15</v>
      </c>
      <c r="E151" s="90">
        <v>7</v>
      </c>
      <c r="F151" s="16" t="s">
        <v>36</v>
      </c>
      <c r="G151" s="90">
        <v>4</v>
      </c>
      <c r="I151" s="67"/>
      <c r="M151" s="16"/>
      <c r="N151" s="16"/>
    </row>
    <row r="152" spans="3:17" ht="15.95" hidden="1" customHeight="1" x14ac:dyDescent="0.15">
      <c r="C152" s="67"/>
      <c r="D152" s="16" t="s">
        <v>16</v>
      </c>
      <c r="E152" s="90">
        <v>8</v>
      </c>
      <c r="F152" s="16" t="s">
        <v>37</v>
      </c>
      <c r="G152" s="90">
        <v>5</v>
      </c>
      <c r="I152" s="67"/>
      <c r="M152" s="16"/>
      <c r="N152" s="16"/>
    </row>
    <row r="153" spans="3:17" ht="15.95" hidden="1" customHeight="1" x14ac:dyDescent="0.15">
      <c r="C153" s="67"/>
      <c r="D153" s="16" t="s">
        <v>17</v>
      </c>
      <c r="E153" s="90">
        <v>9</v>
      </c>
      <c r="F153" s="16" t="s">
        <v>38</v>
      </c>
      <c r="G153" s="90">
        <v>6</v>
      </c>
      <c r="I153" s="67"/>
      <c r="M153" s="16"/>
      <c r="N153" s="16"/>
    </row>
    <row r="154" spans="3:17" ht="15.95" hidden="1" customHeight="1" x14ac:dyDescent="0.15">
      <c r="C154" s="67"/>
      <c r="D154" s="16" t="s">
        <v>18</v>
      </c>
      <c r="E154" s="90">
        <v>10</v>
      </c>
      <c r="F154" s="16" t="s">
        <v>39</v>
      </c>
      <c r="G154" s="90">
        <v>7</v>
      </c>
      <c r="I154" s="67"/>
      <c r="M154" s="16"/>
      <c r="N154" s="16"/>
    </row>
    <row r="155" spans="3:17" ht="15.95" hidden="1" customHeight="1" x14ac:dyDescent="0.15">
      <c r="C155" s="67"/>
      <c r="D155" s="16" t="s">
        <v>19</v>
      </c>
      <c r="E155" s="90">
        <v>11</v>
      </c>
      <c r="F155" s="16" t="s">
        <v>40</v>
      </c>
      <c r="G155" s="90">
        <v>8</v>
      </c>
      <c r="M155" s="16"/>
      <c r="N155" s="16"/>
    </row>
    <row r="156" spans="3:17" ht="15.95" hidden="1" customHeight="1" x14ac:dyDescent="0.15">
      <c r="D156" s="16" t="s">
        <v>20</v>
      </c>
      <c r="E156" s="90">
        <v>12</v>
      </c>
      <c r="F156" s="16" t="s">
        <v>41</v>
      </c>
      <c r="G156" s="90">
        <v>9</v>
      </c>
      <c r="M156" s="16"/>
      <c r="N156" s="16"/>
      <c r="Q156" s="22"/>
    </row>
    <row r="157" spans="3:17" ht="15.95" hidden="1" customHeight="1" x14ac:dyDescent="0.15">
      <c r="D157" s="16" t="s">
        <v>21</v>
      </c>
      <c r="E157" s="90">
        <v>13</v>
      </c>
      <c r="F157" s="16" t="s">
        <v>42</v>
      </c>
      <c r="G157" s="90">
        <v>10</v>
      </c>
      <c r="M157" s="16"/>
      <c r="N157" s="16"/>
      <c r="Q157" s="22"/>
    </row>
    <row r="158" spans="3:17" ht="15.95" hidden="1" customHeight="1" x14ac:dyDescent="0.15">
      <c r="D158" s="16" t="s">
        <v>22</v>
      </c>
      <c r="E158" s="90">
        <v>14</v>
      </c>
      <c r="F158" s="16" t="s">
        <v>43</v>
      </c>
      <c r="G158" s="90">
        <v>11</v>
      </c>
      <c r="M158" s="16"/>
      <c r="N158" s="16"/>
      <c r="Q158" s="22"/>
    </row>
    <row r="159" spans="3:17" ht="15.95" hidden="1" customHeight="1" x14ac:dyDescent="0.15">
      <c r="D159" s="16" t="s">
        <v>23</v>
      </c>
      <c r="E159" s="90">
        <v>15</v>
      </c>
      <c r="F159" s="16" t="s">
        <v>44</v>
      </c>
      <c r="G159" s="90">
        <v>12</v>
      </c>
      <c r="M159" s="16"/>
      <c r="N159" s="16"/>
      <c r="Q159" s="22"/>
    </row>
    <row r="160" spans="3:17" ht="15.95" hidden="1" customHeight="1" x14ac:dyDescent="0.15">
      <c r="F160" s="16" t="s">
        <v>45</v>
      </c>
      <c r="G160" s="90">
        <v>13</v>
      </c>
      <c r="M160" s="16"/>
      <c r="N160" s="16"/>
      <c r="Q160" s="22"/>
    </row>
    <row r="161" spans="4:17" ht="15.95" hidden="1" customHeight="1" x14ac:dyDescent="0.15">
      <c r="D161" s="16" t="s">
        <v>80</v>
      </c>
      <c r="E161" s="90">
        <v>1</v>
      </c>
      <c r="F161" s="16" t="s">
        <v>46</v>
      </c>
      <c r="G161" s="90">
        <v>14</v>
      </c>
      <c r="M161" s="16"/>
      <c r="N161" s="16"/>
      <c r="Q161" s="22"/>
    </row>
    <row r="162" spans="4:17" ht="15.95" hidden="1" customHeight="1" x14ac:dyDescent="0.15">
      <c r="D162" s="16" t="s">
        <v>81</v>
      </c>
      <c r="E162" s="90">
        <v>2</v>
      </c>
      <c r="F162" s="16" t="s">
        <v>47</v>
      </c>
      <c r="G162" s="90">
        <v>15</v>
      </c>
      <c r="M162" s="16"/>
      <c r="N162" s="16"/>
      <c r="Q162" s="22"/>
    </row>
    <row r="163" spans="4:17" ht="15.95" hidden="1" customHeight="1" x14ac:dyDescent="0.15">
      <c r="F163" s="16" t="s">
        <v>48</v>
      </c>
      <c r="G163" s="90">
        <v>16</v>
      </c>
      <c r="M163" s="16"/>
      <c r="N163" s="16"/>
      <c r="Q163" s="22"/>
    </row>
    <row r="164" spans="4:17" ht="15.95" hidden="1" customHeight="1" x14ac:dyDescent="0.15">
      <c r="D164" s="16" t="s">
        <v>90</v>
      </c>
      <c r="E164" s="90">
        <v>0</v>
      </c>
      <c r="F164" s="16" t="s">
        <v>49</v>
      </c>
      <c r="G164" s="90">
        <v>17</v>
      </c>
      <c r="M164" s="16"/>
      <c r="N164" s="16"/>
      <c r="Q164" s="22"/>
    </row>
    <row r="165" spans="4:17" ht="15.95" hidden="1" customHeight="1" x14ac:dyDescent="0.15">
      <c r="D165" s="16" t="s">
        <v>91</v>
      </c>
      <c r="E165" s="90">
        <v>1</v>
      </c>
      <c r="F165" s="16" t="s">
        <v>50</v>
      </c>
      <c r="G165" s="90">
        <v>18</v>
      </c>
      <c r="M165" s="16"/>
      <c r="N165" s="16"/>
      <c r="Q165" s="22"/>
    </row>
    <row r="166" spans="4:17" ht="15.95" hidden="1" customHeight="1" x14ac:dyDescent="0.15">
      <c r="D166" s="16" t="s">
        <v>92</v>
      </c>
      <c r="E166" s="90">
        <v>2</v>
      </c>
      <c r="F166" s="16" t="s">
        <v>51</v>
      </c>
      <c r="G166" s="90">
        <v>19</v>
      </c>
      <c r="M166" s="16"/>
      <c r="N166" s="16"/>
      <c r="Q166" s="22"/>
    </row>
    <row r="167" spans="4:17" ht="15.95" hidden="1" customHeight="1" x14ac:dyDescent="0.15">
      <c r="F167" s="16" t="s">
        <v>52</v>
      </c>
      <c r="G167" s="90">
        <v>20</v>
      </c>
      <c r="M167" s="16"/>
      <c r="N167" s="16"/>
      <c r="Q167" s="22"/>
    </row>
    <row r="168" spans="4:17" ht="15.95" hidden="1" customHeight="1" x14ac:dyDescent="0.15">
      <c r="D168" s="16" t="s">
        <v>95</v>
      </c>
      <c r="E168" s="90">
        <v>1</v>
      </c>
      <c r="F168" s="16" t="s">
        <v>53</v>
      </c>
      <c r="G168" s="90">
        <v>21</v>
      </c>
      <c r="M168" s="16"/>
      <c r="N168" s="16"/>
      <c r="Q168" s="22"/>
    </row>
    <row r="169" spans="4:17" ht="15.95" hidden="1" customHeight="1" x14ac:dyDescent="0.15">
      <c r="D169" s="16" t="s">
        <v>96</v>
      </c>
      <c r="E169" s="90">
        <v>2</v>
      </c>
      <c r="F169" s="16" t="s">
        <v>54</v>
      </c>
      <c r="G169" s="90">
        <v>22</v>
      </c>
      <c r="M169" s="16"/>
      <c r="N169" s="16"/>
      <c r="Q169" s="22"/>
    </row>
    <row r="170" spans="4:17" ht="15.95" hidden="1" customHeight="1" x14ac:dyDescent="0.15">
      <c r="D170" s="16" t="s">
        <v>97</v>
      </c>
      <c r="E170" s="90">
        <v>3</v>
      </c>
      <c r="F170" s="16" t="s">
        <v>55</v>
      </c>
      <c r="G170" s="90">
        <v>23</v>
      </c>
      <c r="M170" s="16"/>
      <c r="N170" s="16"/>
      <c r="Q170" s="22"/>
    </row>
    <row r="171" spans="4:17" ht="15.95" hidden="1" customHeight="1" x14ac:dyDescent="0.15">
      <c r="F171" s="16" t="s">
        <v>56</v>
      </c>
      <c r="G171" s="90">
        <v>24</v>
      </c>
      <c r="M171" s="16"/>
      <c r="N171" s="16"/>
      <c r="Q171" s="22"/>
    </row>
    <row r="172" spans="4:17" ht="15.95" hidden="1" customHeight="1" x14ac:dyDescent="0.15">
      <c r="D172" s="16" t="s">
        <v>128</v>
      </c>
      <c r="E172" s="90">
        <v>1</v>
      </c>
      <c r="F172" s="16" t="s">
        <v>57</v>
      </c>
      <c r="G172" s="90">
        <v>25</v>
      </c>
      <c r="M172" s="16"/>
      <c r="N172" s="16"/>
      <c r="Q172" s="22"/>
    </row>
    <row r="173" spans="4:17" ht="15.95" hidden="1" customHeight="1" x14ac:dyDescent="0.15">
      <c r="D173" s="16" t="s">
        <v>129</v>
      </c>
      <c r="E173" s="90">
        <v>2</v>
      </c>
      <c r="F173" s="16" t="s">
        <v>58</v>
      </c>
      <c r="G173" s="90">
        <v>26</v>
      </c>
      <c r="M173" s="16"/>
      <c r="N173" s="16"/>
      <c r="Q173" s="22"/>
    </row>
    <row r="174" spans="4:17" ht="15.95" hidden="1" customHeight="1" x14ac:dyDescent="0.15">
      <c r="D174" s="16" t="s">
        <v>130</v>
      </c>
      <c r="E174" s="90">
        <v>3</v>
      </c>
      <c r="F174" s="16" t="s">
        <v>59</v>
      </c>
      <c r="G174" s="90">
        <v>27</v>
      </c>
      <c r="M174" s="16"/>
      <c r="N174" s="16"/>
      <c r="Q174" s="22"/>
    </row>
    <row r="175" spans="4:17" ht="15.95" hidden="1" customHeight="1" x14ac:dyDescent="0.15">
      <c r="D175" s="16" t="s">
        <v>131</v>
      </c>
      <c r="E175" s="90">
        <v>4</v>
      </c>
      <c r="F175" s="16" t="s">
        <v>60</v>
      </c>
      <c r="G175" s="90">
        <v>28</v>
      </c>
      <c r="M175" s="16"/>
      <c r="N175" s="16"/>
      <c r="Q175" s="22"/>
    </row>
    <row r="176" spans="4:17" ht="15.95" hidden="1" customHeight="1" x14ac:dyDescent="0.15">
      <c r="D176" s="16" t="s">
        <v>132</v>
      </c>
      <c r="E176" s="90">
        <v>5</v>
      </c>
      <c r="F176" s="16" t="s">
        <v>61</v>
      </c>
      <c r="G176" s="90">
        <v>29</v>
      </c>
      <c r="M176" s="16"/>
      <c r="N176" s="16"/>
      <c r="Q176" s="22"/>
    </row>
    <row r="177" spans="4:17" ht="15.95" hidden="1" customHeight="1" x14ac:dyDescent="0.15">
      <c r="D177" s="16" t="s">
        <v>133</v>
      </c>
      <c r="E177" s="90">
        <v>6</v>
      </c>
      <c r="F177" s="16" t="s">
        <v>62</v>
      </c>
      <c r="G177" s="90">
        <v>30</v>
      </c>
      <c r="M177" s="16"/>
      <c r="N177" s="16"/>
      <c r="Q177" s="22"/>
    </row>
    <row r="178" spans="4:17" ht="15.95" hidden="1" customHeight="1" x14ac:dyDescent="0.15">
      <c r="D178" s="16" t="s">
        <v>134</v>
      </c>
      <c r="E178" s="90">
        <v>7</v>
      </c>
      <c r="F178" s="16" t="s">
        <v>63</v>
      </c>
      <c r="G178" s="90">
        <v>31</v>
      </c>
      <c r="M178" s="16"/>
      <c r="N178" s="16"/>
      <c r="Q178" s="22"/>
    </row>
    <row r="179" spans="4:17" ht="15.95" hidden="1" customHeight="1" x14ac:dyDescent="0.15">
      <c r="D179" s="16" t="s">
        <v>135</v>
      </c>
      <c r="E179" s="90">
        <v>8</v>
      </c>
      <c r="F179" s="16" t="s">
        <v>64</v>
      </c>
      <c r="G179" s="90">
        <v>32</v>
      </c>
      <c r="M179" s="16"/>
      <c r="N179" s="16"/>
      <c r="Q179" s="22"/>
    </row>
    <row r="180" spans="4:17" ht="15.95" hidden="1" customHeight="1" x14ac:dyDescent="0.15">
      <c r="D180" s="16" t="s">
        <v>136</v>
      </c>
      <c r="E180" s="90">
        <v>9</v>
      </c>
      <c r="F180" s="16" t="s">
        <v>65</v>
      </c>
      <c r="G180" s="90">
        <v>33</v>
      </c>
      <c r="M180" s="16"/>
      <c r="N180" s="16"/>
      <c r="Q180" s="22"/>
    </row>
    <row r="181" spans="4:17" ht="15.95" hidden="1" customHeight="1" x14ac:dyDescent="0.15">
      <c r="D181" s="16" t="s">
        <v>137</v>
      </c>
      <c r="E181" s="90">
        <v>10</v>
      </c>
      <c r="F181" s="16" t="s">
        <v>66</v>
      </c>
      <c r="G181" s="90">
        <v>34</v>
      </c>
      <c r="M181" s="16"/>
      <c r="N181" s="16"/>
      <c r="Q181" s="22"/>
    </row>
    <row r="182" spans="4:17" ht="15.95" hidden="1" customHeight="1" x14ac:dyDescent="0.15">
      <c r="D182" s="16" t="s">
        <v>138</v>
      </c>
      <c r="E182" s="90">
        <v>11</v>
      </c>
      <c r="F182" s="16" t="s">
        <v>67</v>
      </c>
      <c r="G182" s="90">
        <v>35</v>
      </c>
      <c r="M182" s="16"/>
      <c r="N182" s="16"/>
      <c r="Q182" s="22"/>
    </row>
    <row r="183" spans="4:17" ht="15.95" hidden="1" customHeight="1" x14ac:dyDescent="0.15">
      <c r="D183" s="16" t="s">
        <v>249</v>
      </c>
      <c r="F183" s="16" t="s">
        <v>68</v>
      </c>
      <c r="G183" s="90">
        <v>36</v>
      </c>
      <c r="M183" s="16"/>
      <c r="N183" s="16"/>
      <c r="Q183" s="22"/>
    </row>
    <row r="184" spans="4:17" ht="15.95" hidden="1" customHeight="1" x14ac:dyDescent="0.15">
      <c r="F184" s="16" t="s">
        <v>69</v>
      </c>
      <c r="G184" s="90">
        <v>37</v>
      </c>
      <c r="M184" s="16"/>
      <c r="N184" s="16"/>
      <c r="Q184" s="22"/>
    </row>
    <row r="185" spans="4:17" ht="15.95" hidden="1" customHeight="1" x14ac:dyDescent="0.15">
      <c r="D185" s="16" t="s">
        <v>139</v>
      </c>
      <c r="E185" s="90">
        <v>1</v>
      </c>
      <c r="F185" s="16" t="s">
        <v>70</v>
      </c>
      <c r="G185" s="90">
        <v>38</v>
      </c>
      <c r="M185" s="16"/>
      <c r="N185" s="16"/>
      <c r="Q185" s="22"/>
    </row>
    <row r="186" spans="4:17" ht="15.95" hidden="1" customHeight="1" x14ac:dyDescent="0.15">
      <c r="D186" s="16" t="s">
        <v>140</v>
      </c>
      <c r="E186" s="90">
        <v>2</v>
      </c>
      <c r="F186" s="16" t="s">
        <v>71</v>
      </c>
      <c r="G186" s="90">
        <v>39</v>
      </c>
      <c r="M186" s="16"/>
      <c r="N186" s="16"/>
      <c r="Q186" s="22"/>
    </row>
    <row r="187" spans="4:17" ht="15.95" hidden="1" customHeight="1" x14ac:dyDescent="0.15">
      <c r="D187" s="16" t="s">
        <v>141</v>
      </c>
      <c r="E187" s="90">
        <v>3</v>
      </c>
      <c r="F187" s="16" t="s">
        <v>72</v>
      </c>
      <c r="G187" s="90">
        <v>40</v>
      </c>
      <c r="M187" s="16"/>
      <c r="N187" s="16"/>
      <c r="Q187" s="22"/>
    </row>
    <row r="188" spans="4:17" ht="15.95" hidden="1" customHeight="1" x14ac:dyDescent="0.15">
      <c r="D188" s="16" t="s">
        <v>142</v>
      </c>
      <c r="E188" s="90">
        <v>4</v>
      </c>
      <c r="F188" s="16" t="s">
        <v>73</v>
      </c>
      <c r="G188" s="90">
        <v>41</v>
      </c>
      <c r="M188" s="16"/>
      <c r="N188" s="16"/>
      <c r="Q188" s="22"/>
    </row>
    <row r="189" spans="4:17" ht="15.95" hidden="1" customHeight="1" x14ac:dyDescent="0.15">
      <c r="D189" s="16" t="s">
        <v>143</v>
      </c>
      <c r="E189" s="90">
        <v>5</v>
      </c>
      <c r="F189" s="16" t="s">
        <v>74</v>
      </c>
      <c r="G189" s="90">
        <v>42</v>
      </c>
      <c r="M189" s="16"/>
      <c r="N189" s="16"/>
      <c r="Q189" s="22"/>
    </row>
    <row r="190" spans="4:17" ht="15.95" hidden="1" customHeight="1" x14ac:dyDescent="0.15">
      <c r="D190" s="16" t="s">
        <v>144</v>
      </c>
      <c r="E190" s="90">
        <v>6</v>
      </c>
      <c r="F190" s="16" t="s">
        <v>75</v>
      </c>
      <c r="G190" s="90">
        <v>43</v>
      </c>
      <c r="M190" s="16"/>
      <c r="N190" s="16"/>
      <c r="Q190" s="22"/>
    </row>
    <row r="191" spans="4:17" ht="15.95" hidden="1" customHeight="1" x14ac:dyDescent="0.15">
      <c r="F191" s="16" t="s">
        <v>76</v>
      </c>
      <c r="G191" s="90">
        <v>44</v>
      </c>
      <c r="M191" s="16"/>
      <c r="N191" s="16"/>
      <c r="Q191" s="22"/>
    </row>
    <row r="192" spans="4:17" ht="15.95" hidden="1" customHeight="1" x14ac:dyDescent="0.15">
      <c r="F192" s="16" t="s">
        <v>77</v>
      </c>
      <c r="G192" s="90">
        <v>45</v>
      </c>
      <c r="M192" s="16"/>
      <c r="N192" s="16"/>
      <c r="Q192" s="22"/>
    </row>
    <row r="193" spans="6:17" ht="15.95" hidden="1" customHeight="1" x14ac:dyDescent="0.15">
      <c r="F193" s="16" t="s">
        <v>78</v>
      </c>
      <c r="G193" s="90">
        <v>46</v>
      </c>
      <c r="M193" s="16"/>
      <c r="N193" s="16"/>
      <c r="Q193" s="22"/>
    </row>
    <row r="194" spans="6:17" ht="15.95" hidden="1" customHeight="1" x14ac:dyDescent="0.15">
      <c r="F194" s="16" t="s">
        <v>79</v>
      </c>
      <c r="G194" s="90">
        <v>47</v>
      </c>
      <c r="M194" s="16"/>
      <c r="N194" s="16"/>
      <c r="Q194" s="22"/>
    </row>
    <row r="195" spans="6:17" ht="15.95" hidden="1" customHeight="1" x14ac:dyDescent="0.15"/>
    <row r="196" spans="6:17" ht="15.95" customHeight="1" x14ac:dyDescent="0.15"/>
  </sheetData>
  <sheetProtection algorithmName="SHA-512" hashValue="V9dq6cAf3ukQLl4jc61Q07cWb4i7a/W30MkONa0oksHk8bRy7ehRAsy7krPE7iIpc/JQlzxMe2vLHj4VIxswcw==" saltValue="XqPnbqWjPm0EiyYzmqEaqA==" spinCount="100000" sheet="1" objects="1" scenarios="1"/>
  <mergeCells count="219">
    <mergeCell ref="K93:L93"/>
    <mergeCell ref="C140:E140"/>
    <mergeCell ref="J140:K140"/>
    <mergeCell ref="C141:E141"/>
    <mergeCell ref="J141:K141"/>
    <mergeCell ref="C137:E137"/>
    <mergeCell ref="J137:K137"/>
    <mergeCell ref="C138:E138"/>
    <mergeCell ref="J138:K138"/>
    <mergeCell ref="C139:E139"/>
    <mergeCell ref="J139:K139"/>
    <mergeCell ref="C132:E132"/>
    <mergeCell ref="C133:E133"/>
    <mergeCell ref="C134:E134"/>
    <mergeCell ref="C135:E135"/>
    <mergeCell ref="J135:K135"/>
    <mergeCell ref="C136:E136"/>
    <mergeCell ref="J136:K136"/>
    <mergeCell ref="C126:E126"/>
    <mergeCell ref="C127:E127"/>
    <mergeCell ref="C128:E128"/>
    <mergeCell ref="C129:E129"/>
    <mergeCell ref="C130:E130"/>
    <mergeCell ref="C131:E131"/>
    <mergeCell ref="C120:E120"/>
    <mergeCell ref="C121:E121"/>
    <mergeCell ref="C122:E122"/>
    <mergeCell ref="C123:E123"/>
    <mergeCell ref="C124:E124"/>
    <mergeCell ref="C125:E125"/>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05:E105"/>
    <mergeCell ref="F105:H105"/>
    <mergeCell ref="I105:K105"/>
    <mergeCell ref="C106:E106"/>
    <mergeCell ref="F106:H106"/>
    <mergeCell ref="I106:K106"/>
    <mergeCell ref="C103:E103"/>
    <mergeCell ref="F103:H103"/>
    <mergeCell ref="I103:K103"/>
    <mergeCell ref="C104:E104"/>
    <mergeCell ref="F104:H104"/>
    <mergeCell ref="I104:K104"/>
    <mergeCell ref="C101:E101"/>
    <mergeCell ref="F101:H101"/>
    <mergeCell ref="I101:K101"/>
    <mergeCell ref="C102:E102"/>
    <mergeCell ref="F102:H102"/>
    <mergeCell ref="I102:K102"/>
    <mergeCell ref="C99:E99"/>
    <mergeCell ref="F99:H99"/>
    <mergeCell ref="I99:K99"/>
    <mergeCell ref="C100:E100"/>
    <mergeCell ref="F100:H100"/>
    <mergeCell ref="I100:K100"/>
    <mergeCell ref="C97:E97"/>
    <mergeCell ref="F97:H97"/>
    <mergeCell ref="I97:K97"/>
    <mergeCell ref="C98:E98"/>
    <mergeCell ref="F98:H98"/>
    <mergeCell ref="I98:K98"/>
    <mergeCell ref="C95:E95"/>
    <mergeCell ref="F95:H95"/>
    <mergeCell ref="I95:K95"/>
    <mergeCell ref="C96:E96"/>
    <mergeCell ref="F96:H96"/>
    <mergeCell ref="I96:K96"/>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1:E81"/>
    <mergeCell ref="F81:H81"/>
    <mergeCell ref="I81:K81"/>
    <mergeCell ref="C82:E82"/>
    <mergeCell ref="F82:H82"/>
    <mergeCell ref="I82:K82"/>
    <mergeCell ref="C79:E79"/>
    <mergeCell ref="F79:H79"/>
    <mergeCell ref="I79:K79"/>
    <mergeCell ref="C80:E80"/>
    <mergeCell ref="F80:H80"/>
    <mergeCell ref="I80:K80"/>
    <mergeCell ref="C77:E77"/>
    <mergeCell ref="F77:H77"/>
    <mergeCell ref="I77:K77"/>
    <mergeCell ref="C78:E78"/>
    <mergeCell ref="F78:H78"/>
    <mergeCell ref="I78:K78"/>
    <mergeCell ref="C75:E75"/>
    <mergeCell ref="F75:H75"/>
    <mergeCell ref="I75:K75"/>
    <mergeCell ref="C76:E76"/>
    <mergeCell ref="F76:H76"/>
    <mergeCell ref="I76:K76"/>
    <mergeCell ref="C73:E73"/>
    <mergeCell ref="F73:H73"/>
    <mergeCell ref="I73:K73"/>
    <mergeCell ref="C74:E74"/>
    <mergeCell ref="F74:H74"/>
    <mergeCell ref="I74:K74"/>
    <mergeCell ref="C71:E71"/>
    <mergeCell ref="F71:H71"/>
    <mergeCell ref="I71:K71"/>
    <mergeCell ref="C72:E72"/>
    <mergeCell ref="F72:H72"/>
    <mergeCell ref="I72:K72"/>
    <mergeCell ref="N67:N68"/>
    <mergeCell ref="C69:E69"/>
    <mergeCell ref="F69:H69"/>
    <mergeCell ref="I69:K69"/>
    <mergeCell ref="C70:E70"/>
    <mergeCell ref="F70:H70"/>
    <mergeCell ref="I70:K70"/>
    <mergeCell ref="C60:E60"/>
    <mergeCell ref="C61:E61"/>
    <mergeCell ref="C62:E62"/>
    <mergeCell ref="C63:E63"/>
    <mergeCell ref="C64:E64"/>
    <mergeCell ref="C65:E65"/>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50:E53 C55:E65">
    <cfRule type="expression" dxfId="49" priority="17">
      <formula>$C50&lt;&gt;""</formula>
    </cfRule>
  </conditionalFormatting>
  <conditionalFormatting sqref="C69:E90">
    <cfRule type="expression" dxfId="48" priority="1">
      <formula>$E$25=$D$183</formula>
    </cfRule>
  </conditionalFormatting>
  <conditionalFormatting sqref="C95:E116">
    <cfRule type="expression" dxfId="47" priority="11">
      <formula>AND($E$28&lt;&gt;"",$E$28&lt;&gt;"以下なし")</formula>
    </cfRule>
  </conditionalFormatting>
  <conditionalFormatting sqref="C120:E141">
    <cfRule type="expression" dxfId="46" priority="6">
      <formula>C120&lt;&gt;""</formula>
    </cfRule>
    <cfRule type="expression" dxfId="45" priority="7">
      <formula>AND($E$31&lt;&gt;"",$E$31&lt;&gt;"以下なし")</formula>
    </cfRule>
  </conditionalFormatting>
  <conditionalFormatting sqref="C69:K90">
    <cfRule type="expression" dxfId="44" priority="2">
      <formula>C69&lt;&gt;""</formula>
    </cfRule>
  </conditionalFormatting>
  <conditionalFormatting sqref="C95:K116">
    <cfRule type="expression" dxfId="43" priority="8">
      <formula>C95&lt;&gt;""</formula>
    </cfRule>
  </conditionalFormatting>
  <conditionalFormatting sqref="E25:K31">
    <cfRule type="expression" dxfId="42" priority="18">
      <formula>$E$25=$D$183</formula>
    </cfRule>
    <cfRule type="expression" dxfId="41" priority="25">
      <formula>E25&lt;&gt;""</formula>
    </cfRule>
  </conditionalFormatting>
  <conditionalFormatting sqref="E26:K31">
    <cfRule type="expression" dxfId="40" priority="24">
      <formula>$E$26=$D$183</formula>
    </cfRule>
  </conditionalFormatting>
  <conditionalFormatting sqref="E27:K31">
    <cfRule type="expression" dxfId="39" priority="23">
      <formula>$E$27=$D$183</formula>
    </cfRule>
  </conditionalFormatting>
  <conditionalFormatting sqref="E28:K31">
    <cfRule type="expression" dxfId="38" priority="22">
      <formula>$E$28=$D$183</formula>
    </cfRule>
  </conditionalFormatting>
  <conditionalFormatting sqref="E29:K31">
    <cfRule type="expression" dxfId="37" priority="21">
      <formula>$E$29=$D$183</formula>
    </cfRule>
  </conditionalFormatting>
  <conditionalFormatting sqref="E30:K31">
    <cfRule type="expression" dxfId="36" priority="20">
      <formula>$E$30=$D$183</formula>
    </cfRule>
  </conditionalFormatting>
  <conditionalFormatting sqref="E31:K31">
    <cfRule type="expression" dxfId="35" priority="19">
      <formula>$E$31=$D$183</formula>
    </cfRule>
  </conditionalFormatting>
  <conditionalFormatting sqref="F69:H90">
    <cfRule type="expression" dxfId="34" priority="14">
      <formula>AND($E$26&lt;&gt;"",$E$26&lt;&gt;"以下なし")</formula>
    </cfRule>
  </conditionalFormatting>
  <conditionalFormatting sqref="F95:H116">
    <cfRule type="expression" dxfId="33" priority="10">
      <formula>AND($E$29&lt;&gt;"",$E$29&lt;&gt;"以下なし")</formula>
    </cfRule>
  </conditionalFormatting>
  <conditionalFormatting sqref="G49">
    <cfRule type="expression" dxfId="32" priority="3">
      <formula>$G$49="OK"</formula>
    </cfRule>
    <cfRule type="expression" dxfId="31" priority="4">
      <formula>$G$49="NG"</formula>
    </cfRule>
  </conditionalFormatting>
  <conditionalFormatting sqref="I69:K90">
    <cfRule type="expression" dxfId="30" priority="13">
      <formula>AND($E$27&lt;&gt;"",$E$27&lt;&gt;"以下なし")</formula>
    </cfRule>
  </conditionalFormatting>
  <conditionalFormatting sqref="I95:K116">
    <cfRule type="expression" dxfId="29" priority="9">
      <formula>AND($E$30&lt;&gt;"",$E$30&lt;&gt;"以下なし")</formula>
    </cfRule>
  </conditionalFormatting>
  <dataValidations count="2">
    <dataValidation type="list" allowBlank="1" showInputMessage="1" showErrorMessage="1" sqref="E25:F31" xr:uid="{C28FBAD4-E059-4D86-9493-FA82529531D2}">
      <formula1>$D$171:$D$183</formula1>
    </dataValidation>
    <dataValidation type="list" allowBlank="1" showInputMessage="1" showErrorMessage="1" sqref="H25:I31" xr:uid="{7D234AF6-A665-4F22-AF0D-E42C1711ED3B}">
      <formula1>$D$184:$D$190</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実態調査</vt:lpstr>
      <vt:lpstr>表紙･目次</vt:lpstr>
      <vt:lpstr>調査票(1期主)</vt:lpstr>
      <vt:lpstr>調査票(1期1従)</vt:lpstr>
      <vt:lpstr>調査票(1期2従)</vt:lpstr>
      <vt:lpstr>調査票(2期主)</vt:lpstr>
      <vt:lpstr>調査票(2期従)</vt:lpstr>
      <vt:lpstr>調査票(3期主)</vt:lpstr>
      <vt:lpstr>調査票(3期従)</vt:lpstr>
      <vt:lpstr>調査票(4期主)</vt:lpstr>
      <vt:lpstr>ck</vt:lpstr>
      <vt:lpstr>ck!Print_Area</vt:lpstr>
      <vt:lpstr>実態調査!Print_Area</vt:lpstr>
      <vt:lpstr>'調査票(1期1従)'!Print_Area</vt:lpstr>
      <vt:lpstr>'調査票(1期2従)'!Print_Area</vt:lpstr>
      <vt:lpstr>'調査票(1期主)'!Print_Area</vt:lpstr>
      <vt:lpstr>'調査票(2期主)'!Print_Area</vt:lpstr>
      <vt:lpstr>'調査票(2期従)'!Print_Area</vt:lpstr>
      <vt:lpstr>'調査票(3期主)'!Print_Area</vt:lpstr>
      <vt:lpstr>'調査票(3期従)'!Print_Area</vt:lpstr>
      <vt:lpstr>'調査票(4期主)'!Print_Area</vt:lpstr>
      <vt:lpstr>表紙･目次!Print_Area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2024-04-22T07:16:05Z</cp:lastPrinted>
  <dcterms:created xsi:type="dcterms:W3CDTF">2023-11-14T05:31:31Z</dcterms:created>
  <dcterms:modified xsi:type="dcterms:W3CDTF">2025-04-16T08:59:34Z</dcterms:modified>
</cp:coreProperties>
</file>