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0331_調査票R5追加修正(週休2日プルダウン修正)\20250416_国交省送付一式\20250416_国交省送付【最終版】発注者用\"/>
    </mc:Choice>
  </mc:AlternateContent>
  <xr:revisionPtr revIDLastSave="0" documentId="13_ncr:1_{636C20A3-8F91-4E27-9771-1B7CA9CFCF50}" xr6:coauthVersionLast="47" xr6:coauthVersionMax="47" xr10:uidLastSave="{00000000-0000-0000-0000-000000000000}"/>
  <workbookProtection workbookAlgorithmName="SHA-512" workbookHashValue="O9At6u25TPlfc9gsSxjDRZtSTPA9AkTjWMFi3pW6ztWtPjkLj+wuq0Wiehn9Eg1s7y9CfPhCrb++SUI75+fZMg==" workbookSaltValue="drCbNTv+rkf2DVmzt0cqRA==" workbookSpinCount="100000" lockStructure="1"/>
  <bookViews>
    <workbookView xWindow="-28920" yWindow="-120" windowWidth="29040" windowHeight="15720" tabRatio="784" activeTab="1" xr2:uid="{CAAF8575-72EA-49C9-83CC-CA67D613F518}"/>
  </bookViews>
  <sheets>
    <sheet name="実態調査" sheetId="13" r:id="rId1"/>
    <sheet name="表紙･目次" sheetId="12"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1"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1"/>
  <c r="R31" i="11"/>
  <c r="R30" i="11"/>
  <c r="R29" i="11"/>
  <c r="Q106" i="11"/>
  <c r="P106" i="11"/>
  <c r="O106" i="11"/>
  <c r="N106" i="11"/>
  <c r="M106" i="11"/>
  <c r="L106" i="11"/>
  <c r="K106" i="11"/>
  <c r="Q105" i="11"/>
  <c r="P105" i="11"/>
  <c r="O105" i="11"/>
  <c r="N105" i="11"/>
  <c r="M105" i="11"/>
  <c r="L105" i="11"/>
  <c r="K105" i="11"/>
  <c r="Q104" i="11"/>
  <c r="P104" i="11"/>
  <c r="O104" i="11"/>
  <c r="N104" i="11"/>
  <c r="M104" i="11"/>
  <c r="L104" i="11"/>
  <c r="K104" i="11"/>
  <c r="Q103" i="11"/>
  <c r="P103" i="11"/>
  <c r="O103" i="11"/>
  <c r="N103" i="11"/>
  <c r="M103" i="11"/>
  <c r="L103" i="11"/>
  <c r="K103" i="11"/>
  <c r="Q85" i="11"/>
  <c r="P85" i="11"/>
  <c r="O85" i="11"/>
  <c r="N85" i="11"/>
  <c r="M85" i="11"/>
  <c r="L85" i="11"/>
  <c r="K85" i="11"/>
  <c r="Q84" i="11"/>
  <c r="P84" i="11"/>
  <c r="O84" i="11"/>
  <c r="N84" i="11"/>
  <c r="M84" i="11"/>
  <c r="L84" i="11"/>
  <c r="K84" i="11"/>
  <c r="Q83" i="11"/>
  <c r="P83" i="11"/>
  <c r="O83" i="11"/>
  <c r="N83" i="11"/>
  <c r="M83" i="11"/>
  <c r="L83" i="11"/>
  <c r="K83" i="11"/>
  <c r="Q82" i="11"/>
  <c r="P82" i="11"/>
  <c r="O82" i="11"/>
  <c r="N82" i="11"/>
  <c r="M82" i="11"/>
  <c r="L82" i="11"/>
  <c r="K82" i="11"/>
  <c r="X64" i="11"/>
  <c r="W64" i="11"/>
  <c r="V64" i="11"/>
  <c r="U64" i="11"/>
  <c r="T64" i="11"/>
  <c r="S64" i="11"/>
  <c r="R64" i="11"/>
  <c r="X63" i="11"/>
  <c r="W63" i="11"/>
  <c r="V63" i="11"/>
  <c r="U63" i="11"/>
  <c r="T63" i="11"/>
  <c r="S63" i="11"/>
  <c r="R63" i="11"/>
  <c r="X62" i="11"/>
  <c r="W62" i="11"/>
  <c r="V62" i="11"/>
  <c r="U62" i="11"/>
  <c r="T62" i="11"/>
  <c r="S62" i="11"/>
  <c r="R62" i="11"/>
  <c r="X61" i="11"/>
  <c r="W61" i="11"/>
  <c r="V61" i="11"/>
  <c r="U61" i="11"/>
  <c r="T61" i="11"/>
  <c r="S61" i="11"/>
  <c r="R61" i="11"/>
  <c r="Q64" i="11"/>
  <c r="P64" i="11"/>
  <c r="O64" i="11"/>
  <c r="N64" i="11"/>
  <c r="M64" i="11"/>
  <c r="L64" i="11"/>
  <c r="K64" i="11"/>
  <c r="Q63" i="11"/>
  <c r="P63" i="11"/>
  <c r="O63" i="11"/>
  <c r="N63" i="11"/>
  <c r="M63" i="11"/>
  <c r="L63" i="11"/>
  <c r="K63" i="11"/>
  <c r="Q62" i="11"/>
  <c r="P62" i="11"/>
  <c r="O62" i="11"/>
  <c r="N62" i="11"/>
  <c r="M62" i="11"/>
  <c r="L62" i="11"/>
  <c r="K62" i="11"/>
  <c r="Q61" i="11"/>
  <c r="P61" i="11"/>
  <c r="O61" i="11"/>
  <c r="N61" i="11"/>
  <c r="M61" i="11"/>
  <c r="L61" i="11"/>
  <c r="K61" i="11"/>
  <c r="J75" i="11"/>
  <c r="I75" i="11"/>
  <c r="H75" i="11"/>
  <c r="G75" i="11"/>
  <c r="F75" i="11"/>
  <c r="E75" i="11"/>
  <c r="D75" i="11"/>
  <c r="J74" i="11"/>
  <c r="I74" i="11"/>
  <c r="H74" i="11"/>
  <c r="G74" i="11"/>
  <c r="F74" i="11"/>
  <c r="E74" i="11"/>
  <c r="D74" i="11"/>
  <c r="J73" i="11"/>
  <c r="I73" i="11"/>
  <c r="H73" i="11"/>
  <c r="G73" i="11"/>
  <c r="F73" i="11"/>
  <c r="E73" i="11"/>
  <c r="D73" i="11"/>
  <c r="J72" i="11"/>
  <c r="I72" i="11"/>
  <c r="H72" i="11"/>
  <c r="G72" i="11"/>
  <c r="F72" i="11"/>
  <c r="E72" i="11"/>
  <c r="D72" i="11"/>
  <c r="J71" i="11"/>
  <c r="I71" i="11"/>
  <c r="H71" i="11"/>
  <c r="G71" i="11"/>
  <c r="F71" i="11"/>
  <c r="E71" i="11"/>
  <c r="D71" i="11"/>
  <c r="J70" i="11"/>
  <c r="I70" i="11"/>
  <c r="H70" i="11"/>
  <c r="G70" i="11"/>
  <c r="F70" i="11"/>
  <c r="E70" i="11"/>
  <c r="D70" i="11"/>
  <c r="J69" i="11"/>
  <c r="I69" i="11"/>
  <c r="H69" i="11"/>
  <c r="G69" i="11"/>
  <c r="F69" i="11"/>
  <c r="E69" i="11"/>
  <c r="D69" i="11"/>
  <c r="J68" i="11"/>
  <c r="I68" i="11"/>
  <c r="H68" i="11"/>
  <c r="G68" i="11"/>
  <c r="F68" i="11"/>
  <c r="E68" i="11"/>
  <c r="D68" i="11"/>
  <c r="J67" i="11"/>
  <c r="I67" i="11"/>
  <c r="H67" i="11"/>
  <c r="G67" i="11"/>
  <c r="F67" i="11"/>
  <c r="E67" i="11"/>
  <c r="D67" i="11"/>
  <c r="J66" i="11"/>
  <c r="I66" i="11"/>
  <c r="H66" i="11"/>
  <c r="G66" i="11"/>
  <c r="F66" i="11"/>
  <c r="E66" i="11"/>
  <c r="D66" i="11"/>
  <c r="J65" i="11"/>
  <c r="I65" i="11"/>
  <c r="H65" i="11"/>
  <c r="G65" i="11"/>
  <c r="F65" i="11"/>
  <c r="E65" i="11"/>
  <c r="D65" i="11"/>
  <c r="J64" i="11"/>
  <c r="I64" i="11"/>
  <c r="H64" i="11"/>
  <c r="G64" i="11"/>
  <c r="F64" i="11"/>
  <c r="E64" i="11"/>
  <c r="D64" i="11"/>
  <c r="J63" i="11"/>
  <c r="I63" i="11"/>
  <c r="H63" i="11"/>
  <c r="G63" i="11"/>
  <c r="F63" i="11"/>
  <c r="E63" i="11"/>
  <c r="D63" i="11"/>
  <c r="J62" i="11"/>
  <c r="I62" i="11"/>
  <c r="H62" i="11"/>
  <c r="G62" i="11"/>
  <c r="F62" i="11"/>
  <c r="E62" i="11"/>
  <c r="D62" i="11"/>
  <c r="J61" i="11"/>
  <c r="I61" i="11"/>
  <c r="H61" i="11"/>
  <c r="G61" i="11"/>
  <c r="F61" i="11"/>
  <c r="E61" i="11"/>
  <c r="D61" i="11"/>
  <c r="J60" i="11"/>
  <c r="I60" i="11"/>
  <c r="H60" i="11"/>
  <c r="G60" i="11"/>
  <c r="F60" i="11"/>
  <c r="E60" i="11"/>
  <c r="D60" i="11"/>
  <c r="D53" i="11"/>
  <c r="D52" i="11"/>
  <c r="D51" i="11"/>
  <c r="D50" i="11"/>
  <c r="D49" i="11"/>
  <c r="D48" i="11"/>
  <c r="D47" i="11"/>
  <c r="D46" i="11"/>
  <c r="D45" i="11"/>
  <c r="D44" i="11"/>
  <c r="D42" i="11"/>
  <c r="D41" i="11"/>
  <c r="D40" i="11"/>
  <c r="D39"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F1" i="11"/>
  <c r="H22" i="9" l="1"/>
  <c r="E22" i="9"/>
  <c r="H22" i="7"/>
  <c r="E22" i="7"/>
  <c r="H22" i="2"/>
  <c r="E22" i="2"/>
  <c r="G35" i="1" l="1"/>
  <c r="J106" i="9" l="1"/>
  <c r="J105" i="9"/>
  <c r="J104" i="9"/>
  <c r="J103" i="9"/>
  <c r="J102" i="9"/>
  <c r="J101" i="9"/>
  <c r="J100" i="9"/>
  <c r="J106" i="7"/>
  <c r="J105" i="7"/>
  <c r="J104" i="7"/>
  <c r="J103" i="7"/>
  <c r="J102" i="7"/>
  <c r="J101" i="7"/>
  <c r="J100" i="7"/>
  <c r="J106" i="4"/>
  <c r="J105" i="4"/>
  <c r="J104" i="4"/>
  <c r="J103" i="4"/>
  <c r="J102" i="4"/>
  <c r="J101" i="4"/>
  <c r="J100" i="4"/>
  <c r="J106" i="2"/>
  <c r="J105" i="2"/>
  <c r="J104" i="2"/>
  <c r="J103" i="2"/>
  <c r="J102" i="2"/>
  <c r="J101" i="2"/>
  <c r="J100" i="2"/>
  <c r="J106" i="1"/>
  <c r="J76" i="11" s="1"/>
  <c r="J105" i="1"/>
  <c r="I76" i="11" s="1"/>
  <c r="J104" i="1"/>
  <c r="H76" i="11" s="1"/>
  <c r="J103" i="1"/>
  <c r="G76" i="11" s="1"/>
  <c r="J101" i="1"/>
  <c r="E76" i="11" s="1"/>
  <c r="J100" i="1"/>
  <c r="D76" i="11" s="1"/>
  <c r="J102" i="1"/>
  <c r="F76" i="11" s="1"/>
  <c r="C54" i="1" l="1"/>
  <c r="C49" i="1" l="1"/>
  <c r="G49" i="1" s="1"/>
  <c r="D43" i="11"/>
  <c r="S12" i="11"/>
  <c r="R12" i="11" s="1"/>
  <c r="Q28" i="11"/>
  <c r="Q27" i="11"/>
  <c r="Q26" i="11"/>
  <c r="Q25" i="11"/>
  <c r="P25" i="11" s="1"/>
  <c r="Q24" i="11"/>
  <c r="Q23" i="11"/>
  <c r="Q22" i="11"/>
  <c r="Q20" i="11"/>
  <c r="Q17" i="11"/>
  <c r="Q16" i="11"/>
  <c r="Q15" i="11"/>
  <c r="Q12" i="11"/>
  <c r="Q10" i="11"/>
  <c r="Q9" i="11"/>
  <c r="P12" i="11"/>
  <c r="P10" i="11"/>
  <c r="K28" i="11"/>
  <c r="K27" i="11"/>
  <c r="K26" i="11"/>
  <c r="K25" i="11"/>
  <c r="J25" i="11" s="1"/>
  <c r="K24" i="11"/>
  <c r="K23" i="11"/>
  <c r="K22" i="11"/>
  <c r="K20" i="11"/>
  <c r="K17" i="11"/>
  <c r="K16" i="11"/>
  <c r="K15" i="11"/>
  <c r="K12" i="11"/>
  <c r="K10" i="11"/>
  <c r="J10" i="11" s="1"/>
  <c r="K9" i="11"/>
  <c r="J12" i="11"/>
  <c r="G12" i="11"/>
  <c r="F12" i="11" s="1"/>
  <c r="D7" i="11"/>
  <c r="D25" i="11"/>
  <c r="D19" i="11"/>
  <c r="D18" i="11"/>
  <c r="D14" i="11"/>
  <c r="D13" i="11"/>
  <c r="D12" i="11"/>
  <c r="D11" i="11"/>
  <c r="D10" i="11"/>
  <c r="I54" i="11"/>
  <c r="L54" i="11"/>
  <c r="K53" i="11"/>
  <c r="K52" i="11"/>
  <c r="K51" i="11"/>
  <c r="K50" i="11"/>
  <c r="K49" i="11"/>
  <c r="K48" i="11"/>
  <c r="K47" i="11"/>
  <c r="K46" i="11"/>
  <c r="K45" i="11"/>
  <c r="K44" i="11"/>
  <c r="K42" i="11"/>
  <c r="K41" i="11"/>
  <c r="K40" i="11"/>
  <c r="K39" i="11"/>
  <c r="H53" i="11"/>
  <c r="H52" i="11"/>
  <c r="H51" i="11"/>
  <c r="H50" i="11"/>
  <c r="H49" i="11"/>
  <c r="H48" i="11"/>
  <c r="H47" i="11"/>
  <c r="H46" i="11"/>
  <c r="H45" i="11"/>
  <c r="H44" i="11"/>
  <c r="H42" i="11"/>
  <c r="H41" i="11"/>
  <c r="H40" i="11"/>
  <c r="H39" i="11"/>
  <c r="F53" i="11"/>
  <c r="F52" i="11"/>
  <c r="F51" i="11"/>
  <c r="F50" i="11"/>
  <c r="F49" i="11"/>
  <c r="F48" i="11"/>
  <c r="F47" i="11"/>
  <c r="F46" i="11"/>
  <c r="F45" i="11"/>
  <c r="F44" i="11"/>
  <c r="F42" i="11"/>
  <c r="F41" i="11"/>
  <c r="F40" i="11"/>
  <c r="F39" i="11"/>
  <c r="E53" i="11"/>
  <c r="E52" i="11"/>
  <c r="E51" i="11"/>
  <c r="E50" i="11"/>
  <c r="M50" i="11" s="1"/>
  <c r="E49" i="11"/>
  <c r="E48" i="11"/>
  <c r="M48" i="11" s="1"/>
  <c r="E47" i="11"/>
  <c r="E46" i="11"/>
  <c r="E45" i="11"/>
  <c r="E44" i="11"/>
  <c r="E42" i="11"/>
  <c r="E41" i="11"/>
  <c r="E40" i="11"/>
  <c r="E39" i="11"/>
  <c r="G53" i="11"/>
  <c r="G52" i="11"/>
  <c r="G51" i="11"/>
  <c r="G50" i="11"/>
  <c r="G49" i="11"/>
  <c r="G48" i="11"/>
  <c r="G47" i="11"/>
  <c r="G46" i="11"/>
  <c r="G45" i="11"/>
  <c r="G44" i="11"/>
  <c r="N44" i="11" s="1"/>
  <c r="G42" i="11"/>
  <c r="N42" i="11" s="1"/>
  <c r="G41" i="11"/>
  <c r="G40" i="11"/>
  <c r="G39" i="11"/>
  <c r="J53" i="11"/>
  <c r="O53" i="11" s="1"/>
  <c r="J52" i="11"/>
  <c r="J51" i="11"/>
  <c r="O51" i="11" s="1"/>
  <c r="J50" i="11"/>
  <c r="J49" i="11"/>
  <c r="J48" i="11"/>
  <c r="J47" i="11"/>
  <c r="J46" i="11"/>
  <c r="J45" i="11"/>
  <c r="J44" i="11"/>
  <c r="J42" i="11"/>
  <c r="J41" i="11"/>
  <c r="J40" i="11"/>
  <c r="J39" i="11"/>
  <c r="O45" i="11" l="1"/>
  <c r="O47" i="11"/>
  <c r="O41" i="11"/>
  <c r="O46" i="11"/>
  <c r="M51" i="11"/>
  <c r="N45" i="11"/>
  <c r="O49" i="11"/>
  <c r="O42" i="11"/>
  <c r="M52" i="11"/>
  <c r="O50" i="11"/>
  <c r="N39" i="11"/>
  <c r="N51" i="11"/>
  <c r="N40" i="11"/>
  <c r="N52" i="11"/>
  <c r="M46" i="11"/>
  <c r="N53" i="11"/>
  <c r="M45" i="11"/>
  <c r="M47" i="11"/>
  <c r="N41" i="11"/>
  <c r="O48" i="11"/>
  <c r="M40" i="11"/>
  <c r="N46" i="11"/>
  <c r="M53" i="11"/>
  <c r="M42" i="11"/>
  <c r="N48" i="11"/>
  <c r="N47" i="11"/>
  <c r="O40" i="11"/>
  <c r="O52" i="11"/>
  <c r="N49" i="11"/>
  <c r="M41" i="11"/>
  <c r="N50" i="11"/>
  <c r="P50" i="11" s="1"/>
  <c r="M44" i="11"/>
  <c r="O44" i="11"/>
  <c r="M49" i="11"/>
  <c r="M39" i="11"/>
  <c r="O39" i="11"/>
  <c r="R121" i="11"/>
  <c r="S121" i="11"/>
  <c r="T121" i="11"/>
  <c r="U121" i="11"/>
  <c r="V121" i="11"/>
  <c r="W121" i="11"/>
  <c r="X121" i="11"/>
  <c r="R122" i="11"/>
  <c r="S122" i="11"/>
  <c r="T122" i="11"/>
  <c r="U122" i="11"/>
  <c r="V122" i="11"/>
  <c r="W122" i="11"/>
  <c r="X122" i="11"/>
  <c r="Q118" i="11"/>
  <c r="Q122" i="11" s="1"/>
  <c r="P118" i="11"/>
  <c r="P122" i="11" s="1"/>
  <c r="O118" i="11"/>
  <c r="O122" i="11" s="1"/>
  <c r="N118" i="11"/>
  <c r="N122" i="11" s="1"/>
  <c r="M118" i="11"/>
  <c r="M122" i="11" s="1"/>
  <c r="L118" i="11"/>
  <c r="L122" i="11" s="1"/>
  <c r="Q97" i="11"/>
  <c r="Q121" i="11" s="1"/>
  <c r="P97" i="11"/>
  <c r="P121" i="11" s="1"/>
  <c r="O97" i="11"/>
  <c r="O121" i="11" s="1"/>
  <c r="N97" i="11"/>
  <c r="N121" i="11" s="1"/>
  <c r="M97" i="11"/>
  <c r="M121" i="11" s="1"/>
  <c r="L97" i="11"/>
  <c r="L121" i="11" s="1"/>
  <c r="X76" i="11"/>
  <c r="X120" i="11" s="1"/>
  <c r="W76" i="11"/>
  <c r="W120" i="11" s="1"/>
  <c r="V76" i="11"/>
  <c r="V120" i="11" s="1"/>
  <c r="U76" i="11"/>
  <c r="U120" i="11" s="1"/>
  <c r="T76" i="11"/>
  <c r="T120" i="11" s="1"/>
  <c r="S76" i="11"/>
  <c r="S120" i="11" s="1"/>
  <c r="Q76" i="11"/>
  <c r="Q120" i="11" s="1"/>
  <c r="P76" i="11"/>
  <c r="P120" i="11" s="1"/>
  <c r="O76" i="11"/>
  <c r="O120" i="11" s="1"/>
  <c r="N76" i="11"/>
  <c r="N120" i="11" s="1"/>
  <c r="M76" i="11"/>
  <c r="M120" i="11" s="1"/>
  <c r="L76" i="11"/>
  <c r="L120" i="11" s="1"/>
  <c r="J120" i="11"/>
  <c r="Q117" i="11"/>
  <c r="P117" i="11"/>
  <c r="O117" i="11"/>
  <c r="N117" i="11"/>
  <c r="M117" i="11"/>
  <c r="L117" i="11"/>
  <c r="K117" i="11"/>
  <c r="Q116" i="11"/>
  <c r="P116" i="11"/>
  <c r="O116" i="11"/>
  <c r="N116" i="11"/>
  <c r="M116" i="11"/>
  <c r="L116" i="11"/>
  <c r="K116" i="11"/>
  <c r="Q115" i="11"/>
  <c r="P115" i="11"/>
  <c r="O115" i="11"/>
  <c r="N115" i="11"/>
  <c r="M115" i="11"/>
  <c r="L115" i="11"/>
  <c r="K115" i="11"/>
  <c r="Q114" i="11"/>
  <c r="P114" i="11"/>
  <c r="O114" i="11"/>
  <c r="N114" i="11"/>
  <c r="M114" i="11"/>
  <c r="L114" i="11"/>
  <c r="K114" i="11"/>
  <c r="Q113" i="11"/>
  <c r="P113" i="11"/>
  <c r="O113" i="11"/>
  <c r="N113" i="11"/>
  <c r="M113" i="11"/>
  <c r="L113" i="11"/>
  <c r="K113" i="11"/>
  <c r="Q112" i="11"/>
  <c r="P112" i="11"/>
  <c r="O112" i="11"/>
  <c r="N112" i="11"/>
  <c r="M112" i="11"/>
  <c r="L112" i="11"/>
  <c r="K112" i="11"/>
  <c r="Q111" i="11"/>
  <c r="P111" i="11"/>
  <c r="O111" i="11"/>
  <c r="N111" i="11"/>
  <c r="M111" i="11"/>
  <c r="L111" i="11"/>
  <c r="K111" i="11"/>
  <c r="Q110" i="11"/>
  <c r="P110" i="11"/>
  <c r="O110" i="11"/>
  <c r="N110" i="11"/>
  <c r="M110" i="11"/>
  <c r="L110" i="11"/>
  <c r="K110" i="11"/>
  <c r="Q109" i="11"/>
  <c r="P109" i="11"/>
  <c r="O109" i="11"/>
  <c r="N109" i="11"/>
  <c r="M109" i="11"/>
  <c r="L109" i="11"/>
  <c r="K109" i="11"/>
  <c r="Q108" i="11"/>
  <c r="P108" i="11"/>
  <c r="O108" i="11"/>
  <c r="N108" i="11"/>
  <c r="M108" i="11"/>
  <c r="L108" i="11"/>
  <c r="K108" i="11"/>
  <c r="Q107" i="11"/>
  <c r="P107" i="11"/>
  <c r="O107" i="11"/>
  <c r="N107" i="11"/>
  <c r="M107" i="11"/>
  <c r="L107" i="11"/>
  <c r="K107" i="11"/>
  <c r="Q102" i="11"/>
  <c r="P102" i="11"/>
  <c r="O102" i="11"/>
  <c r="N102" i="11"/>
  <c r="M102" i="11"/>
  <c r="L102" i="11"/>
  <c r="K102" i="11"/>
  <c r="J117" i="11"/>
  <c r="I117" i="11"/>
  <c r="H117" i="11"/>
  <c r="G117" i="11"/>
  <c r="F117" i="11"/>
  <c r="E117" i="11"/>
  <c r="D117" i="11"/>
  <c r="J116" i="11"/>
  <c r="I116" i="11"/>
  <c r="H116" i="11"/>
  <c r="G116" i="11"/>
  <c r="F116" i="11"/>
  <c r="E116" i="11"/>
  <c r="D116" i="11"/>
  <c r="J115" i="11"/>
  <c r="I115" i="11"/>
  <c r="H115" i="11"/>
  <c r="G115" i="11"/>
  <c r="F115" i="11"/>
  <c r="E115" i="11"/>
  <c r="D115" i="11"/>
  <c r="J114" i="11"/>
  <c r="I114" i="11"/>
  <c r="H114" i="11"/>
  <c r="G114" i="11"/>
  <c r="F114" i="11"/>
  <c r="E114" i="11"/>
  <c r="D114" i="11"/>
  <c r="J113" i="11"/>
  <c r="I113" i="11"/>
  <c r="H113" i="11"/>
  <c r="G113" i="11"/>
  <c r="F113" i="11"/>
  <c r="E113" i="11"/>
  <c r="D113" i="11"/>
  <c r="J112" i="11"/>
  <c r="I112" i="11"/>
  <c r="H112" i="11"/>
  <c r="G112" i="11"/>
  <c r="F112" i="11"/>
  <c r="E112" i="11"/>
  <c r="D112" i="11"/>
  <c r="J111" i="11"/>
  <c r="I111" i="11"/>
  <c r="H111" i="11"/>
  <c r="G111" i="11"/>
  <c r="F111" i="11"/>
  <c r="E111" i="11"/>
  <c r="D111" i="11"/>
  <c r="J110" i="11"/>
  <c r="I110" i="11"/>
  <c r="H110" i="11"/>
  <c r="G110" i="11"/>
  <c r="F110" i="11"/>
  <c r="E110" i="11"/>
  <c r="D110" i="11"/>
  <c r="J109" i="11"/>
  <c r="I109" i="11"/>
  <c r="H109" i="11"/>
  <c r="G109" i="11"/>
  <c r="F109" i="11"/>
  <c r="E109" i="11"/>
  <c r="D109" i="11"/>
  <c r="J108" i="11"/>
  <c r="I108" i="11"/>
  <c r="H108" i="11"/>
  <c r="G108" i="11"/>
  <c r="F108" i="11"/>
  <c r="E108" i="11"/>
  <c r="D108" i="11"/>
  <c r="J107" i="11"/>
  <c r="I107" i="11"/>
  <c r="H107" i="11"/>
  <c r="G107" i="11"/>
  <c r="F107" i="11"/>
  <c r="E107" i="11"/>
  <c r="D107" i="11"/>
  <c r="Q96" i="11"/>
  <c r="P96" i="11"/>
  <c r="O96" i="11"/>
  <c r="N96" i="11"/>
  <c r="M96" i="11"/>
  <c r="L96" i="11"/>
  <c r="K96" i="11"/>
  <c r="Q95" i="11"/>
  <c r="P95" i="11"/>
  <c r="O95" i="11"/>
  <c r="N95" i="11"/>
  <c r="M95" i="11"/>
  <c r="L95" i="11"/>
  <c r="K95" i="11"/>
  <c r="Q94" i="11"/>
  <c r="P94" i="11"/>
  <c r="O94" i="11"/>
  <c r="N94" i="11"/>
  <c r="M94" i="11"/>
  <c r="L94" i="11"/>
  <c r="K94" i="11"/>
  <c r="Q93" i="11"/>
  <c r="P93" i="11"/>
  <c r="O93" i="11"/>
  <c r="N93" i="11"/>
  <c r="M93" i="11"/>
  <c r="L93" i="11"/>
  <c r="K93" i="11"/>
  <c r="Q92" i="11"/>
  <c r="P92" i="11"/>
  <c r="O92" i="11"/>
  <c r="N92" i="11"/>
  <c r="M92" i="11"/>
  <c r="L92" i="11"/>
  <c r="K92" i="11"/>
  <c r="Q91" i="11"/>
  <c r="P91" i="11"/>
  <c r="O91" i="11"/>
  <c r="N91" i="11"/>
  <c r="M91" i="11"/>
  <c r="L91" i="11"/>
  <c r="K91" i="11"/>
  <c r="Q90" i="11"/>
  <c r="P90" i="11"/>
  <c r="O90" i="11"/>
  <c r="N90" i="11"/>
  <c r="M90" i="11"/>
  <c r="L90" i="11"/>
  <c r="K90" i="11"/>
  <c r="Q89" i="11"/>
  <c r="P89" i="11"/>
  <c r="O89" i="11"/>
  <c r="N89" i="11"/>
  <c r="M89" i="11"/>
  <c r="L89" i="11"/>
  <c r="K89" i="11"/>
  <c r="Q88" i="11"/>
  <c r="P88" i="11"/>
  <c r="O88" i="11"/>
  <c r="N88" i="11"/>
  <c r="M88" i="11"/>
  <c r="L88" i="11"/>
  <c r="K88" i="11"/>
  <c r="Q87" i="11"/>
  <c r="P87" i="11"/>
  <c r="O87" i="11"/>
  <c r="N87" i="11"/>
  <c r="M87" i="11"/>
  <c r="L87" i="11"/>
  <c r="K87" i="11"/>
  <c r="Q86" i="11"/>
  <c r="P86" i="11"/>
  <c r="O86" i="11"/>
  <c r="N86" i="11"/>
  <c r="M86" i="11"/>
  <c r="L86" i="11"/>
  <c r="K86" i="11"/>
  <c r="Q81" i="11"/>
  <c r="P81" i="11"/>
  <c r="O81" i="11"/>
  <c r="N81" i="11"/>
  <c r="M81" i="11"/>
  <c r="L81" i="11"/>
  <c r="K81" i="11"/>
  <c r="J96" i="11"/>
  <c r="I96" i="11"/>
  <c r="H96" i="11"/>
  <c r="G96" i="11"/>
  <c r="F96" i="11"/>
  <c r="E96" i="11"/>
  <c r="D96" i="11"/>
  <c r="J95" i="11"/>
  <c r="I95" i="11"/>
  <c r="H95" i="11"/>
  <c r="G95" i="11"/>
  <c r="F95" i="11"/>
  <c r="E95" i="11"/>
  <c r="D95" i="11"/>
  <c r="J94" i="11"/>
  <c r="I94" i="11"/>
  <c r="H94" i="11"/>
  <c r="G94" i="11"/>
  <c r="F94" i="11"/>
  <c r="E94" i="11"/>
  <c r="D94" i="11"/>
  <c r="J93" i="11"/>
  <c r="I93" i="11"/>
  <c r="H93" i="11"/>
  <c r="G93" i="11"/>
  <c r="F93" i="11"/>
  <c r="E93" i="11"/>
  <c r="D93" i="11"/>
  <c r="J92" i="11"/>
  <c r="I92" i="11"/>
  <c r="H92" i="11"/>
  <c r="G92" i="11"/>
  <c r="F92" i="11"/>
  <c r="E92" i="11"/>
  <c r="D92" i="11"/>
  <c r="J91" i="11"/>
  <c r="I91" i="11"/>
  <c r="H91" i="11"/>
  <c r="G91" i="11"/>
  <c r="F91" i="11"/>
  <c r="E91" i="11"/>
  <c r="D91" i="11"/>
  <c r="J90" i="11"/>
  <c r="I90" i="11"/>
  <c r="H90" i="11"/>
  <c r="G90" i="11"/>
  <c r="F90" i="11"/>
  <c r="E90" i="11"/>
  <c r="D90" i="11"/>
  <c r="J89" i="11"/>
  <c r="I89" i="11"/>
  <c r="H89" i="11"/>
  <c r="G89" i="11"/>
  <c r="F89" i="11"/>
  <c r="E89" i="11"/>
  <c r="D89" i="11"/>
  <c r="J88" i="11"/>
  <c r="I88" i="11"/>
  <c r="H88" i="11"/>
  <c r="G88" i="11"/>
  <c r="F88" i="11"/>
  <c r="E88" i="11"/>
  <c r="D88" i="11"/>
  <c r="J87" i="11"/>
  <c r="I87" i="11"/>
  <c r="H87" i="11"/>
  <c r="G87" i="11"/>
  <c r="F87" i="11"/>
  <c r="E87" i="11"/>
  <c r="D87" i="11"/>
  <c r="J86" i="11"/>
  <c r="I86" i="11"/>
  <c r="H86" i="11"/>
  <c r="G86" i="11"/>
  <c r="F86" i="11"/>
  <c r="E86" i="11"/>
  <c r="D86" i="11"/>
  <c r="P75" i="11"/>
  <c r="P74" i="11"/>
  <c r="P73" i="11"/>
  <c r="P72" i="11"/>
  <c r="P71" i="11"/>
  <c r="P70" i="11"/>
  <c r="P69" i="11"/>
  <c r="P68" i="11"/>
  <c r="P67" i="11"/>
  <c r="P66" i="11"/>
  <c r="P65" i="11"/>
  <c r="W75" i="11"/>
  <c r="W74" i="11"/>
  <c r="W73" i="11"/>
  <c r="W72" i="11"/>
  <c r="W71" i="11"/>
  <c r="W70" i="11"/>
  <c r="W69" i="11"/>
  <c r="W68" i="11"/>
  <c r="W67" i="11"/>
  <c r="W66" i="11"/>
  <c r="W65" i="11"/>
  <c r="V75" i="11"/>
  <c r="V74" i="11"/>
  <c r="V73" i="11"/>
  <c r="V72" i="11"/>
  <c r="V71" i="11"/>
  <c r="V70" i="11"/>
  <c r="V69" i="11"/>
  <c r="V68" i="11"/>
  <c r="V67" i="11"/>
  <c r="V66" i="11"/>
  <c r="V65" i="11"/>
  <c r="O75" i="11"/>
  <c r="O74" i="11"/>
  <c r="O73" i="11"/>
  <c r="O72" i="11"/>
  <c r="O71" i="11"/>
  <c r="O70" i="11"/>
  <c r="O69" i="11"/>
  <c r="O68" i="11"/>
  <c r="O67" i="11"/>
  <c r="O66" i="11"/>
  <c r="O65" i="11"/>
  <c r="X75" i="11"/>
  <c r="X74" i="11"/>
  <c r="X73" i="11"/>
  <c r="X72" i="11"/>
  <c r="X71" i="11"/>
  <c r="X70" i="11"/>
  <c r="X69" i="11"/>
  <c r="X68" i="11"/>
  <c r="X67" i="11"/>
  <c r="X66" i="11"/>
  <c r="X65" i="11"/>
  <c r="U75" i="11"/>
  <c r="U74" i="11"/>
  <c r="U73" i="11"/>
  <c r="U72" i="11"/>
  <c r="U71" i="11"/>
  <c r="U70" i="11"/>
  <c r="U69" i="11"/>
  <c r="U68" i="11"/>
  <c r="U67" i="11"/>
  <c r="U66" i="11"/>
  <c r="U65" i="11"/>
  <c r="Q75" i="11"/>
  <c r="Q74" i="11"/>
  <c r="Q73" i="11"/>
  <c r="Q72" i="11"/>
  <c r="Q71" i="11"/>
  <c r="Q70" i="11"/>
  <c r="Q69" i="11"/>
  <c r="Q68" i="11"/>
  <c r="Q67" i="11"/>
  <c r="Q66" i="11"/>
  <c r="Q65" i="11"/>
  <c r="N75" i="11"/>
  <c r="N74" i="11"/>
  <c r="N73" i="11"/>
  <c r="N72" i="11"/>
  <c r="N71" i="11"/>
  <c r="N70" i="11"/>
  <c r="N69" i="11"/>
  <c r="N68" i="11"/>
  <c r="N67" i="11"/>
  <c r="N66" i="11"/>
  <c r="N65" i="11"/>
  <c r="T75" i="11"/>
  <c r="S75" i="11"/>
  <c r="R75" i="11"/>
  <c r="T74" i="11"/>
  <c r="S74" i="11"/>
  <c r="R74" i="11"/>
  <c r="T73" i="11"/>
  <c r="S73" i="11"/>
  <c r="R73" i="11"/>
  <c r="T72" i="11"/>
  <c r="S72" i="11"/>
  <c r="R72" i="11"/>
  <c r="T71" i="11"/>
  <c r="S71" i="11"/>
  <c r="R71" i="11"/>
  <c r="T70" i="11"/>
  <c r="S70" i="11"/>
  <c r="R70" i="11"/>
  <c r="T69" i="11"/>
  <c r="S69" i="11"/>
  <c r="R69" i="11"/>
  <c r="T68" i="11"/>
  <c r="S68" i="11"/>
  <c r="R68" i="11"/>
  <c r="T67" i="11"/>
  <c r="S67" i="11"/>
  <c r="R67" i="11"/>
  <c r="T66" i="11"/>
  <c r="S66" i="11"/>
  <c r="R66" i="11"/>
  <c r="T65" i="11"/>
  <c r="S65" i="11"/>
  <c r="R65" i="11"/>
  <c r="M75" i="11"/>
  <c r="L75" i="11"/>
  <c r="K75" i="11"/>
  <c r="M74" i="11"/>
  <c r="L74" i="11"/>
  <c r="K74" i="11"/>
  <c r="M73" i="11"/>
  <c r="L73" i="11"/>
  <c r="K73" i="11"/>
  <c r="M72" i="11"/>
  <c r="L72" i="11"/>
  <c r="K72" i="11"/>
  <c r="M71" i="11"/>
  <c r="L71" i="11"/>
  <c r="K71" i="11"/>
  <c r="M70" i="11"/>
  <c r="L70" i="11"/>
  <c r="K70" i="11"/>
  <c r="M69" i="11"/>
  <c r="L69" i="11"/>
  <c r="K69" i="11"/>
  <c r="M68" i="11"/>
  <c r="L68" i="11"/>
  <c r="K68" i="11"/>
  <c r="M67" i="11"/>
  <c r="L67" i="11"/>
  <c r="K67" i="11"/>
  <c r="M66" i="11"/>
  <c r="L66" i="11"/>
  <c r="K66" i="11"/>
  <c r="M65" i="11"/>
  <c r="L65" i="11"/>
  <c r="K65" i="11"/>
  <c r="X60" i="11"/>
  <c r="W60" i="11"/>
  <c r="V60" i="11"/>
  <c r="U60" i="11"/>
  <c r="T60" i="11"/>
  <c r="S60" i="11"/>
  <c r="R60" i="11"/>
  <c r="Q60" i="11"/>
  <c r="P60" i="11"/>
  <c r="O60" i="11"/>
  <c r="N60" i="11"/>
  <c r="M60" i="11"/>
  <c r="L60" i="11"/>
  <c r="K60" i="11"/>
  <c r="C18" i="8"/>
  <c r="J16" i="8"/>
  <c r="J15" i="8"/>
  <c r="J11" i="8"/>
  <c r="K10" i="8"/>
  <c r="C9" i="8"/>
  <c r="Q11" i="11" s="1"/>
  <c r="P11" i="11" s="1"/>
  <c r="H6" i="8"/>
  <c r="H5" i="8"/>
  <c r="C18" i="6"/>
  <c r="J16" i="6"/>
  <c r="J15" i="6"/>
  <c r="J11" i="6"/>
  <c r="K10" i="6"/>
  <c r="C9" i="6"/>
  <c r="K11" i="11" s="1"/>
  <c r="J11" i="11" s="1"/>
  <c r="H6" i="6"/>
  <c r="H5" i="6"/>
  <c r="D1" i="9"/>
  <c r="D1" i="8"/>
  <c r="D1" i="7"/>
  <c r="D1" i="6"/>
  <c r="D1" i="4"/>
  <c r="D1" i="2"/>
  <c r="C54" i="9"/>
  <c r="C54" i="7"/>
  <c r="P48" i="11" l="1"/>
  <c r="K43" i="11"/>
  <c r="K54" i="11" s="1"/>
  <c r="C49" i="9"/>
  <c r="G49" i="9" s="1"/>
  <c r="P42" i="11"/>
  <c r="H43" i="11"/>
  <c r="H54" i="11" s="1"/>
  <c r="C49" i="7"/>
  <c r="P51" i="11"/>
  <c r="P45" i="11"/>
  <c r="K118" i="11"/>
  <c r="K122" i="11" s="1"/>
  <c r="K97" i="11"/>
  <c r="K121" i="11" s="1"/>
  <c r="P52" i="11"/>
  <c r="P46" i="11"/>
  <c r="P40" i="11"/>
  <c r="P49" i="11"/>
  <c r="P53" i="11"/>
  <c r="P44" i="11"/>
  <c r="P41" i="11"/>
  <c r="P47" i="11"/>
  <c r="P39" i="11"/>
  <c r="Y96" i="11"/>
  <c r="N123" i="11"/>
  <c r="Y112" i="11"/>
  <c r="M123" i="11"/>
  <c r="P123" i="11"/>
  <c r="L123" i="11"/>
  <c r="O123" i="11"/>
  <c r="X123" i="11"/>
  <c r="T123" i="11"/>
  <c r="V123" i="11"/>
  <c r="U123" i="11"/>
  <c r="Q123" i="11"/>
  <c r="S123" i="11"/>
  <c r="Y94" i="11"/>
  <c r="Y115" i="11"/>
  <c r="W123" i="11"/>
  <c r="Y110" i="11"/>
  <c r="Y114" i="11"/>
  <c r="Y117" i="11"/>
  <c r="Y109" i="11"/>
  <c r="Y111" i="11"/>
  <c r="Y113" i="11"/>
  <c r="Y116" i="11"/>
  <c r="Y108" i="11"/>
  <c r="Y107" i="11"/>
  <c r="Y87" i="11"/>
  <c r="Y91" i="11"/>
  <c r="Y90" i="11"/>
  <c r="Y92" i="11"/>
  <c r="Y93" i="11"/>
  <c r="Y88" i="11"/>
  <c r="Y86" i="11"/>
  <c r="Y89" i="11"/>
  <c r="Y95" i="11"/>
  <c r="Y70" i="11"/>
  <c r="Y75" i="11"/>
  <c r="Y74" i="11"/>
  <c r="Y68" i="11"/>
  <c r="Y69" i="11"/>
  <c r="Y71" i="11"/>
  <c r="Y73" i="11"/>
  <c r="Y67" i="11"/>
  <c r="Y66" i="11"/>
  <c r="Y72" i="11"/>
  <c r="Y65" i="11"/>
  <c r="H49" i="9"/>
  <c r="G49" i="7" l="1"/>
  <c r="H49" i="7" s="1"/>
  <c r="E25" i="6"/>
  <c r="D81" i="11" l="1"/>
  <c r="J100" i="6"/>
  <c r="D97" i="11" s="1"/>
  <c r="D121" i="11" s="1"/>
  <c r="C54" i="4"/>
  <c r="C49" i="4" s="1"/>
  <c r="G49" i="4" s="1"/>
  <c r="R76" i="11"/>
  <c r="R120" i="11" s="1"/>
  <c r="R123" i="11" s="1"/>
  <c r="C54" i="2"/>
  <c r="C49" i="2" s="1"/>
  <c r="G49" i="2" s="1"/>
  <c r="K76" i="11"/>
  <c r="K120" i="11" s="1"/>
  <c r="K123" i="11" s="1"/>
  <c r="I120" i="11"/>
  <c r="H120" i="11"/>
  <c r="G120" i="11"/>
  <c r="F120" i="11"/>
  <c r="F43" i="11" l="1"/>
  <c r="F54" i="11" s="1"/>
  <c r="H49" i="4"/>
  <c r="E43" i="11"/>
  <c r="E54" i="11" s="1"/>
  <c r="H49" i="2"/>
  <c r="H49" i="1"/>
  <c r="E120" i="11"/>
  <c r="H33" i="9"/>
  <c r="E33" i="9"/>
  <c r="H32" i="9"/>
  <c r="E32" i="9"/>
  <c r="C23" i="9"/>
  <c r="K21" i="9"/>
  <c r="H20" i="9"/>
  <c r="H19" i="9"/>
  <c r="E19" i="9"/>
  <c r="C18" i="9"/>
  <c r="J17" i="9"/>
  <c r="J16" i="9"/>
  <c r="J15" i="9"/>
  <c r="C14" i="9"/>
  <c r="C13" i="9"/>
  <c r="C12" i="9"/>
  <c r="J11" i="9"/>
  <c r="K10" i="9"/>
  <c r="C9" i="9"/>
  <c r="C7" i="9"/>
  <c r="H6" i="9"/>
  <c r="H5" i="9"/>
  <c r="G35" i="8"/>
  <c r="G35" i="9" l="1"/>
  <c r="N94" i="9" s="1"/>
  <c r="M43" i="11"/>
  <c r="D120" i="11"/>
  <c r="Y76" i="11"/>
  <c r="H33" i="7"/>
  <c r="E33" i="7"/>
  <c r="H32" i="7"/>
  <c r="E32" i="7"/>
  <c r="C23" i="7"/>
  <c r="K21" i="7"/>
  <c r="H20" i="7"/>
  <c r="H19" i="7"/>
  <c r="E19" i="7"/>
  <c r="C18" i="7"/>
  <c r="J17" i="7"/>
  <c r="J16" i="7"/>
  <c r="J15" i="7"/>
  <c r="C14" i="7"/>
  <c r="C13" i="7"/>
  <c r="C12" i="7"/>
  <c r="J11" i="7"/>
  <c r="K10" i="7"/>
  <c r="C9" i="7"/>
  <c r="C7" i="7"/>
  <c r="H6" i="7"/>
  <c r="H5" i="7"/>
  <c r="G35" i="6"/>
  <c r="H33" i="6"/>
  <c r="H33" i="8" s="1"/>
  <c r="E33" i="6"/>
  <c r="E33" i="8" s="1"/>
  <c r="H32" i="6"/>
  <c r="H32" i="8" s="1"/>
  <c r="E32" i="6"/>
  <c r="E32" i="8" s="1"/>
  <c r="K31" i="6"/>
  <c r="J31" i="6"/>
  <c r="K30" i="6"/>
  <c r="I85" i="11" s="1"/>
  <c r="J30" i="6"/>
  <c r="I84" i="11" s="1"/>
  <c r="K29" i="6"/>
  <c r="H85" i="11" s="1"/>
  <c r="J29" i="6"/>
  <c r="H84" i="11" s="1"/>
  <c r="K28" i="6"/>
  <c r="G85" i="11" s="1"/>
  <c r="J28" i="6"/>
  <c r="G84" i="11" s="1"/>
  <c r="K27" i="6"/>
  <c r="F85" i="11" s="1"/>
  <c r="J27" i="6"/>
  <c r="F84" i="11" s="1"/>
  <c r="K26" i="6"/>
  <c r="E85" i="11" s="1"/>
  <c r="J26" i="6"/>
  <c r="E84" i="11" s="1"/>
  <c r="K25" i="6"/>
  <c r="D85" i="11" s="1"/>
  <c r="J25" i="6"/>
  <c r="D84" i="11" s="1"/>
  <c r="G31" i="6"/>
  <c r="G30" i="6"/>
  <c r="I82" i="11" s="1"/>
  <c r="G29" i="6"/>
  <c r="H82" i="11" s="1"/>
  <c r="G28" i="6"/>
  <c r="G82" i="11" s="1"/>
  <c r="G27" i="6"/>
  <c r="F82" i="11" s="1"/>
  <c r="G26" i="6"/>
  <c r="E82" i="11" s="1"/>
  <c r="G25" i="6"/>
  <c r="D82" i="11" s="1"/>
  <c r="H31" i="6"/>
  <c r="H30" i="6"/>
  <c r="I83" i="11" s="1"/>
  <c r="H29" i="6"/>
  <c r="H83" i="11" s="1"/>
  <c r="H28" i="6"/>
  <c r="G83" i="11" s="1"/>
  <c r="H27" i="6"/>
  <c r="F83" i="11" s="1"/>
  <c r="H26" i="6"/>
  <c r="E83" i="11" s="1"/>
  <c r="H25" i="6"/>
  <c r="D83" i="11" s="1"/>
  <c r="E31" i="6"/>
  <c r="E30" i="6"/>
  <c r="J105" i="6" s="1"/>
  <c r="E29" i="6"/>
  <c r="J104" i="6" s="1"/>
  <c r="E28" i="6"/>
  <c r="J103" i="6" s="1"/>
  <c r="E27" i="6"/>
  <c r="J102" i="6" s="1"/>
  <c r="E26" i="6"/>
  <c r="H33" i="4"/>
  <c r="E33" i="4"/>
  <c r="H32" i="4"/>
  <c r="E32" i="4"/>
  <c r="C23" i="4"/>
  <c r="K21" i="4"/>
  <c r="H20" i="4"/>
  <c r="H19" i="4"/>
  <c r="E19" i="4"/>
  <c r="C18" i="4"/>
  <c r="J17" i="4"/>
  <c r="J16" i="4"/>
  <c r="J15" i="4"/>
  <c r="C14" i="4"/>
  <c r="C13" i="4"/>
  <c r="C12" i="4"/>
  <c r="J11" i="4"/>
  <c r="K10" i="4"/>
  <c r="C9" i="4"/>
  <c r="C7" i="4"/>
  <c r="H6" i="4"/>
  <c r="H5" i="4"/>
  <c r="J31" i="8" l="1"/>
  <c r="J105" i="11" s="1"/>
  <c r="J84" i="11"/>
  <c r="K31" i="8"/>
  <c r="J106" i="11" s="1"/>
  <c r="J85" i="11"/>
  <c r="G35" i="7"/>
  <c r="N94" i="7" s="1"/>
  <c r="G31" i="8"/>
  <c r="J103" i="11" s="1"/>
  <c r="J82" i="11"/>
  <c r="H31" i="8"/>
  <c r="J104" i="11" s="1"/>
  <c r="J83" i="11"/>
  <c r="G35" i="4"/>
  <c r="N94" i="4" s="1"/>
  <c r="N3" i="4" s="1"/>
  <c r="J106" i="6"/>
  <c r="J97" i="11" s="1"/>
  <c r="J121" i="11" s="1"/>
  <c r="J81" i="11"/>
  <c r="J101" i="6"/>
  <c r="C54" i="6" s="1"/>
  <c r="C49" i="6" s="1"/>
  <c r="G49" i="6" s="1"/>
  <c r="D54" i="11"/>
  <c r="H28" i="8"/>
  <c r="G104" i="11" s="1"/>
  <c r="G30" i="8"/>
  <c r="I103" i="11" s="1"/>
  <c r="J30" i="8"/>
  <c r="I105" i="11" s="1"/>
  <c r="K30" i="8"/>
  <c r="I106" i="11" s="1"/>
  <c r="H27" i="8"/>
  <c r="F104" i="11" s="1"/>
  <c r="H29" i="8"/>
  <c r="H104" i="11" s="1"/>
  <c r="J27" i="8"/>
  <c r="F105" i="11" s="1"/>
  <c r="J28" i="8"/>
  <c r="G105" i="11" s="1"/>
  <c r="G27" i="8"/>
  <c r="F103" i="11" s="1"/>
  <c r="K28" i="8"/>
  <c r="G106" i="11" s="1"/>
  <c r="H30" i="8"/>
  <c r="I104" i="11" s="1"/>
  <c r="K27" i="8"/>
  <c r="F106" i="11" s="1"/>
  <c r="G28" i="8"/>
  <c r="G103" i="11" s="1"/>
  <c r="J29" i="8"/>
  <c r="H105" i="11" s="1"/>
  <c r="G29" i="8"/>
  <c r="H103" i="11" s="1"/>
  <c r="K29" i="8"/>
  <c r="H106" i="11" s="1"/>
  <c r="I97" i="11"/>
  <c r="I121" i="11" s="1"/>
  <c r="I81" i="11"/>
  <c r="H97" i="11"/>
  <c r="H121" i="11" s="1"/>
  <c r="H81" i="11"/>
  <c r="G97" i="11"/>
  <c r="G121" i="11" s="1"/>
  <c r="G81" i="11"/>
  <c r="K26" i="8"/>
  <c r="E106" i="11" s="1"/>
  <c r="J26" i="8"/>
  <c r="E105" i="11" s="1"/>
  <c r="K25" i="8"/>
  <c r="D106" i="11" s="1"/>
  <c r="J25" i="8"/>
  <c r="D105" i="11" s="1"/>
  <c r="H26" i="8"/>
  <c r="E104" i="11" s="1"/>
  <c r="H25" i="8"/>
  <c r="D104" i="11" s="1"/>
  <c r="G26" i="8"/>
  <c r="E103" i="11" s="1"/>
  <c r="G25" i="8"/>
  <c r="D103" i="11" s="1"/>
  <c r="F97" i="11"/>
  <c r="F121" i="11" s="1"/>
  <c r="F81" i="11"/>
  <c r="E81" i="11"/>
  <c r="M54" i="11"/>
  <c r="E30" i="8"/>
  <c r="J105" i="8" s="1"/>
  <c r="E31" i="8"/>
  <c r="E28" i="8"/>
  <c r="J103" i="8" s="1"/>
  <c r="E29" i="8"/>
  <c r="J104" i="8" s="1"/>
  <c r="E25" i="8"/>
  <c r="E26" i="8"/>
  <c r="J101" i="8" s="1"/>
  <c r="E27" i="8"/>
  <c r="J102" i="8" s="1"/>
  <c r="N66" i="9"/>
  <c r="N3" i="9"/>
  <c r="J106" i="8" l="1"/>
  <c r="J118" i="11" s="1"/>
  <c r="J122" i="11" s="1"/>
  <c r="J123" i="11" s="1"/>
  <c r="J102" i="11"/>
  <c r="N66" i="4"/>
  <c r="D102" i="11"/>
  <c r="J100" i="8"/>
  <c r="I118" i="11"/>
  <c r="I122" i="11" s="1"/>
  <c r="I123" i="11" s="1"/>
  <c r="I102" i="11"/>
  <c r="H118" i="11"/>
  <c r="H122" i="11" s="1"/>
  <c r="H123" i="11" s="1"/>
  <c r="H102" i="11"/>
  <c r="G118" i="11"/>
  <c r="G122" i="11" s="1"/>
  <c r="G123" i="11" s="1"/>
  <c r="G102" i="11"/>
  <c r="F118" i="11"/>
  <c r="F122" i="11" s="1"/>
  <c r="F123" i="11" s="1"/>
  <c r="F102" i="11"/>
  <c r="E97" i="11"/>
  <c r="E118" i="11"/>
  <c r="E122" i="11" s="1"/>
  <c r="E102" i="11"/>
  <c r="N66" i="7"/>
  <c r="N3" i="7"/>
  <c r="N94" i="1"/>
  <c r="N66" i="1" s="1"/>
  <c r="H33" i="2"/>
  <c r="E33" i="2"/>
  <c r="H32" i="2"/>
  <c r="E32" i="2"/>
  <c r="C23" i="2"/>
  <c r="K21" i="2"/>
  <c r="H20" i="2"/>
  <c r="H19" i="2"/>
  <c r="E19" i="2"/>
  <c r="C18" i="2"/>
  <c r="J16" i="2"/>
  <c r="J17" i="2"/>
  <c r="J15" i="2"/>
  <c r="C14" i="2"/>
  <c r="C13" i="2"/>
  <c r="C12" i="2"/>
  <c r="J11" i="2"/>
  <c r="K10" i="2"/>
  <c r="G13" i="11" s="1"/>
  <c r="F13" i="11" s="1"/>
  <c r="C9" i="2"/>
  <c r="C7" i="2"/>
  <c r="H6" i="2"/>
  <c r="H5" i="2"/>
  <c r="G35" i="2" l="1"/>
  <c r="N94" i="2" s="1"/>
  <c r="E22" i="4"/>
  <c r="H22" i="4"/>
  <c r="D118" i="11"/>
  <c r="Y118" i="11" s="1"/>
  <c r="C54" i="8"/>
  <c r="C49" i="8" s="1"/>
  <c r="G49" i="8" s="1"/>
  <c r="E121" i="11"/>
  <c r="E123" i="11" s="1"/>
  <c r="Y97" i="11"/>
  <c r="H49" i="6"/>
  <c r="G43" i="11"/>
  <c r="N66" i="2" l="1"/>
  <c r="N3" i="2"/>
  <c r="D122" i="11"/>
  <c r="D123" i="11" s="1"/>
  <c r="N94" i="6"/>
  <c r="N3" i="6" s="1"/>
  <c r="N43" i="11"/>
  <c r="N54" i="11" s="1"/>
  <c r="G54" i="11"/>
  <c r="H49" i="8"/>
  <c r="J43" i="11"/>
  <c r="N3" i="1"/>
  <c r="N66" i="6" l="1"/>
  <c r="N94" i="8"/>
  <c r="N66" i="8" s="1"/>
  <c r="J54" i="11"/>
  <c r="O43" i="11"/>
  <c r="O54" i="11" l="1"/>
  <c r="P43" i="11"/>
  <c r="P54" i="11" s="1"/>
  <c r="N3" i="8"/>
</calcChain>
</file>

<file path=xl/sharedStrings.xml><?xml version="1.0" encoding="utf-8"?>
<sst xmlns="http://schemas.openxmlformats.org/spreadsheetml/2006/main" count="3073" uniqueCount="386">
  <si>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</si>
  <si>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</si>
  <si>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</si>
  <si>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</si>
  <si>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</si>
  <si>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</si>
  <si>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</si>
  <si>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</si>
  <si>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該当する発注者の機関名を選択してください。</t>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</si>
  <si>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</si>
  <si>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</si>
  <si>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</si>
  <si>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</si>
  <si>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</si>
  <si>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</si>
  <si>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</si>
  <si>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</si>
  <si>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</si>
  <si>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</si>
  <si>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</si>
  <si>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</si>
  <si>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</si>
  <si>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</si>
  <si>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</si>
  <si>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</si>
  <si>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</si>
  <si>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</si>
  <si>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</si>
  <si>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</si>
  <si>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</si>
  <si>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</si>
  <si>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</si>
  <si>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</si>
  <si>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</si>
  <si>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</si>
  <si>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</si>
  <si>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</si>
  <si>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</si>
  <si>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</si>
  <si>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</si>
  <si>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</si>
  <si>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</si>
  <si>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</si>
  <si>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</si>
  <si>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</si>
  <si>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</si>
  <si>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</si>
  <si>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</si>
  <si>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</si>
  <si>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</si>
  <si>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</si>
  <si>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</si>
  <si>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</si>
  <si>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</si>
  <si>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</si>
  <si>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</si>
  <si>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</si>
  <si>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</si>
  <si>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</si>
  <si>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</si>
  <si>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</si>
  <si>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</si>
  <si>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</si>
  <si>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</si>
  <si>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</si>
  <si>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</si>
  <si>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</si>
  <si>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</si>
  <si>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</si>
  <si>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</si>
  <si>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</si>
  <si>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</si>
  <si>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</si>
  <si>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</si>
  <si>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</si>
  <si>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</si>
  <si>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</si>
  <si>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</si>
  <si>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</si>
  <si>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</si>
  <si>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</si>
  <si>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</si>
  <si>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</si>
  <si>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</si>
  <si>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</si>
  <si>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</si>
  <si>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</si>
  <si>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</si>
  <si>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</si>
  <si>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</si>
  <si>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</si>
  <si>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</si>
  <si>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</si>
  <si>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</si>
  <si>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</si>
  <si>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</si>
  <si>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</si>
  <si>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</si>
  <si>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</si>
  <si>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</si>
  <si>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</si>
  <si>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</si>
  <si>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</si>
  <si>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</si>
  <si>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</si>
  <si>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</si>
  <si>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</si>
  <si>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</si>
  <si>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</si>
  <si>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</si>
  <si>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</si>
  <si>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</si>
  <si>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</si>
  <si>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</si>
  <si>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</si>
  <si>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</si>
  <si>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</si>
  <si>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</si>
  <si>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</si>
  <si>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</si>
  <si>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</si>
  <si>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</si>
  <si>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</si>
  <si>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</si>
  <si>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</si>
  <si>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</si>
  <si>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</si>
  <si>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</si>
  <si>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</si>
  <si>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</si>
  <si>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</si>
  <si>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</si>
  <si>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</si>
  <si>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</si>
  <si>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</si>
  <si>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</si>
  <si>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</si>
  <si>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</si>
  <si>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</si>
  <si>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</si>
  <si>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</si>
  <si>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</si>
  <si>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</si>
  <si>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</si>
  <si>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</si>
  <si>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</si>
  <si>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</si>
  <si>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</si>
  <si>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</si>
  <si>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</si>
  <si>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</si>
  <si>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</si>
  <si>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</si>
  <si>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</si>
  <si>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</si>
  <si>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</si>
  <si>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</si>
  <si>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</si>
  <si>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</si>
  <si>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</si>
  <si>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</si>
  <si>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</si>
  <si>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</si>
  <si>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</si>
  <si>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</si>
  <si>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⑤ 付属建物</t>
    <rPh sb="2" eb="4">
      <t>フゾク</t>
    </rPh>
    <rPh sb="4" eb="6">
      <t>タテモノ</t>
    </rPh>
    <phoneticPr fontId="1"/>
  </si>
  <si>
    <t>⑥ 囲障工事</t>
    <rPh sb="2" eb="4">
      <t>イショウ</t>
    </rPh>
    <rPh sb="4" eb="6">
      <t>コウジ</t>
    </rPh>
    <phoneticPr fontId="1"/>
  </si>
  <si>
    <t>⑦ 舗装工事</t>
    <rPh sb="2" eb="4">
      <t>ホソウ</t>
    </rPh>
    <rPh sb="4" eb="6">
      <t>コウジ</t>
    </rPh>
    <phoneticPr fontId="1"/>
  </si>
  <si>
    <t>⑧ 屋外排水工事</t>
    <rPh sb="2" eb="4">
      <t>オクガイ</t>
    </rPh>
    <rPh sb="4" eb="6">
      <t>ハイスイ</t>
    </rPh>
    <rPh sb="6" eb="8">
      <t>コウジ</t>
    </rPh>
    <phoneticPr fontId="1"/>
  </si>
  <si>
    <t>⑨ 造園工事</t>
    <rPh sb="2" eb="4">
      <t>ゾウエン</t>
    </rPh>
    <rPh sb="4" eb="6">
      <t>コウジ</t>
    </rPh>
    <phoneticPr fontId="1"/>
  </si>
  <si>
    <t>建物1</t>
    <phoneticPr fontId="3"/>
  </si>
  <si>
    <t>建物2</t>
    <phoneticPr fontId="3"/>
  </si>
  <si>
    <t>建物3</t>
    <phoneticPr fontId="3"/>
  </si>
  <si>
    <t>建物4</t>
    <phoneticPr fontId="3"/>
  </si>
  <si>
    <t>建物5</t>
    <phoneticPr fontId="3"/>
  </si>
  <si>
    <t>建物6</t>
    <phoneticPr fontId="3"/>
  </si>
  <si>
    <t>⑩ ⑥～⑨以外の外構工事合計額</t>
    <rPh sb="5" eb="7">
      <t>イガイ</t>
    </rPh>
    <rPh sb="8" eb="10">
      <t>ガイコウ</t>
    </rPh>
    <rPh sb="10" eb="12">
      <t>コウジ</t>
    </rPh>
    <rPh sb="12" eb="15">
      <t>ゴウケイガク</t>
    </rPh>
    <phoneticPr fontId="1"/>
  </si>
  <si>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</si>
  <si>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</si>
  <si>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</si>
  <si>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</si>
  <si>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</si>
  <si>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</si>
  <si>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</si>
  <si>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t>設計変更を含めた</t>
    </r>
    <r>
      <rPr>
        <b/>
        <sz val="10"/>
        <color theme="1"/>
        <rFont val="ＭＳ 明朝"/>
        <family val="1"/>
        <charset val="128"/>
      </rPr>
      <t>「囲障工事」</t>
    </r>
    <r>
      <rPr>
        <sz val="10"/>
        <color theme="1"/>
        <rFont val="ＭＳ 明朝"/>
        <family val="1"/>
        <charset val="128"/>
      </rPr>
      <t>の合計額を入力します。</t>
    </r>
    <rPh sb="0" eb="4">
      <t>セッケイヘンコウ</t>
    </rPh>
    <rPh sb="5" eb="6">
      <t>フク</t>
    </rPh>
    <rPh sb="9" eb="13">
      <t>イショウコウジ</t>
    </rPh>
    <rPh sb="15" eb="17">
      <t>ゴウケイ</t>
    </rPh>
    <rPh sb="17" eb="18">
      <t>ガク</t>
    </rPh>
    <rPh sb="19" eb="21">
      <t>ニュウリョク</t>
    </rPh>
    <phoneticPr fontId="3"/>
  </si>
  <si>
    <r>
      <t>設計変更を含めた</t>
    </r>
    <r>
      <rPr>
        <b/>
        <sz val="10"/>
        <color theme="1"/>
        <rFont val="ＭＳ 明朝"/>
        <family val="1"/>
        <charset val="128"/>
      </rPr>
      <t>「舗装工事」</t>
    </r>
    <r>
      <rPr>
        <sz val="10"/>
        <color theme="1"/>
        <rFont val="ＭＳ 明朝"/>
        <family val="1"/>
        <charset val="128"/>
      </rPr>
      <t>の合計額を入力します。</t>
    </r>
    <rPh sb="0" eb="4">
      <t>セッケイヘンコウ</t>
    </rPh>
    <rPh sb="5" eb="6">
      <t>フク</t>
    </rPh>
    <rPh sb="9" eb="11">
      <t>ホソウ</t>
    </rPh>
    <rPh sb="11" eb="13">
      <t>コウジ</t>
    </rPh>
    <rPh sb="15" eb="17">
      <t>ゴウケイ</t>
    </rPh>
    <rPh sb="17" eb="18">
      <t>ガク</t>
    </rPh>
    <rPh sb="19" eb="21">
      <t>ニュウリョク</t>
    </rPh>
    <phoneticPr fontId="3"/>
  </si>
  <si>
    <r>
      <t>設計変更を含めた</t>
    </r>
    <r>
      <rPr>
        <b/>
        <sz val="10"/>
        <color theme="1"/>
        <rFont val="ＭＳ 明朝"/>
        <family val="1"/>
        <charset val="128"/>
      </rPr>
      <t>「屋外排水工事」</t>
    </r>
    <r>
      <rPr>
        <sz val="10"/>
        <color theme="1"/>
        <rFont val="ＭＳ 明朝"/>
        <family val="1"/>
        <charset val="128"/>
      </rPr>
      <t>の合計額を入力します。</t>
    </r>
    <rPh sb="0" eb="4">
      <t>セッケイヘンコウ</t>
    </rPh>
    <rPh sb="5" eb="6">
      <t>フク</t>
    </rPh>
    <rPh sb="9" eb="11">
      <t>オクガイ</t>
    </rPh>
    <rPh sb="11" eb="13">
      <t>ハイスイ</t>
    </rPh>
    <rPh sb="13" eb="15">
      <t>コウジ</t>
    </rPh>
    <rPh sb="17" eb="19">
      <t>ゴウケイ</t>
    </rPh>
    <rPh sb="19" eb="20">
      <t>ガク</t>
    </rPh>
    <rPh sb="21" eb="23">
      <t>ニュウリョク</t>
    </rPh>
    <phoneticPr fontId="3"/>
  </si>
  <si>
    <r>
      <t>設計変更を含めた建物1～建物7以外の「自転車置場、渡り廊下等」の</t>
    </r>
    <r>
      <rPr>
        <b/>
        <sz val="10"/>
        <color theme="1"/>
        <rFont val="ＭＳ 明朝"/>
        <family val="1"/>
        <charset val="128"/>
      </rPr>
      <t>雑屋建て</t>
    </r>
    <r>
      <rPr>
        <sz val="10"/>
        <color theme="1"/>
        <rFont val="ＭＳ 明朝"/>
        <family val="1"/>
        <charset val="128"/>
      </rPr>
      <t>の</t>
    </r>
    <r>
      <rPr>
        <b/>
        <sz val="10"/>
        <color theme="1"/>
        <rFont val="ＭＳ 明朝"/>
        <family val="1"/>
        <charset val="128"/>
      </rPr>
      <t>合計額を入力</t>
    </r>
    <r>
      <rPr>
        <sz val="10"/>
        <color theme="1"/>
        <rFont val="ＭＳ 明朝"/>
        <family val="1"/>
        <charset val="128"/>
      </rPr>
      <t>します。</t>
    </r>
    <rPh sb="8" eb="10">
      <t>タテモノ</t>
    </rPh>
    <rPh sb="12" eb="14">
      <t>タテモノ</t>
    </rPh>
    <rPh sb="15" eb="17">
      <t>イガイ</t>
    </rPh>
    <rPh sb="32" eb="35">
      <t>ザツヤダ</t>
    </rPh>
    <rPh sb="37" eb="40">
      <t>ゴウケイガク</t>
    </rPh>
    <rPh sb="41" eb="43">
      <t>ニュウリョク</t>
    </rPh>
    <phoneticPr fontId="3"/>
  </si>
  <si>
    <r>
      <t>設計変更を含めた</t>
    </r>
    <r>
      <rPr>
        <b/>
        <sz val="10"/>
        <color theme="1"/>
        <rFont val="ＭＳ 明朝"/>
        <family val="1"/>
        <charset val="128"/>
      </rPr>
      <t>「造園工事」</t>
    </r>
    <r>
      <rPr>
        <sz val="10"/>
        <color theme="1"/>
        <rFont val="ＭＳ 明朝"/>
        <family val="1"/>
        <charset val="128"/>
      </rPr>
      <t>の合計額を入力します。</t>
    </r>
    <rPh sb="0" eb="4">
      <t>セッケイヘンコウ</t>
    </rPh>
    <rPh sb="5" eb="6">
      <t>フク</t>
    </rPh>
    <rPh sb="9" eb="11">
      <t>ゾウエン</t>
    </rPh>
    <rPh sb="11" eb="13">
      <t>コウジ</t>
    </rPh>
    <rPh sb="15" eb="17">
      <t>ゴウケイ</t>
    </rPh>
    <rPh sb="17" eb="18">
      <t>ガク</t>
    </rPh>
    <rPh sb="19" eb="21">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</si>
  <si>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t>
    </r>
    <rPh sb="0" eb="2">
      <t>ジョウキ</t>
    </rPh>
    <rPh sb="7" eb="10">
      <t>ハッセイザイ</t>
    </rPh>
    <rPh sb="10" eb="12">
      <t>ショリ</t>
    </rPh>
    <rPh sb="12" eb="13">
      <t>ヒ</t>
    </rPh>
    <phoneticPr fontId="3"/>
  </si>
  <si>
    <r>
      <t>設計変更を含めた</t>
    </r>
    <r>
      <rPr>
        <b/>
        <sz val="10"/>
        <color theme="1"/>
        <rFont val="ＭＳ 明朝"/>
        <family val="1"/>
        <charset val="128"/>
      </rPr>
      <t>「直接仮設」</t>
    </r>
    <r>
      <rPr>
        <sz val="10"/>
        <color theme="1"/>
        <rFont val="ＭＳ 明朝"/>
        <family val="1"/>
        <charset val="128"/>
      </rPr>
      <t>の合計額を入力します。</t>
    </r>
    <rPh sb="0" eb="4">
      <t>セッケイヘンコウ</t>
    </rPh>
    <rPh sb="5" eb="6">
      <t>フク</t>
    </rPh>
    <rPh sb="9" eb="11">
      <t>チョクセツ</t>
    </rPh>
    <rPh sb="11" eb="13">
      <t>カセツ</t>
    </rPh>
    <rPh sb="15" eb="17">
      <t>ゴウケイ</t>
    </rPh>
    <rPh sb="17" eb="18">
      <t>ガク</t>
    </rPh>
    <rPh sb="19" eb="21">
      <t>ニュウリョク</t>
    </rPh>
    <phoneticPr fontId="3"/>
  </si>
  <si>
    <r>
      <t>上記各種目と異なる種目について、</t>
    </r>
    <r>
      <rPr>
        <b/>
        <sz val="10"/>
        <color theme="1"/>
        <rFont val="ＭＳ 明朝"/>
        <family val="1"/>
        <charset val="128"/>
      </rPr>
      <t>異なる種目の合計額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6" eb="17">
      <t>コト</t>
    </rPh>
    <rPh sb="19" eb="21">
      <t>シュモク</t>
    </rPh>
    <rPh sb="22" eb="25">
      <t>ゴウケイガク</t>
    </rPh>
    <rPh sb="26" eb="28">
      <t>ニュウリョク</t>
    </rPh>
    <phoneticPr fontId="3"/>
  </si>
  <si>
    <r>
      <t>上記各科目と異なる科目について、</t>
    </r>
    <r>
      <rPr>
        <b/>
        <sz val="10"/>
        <color theme="1"/>
        <rFont val="ＭＳ 明朝"/>
        <family val="1"/>
        <charset val="128"/>
      </rPr>
      <t>異なる科目の合計額</t>
    </r>
    <r>
      <rPr>
        <sz val="10"/>
        <color theme="1"/>
        <rFont val="ＭＳ 明朝"/>
        <family val="1"/>
        <charset val="128"/>
      </rPr>
      <t>を入力してください。</t>
    </r>
    <rPh sb="0" eb="2">
      <t>ジョウキ</t>
    </rPh>
    <rPh sb="2" eb="3">
      <t>カク</t>
    </rPh>
    <rPh sb="3" eb="5">
      <t>カモク</t>
    </rPh>
    <rPh sb="6" eb="7">
      <t>コト</t>
    </rPh>
    <rPh sb="9" eb="11">
      <t>カモク</t>
    </rPh>
    <rPh sb="16" eb="17">
      <t>コト</t>
    </rPh>
    <rPh sb="19" eb="21">
      <t>カモク</t>
    </rPh>
    <rPh sb="22" eb="25">
      <t>ゴウケイガク</t>
    </rPh>
    <rPh sb="26" eb="28">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</si>
  <si>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</si>
  <si>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</si>
  <si>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設備工事を</t>
    </r>
    <r>
      <rPr>
        <sz val="10"/>
        <color theme="1"/>
        <rFont val="ＭＳ 明朝"/>
        <family val="1"/>
        <charset val="128"/>
      </rPr>
      <t>含む場合、設計変更を含めた合計額を入力します。</t>
    </r>
    <rPh sb="0" eb="2">
      <t>セツビ</t>
    </rPh>
    <rPh sb="2" eb="4">
      <t>コウジ</t>
    </rPh>
    <rPh sb="5" eb="6">
      <t>フク</t>
    </rPh>
    <rPh sb="7" eb="9">
      <t>バアイ</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</si>
  <si>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</si>
  <si>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</si>
  <si>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</si>
  <si>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</si>
  <si>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</si>
  <si>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</si>
  <si>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</si>
  <si>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</si>
  <si>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</si>
  <si>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</si>
  <si>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</si>
  <si>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</si>
  <si>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</si>
  <si>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</si>
  <si>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</si>
  <si>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</si>
  <si>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</si>
  <si>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</si>
  <si>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</si>
  <si>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</si>
  <si>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</si>
  <si>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</si>
  <si>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</si>
  <si>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</si>
  <si>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 xml:space="preserve"> 1. 直接仮設</t>
    <rPh sb="4" eb="6">
      <t>チョクセツ</t>
    </rPh>
    <rPh sb="6" eb="8">
      <t>カセツ</t>
    </rPh>
    <phoneticPr fontId="17"/>
  </si>
  <si>
    <t xml:space="preserve"> 2. 防水改修</t>
    <rPh sb="4" eb="6">
      <t>ボウスイ</t>
    </rPh>
    <rPh sb="6" eb="8">
      <t>カイシュウ</t>
    </rPh>
    <phoneticPr fontId="17"/>
  </si>
  <si>
    <t xml:space="preserve"> 3. 外壁改修</t>
    <rPh sb="4" eb="6">
      <t>ガイヘキ</t>
    </rPh>
    <rPh sb="6" eb="8">
      <t>カイシュウ</t>
    </rPh>
    <phoneticPr fontId="17"/>
  </si>
  <si>
    <t xml:space="preserve"> 4. 建具改修</t>
    <rPh sb="4" eb="6">
      <t>タテグ</t>
    </rPh>
    <rPh sb="6" eb="8">
      <t>カイシュウ</t>
    </rPh>
    <phoneticPr fontId="17"/>
  </si>
  <si>
    <t xml:space="preserve"> 5. 内装改修</t>
    <rPh sb="4" eb="6">
      <t>ナイソウ</t>
    </rPh>
    <rPh sb="6" eb="8">
      <t>カイシュウ</t>
    </rPh>
    <phoneticPr fontId="17"/>
  </si>
  <si>
    <t xml:space="preserve"> 6. 塗装改修</t>
    <rPh sb="4" eb="6">
      <t>トソウ</t>
    </rPh>
    <rPh sb="6" eb="8">
      <t>カイシュウ</t>
    </rPh>
    <phoneticPr fontId="17"/>
  </si>
  <si>
    <t xml:space="preserve"> 8. 環境配慮改修</t>
    <rPh sb="4" eb="6">
      <t>カンキョウ</t>
    </rPh>
    <rPh sb="6" eb="8">
      <t>ハイリョ</t>
    </rPh>
    <rPh sb="8" eb="10">
      <t>カイシュウ</t>
    </rPh>
    <phoneticPr fontId="17"/>
  </si>
  <si>
    <t>1～9以外の科目　合計額</t>
    <rPh sb="3" eb="5">
      <t>イガイ</t>
    </rPh>
    <rPh sb="6" eb="8">
      <t>カモク</t>
    </rPh>
    <rPh sb="9" eb="12">
      <t>ゴウケイガク</t>
    </rPh>
    <phoneticPr fontId="3"/>
  </si>
  <si>
    <t xml:space="preserve"> 9-1. 発生材処理　（運搬）</t>
    <rPh sb="6" eb="9">
      <t>ハッセイザイ</t>
    </rPh>
    <rPh sb="9" eb="11">
      <t>ショリ</t>
    </rPh>
    <rPh sb="13" eb="15">
      <t>ウンパン</t>
    </rPh>
    <phoneticPr fontId="17"/>
  </si>
  <si>
    <t xml:space="preserve"> 9-2. 発生材処理　（処分）</t>
    <rPh sb="6" eb="9">
      <t>ハッセイザイ</t>
    </rPh>
    <rPh sb="9" eb="11">
      <t>ショリ</t>
    </rPh>
    <rPh sb="13" eb="15">
      <t>ショブン</t>
    </rPh>
    <phoneticPr fontId="17"/>
  </si>
  <si>
    <r>
      <t>設計変更を含めた</t>
    </r>
    <r>
      <rPr>
        <b/>
        <sz val="10"/>
        <color theme="1"/>
        <rFont val="ＭＳ 明朝"/>
        <family val="1"/>
        <charset val="128"/>
      </rPr>
      <t>「防水改修」</t>
    </r>
    <r>
      <rPr>
        <sz val="10"/>
        <color theme="1"/>
        <rFont val="ＭＳ 明朝"/>
        <family val="1"/>
        <charset val="128"/>
      </rPr>
      <t>の合計額を入力します。</t>
    </r>
    <rPh sb="0" eb="4">
      <t>セッケイヘンコウ</t>
    </rPh>
    <rPh sb="5" eb="6">
      <t>フク</t>
    </rPh>
    <rPh sb="9" eb="11">
      <t>ボウスイ</t>
    </rPh>
    <rPh sb="11" eb="13">
      <t>カイシュウ</t>
    </rPh>
    <rPh sb="15" eb="17">
      <t>ゴウケイ</t>
    </rPh>
    <rPh sb="17" eb="18">
      <t>ガク</t>
    </rPh>
    <rPh sb="19" eb="21">
      <t>ニュウリョク</t>
    </rPh>
    <phoneticPr fontId="3"/>
  </si>
  <si>
    <r>
      <t>設計変更を含めた</t>
    </r>
    <r>
      <rPr>
        <b/>
        <sz val="10"/>
        <color theme="1"/>
        <rFont val="ＭＳ 明朝"/>
        <family val="1"/>
        <charset val="128"/>
      </rPr>
      <t>「外壁改修」</t>
    </r>
    <r>
      <rPr>
        <sz val="10"/>
        <color theme="1"/>
        <rFont val="ＭＳ 明朝"/>
        <family val="1"/>
        <charset val="128"/>
      </rPr>
      <t>の合計額を入力します。</t>
    </r>
    <rPh sb="0" eb="4">
      <t>セッケイヘンコウ</t>
    </rPh>
    <rPh sb="5" eb="6">
      <t>フク</t>
    </rPh>
    <rPh sb="9" eb="13">
      <t>ガイヘキカイシュウ</t>
    </rPh>
    <rPh sb="15" eb="17">
      <t>ゴウケイ</t>
    </rPh>
    <rPh sb="17" eb="18">
      <t>ガク</t>
    </rPh>
    <rPh sb="19" eb="21">
      <t>ニュウリョク</t>
    </rPh>
    <phoneticPr fontId="3"/>
  </si>
  <si>
    <r>
      <t>設計変更を含めた</t>
    </r>
    <r>
      <rPr>
        <b/>
        <sz val="10"/>
        <color theme="1"/>
        <rFont val="ＭＳ 明朝"/>
        <family val="1"/>
        <charset val="128"/>
      </rPr>
      <t>「建具改修」</t>
    </r>
    <r>
      <rPr>
        <sz val="10"/>
        <color theme="1"/>
        <rFont val="ＭＳ 明朝"/>
        <family val="1"/>
        <charset val="128"/>
      </rPr>
      <t>の合計額を入力します。</t>
    </r>
    <rPh sb="0" eb="4">
      <t>セッケイヘンコウ</t>
    </rPh>
    <rPh sb="5" eb="6">
      <t>フク</t>
    </rPh>
    <rPh sb="9" eb="13">
      <t>タテグカイシュウ</t>
    </rPh>
    <rPh sb="15" eb="17">
      <t>ゴウケイ</t>
    </rPh>
    <rPh sb="17" eb="18">
      <t>ガク</t>
    </rPh>
    <rPh sb="19" eb="21">
      <t>ニュウリョク</t>
    </rPh>
    <phoneticPr fontId="3"/>
  </si>
  <si>
    <r>
      <t>設計変更を含めた</t>
    </r>
    <r>
      <rPr>
        <b/>
        <sz val="10"/>
        <color theme="1"/>
        <rFont val="ＭＳ 明朝"/>
        <family val="1"/>
        <charset val="128"/>
      </rPr>
      <t>「内装改修」</t>
    </r>
    <r>
      <rPr>
        <sz val="10"/>
        <color theme="1"/>
        <rFont val="ＭＳ 明朝"/>
        <family val="1"/>
        <charset val="128"/>
      </rPr>
      <t>の合計額を入力します。</t>
    </r>
    <rPh sb="0" eb="4">
      <t>セッケイヘンコウ</t>
    </rPh>
    <rPh sb="5" eb="6">
      <t>フク</t>
    </rPh>
    <rPh sb="9" eb="13">
      <t>ナイソウカイシュウ</t>
    </rPh>
    <rPh sb="15" eb="17">
      <t>ゴウケイ</t>
    </rPh>
    <rPh sb="17" eb="18">
      <t>ガク</t>
    </rPh>
    <rPh sb="19" eb="21">
      <t>ニュウリョク</t>
    </rPh>
    <phoneticPr fontId="3"/>
  </si>
  <si>
    <r>
      <t>設計変更を含めた</t>
    </r>
    <r>
      <rPr>
        <b/>
        <sz val="10"/>
        <color theme="1"/>
        <rFont val="ＭＳ 明朝"/>
        <family val="1"/>
        <charset val="128"/>
      </rPr>
      <t>「塗装改修」</t>
    </r>
    <r>
      <rPr>
        <sz val="10"/>
        <color theme="1"/>
        <rFont val="ＭＳ 明朝"/>
        <family val="1"/>
        <charset val="128"/>
      </rPr>
      <t>の合計額を入力します。</t>
    </r>
    <rPh sb="0" eb="4">
      <t>セッケイヘンコウ</t>
    </rPh>
    <rPh sb="5" eb="6">
      <t>フク</t>
    </rPh>
    <rPh sb="9" eb="11">
      <t>トソウ</t>
    </rPh>
    <rPh sb="11" eb="13">
      <t>カイシュウ</t>
    </rPh>
    <rPh sb="15" eb="17">
      <t>ゴウケイ</t>
    </rPh>
    <rPh sb="17" eb="18">
      <t>ガク</t>
    </rPh>
    <rPh sb="19" eb="21">
      <t>ニュウリョク</t>
    </rPh>
    <phoneticPr fontId="3"/>
  </si>
  <si>
    <t xml:space="preserve"> 7. 耐震（躯体）改修</t>
    <rPh sb="4" eb="6">
      <t>タイシン</t>
    </rPh>
    <rPh sb="10" eb="12">
      <t>カイシュウ</t>
    </rPh>
    <phoneticPr fontId="17"/>
  </si>
  <si>
    <r>
      <t>設計変更を含めた</t>
    </r>
    <r>
      <rPr>
        <b/>
        <sz val="10"/>
        <color theme="1"/>
        <rFont val="ＭＳ 明朝"/>
        <family val="1"/>
        <charset val="128"/>
      </rPr>
      <t>「耐震(躯体)改修」</t>
    </r>
    <r>
      <rPr>
        <sz val="10"/>
        <color theme="1"/>
        <rFont val="ＭＳ 明朝"/>
        <family val="1"/>
        <charset val="128"/>
      </rPr>
      <t>の合計額を入力します。</t>
    </r>
    <rPh sb="0" eb="4">
      <t>セッケイヘンコウ</t>
    </rPh>
    <rPh sb="5" eb="6">
      <t>フク</t>
    </rPh>
    <rPh sb="9" eb="11">
      <t>タイシン</t>
    </rPh>
    <rPh sb="15" eb="17">
      <t>カイシュウ</t>
    </rPh>
    <rPh sb="19" eb="21">
      <t>ゴウケイ</t>
    </rPh>
    <rPh sb="21" eb="22">
      <t>ガク</t>
    </rPh>
    <rPh sb="23" eb="25">
      <t>ニュウリョク</t>
    </rPh>
    <phoneticPr fontId="3"/>
  </si>
  <si>
    <r>
      <t>設計変更を含めた</t>
    </r>
    <r>
      <rPr>
        <b/>
        <sz val="10"/>
        <color theme="1"/>
        <rFont val="ＭＳ 明朝"/>
        <family val="1"/>
        <charset val="128"/>
      </rPr>
      <t>「環境配慮改修」</t>
    </r>
    <r>
      <rPr>
        <sz val="10"/>
        <color theme="1"/>
        <rFont val="ＭＳ 明朝"/>
        <family val="1"/>
        <charset val="128"/>
      </rPr>
      <t>の合計額を入力します。</t>
    </r>
    <rPh sb="0" eb="4">
      <t>セッケイヘンコウ</t>
    </rPh>
    <rPh sb="5" eb="6">
      <t>フク</t>
    </rPh>
    <rPh sb="9" eb="11">
      <t>カンキョウ</t>
    </rPh>
    <rPh sb="11" eb="13">
      <t>ハイリョ</t>
    </rPh>
    <rPh sb="13" eb="15">
      <t>カイシュウ</t>
    </rPh>
    <rPh sb="17" eb="19">
      <t>ゴウケイ</t>
    </rPh>
    <rPh sb="19" eb="20">
      <t>ガク</t>
    </rPh>
    <rPh sb="21" eb="23">
      <t>ニュウリョク</t>
    </rPh>
    <phoneticPr fontId="3"/>
  </si>
  <si>
    <r>
      <t>設計変更を含めた</t>
    </r>
    <r>
      <rPr>
        <b/>
        <sz val="10"/>
        <color theme="1"/>
        <rFont val="ＭＳ 明朝"/>
        <family val="1"/>
        <charset val="128"/>
      </rPr>
      <t>「発生材処理」</t>
    </r>
    <r>
      <rPr>
        <sz val="10"/>
        <color theme="1"/>
        <rFont val="ＭＳ 明朝"/>
        <family val="1"/>
        <charset val="128"/>
      </rPr>
      <t>の内、</t>
    </r>
    <r>
      <rPr>
        <b/>
        <sz val="10"/>
        <color theme="1"/>
        <rFont val="ＭＳ 明朝"/>
        <family val="1"/>
        <charset val="128"/>
      </rPr>
      <t>処分に関する合計額</t>
    </r>
    <r>
      <rPr>
        <sz val="10"/>
        <color theme="1"/>
        <rFont val="ＭＳ 明朝"/>
        <family val="1"/>
        <charset val="128"/>
      </rPr>
      <t>を入力します。</t>
    </r>
    <rPh sb="0" eb="4">
      <t>セッケイヘンコウ</t>
    </rPh>
    <rPh sb="5" eb="6">
      <t>フク</t>
    </rPh>
    <rPh sb="9" eb="14">
      <t>ハッセイザイショリ</t>
    </rPh>
    <rPh sb="16" eb="17">
      <t>ウチ</t>
    </rPh>
    <rPh sb="18" eb="20">
      <t>ショブン</t>
    </rPh>
    <rPh sb="21" eb="22">
      <t>カン</t>
    </rPh>
    <rPh sb="24" eb="26">
      <t>ゴウケイ</t>
    </rPh>
    <rPh sb="26" eb="27">
      <t>ガク</t>
    </rPh>
    <rPh sb="28" eb="30">
      <t>ニュウリョク</t>
    </rPh>
    <phoneticPr fontId="3"/>
  </si>
  <si>
    <r>
      <t>設計変更を含めた</t>
    </r>
    <r>
      <rPr>
        <b/>
        <sz val="10"/>
        <color theme="1"/>
        <rFont val="ＭＳ 明朝"/>
        <family val="1"/>
        <charset val="128"/>
      </rPr>
      <t>「発生材処理」</t>
    </r>
    <r>
      <rPr>
        <sz val="10"/>
        <color theme="1"/>
        <rFont val="ＭＳ 明朝"/>
        <family val="1"/>
        <charset val="128"/>
      </rPr>
      <t>の内、</t>
    </r>
    <r>
      <rPr>
        <b/>
        <sz val="10"/>
        <color theme="1"/>
        <rFont val="ＭＳ 明朝"/>
        <family val="1"/>
        <charset val="128"/>
      </rPr>
      <t>運搬に関する合計額</t>
    </r>
    <r>
      <rPr>
        <sz val="10"/>
        <color theme="1"/>
        <rFont val="ＭＳ 明朝"/>
        <family val="1"/>
        <charset val="128"/>
      </rPr>
      <t>を入力します。</t>
    </r>
    <rPh sb="0" eb="4">
      <t>セッケイヘンコウ</t>
    </rPh>
    <rPh sb="5" eb="6">
      <t>フク</t>
    </rPh>
    <rPh sb="9" eb="14">
      <t>ハッセイザイショリ</t>
    </rPh>
    <rPh sb="16" eb="17">
      <t>ウチ</t>
    </rPh>
    <rPh sb="18" eb="20">
      <t>ウンパン</t>
    </rPh>
    <rPh sb="21" eb="22">
      <t>カン</t>
    </rPh>
    <rPh sb="24" eb="26">
      <t>ゴウケイ</t>
    </rPh>
    <rPh sb="26" eb="27">
      <t>ガク</t>
    </rPh>
    <rPh sb="28" eb="30">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</si>
  <si>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</si>
  <si>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r>
      <t>２期工事で新たに</t>
    </r>
    <r>
      <rPr>
        <b/>
        <sz val="10"/>
        <color rgb="FFFF0000"/>
        <rFont val="ＭＳ 明朝"/>
        <family val="1"/>
        <charset val="128"/>
      </rPr>
      <t>改修建物が追加された場合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カイシュウ</t>
    </rPh>
    <rPh sb="10" eb="12">
      <t>タテモノ</t>
    </rPh>
    <rPh sb="13" eb="15">
      <t>ツイカ</t>
    </rPh>
    <rPh sb="18" eb="20">
      <t>バアイ</t>
    </rPh>
    <rPh sb="23" eb="25">
      <t>イカ</t>
    </rPh>
    <rPh sb="29" eb="30">
      <t>ラン</t>
    </rPh>
    <rPh sb="36" eb="38">
      <t>ニュウリョク</t>
    </rPh>
    <rPh sb="40" eb="41">
      <t>ネガ</t>
    </rPh>
    <phoneticPr fontId="15"/>
  </si>
  <si>
    <t>従工事が３か所目が有る場合は、シート名「調査票(1期2従)」をシートコピーし、シート名を「調査票(1期3従)」としてデータを入力してください。</t>
    <phoneticPr fontId="15"/>
  </si>
  <si>
    <t>⑪ 発生材処理</t>
  </si>
  <si>
    <t>⑫ 設備工事</t>
    <rPh sb="2" eb="4">
      <t>セツビ</t>
    </rPh>
    <rPh sb="4" eb="6">
      <t>コウジ</t>
    </rPh>
    <phoneticPr fontId="1"/>
  </si>
  <si>
    <t>⑬ 取りこわし工事</t>
    <rPh sb="2" eb="3">
      <t>ト</t>
    </rPh>
    <rPh sb="7" eb="9">
      <t>コウジ</t>
    </rPh>
    <phoneticPr fontId="1"/>
  </si>
  <si>
    <t>⑭ 発生材処理</t>
  </si>
  <si>
    <t>「建築改修工事・発注者用」</t>
    <rPh sb="3" eb="5">
      <t>カイシュウ</t>
    </rPh>
    <rPh sb="8" eb="10">
      <t>ハッチュウ</t>
    </rPh>
    <phoneticPr fontId="3"/>
  </si>
  <si>
    <t>従2</t>
    <rPh sb="0" eb="1">
      <t>ジュウ</t>
    </rPh>
    <phoneticPr fontId="15"/>
  </si>
  <si>
    <t>主</t>
    <rPh sb="0" eb="1">
      <t>シュ</t>
    </rPh>
    <phoneticPr fontId="15"/>
  </si>
  <si>
    <t>合計</t>
    <rPh sb="0" eb="2">
      <t>ゴウケイ</t>
    </rPh>
    <phoneticPr fontId="15"/>
  </si>
  <si>
    <t>３期工事</t>
    <rPh sb="1" eb="2">
      <t>キ</t>
    </rPh>
    <rPh sb="2" eb="4">
      <t>コウジ</t>
    </rPh>
    <phoneticPr fontId="15"/>
  </si>
  <si>
    <t>２期工事</t>
    <rPh sb="1" eb="2">
      <t>キ</t>
    </rPh>
    <rPh sb="2" eb="4">
      <t>コウジ</t>
    </rPh>
    <phoneticPr fontId="15"/>
  </si>
  <si>
    <t>１期工事</t>
    <rPh sb="1" eb="2">
      <t>キ</t>
    </rPh>
    <rPh sb="2" eb="4">
      <t>コウジ</t>
    </rPh>
    <phoneticPr fontId="15"/>
  </si>
  <si>
    <t>地下階数(階)</t>
    <rPh sb="0" eb="2">
      <t>チカ</t>
    </rPh>
    <rPh sb="2" eb="4">
      <t>カイスウ</t>
    </rPh>
    <rPh sb="5" eb="6">
      <t>カイ</t>
    </rPh>
    <phoneticPr fontId="13"/>
  </si>
  <si>
    <t>地上階数(階)</t>
    <rPh sb="0" eb="2">
      <t>チジョウ</t>
    </rPh>
    <rPh sb="2" eb="4">
      <t>カイスウ</t>
    </rPh>
    <rPh sb="5" eb="6">
      <t>カイ</t>
    </rPh>
    <phoneticPr fontId="13"/>
  </si>
  <si>
    <t>建物種別コード</t>
    <rPh sb="0" eb="2">
      <t>タテモノ</t>
    </rPh>
    <rPh sb="2" eb="4">
      <t>シュベツ</t>
    </rPh>
    <phoneticPr fontId="13"/>
  </si>
  <si>
    <t>建物７</t>
    <rPh sb="0" eb="2">
      <t>タテモノ</t>
    </rPh>
    <phoneticPr fontId="15"/>
  </si>
  <si>
    <t>建物６</t>
    <rPh sb="0" eb="2">
      <t>タテモノ</t>
    </rPh>
    <phoneticPr fontId="15"/>
  </si>
  <si>
    <t>建物５</t>
    <rPh sb="0" eb="2">
      <t>タテモノ</t>
    </rPh>
    <phoneticPr fontId="15"/>
  </si>
  <si>
    <t>建物４</t>
    <rPh sb="0" eb="2">
      <t>タテモノ</t>
    </rPh>
    <phoneticPr fontId="15"/>
  </si>
  <si>
    <t>建物３</t>
    <rPh sb="0" eb="2">
      <t>タテモノ</t>
    </rPh>
    <phoneticPr fontId="15"/>
  </si>
  <si>
    <t>建物２</t>
    <rPh sb="0" eb="2">
      <t>タテモノ</t>
    </rPh>
    <phoneticPr fontId="15"/>
  </si>
  <si>
    <t>建物１</t>
    <rPh sb="0" eb="2">
      <t>タテモノ</t>
    </rPh>
    <phoneticPr fontId="15"/>
  </si>
  <si>
    <t>コード</t>
    <phoneticPr fontId="15"/>
  </si>
  <si>
    <t>従1</t>
    <rPh sb="0" eb="1">
      <t>ジュウ</t>
    </rPh>
    <phoneticPr fontId="15"/>
  </si>
  <si>
    <t>横計</t>
    <rPh sb="0" eb="1">
      <t>ヨコ</t>
    </rPh>
    <rPh sb="1" eb="2">
      <t>ケイ</t>
    </rPh>
    <phoneticPr fontId="15"/>
  </si>
  <si>
    <t>構造種別</t>
    <rPh sb="0" eb="2">
      <t>コウゾウ</t>
    </rPh>
    <rPh sb="2" eb="4">
      <t>シュベツ</t>
    </rPh>
    <phoneticPr fontId="15"/>
  </si>
  <si>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</si>
  <si>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</si>
  <si>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</si>
  <si>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</si>
  <si>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2. 科目別工事費</t>
    <rPh sb="3" eb="5">
      <t>カモク</t>
    </rPh>
    <rPh sb="5" eb="6">
      <t>ベツ</t>
    </rPh>
    <rPh sb="6" eb="9">
      <t>コウジヒ</t>
    </rPh>
    <phoneticPr fontId="1"/>
  </si>
  <si>
    <t>主要建物　建物1～建物7</t>
    <rPh sb="0" eb="2">
      <t>シュヨウ</t>
    </rPh>
    <rPh sb="2" eb="4">
      <t>タテモノ</t>
    </rPh>
    <phoneticPr fontId="1"/>
  </si>
  <si>
    <t>縦計</t>
    <rPh sb="0" eb="1">
      <t>タテ</t>
    </rPh>
    <rPh sb="1" eb="2">
      <t>ケイ</t>
    </rPh>
    <phoneticPr fontId="15"/>
  </si>
  <si>
    <t>横合計</t>
    <rPh sb="0" eb="1">
      <t>ヨコ</t>
    </rPh>
    <rPh sb="1" eb="2">
      <t>ゴウ</t>
    </rPh>
    <rPh sb="2" eb="3">
      <t>ケイ</t>
    </rPh>
    <phoneticPr fontId="15"/>
  </si>
  <si>
    <t>部署名</t>
    <phoneticPr fontId="15"/>
  </si>
  <si>
    <t>入力データ</t>
    <rPh sb="0" eb="2">
      <t>ニュウリョク</t>
    </rPh>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</si>
  <si>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</si>
  <si>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</si>
  <si>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</si>
  <si>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</si>
  <si>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</si>
  <si>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</si>
  <si>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</si>
  <si>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</si>
  <si>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</si>
  <si>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</si>
  <si>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</si>
  <si>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</si>
  <si>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</si>
  <si>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</si>
  <si>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</si>
  <si>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</si>
  <si>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</si>
  <si>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共通費実態調査票　目次</t>
    <phoneticPr fontId="15"/>
  </si>
  <si>
    <t>共通費実態調査</t>
  </si>
  <si>
    <t>・・・・・・・・・・・・・</t>
    <phoneticPr fontId="15"/>
  </si>
  <si>
    <t>共 通 費 実 態 調 査 票</t>
    <phoneticPr fontId="15"/>
  </si>
  <si>
    <t>■発注者用■
改修（建築）</t>
    <rPh sb="1" eb="4">
      <t>ハッチュウシャ</t>
    </rPh>
    <rPh sb="7" eb="9">
      <t>カイシュウ</t>
    </rPh>
    <phoneticPr fontId="15"/>
  </si>
  <si>
    <t>３．共通費実態調査票（建築改修工事・発注者用）</t>
    <rPh sb="13" eb="15">
      <t>カイシュウ</t>
    </rPh>
    <rPh sb="18" eb="21">
      <t>ハッチュウシャ</t>
    </rPh>
    <phoneticPr fontId="15"/>
  </si>
  <si>
    <t>（建築改修工事・発注者用）</t>
    <rPh sb="3" eb="5">
      <t>カイシュウ</t>
    </rPh>
    <rPh sb="8" eb="11">
      <t>ハッチュウシャ</t>
    </rPh>
    <phoneticPr fontId="15"/>
  </si>
  <si>
    <t>調査票（１期主）</t>
    <rPh sb="0" eb="3">
      <t>チョウサヒョウ</t>
    </rPh>
    <rPh sb="5" eb="6">
      <t>キ</t>
    </rPh>
    <rPh sb="6" eb="7">
      <t>シュ</t>
    </rPh>
    <phoneticPr fontId="15"/>
  </si>
  <si>
    <t>調査票（１期１従）</t>
    <rPh sb="0" eb="3">
      <t>チョウサヒョウ</t>
    </rPh>
    <rPh sb="5" eb="6">
      <t>キ</t>
    </rPh>
    <rPh sb="7" eb="8">
      <t>ジュウ</t>
    </rPh>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</si>
  <si>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</si>
  <si>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</si>
  <si>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</si>
  <si>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</si>
  <si>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調査票（３期従）</t>
    <rPh sb="0" eb="3">
      <t>チョウサヒョウ</t>
    </rPh>
    <rPh sb="5" eb="6">
      <t>キ</t>
    </rPh>
    <rPh sb="6" eb="7">
      <t>ジュウ</t>
    </rPh>
    <phoneticPr fontId="15"/>
  </si>
  <si>
    <t>調査票（２期主）に同じ</t>
    <rPh sb="9" eb="10">
      <t>オナ</t>
    </rPh>
    <phoneticPr fontId="15"/>
  </si>
  <si>
    <t>調査票（２期従）に同じ</t>
    <rPh sb="6" eb="7">
      <t>ジュウ</t>
    </rPh>
    <rPh sb="9" eb="10">
      <t>オナ</t>
    </rPh>
    <phoneticPr fontId="15"/>
  </si>
  <si>
    <t>2. 科目別工事費（ 建物1～建物6 ）</t>
    <rPh sb="3" eb="5">
      <t>カモク</t>
    </rPh>
    <rPh sb="5" eb="6">
      <t>ベツ</t>
    </rPh>
    <rPh sb="6" eb="9">
      <t>コウジヒ</t>
    </rPh>
    <rPh sb="11" eb="13">
      <t>タテモノ</t>
    </rPh>
    <rPh sb="15" eb="17">
      <t>タテモノ</t>
    </rPh>
    <phoneticPr fontId="1"/>
  </si>
  <si>
    <t>　　　　　 　　（ 建物7 ）</t>
    <rPh sb="10" eb="12">
      <t>タテモノ</t>
    </rPh>
    <phoneticPr fontId="1"/>
  </si>
  <si>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</si>
  <si>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</si>
  <si>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</si>
  <si>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</si>
  <si>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</si>
  <si>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</si>
  <si>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</si>
  <si>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建物を改修する工事の調査票です。</t>
    <phoneticPr fontId="15"/>
  </si>
  <si>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</si>
  <si>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</si>
  <si>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</si>
  <si>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</si>
  <si>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</si>
  <si>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④</t>
  </si>
  <si>
    <t>⑤</t>
  </si>
  <si>
    <t>⑥</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</si>
  <si>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</si>
  <si>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</si>
  <si>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金額が発生しない場合等は「0」を入力してください。</t>
    <rPh sb="3" eb="5">
      <t>ハッセイ</t>
    </rPh>
    <rPh sb="10" eb="11">
      <t>ナド</t>
    </rPh>
    <phoneticPr fontId="15"/>
  </si>
  <si>
    <t>数値、金額は半角で入力をお願いします。なお、コンマは不要です。</t>
    <phoneticPr fontId="15"/>
  </si>
  <si>
    <t>「ck」への入力は不要ですが、入力内容の最終的なチェックにご活用ください。</t>
    <phoneticPr fontId="15"/>
  </si>
  <si>
    <t>⑦ 予定価格公開の方式</t>
    <rPh sb="2" eb="4">
      <t>ヨテイ</t>
    </rPh>
    <rPh sb="4" eb="6">
      <t>カカク</t>
    </rPh>
    <rPh sb="6" eb="8">
      <t>コウカイ</t>
    </rPh>
    <rPh sb="9" eb="11">
      <t>ホウシキ</t>
    </rPh>
    <phoneticPr fontId="1"/>
  </si>
  <si>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</si>
  <si>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</si>
  <si>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</si>
  <si>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数量公開の方式を選択します。</t>
    <rPh sb="0" eb="2">
      <t>スウリョウ</t>
    </rPh>
    <rPh sb="2" eb="4">
      <t>コウカイ</t>
    </rPh>
    <rPh sb="5" eb="7">
      <t>ホウシキ</t>
    </rPh>
    <rPh sb="8" eb="10">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</si>
  <si>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</si>
  <si>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</si>
  <si>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⑮ 発生材処理</t>
  </si>
  <si>
    <t>⑮ 発生材処理</t>
    <phoneticPr fontId="3"/>
  </si>
  <si>
    <t>⑬ 設備工事</t>
    <rPh sb="2" eb="4">
      <t>セツビ</t>
    </rPh>
    <rPh sb="4" eb="6">
      <t>コウジ</t>
    </rPh>
    <phoneticPr fontId="1"/>
  </si>
  <si>
    <t>⑤ 主要建物　建物1～建物7</t>
    <rPh sb="2" eb="4">
      <t>シュヨウ</t>
    </rPh>
    <rPh sb="4" eb="6">
      <t>タテモノ</t>
    </rPh>
    <phoneticPr fontId="1"/>
  </si>
  <si>
    <t>⑥ 付属建物</t>
    <rPh sb="2" eb="4">
      <t>フゾク</t>
    </rPh>
    <rPh sb="4" eb="6">
      <t>タテモノ</t>
    </rPh>
    <phoneticPr fontId="1"/>
  </si>
  <si>
    <t>⑦ 囲障工事</t>
    <rPh sb="2" eb="4">
      <t>イショウ</t>
    </rPh>
    <rPh sb="4" eb="6">
      <t>コウジ</t>
    </rPh>
    <phoneticPr fontId="1"/>
  </si>
  <si>
    <t>⑧ 舗装工事</t>
    <rPh sb="2" eb="4">
      <t>ホソウ</t>
    </rPh>
    <rPh sb="4" eb="6">
      <t>コウジ</t>
    </rPh>
    <phoneticPr fontId="1"/>
  </si>
  <si>
    <t>⑨ 屋外排水工事</t>
    <rPh sb="2" eb="4">
      <t>オクガイ</t>
    </rPh>
    <rPh sb="4" eb="6">
      <t>ハイスイ</t>
    </rPh>
    <rPh sb="6" eb="8">
      <t>コウジ</t>
    </rPh>
    <phoneticPr fontId="1"/>
  </si>
  <si>
    <t>⑩ 造園工事</t>
    <rPh sb="2" eb="4">
      <t>ゾウエン</t>
    </rPh>
    <rPh sb="4" eb="6">
      <t>コウジ</t>
    </rPh>
    <phoneticPr fontId="1"/>
  </si>
  <si>
    <t>⑫ 発生材処理</t>
  </si>
  <si>
    <t>⑫ 発生材処理</t>
    <phoneticPr fontId="3"/>
  </si>
  <si>
    <t>⑭ 取りこわし工事</t>
    <rPh sb="2" eb="3">
      <t>ト</t>
    </rPh>
    <rPh sb="7" eb="9">
      <t>コウジ</t>
    </rPh>
    <phoneticPr fontId="1"/>
  </si>
  <si>
    <t>⑪ ⑤～⑩以外の工事の合計額</t>
    <rPh sb="5" eb="7">
      <t>イガイ</t>
    </rPh>
    <rPh sb="8" eb="10">
      <t>コウジ</t>
    </rPh>
    <rPh sb="11" eb="14">
      <t>ゴウケイガク</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</si>
  <si>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</si>
  <si>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</si>
  <si>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</si>
  <si>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⑫建物概要 建物種別で「以下なし」を入力願います</t>
    <rPh sb="18" eb="20">
      <t>ニュウリョク</t>
    </rPh>
    <rPh sb="20" eb="21">
      <t>ネガ</t>
    </rPh>
    <phoneticPr fontId="3"/>
  </si>
  <si>
    <t>色の付いたセルの入力をお願いします</t>
    <rPh sb="0" eb="1">
      <t>イロ</t>
    </rPh>
    <rPh sb="2" eb="3">
      <t>ツ</t>
    </rPh>
    <rPh sb="8" eb="10">
      <t>ニュウリョク</t>
    </rPh>
    <rPh sb="12" eb="13">
      <t>ネガ</t>
    </rPh>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</si>
  <si>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</si>
  <si>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</si>
  <si>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</si>
  <si>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</si>
  <si>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</si>
  <si>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</si>
  <si>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</si>
  <si>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</si>
  <si>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</si>
  <si>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</si>
  <si>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</si>
  <si>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</si>
  <si>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（建築改修工事・発注者用）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</si>
  <si>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</si>
  <si>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</si>
  <si>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</si>
  <si>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r>
      <t>　・例えば、建物総数が３棟の場合、「建物4」において</t>
    </r>
    <r>
      <rPr>
        <b/>
        <sz val="10"/>
        <color rgb="FFC00000"/>
        <rFont val="ＭＳ 明朝"/>
        <family val="1"/>
        <charset val="128"/>
      </rPr>
      <t>「以下なし」</t>
    </r>
    <r>
      <rPr>
        <b/>
        <sz val="10"/>
        <color rgb="FFFF0000"/>
        <rFont val="ＭＳ 明朝"/>
        <family val="1"/>
        <charset val="128"/>
      </rPr>
      <t>を選択してください。</t>
    </r>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</si>
  <si>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</si>
  <si>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↓下記に入力に関するガイドが表示されます。↓</t>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</si>
  <si>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</si>
  <si>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</si>
  <si>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</si>
  <si>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</si>
  <si>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</si>
  <si>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</si>
  <si>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2025.4版</t>
    <rPh sb="6" eb="7">
      <t>バン</t>
    </rPh>
    <phoneticPr fontId="20"/>
  </si>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</sst>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1"/>
      <color theme="1"/>
      <name val="ＭＳ ゴシック"/>
      <family val="2"/>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sz val="11"/>
      <name val="ＭＳ Ｐゴシック"/>
      <family val="3"/>
      <charset val="128"/>
    </font>
    <font>
      <b/>
      <sz val="10"/>
      <color rgb="FFC00000"/>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8">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style="dotted">
        <color indexed="64"/>
      </left>
      <right style="dotted">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dotted">
        <color indexed="64"/>
      </right>
      <top/>
      <bottom style="dotted">
        <color indexed="64"/>
      </bottom>
      <diagonal/>
    </border>
    <border>
      <left style="thin">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dotted">
        <color indexed="64"/>
      </bottom>
      <diagonal/>
    </border>
    <border>
      <left/>
      <right style="thin">
        <color indexed="64"/>
      </right>
      <top style="dotted">
        <color indexed="64"/>
      </top>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thin">
        <color indexed="64"/>
      </left>
      <right style="dotted">
        <color indexed="64"/>
      </right>
      <top/>
      <bottom style="thin">
        <color auto="1"/>
      </bottom>
      <diagonal/>
    </border>
    <border>
      <left style="dotted">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s>
  <cellStyleXfs count="3">
    <xf numFmtId="0" fontId="0" fillId="0" borderId="0">
      <alignment vertical="center"/>
    </xf>
    <xf numFmtId="0" fontId="19" fillId="0" borderId="0">
      <alignment vertical="center"/>
    </xf>
    <xf numFmtId="38" fontId="25" fillId="0" borderId="0" applyFont="0" applyFill="0" applyBorder="0" applyAlignment="0" applyProtection="0">
      <alignment vertical="center"/>
    </xf>
  </cellStyleXfs>
  <cellXfs count="339">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0" fillId="0" borderId="0" xfId="0" applyFont="1" applyAlignment="1">
      <alignment horizontal="right" vertical="center"/>
    </xf>
    <xf numFmtId="0" fontId="2" fillId="0" borderId="0" xfId="0" applyFont="1" applyAlignment="1">
      <alignment horizontal="right" vertical="center"/>
    </xf>
    <xf numFmtId="0" fontId="18" fillId="0" borderId="0" xfId="0" applyFont="1">
      <alignment vertical="center"/>
    </xf>
    <xf numFmtId="0" fontId="21" fillId="0" borderId="0" xfId="0" applyFont="1">
      <alignment vertical="center"/>
    </xf>
    <xf numFmtId="0" fontId="2" fillId="0" borderId="0" xfId="0" applyFont="1" applyAlignment="1">
      <alignment horizontal="centerContinuous" vertical="center"/>
    </xf>
    <xf numFmtId="0" fontId="23"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69" xfId="0" applyNumberFormat="1" applyFont="1" applyBorder="1" applyAlignment="1" applyProtection="1">
      <alignment horizontal="right"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2" fillId="0" borderId="16"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3" fontId="2" fillId="0" borderId="49" xfId="0" applyNumberFormat="1" applyFont="1" applyBorder="1" applyProtection="1">
      <alignment vertical="center"/>
      <protection hidden="1"/>
    </xf>
    <xf numFmtId="3" fontId="2" fillId="0" borderId="68" xfId="0" applyNumberFormat="1" applyFont="1" applyBorder="1" applyAlignment="1" applyProtection="1">
      <alignment vertical="center" shrinkToFit="1"/>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19" xfId="0" applyNumberFormat="1" applyFont="1" applyBorder="1" applyAlignment="1" applyProtection="1">
      <alignment vertical="center" shrinkToFit="1"/>
      <protection hidden="1"/>
    </xf>
    <xf numFmtId="3" fontId="2" fillId="0" borderId="61" xfId="0" applyNumberFormat="1" applyFont="1" applyBorder="1" applyProtection="1">
      <alignment vertical="center"/>
      <protection hidden="1"/>
    </xf>
    <xf numFmtId="3" fontId="2" fillId="0" borderId="62" xfId="0" applyNumberFormat="1" applyFont="1" applyBorder="1" applyProtection="1">
      <alignment vertical="center"/>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3" fontId="2" fillId="0" borderId="27"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3" fontId="9" fillId="0" borderId="36" xfId="0" applyNumberFormat="1" applyFont="1" applyBorder="1" applyAlignment="1" applyProtection="1">
      <alignment horizontal="center" vertical="center"/>
      <protection hidden="1"/>
    </xf>
    <xf numFmtId="3" fontId="9" fillId="0" borderId="52" xfId="0" applyNumberFormat="1" applyFont="1" applyBorder="1" applyAlignment="1" applyProtection="1">
      <alignment horizontal="center" vertical="center"/>
      <protection locked="0" hidden="1"/>
    </xf>
    <xf numFmtId="3" fontId="9" fillId="0" borderId="54" xfId="0" applyNumberFormat="1" applyFont="1" applyBorder="1" applyAlignment="1" applyProtection="1">
      <alignment horizontal="center" vertical="center"/>
      <protection locked="0" hidden="1"/>
    </xf>
    <xf numFmtId="3" fontId="9" fillId="0" borderId="70" xfId="0" applyNumberFormat="1" applyFont="1" applyBorder="1" applyAlignment="1" applyProtection="1">
      <alignment horizontal="center" vertical="center"/>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96"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8" xfId="0" applyNumberFormat="1" applyBorder="1">
      <alignment vertical="center"/>
    </xf>
    <xf numFmtId="3" fontId="0" fillId="0" borderId="94" xfId="0" applyNumberFormat="1" applyBorder="1">
      <alignment vertical="center"/>
    </xf>
    <xf numFmtId="3" fontId="9" fillId="0" borderId="78" xfId="0" applyNumberFormat="1" applyFont="1" applyBorder="1">
      <alignment vertical="center"/>
    </xf>
    <xf numFmtId="3" fontId="0" fillId="0" borderId="103" xfId="0" applyNumberFormat="1" applyBorder="1">
      <alignment vertical="center"/>
    </xf>
    <xf numFmtId="3" fontId="0" fillId="0" borderId="105" xfId="0" applyNumberFormat="1" applyBorder="1">
      <alignment vertical="center"/>
    </xf>
    <xf numFmtId="3" fontId="0" fillId="0" borderId="106" xfId="0" applyNumberFormat="1" applyBorder="1">
      <alignment vertical="center"/>
    </xf>
    <xf numFmtId="3" fontId="0" fillId="0" borderId="80" xfId="0" applyNumberFormat="1" applyBorder="1">
      <alignment vertical="center"/>
    </xf>
    <xf numFmtId="3" fontId="0" fillId="0" borderId="81" xfId="0" applyNumberFormat="1" applyBorder="1">
      <alignment vertical="center"/>
    </xf>
    <xf numFmtId="3" fontId="0" fillId="4" borderId="80" xfId="0" applyNumberFormat="1" applyFill="1" applyBorder="1">
      <alignment vertical="center"/>
    </xf>
    <xf numFmtId="3" fontId="0" fillId="4" borderId="79" xfId="0" applyNumberFormat="1" applyFill="1" applyBorder="1">
      <alignment vertical="center"/>
    </xf>
    <xf numFmtId="3" fontId="0" fillId="0" borderId="16" xfId="0" applyNumberFormat="1" applyBorder="1">
      <alignment vertical="center"/>
    </xf>
    <xf numFmtId="3" fontId="0" fillId="0" borderId="87"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4" borderId="75" xfId="0" applyNumberFormat="1" applyFill="1" applyBorder="1">
      <alignment vertical="center"/>
    </xf>
    <xf numFmtId="3" fontId="0" fillId="0" borderId="21" xfId="0" applyNumberFormat="1" applyBorder="1">
      <alignment vertical="center"/>
    </xf>
    <xf numFmtId="3" fontId="0" fillId="0" borderId="86"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98" xfId="0" applyNumberFormat="1" applyBorder="1">
      <alignment vertical="center"/>
    </xf>
    <xf numFmtId="3" fontId="0" fillId="0" borderId="30" xfId="0" applyNumberFormat="1" applyBorder="1">
      <alignment vertical="center"/>
    </xf>
    <xf numFmtId="3" fontId="0" fillId="4" borderId="76" xfId="0" applyNumberFormat="1" applyFill="1" applyBorder="1">
      <alignment vertical="center"/>
    </xf>
    <xf numFmtId="3" fontId="0" fillId="4"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99" xfId="0" applyNumberFormat="1" applyBorder="1">
      <alignment vertical="center"/>
    </xf>
    <xf numFmtId="3" fontId="14" fillId="0" borderId="86" xfId="0" applyNumberFormat="1" applyFont="1" applyBorder="1">
      <alignment vertical="center"/>
    </xf>
    <xf numFmtId="3" fontId="2" fillId="0" borderId="86" xfId="0" applyNumberFormat="1" applyFont="1" applyBorder="1">
      <alignment vertical="center"/>
    </xf>
    <xf numFmtId="3" fontId="0" fillId="0" borderId="37" xfId="0" applyNumberFormat="1" applyBorder="1">
      <alignment vertical="center"/>
    </xf>
    <xf numFmtId="3" fontId="0" fillId="0" borderId="85" xfId="0" applyNumberFormat="1" applyBorder="1">
      <alignment vertical="center"/>
    </xf>
    <xf numFmtId="3" fontId="0" fillId="0" borderId="73" xfId="0" applyNumberFormat="1" applyBorder="1">
      <alignment vertical="center"/>
    </xf>
    <xf numFmtId="3" fontId="0" fillId="4" borderId="72"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5" xfId="0" applyNumberFormat="1" applyBorder="1">
      <alignment vertical="center"/>
    </xf>
    <xf numFmtId="3" fontId="9" fillId="0" borderId="100" xfId="0" applyNumberFormat="1" applyFont="1" applyBorder="1" applyAlignment="1">
      <alignment horizontal="centerContinuous" vertical="center"/>
    </xf>
    <xf numFmtId="3" fontId="9" fillId="0" borderId="101" xfId="0" applyNumberFormat="1" applyFont="1" applyBorder="1" applyAlignment="1">
      <alignment horizontal="centerContinuous" vertical="center"/>
    </xf>
    <xf numFmtId="3" fontId="9" fillId="0" borderId="102" xfId="0" applyNumberFormat="1" applyFont="1" applyBorder="1" applyAlignment="1">
      <alignment horizontal="centerContinuous" vertical="center"/>
    </xf>
    <xf numFmtId="3" fontId="9" fillId="0" borderId="1" xfId="0" applyNumberFormat="1" applyFont="1" applyBorder="1">
      <alignment vertical="center"/>
    </xf>
    <xf numFmtId="3" fontId="9" fillId="0" borderId="103" xfId="0" applyNumberFormat="1" applyFont="1" applyBorder="1" applyAlignment="1">
      <alignment horizontal="centerContinuous" vertical="center"/>
    </xf>
    <xf numFmtId="3" fontId="9" fillId="0" borderId="104" xfId="0" applyNumberFormat="1" applyFont="1" applyBorder="1" applyAlignment="1">
      <alignment horizontal="centerContinuous" vertical="center"/>
    </xf>
    <xf numFmtId="3" fontId="9" fillId="0" borderId="105" xfId="0" applyNumberFormat="1" applyFont="1" applyBorder="1" applyAlignment="1">
      <alignment horizontal="centerContinuous" vertical="center"/>
    </xf>
    <xf numFmtId="3" fontId="0" fillId="0" borderId="35" xfId="0" applyNumberFormat="1" applyBorder="1">
      <alignment vertical="center"/>
    </xf>
    <xf numFmtId="3" fontId="0" fillId="4" borderId="81" xfId="0" applyNumberFormat="1" applyFill="1" applyBorder="1">
      <alignment vertical="center"/>
    </xf>
    <xf numFmtId="3" fontId="0" fillId="6" borderId="81" xfId="0" applyNumberFormat="1" applyFill="1" applyBorder="1" applyProtection="1">
      <alignment vertical="center"/>
      <protection locked="0"/>
    </xf>
    <xf numFmtId="3" fontId="0" fillId="4" borderId="77" xfId="0" applyNumberFormat="1" applyFill="1" applyBorder="1">
      <alignment vertical="center"/>
    </xf>
    <xf numFmtId="3" fontId="0" fillId="6" borderId="77" xfId="0" applyNumberFormat="1" applyFill="1" applyBorder="1" applyProtection="1">
      <alignment vertical="center"/>
      <protection locked="0"/>
    </xf>
    <xf numFmtId="3" fontId="0" fillId="4" borderId="89" xfId="0" applyNumberFormat="1" applyFill="1" applyBorder="1">
      <alignment vertical="center"/>
    </xf>
    <xf numFmtId="3" fontId="0" fillId="4" borderId="88" xfId="0" applyNumberFormat="1" applyFill="1" applyBorder="1">
      <alignment vertical="center"/>
    </xf>
    <xf numFmtId="3" fontId="0" fillId="4" borderId="90" xfId="0" applyNumberFormat="1" applyFill="1" applyBorder="1">
      <alignment vertical="center"/>
    </xf>
    <xf numFmtId="3" fontId="0" fillId="6" borderId="90"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4" borderId="83" xfId="0" applyNumberFormat="1" applyFill="1" applyBorder="1">
      <alignment vertical="center"/>
    </xf>
    <xf numFmtId="3" fontId="0" fillId="4" borderId="82" xfId="0" applyNumberFormat="1" applyFill="1" applyBorder="1">
      <alignment vertical="center"/>
    </xf>
    <xf numFmtId="3" fontId="0" fillId="4" borderId="84" xfId="0" applyNumberFormat="1" applyFill="1" applyBorder="1">
      <alignment vertical="center"/>
    </xf>
    <xf numFmtId="3" fontId="0" fillId="6" borderId="84" xfId="0" applyNumberFormat="1" applyFill="1" applyBorder="1" applyProtection="1">
      <alignment vertical="center"/>
      <protection locked="0"/>
    </xf>
    <xf numFmtId="3" fontId="0" fillId="4" borderId="92" xfId="0" applyNumberFormat="1" applyFill="1" applyBorder="1">
      <alignment vertical="center"/>
    </xf>
    <xf numFmtId="3" fontId="0" fillId="4" borderId="91" xfId="0" applyNumberFormat="1" applyFill="1" applyBorder="1">
      <alignment vertical="center"/>
    </xf>
    <xf numFmtId="3" fontId="0" fillId="4" borderId="93" xfId="0" applyNumberFormat="1" applyFill="1" applyBorder="1">
      <alignment vertical="center"/>
    </xf>
    <xf numFmtId="3" fontId="0" fillId="6" borderId="93" xfId="0" applyNumberFormat="1" applyFill="1" applyBorder="1" applyProtection="1">
      <alignment vertical="center"/>
      <protection locked="0"/>
    </xf>
    <xf numFmtId="3" fontId="9" fillId="0" borderId="9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5" xfId="0" applyNumberFormat="1" applyFont="1" applyBorder="1">
      <alignment vertical="center"/>
    </xf>
    <xf numFmtId="3" fontId="0" fillId="4" borderId="73" xfId="0" applyNumberFormat="1" applyFill="1" applyBorder="1">
      <alignment vertical="center"/>
    </xf>
    <xf numFmtId="3" fontId="0" fillId="4" borderId="74" xfId="0" applyNumberFormat="1" applyFill="1" applyBorder="1">
      <alignment vertical="center"/>
    </xf>
    <xf numFmtId="3" fontId="0" fillId="6" borderId="80" xfId="0" applyNumberFormat="1" applyFill="1" applyBorder="1" applyProtection="1">
      <alignment vertical="center"/>
      <protection locked="0"/>
    </xf>
    <xf numFmtId="3" fontId="0" fillId="6" borderId="79" xfId="0" applyNumberFormat="1" applyFill="1" applyBorder="1" applyProtection="1">
      <alignment vertical="center"/>
      <protection locked="0"/>
    </xf>
    <xf numFmtId="3" fontId="0" fillId="6" borderId="76" xfId="0" applyNumberFormat="1" applyFill="1" applyBorder="1" applyProtection="1">
      <alignment vertical="center"/>
      <protection locked="0"/>
    </xf>
    <xf numFmtId="3" fontId="0" fillId="6" borderId="75" xfId="0" applyNumberFormat="1" applyFill="1" applyBorder="1" applyProtection="1">
      <alignment vertical="center"/>
      <protection locked="0"/>
    </xf>
    <xf numFmtId="3" fontId="0" fillId="6" borderId="73" xfId="0" applyNumberFormat="1" applyFill="1" applyBorder="1" applyProtection="1">
      <alignment vertical="center"/>
      <protection locked="0"/>
    </xf>
    <xf numFmtId="3" fontId="0" fillId="6" borderId="72" xfId="0" applyNumberFormat="1" applyFill="1" applyBorder="1" applyProtection="1">
      <alignment vertical="center"/>
      <protection locked="0"/>
    </xf>
    <xf numFmtId="3" fontId="0" fillId="6" borderId="74" xfId="0" applyNumberFormat="1" applyFill="1" applyBorder="1" applyProtection="1">
      <alignment vertical="center"/>
      <protection locked="0"/>
    </xf>
    <xf numFmtId="3" fontId="0" fillId="6" borderId="97"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8" fillId="0" borderId="0" xfId="0" applyNumberFormat="1" applyFont="1" applyAlignment="1">
      <alignment vertical="center" wrapText="1"/>
    </xf>
    <xf numFmtId="3" fontId="2" fillId="0" borderId="0" xfId="0" applyNumberFormat="1" applyFont="1">
      <alignment vertical="center"/>
    </xf>
    <xf numFmtId="3" fontId="2" fillId="6" borderId="3" xfId="0" applyNumberFormat="1" applyFont="1" applyFill="1" applyBorder="1" applyAlignment="1" applyProtection="1">
      <alignment horizontal="centerContinuous" vertical="center"/>
      <protection hidden="1"/>
    </xf>
    <xf numFmtId="3" fontId="2" fillId="6" borderId="4" xfId="0" applyNumberFormat="1" applyFont="1" applyFill="1" applyBorder="1" applyAlignment="1" applyProtection="1">
      <alignment horizontal="centerContinuous" vertical="center"/>
      <protection hidden="1"/>
    </xf>
    <xf numFmtId="3" fontId="2" fillId="6" borderId="5" xfId="0" applyNumberFormat="1" applyFont="1" applyFill="1" applyBorder="1" applyAlignment="1" applyProtection="1">
      <alignment horizontal="centerContinuous" vertical="center"/>
      <protection hidden="1"/>
    </xf>
    <xf numFmtId="3" fontId="2" fillId="6" borderId="1" xfId="0" applyNumberFormat="1" applyFont="1" applyFill="1" applyBorder="1" applyAlignment="1" applyProtection="1">
      <alignment horizontal="centerContinuous" vertical="center"/>
      <protection hidden="1"/>
    </xf>
    <xf numFmtId="3" fontId="2" fillId="6" borderId="58" xfId="0" applyNumberFormat="1" applyFont="1" applyFill="1" applyBorder="1" applyAlignment="1" applyProtection="1">
      <alignment horizontal="centerContinuous" vertical="center"/>
      <protection hidden="1"/>
    </xf>
    <xf numFmtId="3" fontId="9" fillId="5" borderId="58" xfId="0" applyNumberFormat="1" applyFont="1" applyFill="1" applyBorder="1" applyAlignment="1" applyProtection="1">
      <alignment horizontal="center" vertical="center"/>
      <protection locked="0" hidden="1"/>
    </xf>
    <xf numFmtId="3" fontId="9" fillId="5" borderId="70" xfId="0" applyNumberFormat="1" applyFont="1" applyFill="1" applyBorder="1" applyAlignment="1" applyProtection="1">
      <alignment horizontal="center" vertical="center"/>
      <protection locked="0" hidden="1"/>
    </xf>
    <xf numFmtId="4" fontId="9" fillId="5" borderId="1" xfId="0" applyNumberFormat="1" applyFont="1" applyFill="1" applyBorder="1" applyAlignment="1" applyProtection="1">
      <alignment vertical="center" shrinkToFit="1"/>
      <protection locked="0" hidden="1"/>
    </xf>
    <xf numFmtId="3" fontId="9" fillId="5" borderId="1" xfId="0" applyNumberFormat="1" applyFont="1" applyFill="1" applyBorder="1" applyAlignment="1" applyProtection="1">
      <alignment horizontal="center" vertical="center"/>
      <protection locked="0" hidden="1"/>
    </xf>
    <xf numFmtId="3" fontId="9" fillId="7" borderId="1" xfId="0" applyNumberFormat="1" applyFont="1" applyFill="1" applyBorder="1">
      <alignment vertical="center"/>
    </xf>
    <xf numFmtId="3" fontId="0" fillId="7" borderId="1" xfId="0" applyNumberFormat="1" applyFill="1" applyBorder="1">
      <alignment vertical="center"/>
    </xf>
    <xf numFmtId="3" fontId="9" fillId="7" borderId="97" xfId="0" applyNumberFormat="1" applyFont="1" applyFill="1" applyBorder="1">
      <alignment vertical="center"/>
    </xf>
    <xf numFmtId="3" fontId="0" fillId="7" borderId="97" xfId="0" applyNumberFormat="1" applyFill="1" applyBorder="1">
      <alignment vertical="center"/>
    </xf>
    <xf numFmtId="177" fontId="0" fillId="4" borderId="75" xfId="0" applyNumberFormat="1" applyFill="1" applyBorder="1">
      <alignment vertical="center"/>
    </xf>
    <xf numFmtId="3" fontId="0" fillId="4" borderId="68" xfId="0" applyNumberFormat="1" applyFill="1" applyBorder="1">
      <alignment vertical="center"/>
    </xf>
    <xf numFmtId="3" fontId="7" fillId="0" borderId="0" xfId="0" applyNumberFormat="1" applyFont="1" applyAlignment="1" applyProtection="1">
      <alignment vertical="center" wrapText="1"/>
      <protection hidden="1"/>
    </xf>
    <xf numFmtId="0" fontId="27" fillId="0" borderId="0" xfId="0" applyFont="1">
      <alignment vertical="center"/>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2" borderId="71" xfId="0" applyFont="1" applyFill="1" applyBorder="1" applyAlignment="1">
      <alignment horizontal="center" vertical="center" wrapText="1"/>
    </xf>
    <xf numFmtId="0" fontId="2" fillId="2" borderId="96"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95" xfId="0" applyFont="1" applyFill="1" applyBorder="1" applyAlignment="1">
      <alignment horizontal="center" vertical="center"/>
    </xf>
    <xf numFmtId="0" fontId="22" fillId="0" borderId="0" xfId="0" applyFont="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xf>
    <xf numFmtId="176" fontId="3" fillId="0" borderId="0" xfId="0" applyNumberFormat="1" applyFont="1" applyAlignment="1" applyProtection="1">
      <alignment horizontal="righ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2" fillId="0" borderId="0" xfId="0" applyNumberFormat="1" applyFont="1" applyAlignment="1">
      <alignment vertical="center" wrapText="1"/>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9" fillId="5" borderId="1" xfId="0" quotePrefix="1" applyNumberFormat="1" applyFont="1" applyFill="1" applyBorder="1" applyProtection="1">
      <alignment vertical="center"/>
      <protection locked="0" hidden="1"/>
    </xf>
    <xf numFmtId="3" fontId="9" fillId="3" borderId="1" xfId="0" applyNumberFormat="1" applyFont="1" applyFill="1" applyBorder="1" applyProtection="1">
      <alignment vertical="center"/>
      <protection locked="0" hidden="1"/>
    </xf>
    <xf numFmtId="3" fontId="9" fillId="5" borderId="60" xfId="0" quotePrefix="1" applyNumberFormat="1" applyFont="1" applyFill="1" applyBorder="1" applyProtection="1">
      <alignment vertical="center"/>
      <protection locked="0" hidden="1"/>
    </xf>
    <xf numFmtId="3" fontId="9" fillId="3" borderId="60" xfId="0" applyNumberFormat="1" applyFont="1" applyFill="1" applyBorder="1" applyProtection="1">
      <alignment vertical="center"/>
      <protection locked="0" hidden="1"/>
    </xf>
    <xf numFmtId="3" fontId="9" fillId="5" borderId="10" xfId="0" quotePrefix="1" applyNumberFormat="1" applyFont="1" applyFill="1" applyBorder="1" applyProtection="1">
      <alignment vertical="center"/>
      <protection locked="0" hidden="1"/>
    </xf>
    <xf numFmtId="3" fontId="9" fillId="2" borderId="11" xfId="0" quotePrefix="1" applyNumberFormat="1" applyFont="1" applyFill="1" applyBorder="1" applyProtection="1">
      <alignment vertical="center"/>
      <protection locked="0" hidden="1"/>
    </xf>
    <xf numFmtId="3" fontId="9" fillId="2" borderId="12" xfId="0" quotePrefix="1" applyNumberFormat="1" applyFont="1" applyFill="1" applyBorder="1" applyProtection="1">
      <alignment vertical="center"/>
      <protection locked="0" hidden="1"/>
    </xf>
    <xf numFmtId="3" fontId="6" fillId="0" borderId="56" xfId="0" quotePrefix="1" applyNumberFormat="1" applyFont="1" applyBorder="1" applyProtection="1">
      <alignment vertical="center"/>
      <protection hidden="1"/>
    </xf>
    <xf numFmtId="3" fontId="6" fillId="0" borderId="7" xfId="0" quotePrefix="1" applyNumberFormat="1" applyFont="1" applyBorder="1" applyProtection="1">
      <alignment vertical="center"/>
      <protection hidden="1"/>
    </xf>
    <xf numFmtId="3" fontId="6" fillId="0" borderId="57" xfId="0" quotePrefix="1" applyNumberFormat="1" applyFont="1" applyBorder="1" applyProtection="1">
      <alignment vertical="center"/>
      <protection hidden="1"/>
    </xf>
    <xf numFmtId="3" fontId="9" fillId="3" borderId="11" xfId="0" quotePrefix="1" applyNumberFormat="1" applyFont="1" applyFill="1" applyBorder="1" applyProtection="1">
      <alignment vertical="center"/>
      <protection locked="0" hidden="1"/>
    </xf>
    <xf numFmtId="3" fontId="9" fillId="3" borderId="12" xfId="0" quotePrefix="1"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5" borderId="10" xfId="0" applyNumberFormat="1"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5"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5"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5"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5"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3" fontId="9" fillId="5"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5"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5"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3" fontId="9" fillId="2" borderId="11" xfId="0" applyNumberFormat="1" applyFont="1" applyFill="1" applyBorder="1" applyProtection="1">
      <alignment vertical="center"/>
      <protection locked="0" hidden="1"/>
    </xf>
    <xf numFmtId="3" fontId="9" fillId="2" borderId="12" xfId="0" applyNumberFormat="1" applyFont="1" applyFill="1" applyBorder="1" applyProtection="1">
      <alignment vertical="center"/>
      <protection locked="0"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29" fillId="0" borderId="0" xfId="0" applyNumberFormat="1" applyFont="1" applyAlignment="1">
      <alignment horizontal="center" vertical="center"/>
    </xf>
  </cellXfs>
  <cellStyles count="3">
    <cellStyle name="桁区切り 2" xfId="2" xr:uid="{13507542-2D58-4B0A-A078-BD0EC949FF8C}"/>
    <cellStyle name="標準" xfId="0" builtinId="0"/>
    <cellStyle name="標準 2" xfId="1" xr:uid="{DEFF5975-16E1-4DAA-A27E-9292BBBE3DA8}"/>
  </cellStyles>
  <dxfs count="167">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182880</xdr:colOff>
      <xdr:row>29</xdr:row>
      <xdr:rowOff>9525</xdr:rowOff>
    </xdr:from>
    <xdr:to>
      <xdr:col>6</xdr:col>
      <xdr:colOff>497205</xdr:colOff>
      <xdr:row>30</xdr:row>
      <xdr:rowOff>9525</xdr:rowOff>
    </xdr:to>
    <xdr:sp macro="" textlink="">
      <xdr:nvSpPr>
        <xdr:cNvPr id="2" name="正方形/長方形 1">
          <a:extLst>
            <a:ext uri="{FF2B5EF4-FFF2-40B4-BE49-F238E27FC236}">
              <a16:creationId xmlns:a16="http://schemas.microsoft.com/office/drawing/2014/main" id="{C04112B7-08ED-4E7D-9692-4493CEC6E8D6}"/>
            </a:ext>
          </a:extLst>
        </xdr:cNvPr>
        <xdr:cNvSpPr/>
      </xdr:nvSpPr>
      <xdr:spPr>
        <a:xfrm>
          <a:off x="2735580" y="498157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2466975</xdr:colOff>
      <xdr:row>33</xdr:row>
      <xdr:rowOff>66675</xdr:rowOff>
    </xdr:from>
    <xdr:to>
      <xdr:col>13</xdr:col>
      <xdr:colOff>6248400</xdr:colOff>
      <xdr:row>42</xdr:row>
      <xdr:rowOff>0</xdr:rowOff>
    </xdr:to>
    <xdr:pic>
      <xdr:nvPicPr>
        <xdr:cNvPr id="7" name="図 6">
          <a:extLst>
            <a:ext uri="{FF2B5EF4-FFF2-40B4-BE49-F238E27FC236}">
              <a16:creationId xmlns:a16="http://schemas.microsoft.com/office/drawing/2014/main" id="{25FEC1FE-DA7E-4658-866A-31F855305D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58475"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190500</xdr:rowOff>
    </xdr:from>
    <xdr:to>
      <xdr:col>10</xdr:col>
      <xdr:colOff>476250</xdr:colOff>
      <xdr:row>2</xdr:row>
      <xdr:rowOff>152400</xdr:rowOff>
    </xdr:to>
    <xdr:grpSp>
      <xdr:nvGrpSpPr>
        <xdr:cNvPr id="5" name="グループ化 4">
          <a:extLst>
            <a:ext uri="{FF2B5EF4-FFF2-40B4-BE49-F238E27FC236}">
              <a16:creationId xmlns:a16="http://schemas.microsoft.com/office/drawing/2014/main" id="{6AB1D328-19EE-4325-B314-E9DD67164E6A}"/>
            </a:ext>
          </a:extLst>
        </xdr:cNvPr>
        <xdr:cNvGrpSpPr/>
      </xdr:nvGrpSpPr>
      <xdr:grpSpPr>
        <a:xfrm>
          <a:off x="5695950" y="438150"/>
          <a:ext cx="1733550" cy="276225"/>
          <a:chOff x="5343524" y="428625"/>
          <a:chExt cx="1733550" cy="276225"/>
        </a:xfrm>
      </xdr:grpSpPr>
      <xdr:sp macro="" textlink="">
        <xdr:nvSpPr>
          <xdr:cNvPr id="6" name="正方形/長方形 5">
            <a:extLst>
              <a:ext uri="{FF2B5EF4-FFF2-40B4-BE49-F238E27FC236}">
                <a16:creationId xmlns:a16="http://schemas.microsoft.com/office/drawing/2014/main" id="{95942B7A-9B01-667D-7B4F-F20FD2A2358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64608BF-87C3-D7A4-4BCD-9D293A8DC9B7}"/>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2800350</xdr:colOff>
      <xdr:row>32</xdr:row>
      <xdr:rowOff>38100</xdr:rowOff>
    </xdr:from>
    <xdr:to>
      <xdr:col>13</xdr:col>
      <xdr:colOff>6581775</xdr:colOff>
      <xdr:row>40</xdr:row>
      <xdr:rowOff>200025</xdr:rowOff>
    </xdr:to>
    <xdr:pic>
      <xdr:nvPicPr>
        <xdr:cNvPr id="5" name="図 4">
          <a:extLst>
            <a:ext uri="{FF2B5EF4-FFF2-40B4-BE49-F238E27FC236}">
              <a16:creationId xmlns:a16="http://schemas.microsoft.com/office/drawing/2014/main" id="{CB1C40A0-9871-46A0-BFD6-E9BAB10ED5E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91850" y="7458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209550</xdr:rowOff>
    </xdr:from>
    <xdr:to>
      <xdr:col>10</xdr:col>
      <xdr:colOff>476250</xdr:colOff>
      <xdr:row>2</xdr:row>
      <xdr:rowOff>171450</xdr:rowOff>
    </xdr:to>
    <xdr:grpSp>
      <xdr:nvGrpSpPr>
        <xdr:cNvPr id="6" name="グループ化 5">
          <a:extLst>
            <a:ext uri="{FF2B5EF4-FFF2-40B4-BE49-F238E27FC236}">
              <a16:creationId xmlns:a16="http://schemas.microsoft.com/office/drawing/2014/main" id="{8E447FFE-95E5-4A5E-8B12-746B8BEE2B66}"/>
            </a:ext>
          </a:extLst>
        </xdr:cNvPr>
        <xdr:cNvGrpSpPr/>
      </xdr:nvGrpSpPr>
      <xdr:grpSpPr>
        <a:xfrm>
          <a:off x="569595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F07B3CC8-54D0-60AB-3B1D-83971FA6C0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F0C52743-4C49-9005-6B8B-AB5DF153302B}"/>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2466975</xdr:colOff>
      <xdr:row>32</xdr:row>
      <xdr:rowOff>85725</xdr:rowOff>
    </xdr:from>
    <xdr:to>
      <xdr:col>13</xdr:col>
      <xdr:colOff>6248400</xdr:colOff>
      <xdr:row>41</xdr:row>
      <xdr:rowOff>19050</xdr:rowOff>
    </xdr:to>
    <xdr:pic>
      <xdr:nvPicPr>
        <xdr:cNvPr id="5" name="図 4">
          <a:extLst>
            <a:ext uri="{FF2B5EF4-FFF2-40B4-BE49-F238E27FC236}">
              <a16:creationId xmlns:a16="http://schemas.microsoft.com/office/drawing/2014/main" id="{3EF5D9D4-EF25-44A1-948E-AE5187A192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58475" y="75057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200025</xdr:rowOff>
    </xdr:from>
    <xdr:to>
      <xdr:col>10</xdr:col>
      <xdr:colOff>466725</xdr:colOff>
      <xdr:row>2</xdr:row>
      <xdr:rowOff>161925</xdr:rowOff>
    </xdr:to>
    <xdr:grpSp>
      <xdr:nvGrpSpPr>
        <xdr:cNvPr id="6" name="グループ化 5">
          <a:extLst>
            <a:ext uri="{FF2B5EF4-FFF2-40B4-BE49-F238E27FC236}">
              <a16:creationId xmlns:a16="http://schemas.microsoft.com/office/drawing/2014/main" id="{5D3869BE-F80A-4404-BFD9-48EAF9766747}"/>
            </a:ext>
          </a:extLst>
        </xdr:cNvPr>
        <xdr:cNvGrpSpPr/>
      </xdr:nvGrpSpPr>
      <xdr:grpSpPr>
        <a:xfrm>
          <a:off x="5686425"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ED47EF57-7A81-A065-CC86-E174987CA55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8C05E63-0E30-9129-EAF3-A33FF4A63CC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2438400</xdr:colOff>
      <xdr:row>32</xdr:row>
      <xdr:rowOff>104775</xdr:rowOff>
    </xdr:from>
    <xdr:to>
      <xdr:col>13</xdr:col>
      <xdr:colOff>6219825</xdr:colOff>
      <xdr:row>41</xdr:row>
      <xdr:rowOff>57150</xdr:rowOff>
    </xdr:to>
    <xdr:pic>
      <xdr:nvPicPr>
        <xdr:cNvPr id="5" name="図 4">
          <a:extLst>
            <a:ext uri="{FF2B5EF4-FFF2-40B4-BE49-F238E27FC236}">
              <a16:creationId xmlns:a16="http://schemas.microsoft.com/office/drawing/2014/main" id="{BE778968-AC2C-4277-86AA-FD58A6E6B0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7239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209550</xdr:rowOff>
    </xdr:from>
    <xdr:to>
      <xdr:col>10</xdr:col>
      <xdr:colOff>476250</xdr:colOff>
      <xdr:row>2</xdr:row>
      <xdr:rowOff>171450</xdr:rowOff>
    </xdr:to>
    <xdr:grpSp>
      <xdr:nvGrpSpPr>
        <xdr:cNvPr id="6" name="グループ化 5">
          <a:extLst>
            <a:ext uri="{FF2B5EF4-FFF2-40B4-BE49-F238E27FC236}">
              <a16:creationId xmlns:a16="http://schemas.microsoft.com/office/drawing/2014/main" id="{7E6CFBEB-9EE6-4E15-8407-1C015778F512}"/>
            </a:ext>
          </a:extLst>
        </xdr:cNvPr>
        <xdr:cNvGrpSpPr/>
      </xdr:nvGrpSpPr>
      <xdr:grpSpPr>
        <a:xfrm>
          <a:off x="569595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D6D33AA-6996-8A74-2125-42FFA6E30D80}"/>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9115196-6C41-52E4-A753-C978E4AF3F4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2495550</xdr:colOff>
      <xdr:row>32</xdr:row>
      <xdr:rowOff>95250</xdr:rowOff>
    </xdr:from>
    <xdr:to>
      <xdr:col>13</xdr:col>
      <xdr:colOff>6276975</xdr:colOff>
      <xdr:row>41</xdr:row>
      <xdr:rowOff>28575</xdr:rowOff>
    </xdr:to>
    <xdr:pic>
      <xdr:nvPicPr>
        <xdr:cNvPr id="5" name="図 4">
          <a:extLst>
            <a:ext uri="{FF2B5EF4-FFF2-40B4-BE49-F238E27FC236}">
              <a16:creationId xmlns:a16="http://schemas.microsoft.com/office/drawing/2014/main" id="{5D40704A-B2DD-4194-9D0B-A6FFDB5574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87050" y="75152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209550</xdr:rowOff>
    </xdr:from>
    <xdr:to>
      <xdr:col>10</xdr:col>
      <xdr:colOff>504825</xdr:colOff>
      <xdr:row>2</xdr:row>
      <xdr:rowOff>171450</xdr:rowOff>
    </xdr:to>
    <xdr:grpSp>
      <xdr:nvGrpSpPr>
        <xdr:cNvPr id="6" name="グループ化 5">
          <a:extLst>
            <a:ext uri="{FF2B5EF4-FFF2-40B4-BE49-F238E27FC236}">
              <a16:creationId xmlns:a16="http://schemas.microsoft.com/office/drawing/2014/main" id="{95D1A342-A82D-4A7F-97EE-9902202E78E7}"/>
            </a:ext>
          </a:extLst>
        </xdr:cNvPr>
        <xdr:cNvGrpSpPr/>
      </xdr:nvGrpSpPr>
      <xdr:grpSpPr>
        <a:xfrm>
          <a:off x="572452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B227379-3247-DF53-9469-93A391D3C64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B5F125A3-7CAC-8911-BADE-9338A5835193}"/>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2524125</xdr:colOff>
      <xdr:row>32</xdr:row>
      <xdr:rowOff>19050</xdr:rowOff>
    </xdr:from>
    <xdr:to>
      <xdr:col>13</xdr:col>
      <xdr:colOff>6305550</xdr:colOff>
      <xdr:row>40</xdr:row>
      <xdr:rowOff>200025</xdr:rowOff>
    </xdr:to>
    <xdr:pic>
      <xdr:nvPicPr>
        <xdr:cNvPr id="5" name="図 4">
          <a:extLst>
            <a:ext uri="{FF2B5EF4-FFF2-40B4-BE49-F238E27FC236}">
              <a16:creationId xmlns:a16="http://schemas.microsoft.com/office/drawing/2014/main" id="{460A9BDD-29E0-4B20-A2BA-0AA1ECBA4E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15625" y="71532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219075</xdr:rowOff>
    </xdr:from>
    <xdr:to>
      <xdr:col>10</xdr:col>
      <xdr:colOff>504825</xdr:colOff>
      <xdr:row>2</xdr:row>
      <xdr:rowOff>180975</xdr:rowOff>
    </xdr:to>
    <xdr:grpSp>
      <xdr:nvGrpSpPr>
        <xdr:cNvPr id="6" name="グループ化 5">
          <a:extLst>
            <a:ext uri="{FF2B5EF4-FFF2-40B4-BE49-F238E27FC236}">
              <a16:creationId xmlns:a16="http://schemas.microsoft.com/office/drawing/2014/main" id="{9FBA0D96-571E-40F0-91E7-DD87E5EBB51C}"/>
            </a:ext>
          </a:extLst>
        </xdr:cNvPr>
        <xdr:cNvGrpSpPr/>
      </xdr:nvGrpSpPr>
      <xdr:grpSpPr>
        <a:xfrm>
          <a:off x="5724525" y="46672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0EDFD1F6-7877-CC71-110F-147D532F328C}"/>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352B0DD-3B69-0B07-BAE1-9015E349996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2457450</xdr:colOff>
      <xdr:row>31</xdr:row>
      <xdr:rowOff>219075</xdr:rowOff>
    </xdr:from>
    <xdr:to>
      <xdr:col>13</xdr:col>
      <xdr:colOff>6238875</xdr:colOff>
      <xdr:row>40</xdr:row>
      <xdr:rowOff>152400</xdr:rowOff>
    </xdr:to>
    <xdr:pic>
      <xdr:nvPicPr>
        <xdr:cNvPr id="5" name="図 4">
          <a:extLst>
            <a:ext uri="{FF2B5EF4-FFF2-40B4-BE49-F238E27FC236}">
              <a16:creationId xmlns:a16="http://schemas.microsoft.com/office/drawing/2014/main" id="{BD847C5F-731E-44BD-9859-94F3387B21D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209550</xdr:rowOff>
    </xdr:from>
    <xdr:to>
      <xdr:col>10</xdr:col>
      <xdr:colOff>457200</xdr:colOff>
      <xdr:row>2</xdr:row>
      <xdr:rowOff>171450</xdr:rowOff>
    </xdr:to>
    <xdr:grpSp>
      <xdr:nvGrpSpPr>
        <xdr:cNvPr id="6" name="グループ化 5">
          <a:extLst>
            <a:ext uri="{FF2B5EF4-FFF2-40B4-BE49-F238E27FC236}">
              <a16:creationId xmlns:a16="http://schemas.microsoft.com/office/drawing/2014/main" id="{77747D8F-8BAA-4A7E-8F8B-BA6D41203BBD}"/>
            </a:ext>
          </a:extLst>
        </xdr:cNvPr>
        <xdr:cNvGrpSpPr/>
      </xdr:nvGrpSpPr>
      <xdr:grpSpPr>
        <a:xfrm>
          <a:off x="567690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9A197CC9-5FC7-0AB9-A4A3-049686999A55}"/>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760D66-55F1-A80F-81C6-5C85C1722FCE}"/>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96FFD-DA4E-4940-B5AB-9D7FCC594F87}">
  <sheetPr>
    <tabColor theme="5" tint="0.59999389629810485"/>
  </sheetPr>
  <dimension ref="B1:M35"/>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3" t="s">
        <v>371</v>
      </c>
    </row>
    <row r="2" spans="2:13" x14ac:dyDescent="0.15">
      <c r="B2" s="14" t="s">
        <v>313</v>
      </c>
      <c r="C2" s="2"/>
      <c r="D2" s="2"/>
      <c r="E2" s="2"/>
      <c r="F2" s="2"/>
      <c r="G2" s="2"/>
      <c r="H2" s="2"/>
      <c r="I2" s="2"/>
      <c r="J2" s="2"/>
      <c r="K2" s="2"/>
      <c r="L2" s="2"/>
      <c r="M2" s="2"/>
    </row>
    <row r="4" spans="2:13" x14ac:dyDescent="0.15">
      <c r="B4" s="15" t="s">
        <v>314</v>
      </c>
    </row>
    <row r="5" spans="2:13" x14ac:dyDescent="0.15">
      <c r="C5" s="211" t="s">
        <v>315</v>
      </c>
      <c r="D5" s="212"/>
      <c r="E5" s="212"/>
      <c r="F5" s="212"/>
      <c r="G5" s="212"/>
      <c r="H5" s="212"/>
      <c r="I5" s="212"/>
      <c r="J5" s="212"/>
      <c r="K5" s="212"/>
      <c r="L5" s="212"/>
      <c r="M5" s="212"/>
    </row>
    <row r="6" spans="2:13" x14ac:dyDescent="0.15">
      <c r="C6" s="212"/>
      <c r="D6" s="212"/>
      <c r="E6" s="212"/>
      <c r="F6" s="212"/>
      <c r="G6" s="212"/>
      <c r="H6" s="212"/>
      <c r="I6" s="212"/>
      <c r="J6" s="212"/>
      <c r="K6" s="212"/>
      <c r="L6" s="212"/>
      <c r="M6" s="212"/>
    </row>
    <row r="7" spans="2:13" x14ac:dyDescent="0.15">
      <c r="C7" s="212"/>
      <c r="D7" s="212"/>
      <c r="E7" s="212"/>
      <c r="F7" s="212"/>
      <c r="G7" s="212"/>
      <c r="H7" s="212"/>
      <c r="I7" s="212"/>
      <c r="J7" s="212"/>
      <c r="K7" s="212"/>
      <c r="L7" s="212"/>
      <c r="M7" s="212"/>
    </row>
    <row r="8" spans="2:13" x14ac:dyDescent="0.15">
      <c r="C8" s="212"/>
      <c r="D8" s="212"/>
      <c r="E8" s="212"/>
      <c r="F8" s="212"/>
      <c r="G8" s="212"/>
      <c r="H8" s="212"/>
      <c r="I8" s="212"/>
      <c r="J8" s="212"/>
      <c r="K8" s="212"/>
      <c r="L8" s="212"/>
      <c r="M8" s="212"/>
    </row>
    <row r="9" spans="2:13" x14ac:dyDescent="0.15">
      <c r="C9" s="212"/>
      <c r="D9" s="212"/>
      <c r="E9" s="212"/>
      <c r="F9" s="212"/>
      <c r="G9" s="212"/>
      <c r="H9" s="212"/>
      <c r="I9" s="212"/>
      <c r="J9" s="212"/>
      <c r="K9" s="212"/>
      <c r="L9" s="212"/>
      <c r="M9" s="212"/>
    </row>
    <row r="10" spans="2:13" x14ac:dyDescent="0.15">
      <c r="C10" s="212"/>
      <c r="D10" s="212"/>
      <c r="E10" s="212"/>
      <c r="F10" s="212"/>
      <c r="G10" s="212"/>
      <c r="H10" s="212"/>
      <c r="I10" s="212"/>
      <c r="J10" s="212"/>
      <c r="K10" s="212"/>
      <c r="L10" s="212"/>
      <c r="M10" s="212"/>
    </row>
    <row r="12" spans="2:13" x14ac:dyDescent="0.15">
      <c r="B12" s="15" t="s">
        <v>316</v>
      </c>
    </row>
    <row r="13" spans="2:13" x14ac:dyDescent="0.15">
      <c r="C13" s="3" t="s">
        <v>317</v>
      </c>
      <c r="D13" s="1" t="s">
        <v>320</v>
      </c>
    </row>
    <row r="14" spans="2:13" x14ac:dyDescent="0.15">
      <c r="C14" s="3" t="s">
        <v>318</v>
      </c>
      <c r="D14" s="211" t="s">
        <v>378</v>
      </c>
      <c r="E14" s="212"/>
      <c r="F14" s="212"/>
      <c r="G14" s="212"/>
      <c r="H14" s="212"/>
      <c r="I14" s="212"/>
      <c r="J14" s="212"/>
      <c r="K14" s="212"/>
      <c r="L14" s="212"/>
      <c r="M14" s="212"/>
    </row>
    <row r="15" spans="2:13" x14ac:dyDescent="0.15">
      <c r="C15" s="3"/>
      <c r="D15" s="212"/>
      <c r="E15" s="212"/>
      <c r="F15" s="212"/>
      <c r="G15" s="212"/>
      <c r="H15" s="212"/>
      <c r="I15" s="212"/>
      <c r="J15" s="212"/>
      <c r="K15" s="212"/>
      <c r="L15" s="212"/>
      <c r="M15" s="212"/>
    </row>
    <row r="16" spans="2:13" x14ac:dyDescent="0.15">
      <c r="C16" s="3" t="s">
        <v>319</v>
      </c>
      <c r="D16" s="211" t="s">
        <v>321</v>
      </c>
      <c r="E16" s="212"/>
      <c r="F16" s="212"/>
      <c r="G16" s="212"/>
      <c r="H16" s="212"/>
      <c r="I16" s="212"/>
      <c r="J16" s="212"/>
      <c r="K16" s="212"/>
      <c r="L16" s="212"/>
      <c r="M16" s="212"/>
    </row>
    <row r="17" spans="2:13" x14ac:dyDescent="0.15">
      <c r="C17" s="3"/>
      <c r="D17" s="212"/>
      <c r="E17" s="212"/>
      <c r="F17" s="212"/>
      <c r="G17" s="212"/>
      <c r="H17" s="212"/>
      <c r="I17" s="212"/>
      <c r="J17" s="212"/>
      <c r="K17" s="212"/>
      <c r="L17" s="212"/>
      <c r="M17" s="212"/>
    </row>
    <row r="18" spans="2:13" x14ac:dyDescent="0.15">
      <c r="C18" s="3"/>
      <c r="D18" s="212"/>
      <c r="E18" s="212"/>
      <c r="F18" s="212"/>
      <c r="G18" s="212"/>
      <c r="H18" s="212"/>
      <c r="I18" s="212"/>
      <c r="J18" s="212"/>
      <c r="K18" s="212"/>
      <c r="L18" s="212"/>
      <c r="M18" s="212"/>
    </row>
    <row r="19" spans="2:13" x14ac:dyDescent="0.15">
      <c r="C19" s="3"/>
      <c r="D19" s="211" t="s">
        <v>322</v>
      </c>
      <c r="E19" s="212"/>
      <c r="F19" s="212"/>
      <c r="G19" s="212"/>
      <c r="H19" s="212"/>
      <c r="I19" s="212"/>
      <c r="J19" s="212"/>
      <c r="K19" s="212"/>
      <c r="L19" s="212"/>
      <c r="M19" s="212"/>
    </row>
    <row r="20" spans="2:13" x14ac:dyDescent="0.15">
      <c r="C20" s="3"/>
      <c r="D20" s="212"/>
      <c r="E20" s="212"/>
      <c r="F20" s="212"/>
      <c r="G20" s="212"/>
      <c r="H20" s="212"/>
      <c r="I20" s="212"/>
      <c r="J20" s="212"/>
      <c r="K20" s="212"/>
      <c r="L20" s="212"/>
      <c r="M20" s="212"/>
    </row>
    <row r="21" spans="2:13" x14ac:dyDescent="0.15">
      <c r="C21" s="3"/>
      <c r="D21" s="212"/>
      <c r="E21" s="212"/>
      <c r="F21" s="212"/>
      <c r="G21" s="212"/>
      <c r="H21" s="212"/>
      <c r="I21" s="212"/>
      <c r="J21" s="212"/>
      <c r="K21" s="212"/>
      <c r="L21" s="212"/>
      <c r="M21" s="212"/>
    </row>
    <row r="22" spans="2:13" x14ac:dyDescent="0.15">
      <c r="C22" s="3"/>
      <c r="D22" s="212"/>
      <c r="E22" s="212"/>
      <c r="F22" s="212"/>
      <c r="G22" s="212"/>
      <c r="H22" s="212"/>
      <c r="I22" s="212"/>
      <c r="J22" s="212"/>
      <c r="K22" s="212"/>
      <c r="L22" s="212"/>
      <c r="M22" s="212"/>
    </row>
    <row r="23" spans="2:13" x14ac:dyDescent="0.15">
      <c r="C23" s="3" t="s">
        <v>323</v>
      </c>
      <c r="D23" s="213" t="s">
        <v>324</v>
      </c>
      <c r="E23" s="213"/>
      <c r="F23" s="213"/>
      <c r="G23" s="213"/>
      <c r="H23" s="213"/>
      <c r="I23" s="213"/>
      <c r="J23" s="213"/>
      <c r="K23" s="213"/>
      <c r="L23" s="213"/>
      <c r="M23" s="213"/>
    </row>
    <row r="24" spans="2:13" x14ac:dyDescent="0.15">
      <c r="C24" s="3"/>
      <c r="D24" s="213"/>
      <c r="E24" s="213"/>
      <c r="F24" s="213"/>
      <c r="G24" s="213"/>
      <c r="H24" s="213"/>
      <c r="I24" s="213"/>
      <c r="J24" s="213"/>
      <c r="K24" s="213"/>
      <c r="L24" s="213"/>
      <c r="M24" s="213"/>
    </row>
    <row r="25" spans="2:13" x14ac:dyDescent="0.15">
      <c r="C25" s="3"/>
      <c r="D25" s="213"/>
      <c r="E25" s="213"/>
      <c r="F25" s="213"/>
      <c r="G25" s="213"/>
      <c r="H25" s="213"/>
      <c r="I25" s="213"/>
      <c r="J25" s="213"/>
      <c r="K25" s="213"/>
      <c r="L25" s="213"/>
      <c r="M25" s="213"/>
    </row>
    <row r="26" spans="2:13" x14ac:dyDescent="0.15">
      <c r="C26" s="3"/>
      <c r="D26" s="212"/>
      <c r="E26" s="212"/>
      <c r="F26" s="212"/>
      <c r="G26" s="212"/>
      <c r="H26" s="212"/>
      <c r="I26" s="212"/>
      <c r="J26" s="212"/>
      <c r="K26" s="212"/>
      <c r="L26" s="212"/>
      <c r="M26" s="212"/>
    </row>
    <row r="27" spans="2:13" x14ac:dyDescent="0.15">
      <c r="C27" s="3"/>
    </row>
    <row r="28" spans="2:13" x14ac:dyDescent="0.15">
      <c r="B28" s="15" t="s">
        <v>325</v>
      </c>
      <c r="C28" s="3"/>
    </row>
    <row r="29" spans="2:13" x14ac:dyDescent="0.15">
      <c r="C29" s="3" t="s">
        <v>317</v>
      </c>
      <c r="D29" s="1" t="s">
        <v>329</v>
      </c>
    </row>
    <row r="30" spans="2:13" x14ac:dyDescent="0.15">
      <c r="C30" s="3" t="s">
        <v>318</v>
      </c>
      <c r="D30" s="1" t="s">
        <v>365</v>
      </c>
    </row>
    <row r="31" spans="2:13" x14ac:dyDescent="0.15">
      <c r="C31" s="3" t="s">
        <v>319</v>
      </c>
      <c r="D31" s="211" t="s">
        <v>330</v>
      </c>
      <c r="E31" s="212"/>
      <c r="F31" s="212"/>
      <c r="G31" s="212"/>
      <c r="H31" s="212"/>
      <c r="I31" s="212"/>
      <c r="J31" s="212"/>
      <c r="K31" s="212"/>
      <c r="L31" s="212"/>
      <c r="M31" s="212"/>
    </row>
    <row r="32" spans="2:13" x14ac:dyDescent="0.15">
      <c r="C32" s="3"/>
      <c r="D32" s="212"/>
      <c r="E32" s="212"/>
      <c r="F32" s="212"/>
      <c r="G32" s="212"/>
      <c r="H32" s="212"/>
      <c r="I32" s="212"/>
      <c r="J32" s="212"/>
      <c r="K32" s="212"/>
      <c r="L32" s="212"/>
      <c r="M32" s="212"/>
    </row>
    <row r="33" spans="3:4" x14ac:dyDescent="0.15">
      <c r="C33" s="3" t="s">
        <v>326</v>
      </c>
      <c r="D33" s="1" t="s">
        <v>332</v>
      </c>
    </row>
    <row r="34" spans="3:4" x14ac:dyDescent="0.15">
      <c r="C34" s="3" t="s">
        <v>327</v>
      </c>
      <c r="D34" s="1" t="s">
        <v>331</v>
      </c>
    </row>
    <row r="35" spans="3:4" x14ac:dyDescent="0.15">
      <c r="C35" s="3" t="s">
        <v>328</v>
      </c>
      <c r="D35" s="1" t="s">
        <v>333</v>
      </c>
    </row>
  </sheetData>
  <sheetProtection algorithmName="SHA-512" hashValue="J21GCHp5P8Il51qf15hMnMxEYgalNt8Ul6pfQ1Mlu2U2JUOW2WCBDAHLMp8W2iZ2HmU43D9MCDhjgvN53W/B2w==" saltValue="udtgLTV/Gz6AdG3HTIPfew==" spinCount="100000" sheet="1" objects="1" scenarios="1"/>
  <mergeCells count="6">
    <mergeCell ref="D31:M32"/>
    <mergeCell ref="D23:M26"/>
    <mergeCell ref="C5:M10"/>
    <mergeCell ref="D14:M15"/>
    <mergeCell ref="D16:M18"/>
    <mergeCell ref="D19:M22"/>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4B85B-9692-406E-9F28-28B665D5EDB5}">
  <sheetPr>
    <tabColor rgb="FFFF0000"/>
  </sheetPr>
  <dimension ref="B1:AD123"/>
  <sheetViews>
    <sheetView view="pageBreakPreview" zoomScale="85" zoomScaleNormal="90" zoomScaleSheetLayoutView="85" workbookViewId="0"/>
  </sheetViews>
  <sheetFormatPr defaultColWidth="8.85546875" defaultRowHeight="12" x14ac:dyDescent="0.15"/>
  <cols>
    <col min="1" max="1" width="2.7109375" style="99" customWidth="1"/>
    <col min="2" max="3" width="8.85546875" style="99"/>
    <col min="4" max="25" width="16.7109375" style="99" customWidth="1"/>
    <col min="26" max="26" width="2.7109375" style="99" customWidth="1"/>
    <col min="27" max="16384" width="8.85546875" style="99"/>
  </cols>
  <sheetData>
    <row r="1" spans="2:30" x14ac:dyDescent="0.15">
      <c r="F1" s="100" t="str">
        <f>'調査票(1期主)'!D1</f>
        <v>「建築改修工事・発注者用」</v>
      </c>
      <c r="I1" s="338" t="s">
        <v>385</v>
      </c>
    </row>
    <row r="2" spans="2:30" x14ac:dyDescent="0.15">
      <c r="B2" s="100" t="s">
        <v>372</v>
      </c>
    </row>
    <row r="3" spans="2:30" x14ac:dyDescent="0.15">
      <c r="B3" s="100" t="s">
        <v>0</v>
      </c>
    </row>
    <row r="4" spans="2:30" x14ac:dyDescent="0.15">
      <c r="B4" s="101"/>
      <c r="C4" s="102"/>
      <c r="D4" s="103" t="s">
        <v>253</v>
      </c>
      <c r="E4" s="104"/>
      <c r="F4" s="104"/>
      <c r="G4" s="104"/>
      <c r="H4" s="104"/>
      <c r="I4" s="102"/>
      <c r="J4" s="103" t="s">
        <v>252</v>
      </c>
      <c r="K4" s="104"/>
      <c r="L4" s="104"/>
      <c r="M4" s="104"/>
      <c r="N4" s="104"/>
      <c r="O4" s="102"/>
      <c r="P4" s="103" t="s">
        <v>251</v>
      </c>
      <c r="Q4" s="104"/>
      <c r="R4" s="104"/>
      <c r="S4" s="104"/>
      <c r="T4" s="104"/>
      <c r="U4" s="102"/>
      <c r="AA4" s="99" t="s">
        <v>9</v>
      </c>
      <c r="AB4" s="99">
        <v>1</v>
      </c>
      <c r="AC4" s="99" t="s">
        <v>29</v>
      </c>
      <c r="AD4" s="99">
        <v>0</v>
      </c>
    </row>
    <row r="5" spans="2:30" x14ac:dyDescent="0.15">
      <c r="B5" s="105"/>
      <c r="C5" s="106"/>
      <c r="D5" s="105"/>
      <c r="F5" s="107" t="s">
        <v>265</v>
      </c>
      <c r="H5" s="107" t="s">
        <v>248</v>
      </c>
      <c r="I5" s="106"/>
      <c r="J5" s="105"/>
      <c r="L5" s="107" t="s">
        <v>265</v>
      </c>
      <c r="N5" s="107" t="s">
        <v>248</v>
      </c>
      <c r="O5" s="106"/>
      <c r="P5" s="105"/>
      <c r="R5" s="107" t="s">
        <v>265</v>
      </c>
      <c r="T5" s="107" t="s">
        <v>248</v>
      </c>
      <c r="U5" s="106"/>
      <c r="AA5" s="99" t="s">
        <v>10</v>
      </c>
      <c r="AB5" s="99">
        <v>2</v>
      </c>
      <c r="AC5" s="99" t="s">
        <v>30</v>
      </c>
      <c r="AD5" s="99">
        <v>1</v>
      </c>
    </row>
    <row r="6" spans="2:30" x14ac:dyDescent="0.15">
      <c r="B6" s="108"/>
      <c r="C6" s="109"/>
      <c r="D6" s="108" t="s">
        <v>264</v>
      </c>
      <c r="E6" s="110" t="s">
        <v>277</v>
      </c>
      <c r="F6" s="108"/>
      <c r="G6" s="110"/>
      <c r="H6" s="108"/>
      <c r="I6" s="109"/>
      <c r="J6" s="108" t="s">
        <v>264</v>
      </c>
      <c r="K6" s="110" t="s">
        <v>277</v>
      </c>
      <c r="L6" s="108"/>
      <c r="M6" s="110"/>
      <c r="N6" s="108"/>
      <c r="O6" s="109"/>
      <c r="P6" s="108" t="s">
        <v>264</v>
      </c>
      <c r="Q6" s="110" t="s">
        <v>277</v>
      </c>
      <c r="R6" s="108"/>
      <c r="S6" s="110"/>
      <c r="T6" s="108"/>
      <c r="U6" s="109"/>
      <c r="AA6" s="99" t="s">
        <v>11</v>
      </c>
      <c r="AB6" s="99">
        <v>3</v>
      </c>
    </row>
    <row r="7" spans="2:30" x14ac:dyDescent="0.15">
      <c r="B7" s="111" t="s">
        <v>5</v>
      </c>
      <c r="C7" s="112"/>
      <c r="D7" s="113" t="str">
        <f>IF(E7="","",VLOOKUP(E7,$AA$4:$AB$18,2,FALSE))</f>
        <v/>
      </c>
      <c r="E7" s="114" t="str">
        <f>IF('調査票(1期主)'!$H$5="","",'調査票(1期主)'!$H$5)</f>
        <v/>
      </c>
      <c r="F7" s="115"/>
      <c r="G7" s="115"/>
      <c r="H7" s="115"/>
      <c r="I7" s="116"/>
      <c r="J7" s="101"/>
      <c r="K7" s="104"/>
      <c r="L7" s="104"/>
      <c r="M7" s="104"/>
      <c r="N7" s="104"/>
      <c r="O7" s="102"/>
      <c r="P7" s="101"/>
      <c r="Q7" s="104"/>
      <c r="R7" s="104"/>
      <c r="S7" s="104"/>
      <c r="T7" s="104"/>
      <c r="U7" s="102"/>
      <c r="AA7" s="99" t="s">
        <v>12</v>
      </c>
      <c r="AB7" s="99">
        <v>4</v>
      </c>
      <c r="AC7" s="99" t="s">
        <v>33</v>
      </c>
      <c r="AD7" s="99">
        <v>1</v>
      </c>
    </row>
    <row r="8" spans="2:30" x14ac:dyDescent="0.15">
      <c r="B8" s="117"/>
      <c r="C8" s="118" t="s">
        <v>276</v>
      </c>
      <c r="D8" s="117"/>
      <c r="E8" s="119" t="str">
        <f>IF('調査票(1期主)'!$H$6="","",'調査票(1期主)'!$H$6)</f>
        <v/>
      </c>
      <c r="F8" s="120"/>
      <c r="G8" s="120"/>
      <c r="H8" s="120"/>
      <c r="I8" s="121"/>
      <c r="J8" s="122"/>
      <c r="K8" s="123"/>
      <c r="L8" s="123"/>
      <c r="M8" s="123"/>
      <c r="N8" s="123"/>
      <c r="O8" s="124"/>
      <c r="P8" s="122"/>
      <c r="Q8" s="123"/>
      <c r="R8" s="123"/>
      <c r="S8" s="123"/>
      <c r="T8" s="123"/>
      <c r="U8" s="124"/>
      <c r="AA8" s="99" t="s">
        <v>13</v>
      </c>
      <c r="AB8" s="99">
        <v>5</v>
      </c>
      <c r="AC8" s="99" t="s">
        <v>34</v>
      </c>
      <c r="AD8" s="99">
        <v>2</v>
      </c>
    </row>
    <row r="9" spans="2:30" x14ac:dyDescent="0.15">
      <c r="B9" s="125" t="s">
        <v>26</v>
      </c>
      <c r="C9" s="121"/>
      <c r="D9" s="117"/>
      <c r="E9" s="119" t="str">
        <f>IF('調査票(1期主)'!$C$7="","",'調査票(1期主)'!$C$7)</f>
        <v/>
      </c>
      <c r="F9" s="120"/>
      <c r="G9" s="120"/>
      <c r="H9" s="120"/>
      <c r="I9" s="121"/>
      <c r="J9" s="117"/>
      <c r="K9" s="119" t="str">
        <f>IF('調査票(2期主)'!$C$7="","",'調査票(2期主)'!$C$7)</f>
        <v/>
      </c>
      <c r="L9" s="120"/>
      <c r="M9" s="120"/>
      <c r="N9" s="120"/>
      <c r="O9" s="121"/>
      <c r="P9" s="117"/>
      <c r="Q9" s="119" t="str">
        <f>IF('調査票(3期主)'!$C$7="","",'調査票(3期主)'!$C$7)</f>
        <v/>
      </c>
      <c r="R9" s="120"/>
      <c r="S9" s="120"/>
      <c r="T9" s="120"/>
      <c r="U9" s="121"/>
      <c r="AA9" s="99" t="s">
        <v>14</v>
      </c>
      <c r="AB9" s="99">
        <v>6</v>
      </c>
      <c r="AC9" s="99" t="s">
        <v>35</v>
      </c>
      <c r="AD9" s="99">
        <v>3</v>
      </c>
    </row>
    <row r="10" spans="2:30" x14ac:dyDescent="0.15">
      <c r="B10" s="125"/>
      <c r="C10" s="121" t="s">
        <v>278</v>
      </c>
      <c r="D10" s="126" t="str">
        <f>IF(E10="","",VLOOKUP(E10,$AC$4:$AD$5,2,FALSE))</f>
        <v/>
      </c>
      <c r="E10" s="119" t="str">
        <f>IF('調査票(1期主)'!$K$8="","",'調査票(1期主)'!$K$8)</f>
        <v/>
      </c>
      <c r="F10" s="120"/>
      <c r="G10" s="120"/>
      <c r="H10" s="120"/>
      <c r="I10" s="121"/>
      <c r="J10" s="126" t="str">
        <f>IF(K10="","",VLOOKUP(K10,$AC$4:$AD$5,2,FALSE))</f>
        <v/>
      </c>
      <c r="K10" s="119" t="str">
        <f>IF('調査票(2期主)'!$K$8="","",'調査票(2期主)'!$K$8)</f>
        <v/>
      </c>
      <c r="L10" s="120"/>
      <c r="M10" s="120"/>
      <c r="N10" s="120"/>
      <c r="O10" s="121"/>
      <c r="P10" s="126" t="str">
        <f>IF(Q10="","",VLOOKUP(Q10,$AC$4:$AD$5,2,FALSE))</f>
        <v/>
      </c>
      <c r="Q10" s="119" t="str">
        <f>IF('調査票(3期主)'!$K$8="","",'調査票(3期主)'!$K$8)</f>
        <v/>
      </c>
      <c r="R10" s="120"/>
      <c r="S10" s="120"/>
      <c r="T10" s="120"/>
      <c r="U10" s="121"/>
      <c r="AA10" s="99" t="s">
        <v>15</v>
      </c>
      <c r="AB10" s="99">
        <v>7</v>
      </c>
      <c r="AC10" s="99" t="s">
        <v>36</v>
      </c>
      <c r="AD10" s="99">
        <v>4</v>
      </c>
    </row>
    <row r="11" spans="2:30" x14ac:dyDescent="0.15">
      <c r="B11" s="125" t="s">
        <v>31</v>
      </c>
      <c r="C11" s="121"/>
      <c r="D11" s="126" t="str">
        <f>IF(E11="","",VLOOKUP(E11,$AC$7:$AD$53,2,FALSE))</f>
        <v/>
      </c>
      <c r="E11" s="119" t="str">
        <f>IF('調査票(1期主)'!$C$9="","",'調査票(1期主)'!$C$9)</f>
        <v/>
      </c>
      <c r="F11" s="120"/>
      <c r="G11" s="120"/>
      <c r="H11" s="120"/>
      <c r="I11" s="121"/>
      <c r="J11" s="126" t="str">
        <f>IF(K11="","",VLOOKUP(K11,$AC$7:$AD$53,2,FALSE))</f>
        <v/>
      </c>
      <c r="K11" s="119" t="str">
        <f>IF('調査票(2期主)'!$C$9="","",'調査票(2期主)'!$C$9)</f>
        <v/>
      </c>
      <c r="L11" s="120"/>
      <c r="M11" s="120"/>
      <c r="N11" s="120"/>
      <c r="O11" s="121"/>
      <c r="P11" s="126" t="str">
        <f>IF(Q11="","",VLOOKUP(Q11,$AC$7:$AD$53,2,FALSE))</f>
        <v/>
      </c>
      <c r="Q11" s="119" t="str">
        <f>IF('調査票(3期主)'!$C$9="","",'調査票(3期主)'!$C$9)</f>
        <v/>
      </c>
      <c r="R11" s="120"/>
      <c r="S11" s="120"/>
      <c r="T11" s="120"/>
      <c r="U11" s="121"/>
      <c r="AA11" s="99" t="s">
        <v>16</v>
      </c>
      <c r="AB11" s="99">
        <v>8</v>
      </c>
      <c r="AC11" s="99" t="s">
        <v>37</v>
      </c>
      <c r="AD11" s="99">
        <v>5</v>
      </c>
    </row>
    <row r="12" spans="2:30" x14ac:dyDescent="0.15">
      <c r="B12" s="125"/>
      <c r="C12" s="121" t="s">
        <v>279</v>
      </c>
      <c r="D12" s="126" t="str">
        <f>IF(E12="","",VLOOKUP(E12,$AC$4:$AD$5,2,FALSE))</f>
        <v/>
      </c>
      <c r="E12" s="119" t="str">
        <f>IF('調査票(1期主)'!$K$9="","",'調査票(1期主)'!$K$9)</f>
        <v/>
      </c>
      <c r="F12" s="127" t="str">
        <f>IF(G12="","",VLOOKUP(G12,$AC$4:$AD$5,2,FALSE))</f>
        <v/>
      </c>
      <c r="G12" s="119" t="str">
        <f>IF('調査票(1期1従)'!$K$9="","",'調査票(1期1従)'!$K$9)</f>
        <v/>
      </c>
      <c r="H12" s="128"/>
      <c r="I12" s="121"/>
      <c r="J12" s="126" t="str">
        <f>IF(K12="","",VLOOKUP(K12,$AC$4:$AD$5,2,FALSE))</f>
        <v/>
      </c>
      <c r="K12" s="119" t="str">
        <f>IF('調査票(2期主)'!$K$9="","",'調査票(2期主)'!$K$9)</f>
        <v/>
      </c>
      <c r="L12" s="120"/>
      <c r="M12" s="120"/>
      <c r="N12" s="120"/>
      <c r="O12" s="121"/>
      <c r="P12" s="126" t="str">
        <f>IF(Q12="","",VLOOKUP(Q12,$AC$4:$AD$5,2,FALSE))</f>
        <v/>
      </c>
      <c r="Q12" s="119" t="str">
        <f>IF('調査票(3期主)'!$K$9="","",'調査票(3期主)'!$K$9)</f>
        <v/>
      </c>
      <c r="R12" s="120" t="str">
        <f>IF(S12="","",VLOOKUP(S12,$AC$4:$AD$5,2,FALSE))</f>
        <v/>
      </c>
      <c r="S12" s="120" t="str">
        <f>IF('調査票(3期従)'!$K$9="","",'調査票(3期従)'!$K$9)</f>
        <v/>
      </c>
      <c r="T12" s="120"/>
      <c r="U12" s="121"/>
      <c r="AA12" s="99" t="s">
        <v>17</v>
      </c>
      <c r="AB12" s="99">
        <v>9</v>
      </c>
      <c r="AC12" s="99" t="s">
        <v>38</v>
      </c>
      <c r="AD12" s="99">
        <v>6</v>
      </c>
    </row>
    <row r="13" spans="2:30" x14ac:dyDescent="0.15">
      <c r="B13" s="210" t="s">
        <v>382</v>
      </c>
      <c r="C13" s="121" t="s">
        <v>280</v>
      </c>
      <c r="D13" s="126" t="str">
        <f>IF(E13="","",VLOOKUP(E13,$AC$4:$AD$5,2,FALSE))</f>
        <v/>
      </c>
      <c r="E13" s="119" t="str">
        <f>IF('調査票(1期主)'!$K$10="","",'調査票(1期主)'!$K$10)</f>
        <v/>
      </c>
      <c r="F13" s="127" t="str">
        <f>IF(G13="","",VLOOKUP(G13,$AC$4:$AD$5,2,FALSE))</f>
        <v/>
      </c>
      <c r="G13" s="119" t="str">
        <f>IF('調査票(1期1従)'!$K$10="","",'調査票(1期1従)'!$K$10)</f>
        <v/>
      </c>
      <c r="H13" s="128"/>
      <c r="I13" s="121"/>
      <c r="J13" s="129"/>
      <c r="K13" s="130"/>
      <c r="L13" s="130"/>
      <c r="M13" s="130"/>
      <c r="N13" s="130"/>
      <c r="O13" s="131"/>
      <c r="P13" s="129"/>
      <c r="Q13" s="130"/>
      <c r="R13" s="130"/>
      <c r="S13" s="130"/>
      <c r="T13" s="130"/>
      <c r="U13" s="131"/>
      <c r="AA13" s="99" t="s">
        <v>18</v>
      </c>
      <c r="AB13" s="99">
        <v>10</v>
      </c>
      <c r="AC13" s="99" t="s">
        <v>39</v>
      </c>
      <c r="AD13" s="99">
        <v>7</v>
      </c>
    </row>
    <row r="14" spans="2:30" x14ac:dyDescent="0.15">
      <c r="B14" s="125"/>
      <c r="C14" s="121" t="s">
        <v>281</v>
      </c>
      <c r="D14" s="126" t="str">
        <f>IF(E14="","",VLOOKUP(E14,$AA$20:$AB$21,2,FALSE))</f>
        <v/>
      </c>
      <c r="E14" s="119" t="str">
        <f>IF('調査票(1期主)'!$J$11="","",'調査票(1期主)'!$J$11)</f>
        <v/>
      </c>
      <c r="F14" s="120"/>
      <c r="G14" s="120"/>
      <c r="H14" s="120"/>
      <c r="I14" s="121"/>
      <c r="J14" s="122"/>
      <c r="K14" s="123"/>
      <c r="L14" s="123"/>
      <c r="M14" s="123"/>
      <c r="N14" s="123"/>
      <c r="O14" s="124"/>
      <c r="P14" s="122"/>
      <c r="Q14" s="123"/>
      <c r="R14" s="123"/>
      <c r="S14" s="123"/>
      <c r="T14" s="123"/>
      <c r="U14" s="124"/>
      <c r="AA14" s="99" t="s">
        <v>19</v>
      </c>
      <c r="AB14" s="99">
        <v>11</v>
      </c>
      <c r="AC14" s="99" t="s">
        <v>40</v>
      </c>
      <c r="AD14" s="99">
        <v>8</v>
      </c>
    </row>
    <row r="15" spans="2:30" x14ac:dyDescent="0.15">
      <c r="B15" s="125" t="s">
        <v>83</v>
      </c>
      <c r="C15" s="132" t="s">
        <v>282</v>
      </c>
      <c r="D15" s="117"/>
      <c r="E15" s="119" t="str">
        <f>IF('調査票(1期主)'!$C$12="","",'調査票(1期主)'!$C$12)</f>
        <v/>
      </c>
      <c r="F15" s="120"/>
      <c r="G15" s="120"/>
      <c r="H15" s="120"/>
      <c r="I15" s="121"/>
      <c r="J15" s="117"/>
      <c r="K15" s="119" t="str">
        <f>IF('調査票(2期主)'!$C$12="","",'調査票(2期主)'!$C$12)</f>
        <v/>
      </c>
      <c r="L15" s="120"/>
      <c r="M15" s="120"/>
      <c r="N15" s="120"/>
      <c r="O15" s="121"/>
      <c r="P15" s="117"/>
      <c r="Q15" s="119" t="str">
        <f>IF('調査票(3期主)'!$C$12="","",'調査票(3期主)'!$C$12)</f>
        <v/>
      </c>
      <c r="R15" s="120"/>
      <c r="S15" s="120"/>
      <c r="T15" s="120"/>
      <c r="U15" s="121"/>
      <c r="AA15" s="99" t="s">
        <v>20</v>
      </c>
      <c r="AB15" s="99">
        <v>12</v>
      </c>
      <c r="AC15" s="99" t="s">
        <v>41</v>
      </c>
      <c r="AD15" s="99">
        <v>9</v>
      </c>
    </row>
    <row r="16" spans="2:30" x14ac:dyDescent="0.15">
      <c r="B16" s="125"/>
      <c r="C16" s="133" t="s">
        <v>283</v>
      </c>
      <c r="D16" s="117"/>
      <c r="E16" s="119" t="str">
        <f>IF('調査票(1期主)'!$C$13="","",'調査票(1期主)'!$C$13)</f>
        <v/>
      </c>
      <c r="F16" s="120"/>
      <c r="G16" s="120"/>
      <c r="H16" s="120"/>
      <c r="I16" s="121"/>
      <c r="J16" s="117"/>
      <c r="K16" s="119" t="str">
        <f>IF('調査票(2期主)'!$C$13="","",'調査票(2期主)'!$C$13)</f>
        <v/>
      </c>
      <c r="L16" s="120"/>
      <c r="M16" s="120"/>
      <c r="N16" s="120"/>
      <c r="O16" s="121"/>
      <c r="P16" s="117"/>
      <c r="Q16" s="119" t="str">
        <f>IF('調査票(3期主)'!$C$13="","",'調査票(3期主)'!$C$13)</f>
        <v/>
      </c>
      <c r="R16" s="120"/>
      <c r="S16" s="120"/>
      <c r="T16" s="120"/>
      <c r="U16" s="121"/>
      <c r="AA16" s="99" t="s">
        <v>21</v>
      </c>
      <c r="AB16" s="99">
        <v>13</v>
      </c>
      <c r="AC16" s="99" t="s">
        <v>42</v>
      </c>
      <c r="AD16" s="99">
        <v>10</v>
      </c>
    </row>
    <row r="17" spans="2:30" x14ac:dyDescent="0.15">
      <c r="B17" s="125"/>
      <c r="C17" s="133" t="s">
        <v>284</v>
      </c>
      <c r="D17" s="117"/>
      <c r="E17" s="119" t="str">
        <f>IF('調査票(1期主)'!$C$14="","",'調査票(1期主)'!$C$14)</f>
        <v/>
      </c>
      <c r="F17" s="120"/>
      <c r="G17" s="120"/>
      <c r="H17" s="120"/>
      <c r="I17" s="121"/>
      <c r="J17" s="117"/>
      <c r="K17" s="119" t="str">
        <f>IF('調査票(2期主)'!$C$14="","",'調査票(2期主)'!$C$14)</f>
        <v/>
      </c>
      <c r="L17" s="120"/>
      <c r="M17" s="120"/>
      <c r="N17" s="120"/>
      <c r="O17" s="121"/>
      <c r="P17" s="117"/>
      <c r="Q17" s="119" t="str">
        <f>IF('調査票(3期主)'!$C$14="","",'調査票(3期主)'!$C$14)</f>
        <v/>
      </c>
      <c r="R17" s="120"/>
      <c r="S17" s="120"/>
      <c r="T17" s="120"/>
      <c r="U17" s="121"/>
      <c r="AA17" s="99" t="s">
        <v>22</v>
      </c>
      <c r="AB17" s="99">
        <v>14</v>
      </c>
      <c r="AC17" s="99" t="s">
        <v>43</v>
      </c>
      <c r="AD17" s="99">
        <v>11</v>
      </c>
    </row>
    <row r="18" spans="2:30" x14ac:dyDescent="0.15">
      <c r="B18" s="125" t="s">
        <v>90</v>
      </c>
      <c r="C18" s="121"/>
      <c r="D18" s="126" t="str">
        <f>IF(E18="","",VLOOKUP(E18,$AA$23:$AB$25,2,FALSE))</f>
        <v/>
      </c>
      <c r="E18" s="119" t="str">
        <f>IF('調査票(1期主)'!$J$15="","",'調査票(1期主)'!$J$15)</f>
        <v/>
      </c>
      <c r="F18" s="120"/>
      <c r="G18" s="120"/>
      <c r="H18" s="120"/>
      <c r="I18" s="121"/>
      <c r="J18" s="129"/>
      <c r="K18" s="130"/>
      <c r="L18" s="130"/>
      <c r="M18" s="130"/>
      <c r="N18" s="130"/>
      <c r="O18" s="131"/>
      <c r="P18" s="129"/>
      <c r="Q18" s="130"/>
      <c r="R18" s="130"/>
      <c r="S18" s="130"/>
      <c r="T18" s="130"/>
      <c r="U18" s="131"/>
      <c r="AA18" s="99" t="s">
        <v>23</v>
      </c>
      <c r="AB18" s="99">
        <v>15</v>
      </c>
      <c r="AC18" s="99" t="s">
        <v>44</v>
      </c>
      <c r="AD18" s="99">
        <v>12</v>
      </c>
    </row>
    <row r="19" spans="2:30" x14ac:dyDescent="0.15">
      <c r="B19" s="125" t="s">
        <v>95</v>
      </c>
      <c r="C19" s="121"/>
      <c r="D19" s="126" t="str">
        <f>IF(E19="","",VLOOKUP(E19,$AA$27:$AB$29,2,FALSE))</f>
        <v/>
      </c>
      <c r="E19" s="119" t="str">
        <f>IF('調査票(1期主)'!$J$16="","",'調査票(1期主)'!$J$16)</f>
        <v/>
      </c>
      <c r="F19" s="120"/>
      <c r="G19" s="120"/>
      <c r="H19" s="120"/>
      <c r="I19" s="121"/>
      <c r="J19" s="122"/>
      <c r="K19" s="123"/>
      <c r="L19" s="123"/>
      <c r="M19" s="123"/>
      <c r="N19" s="123"/>
      <c r="O19" s="124"/>
      <c r="P19" s="122"/>
      <c r="Q19" s="123"/>
      <c r="R19" s="123"/>
      <c r="S19" s="123"/>
      <c r="T19" s="123"/>
      <c r="U19" s="124"/>
      <c r="AC19" s="99" t="s">
        <v>45</v>
      </c>
      <c r="AD19" s="99">
        <v>13</v>
      </c>
    </row>
    <row r="20" spans="2:30" x14ac:dyDescent="0.15">
      <c r="B20" s="125" t="s">
        <v>99</v>
      </c>
      <c r="C20" s="121"/>
      <c r="D20" s="117"/>
      <c r="E20" s="119" t="str">
        <f>IF('調査票(1期主)'!$J$17="","",'調査票(1期主)'!$J$17)</f>
        <v/>
      </c>
      <c r="F20" s="120"/>
      <c r="G20" s="120"/>
      <c r="H20" s="120"/>
      <c r="I20" s="121"/>
      <c r="J20" s="117"/>
      <c r="K20" s="119" t="str">
        <f>IF('調査票(2期主)'!$J$17="","",'調査票(2期主)'!$J$17)</f>
        <v/>
      </c>
      <c r="L20" s="120"/>
      <c r="M20" s="120"/>
      <c r="N20" s="120"/>
      <c r="O20" s="121"/>
      <c r="P20" s="117"/>
      <c r="Q20" s="119" t="str">
        <f>IF('調査票(3期主)'!$J$17="","",'調査票(3期主)'!$J$17)</f>
        <v/>
      </c>
      <c r="R20" s="120"/>
      <c r="S20" s="120"/>
      <c r="T20" s="120"/>
      <c r="U20" s="121"/>
      <c r="AA20" s="99" t="s">
        <v>80</v>
      </c>
      <c r="AB20" s="99">
        <v>1</v>
      </c>
      <c r="AC20" s="99" t="s">
        <v>46</v>
      </c>
      <c r="AD20" s="99">
        <v>14</v>
      </c>
    </row>
    <row r="21" spans="2:30" x14ac:dyDescent="0.15">
      <c r="B21" s="125" t="s">
        <v>102</v>
      </c>
      <c r="C21" s="121"/>
      <c r="D21" s="117"/>
      <c r="E21" s="119" t="str">
        <f>IF('調査票(1期主)'!$C$18="","",'調査票(1期主)'!$C$18)</f>
        <v/>
      </c>
      <c r="F21" s="120"/>
      <c r="G21" s="120"/>
      <c r="H21" s="120"/>
      <c r="I21" s="121"/>
      <c r="J21" s="125"/>
      <c r="K21" s="120"/>
      <c r="L21" s="120"/>
      <c r="M21" s="120"/>
      <c r="N21" s="120"/>
      <c r="O21" s="121"/>
      <c r="P21" s="125"/>
      <c r="Q21" s="120"/>
      <c r="R21" s="120"/>
      <c r="S21" s="120"/>
      <c r="T21" s="120"/>
      <c r="U21" s="121"/>
      <c r="AA21" s="99" t="s">
        <v>81</v>
      </c>
      <c r="AB21" s="99">
        <v>2</v>
      </c>
      <c r="AC21" s="99" t="s">
        <v>47</v>
      </c>
      <c r="AD21" s="99">
        <v>15</v>
      </c>
    </row>
    <row r="22" spans="2:30" x14ac:dyDescent="0.15">
      <c r="B22" s="125" t="s">
        <v>103</v>
      </c>
      <c r="C22" s="121" t="s">
        <v>285</v>
      </c>
      <c r="D22" s="117"/>
      <c r="E22" s="200" t="str">
        <f>IF('調査票(1期主)'!$E$19="","",'調査票(1期主)'!$E$19)</f>
        <v/>
      </c>
      <c r="F22" s="120"/>
      <c r="G22" s="120"/>
      <c r="H22" s="120"/>
      <c r="I22" s="121"/>
      <c r="J22" s="117"/>
      <c r="K22" s="200" t="str">
        <f>IF('調査票(2期主)'!$E$19="","",'調査票(2期主)'!$E$19)</f>
        <v/>
      </c>
      <c r="L22" s="120"/>
      <c r="M22" s="120"/>
      <c r="N22" s="120"/>
      <c r="O22" s="121"/>
      <c r="P22" s="117"/>
      <c r="Q22" s="200" t="str">
        <f>IF('調査票(3期主)'!$E$19="","",'調査票(3期主)'!$E$19)</f>
        <v/>
      </c>
      <c r="R22" s="120"/>
      <c r="S22" s="120"/>
      <c r="T22" s="120"/>
      <c r="U22" s="121"/>
      <c r="AC22" s="99" t="s">
        <v>48</v>
      </c>
      <c r="AD22" s="99">
        <v>16</v>
      </c>
    </row>
    <row r="23" spans="2:30" x14ac:dyDescent="0.15">
      <c r="B23" s="125"/>
      <c r="C23" s="121" t="s">
        <v>286</v>
      </c>
      <c r="D23" s="117"/>
      <c r="E23" s="200" t="str">
        <f>IF('調査票(1期主)'!$H$19="","",'調査票(1期主)'!$H$19)</f>
        <v/>
      </c>
      <c r="F23" s="120"/>
      <c r="G23" s="120"/>
      <c r="H23" s="120"/>
      <c r="I23" s="121"/>
      <c r="J23" s="117"/>
      <c r="K23" s="200" t="str">
        <f>IF('調査票(2期主)'!$H$19="","",'調査票(2期主)'!$H$19)</f>
        <v/>
      </c>
      <c r="L23" s="120"/>
      <c r="M23" s="120"/>
      <c r="N23" s="120"/>
      <c r="O23" s="121"/>
      <c r="P23" s="117"/>
      <c r="Q23" s="200" t="str">
        <f>IF('調査票(3期主)'!$H$19="","",'調査票(3期主)'!$H$19)</f>
        <v/>
      </c>
      <c r="R23" s="120"/>
      <c r="S23" s="120"/>
      <c r="T23" s="120"/>
      <c r="U23" s="121"/>
      <c r="AA23" s="99" t="s">
        <v>91</v>
      </c>
      <c r="AB23" s="99">
        <v>0</v>
      </c>
      <c r="AC23" s="99" t="s">
        <v>49</v>
      </c>
      <c r="AD23" s="99">
        <v>17</v>
      </c>
    </row>
    <row r="24" spans="2:30" x14ac:dyDescent="0.15">
      <c r="B24" s="125"/>
      <c r="C24" s="121" t="s">
        <v>287</v>
      </c>
      <c r="D24" s="117"/>
      <c r="E24" s="200" t="str">
        <f>IF('調査票(1期主)'!$H$20="","",'調査票(1期主)'!$H$20)</f>
        <v/>
      </c>
      <c r="F24" s="120"/>
      <c r="G24" s="120"/>
      <c r="H24" s="120"/>
      <c r="I24" s="121"/>
      <c r="J24" s="117"/>
      <c r="K24" s="200" t="str">
        <f>IF('調査票(2期主)'!$H$20="","",'調査票(2期主)'!$H$20)</f>
        <v/>
      </c>
      <c r="L24" s="120"/>
      <c r="M24" s="120"/>
      <c r="N24" s="120"/>
      <c r="O24" s="121"/>
      <c r="P24" s="117"/>
      <c r="Q24" s="200" t="str">
        <f>IF('調査票(3期主)'!$H$20="","",'調査票(3期主)'!$H$20)</f>
        <v/>
      </c>
      <c r="R24" s="120"/>
      <c r="S24" s="120"/>
      <c r="T24" s="120"/>
      <c r="U24" s="121"/>
      <c r="AA24" s="99" t="s">
        <v>92</v>
      </c>
      <c r="AB24" s="99">
        <v>1</v>
      </c>
      <c r="AC24" s="99" t="s">
        <v>50</v>
      </c>
      <c r="AD24" s="99">
        <v>18</v>
      </c>
    </row>
    <row r="25" spans="2:30" x14ac:dyDescent="0.15">
      <c r="B25" s="125" t="s">
        <v>109</v>
      </c>
      <c r="C25" s="121" t="s">
        <v>280</v>
      </c>
      <c r="D25" s="126" t="str">
        <f>IF(E25="","",VLOOKUP(E25,$AC$4:$AD$5,2,FALSE))</f>
        <v/>
      </c>
      <c r="E25" s="119" t="str">
        <f>IF('調査票(1期主)'!$K$21="","",'調査票(1期主)'!$K$21)</f>
        <v/>
      </c>
      <c r="F25" s="120"/>
      <c r="G25" s="120"/>
      <c r="H25" s="120"/>
      <c r="I25" s="121"/>
      <c r="J25" s="126" t="str">
        <f>IF(K25="","",VLOOKUP(K25,$AC$4:$AD$5,2,FALSE))</f>
        <v/>
      </c>
      <c r="K25" s="119" t="str">
        <f>IF('調査票(2期主)'!$K$21="","",'調査票(2期主)'!$K$21)</f>
        <v/>
      </c>
      <c r="L25" s="120"/>
      <c r="M25" s="120"/>
      <c r="N25" s="120"/>
      <c r="O25" s="121"/>
      <c r="P25" s="126" t="str">
        <f>IF(Q25="","",VLOOKUP(Q25,$AC$4:$AD$5,2,FALSE))</f>
        <v/>
      </c>
      <c r="Q25" s="119" t="str">
        <f>IF('調査票(3期主)'!$K$21="","",'調査票(3期主)'!$K$21)</f>
        <v/>
      </c>
      <c r="R25" s="120"/>
      <c r="S25" s="120"/>
      <c r="T25" s="120"/>
      <c r="U25" s="121"/>
      <c r="AA25" s="99" t="s">
        <v>93</v>
      </c>
      <c r="AB25" s="99">
        <v>2</v>
      </c>
      <c r="AC25" s="99" t="s">
        <v>51</v>
      </c>
      <c r="AD25" s="99">
        <v>19</v>
      </c>
    </row>
    <row r="26" spans="2:30" x14ac:dyDescent="0.15">
      <c r="B26" s="125"/>
      <c r="C26" s="121" t="s">
        <v>288</v>
      </c>
      <c r="D26" s="117"/>
      <c r="E26" s="200" t="str">
        <f>IF('調査票(1期主)'!$E$22="","",'調査票(1期主)'!$E$22)</f>
        <v/>
      </c>
      <c r="F26" s="120"/>
      <c r="G26" s="120"/>
      <c r="H26" s="120"/>
      <c r="I26" s="121"/>
      <c r="J26" s="117"/>
      <c r="K26" s="200" t="str">
        <f>IF('調査票(2期主)'!$E$22="","",'調査票(2期主)'!$E$22)</f>
        <v/>
      </c>
      <c r="L26" s="120"/>
      <c r="M26" s="120"/>
      <c r="N26" s="120"/>
      <c r="O26" s="121"/>
      <c r="P26" s="117"/>
      <c r="Q26" s="200" t="str">
        <f>IF('調査票(3期主)'!$E$22="","",'調査票(3期主)'!$E$22)</f>
        <v/>
      </c>
      <c r="R26" s="120"/>
      <c r="S26" s="120"/>
      <c r="T26" s="120"/>
      <c r="U26" s="121"/>
      <c r="AC26" s="99" t="s">
        <v>52</v>
      </c>
      <c r="AD26" s="99">
        <v>20</v>
      </c>
    </row>
    <row r="27" spans="2:30" x14ac:dyDescent="0.15">
      <c r="B27" s="125"/>
      <c r="C27" s="121" t="s">
        <v>289</v>
      </c>
      <c r="D27" s="117"/>
      <c r="E27" s="200" t="str">
        <f>IF('調査票(1期主)'!$H$22="","",'調査票(1期主)'!$H$22)</f>
        <v/>
      </c>
      <c r="F27" s="120"/>
      <c r="G27" s="120"/>
      <c r="H27" s="120"/>
      <c r="I27" s="121"/>
      <c r="J27" s="117"/>
      <c r="K27" s="200" t="str">
        <f>IF('調査票(2期主)'!$H$22="","",'調査票(2期主)'!$H$22)</f>
        <v/>
      </c>
      <c r="L27" s="120"/>
      <c r="M27" s="120"/>
      <c r="N27" s="120"/>
      <c r="O27" s="121"/>
      <c r="P27" s="117"/>
      <c r="Q27" s="200" t="str">
        <f>IF('調査票(3期主)'!$H$22="","",'調査票(3期主)'!$H$22)</f>
        <v/>
      </c>
      <c r="R27" s="120"/>
      <c r="S27" s="120"/>
      <c r="T27" s="120"/>
      <c r="U27" s="121"/>
      <c r="AA27" s="99" t="s">
        <v>96</v>
      </c>
      <c r="AB27" s="99">
        <v>1</v>
      </c>
      <c r="AC27" s="99" t="s">
        <v>53</v>
      </c>
      <c r="AD27" s="99">
        <v>21</v>
      </c>
    </row>
    <row r="28" spans="2:30" x14ac:dyDescent="0.15">
      <c r="B28" s="125"/>
      <c r="C28" s="121" t="s">
        <v>290</v>
      </c>
      <c r="D28" s="117"/>
      <c r="E28" s="119" t="str">
        <f>IF('調査票(1期主)'!$C$23="","",'調査票(1期主)'!$C$23)</f>
        <v/>
      </c>
      <c r="F28" s="120"/>
      <c r="G28" s="120"/>
      <c r="H28" s="120"/>
      <c r="I28" s="121"/>
      <c r="J28" s="117"/>
      <c r="K28" s="119" t="str">
        <f>IF('調査票(2期主)'!$C$23="","",'調査票(2期主)'!$C$23)</f>
        <v/>
      </c>
      <c r="L28" s="120"/>
      <c r="M28" s="120"/>
      <c r="N28" s="120"/>
      <c r="O28" s="121"/>
      <c r="P28" s="117"/>
      <c r="Q28" s="119" t="str">
        <f>IF('調査票(3期主)'!$C$23="","",'調査票(3期主)'!$C$23)</f>
        <v/>
      </c>
      <c r="R28" s="120"/>
      <c r="S28" s="120"/>
      <c r="T28" s="120"/>
      <c r="U28" s="121"/>
      <c r="AA28" s="99" t="s">
        <v>97</v>
      </c>
      <c r="AB28" s="99">
        <v>2</v>
      </c>
      <c r="AC28" s="99" t="s">
        <v>54</v>
      </c>
      <c r="AD28" s="99">
        <v>22</v>
      </c>
    </row>
    <row r="29" spans="2:30" x14ac:dyDescent="0.15">
      <c r="B29" s="125" t="s">
        <v>146</v>
      </c>
      <c r="C29" s="121" t="s">
        <v>291</v>
      </c>
      <c r="D29" s="117"/>
      <c r="E29" s="119" t="str">
        <f>IF('調査票(1期主)'!$E$32="","",'調査票(1期主)'!$E$32)</f>
        <v/>
      </c>
      <c r="F29" s="120"/>
      <c r="G29" s="120"/>
      <c r="H29" s="120"/>
      <c r="I29" s="121"/>
      <c r="J29" s="129"/>
      <c r="K29" s="130"/>
      <c r="L29" s="130"/>
      <c r="M29" s="130"/>
      <c r="N29" s="130"/>
      <c r="O29" s="131"/>
      <c r="P29" s="129"/>
      <c r="Q29" s="130" t="s">
        <v>366</v>
      </c>
      <c r="R29" s="130" t="str">
        <f>IF(OR(R30&lt;&gt;"",R31&lt;&gt;""),"",IF(E22="","",IF(E24="同上",E23-E22,E24-E22)))</f>
        <v/>
      </c>
      <c r="S29" s="130"/>
      <c r="T29" s="130"/>
      <c r="U29" s="131"/>
      <c r="AA29" s="99" t="s">
        <v>98</v>
      </c>
      <c r="AB29" s="99">
        <v>3</v>
      </c>
      <c r="AC29" s="99" t="s">
        <v>55</v>
      </c>
      <c r="AD29" s="99">
        <v>23</v>
      </c>
    </row>
    <row r="30" spans="2:30" x14ac:dyDescent="0.15">
      <c r="B30" s="125"/>
      <c r="C30" s="121" t="s">
        <v>292</v>
      </c>
      <c r="D30" s="117"/>
      <c r="E30" s="119" t="str">
        <f>IF('調査票(1期主)'!$H$32="","",'調査票(1期主)'!$H$32)</f>
        <v/>
      </c>
      <c r="F30" s="120"/>
      <c r="G30" s="120"/>
      <c r="H30" s="120"/>
      <c r="I30" s="121"/>
      <c r="J30" s="105"/>
      <c r="O30" s="106"/>
      <c r="P30" s="105" t="s">
        <v>367</v>
      </c>
      <c r="Q30" s="99" t="s">
        <v>368</v>
      </c>
      <c r="R30" s="99" t="str">
        <f>IF(R31&lt;&gt;"","",IF(K22="","",IF(K24="同上",K23-E22,K24-E22)))</f>
        <v/>
      </c>
      <c r="U30" s="106"/>
      <c r="AC30" s="99" t="s">
        <v>56</v>
      </c>
      <c r="AD30" s="99">
        <v>24</v>
      </c>
    </row>
    <row r="31" spans="2:30" x14ac:dyDescent="0.15">
      <c r="B31" s="125"/>
      <c r="C31" s="121" t="s">
        <v>293</v>
      </c>
      <c r="D31" s="117"/>
      <c r="E31" s="119" t="str">
        <f>IF('調査票(1期主)'!$E$33="","",'調査票(1期主)'!$E$33)</f>
        <v/>
      </c>
      <c r="F31" s="120"/>
      <c r="G31" s="120"/>
      <c r="H31" s="120"/>
      <c r="I31" s="121"/>
      <c r="J31" s="105"/>
      <c r="O31" s="106"/>
      <c r="P31" s="105"/>
      <c r="Q31" s="99" t="s">
        <v>369</v>
      </c>
      <c r="R31" s="99" t="str">
        <f>IF(Q22="","",IF(Q24="同上",Q23-E22,Q24-E22))</f>
        <v/>
      </c>
      <c r="S31" s="99" t="s">
        <v>370</v>
      </c>
      <c r="U31" s="106"/>
      <c r="AA31" s="99" t="s">
        <v>129</v>
      </c>
      <c r="AB31" s="99">
        <v>1</v>
      </c>
      <c r="AC31" s="99" t="s">
        <v>57</v>
      </c>
      <c r="AD31" s="99">
        <v>25</v>
      </c>
    </row>
    <row r="32" spans="2:30" x14ac:dyDescent="0.15">
      <c r="B32" s="134"/>
      <c r="C32" s="135" t="s">
        <v>294</v>
      </c>
      <c r="D32" s="136"/>
      <c r="E32" s="137" t="str">
        <f>IF('調査票(1期主)'!$H$33="","",'調査票(1期主)'!$H$33)</f>
        <v/>
      </c>
      <c r="F32" s="138"/>
      <c r="G32" s="138"/>
      <c r="H32" s="138"/>
      <c r="I32" s="135"/>
      <c r="J32" s="139"/>
      <c r="K32" s="140"/>
      <c r="L32" s="140"/>
      <c r="M32" s="140"/>
      <c r="N32" s="140"/>
      <c r="O32" s="141"/>
      <c r="P32" s="139"/>
      <c r="Q32" s="140"/>
      <c r="R32" s="140"/>
      <c r="S32" s="201" t="str">
        <f>IF(COUNTBLANK(R29:R31)=3,"",SUM(R29:R31))</f>
        <v/>
      </c>
      <c r="T32" s="140"/>
      <c r="U32" s="141"/>
      <c r="AA32" s="99" t="s">
        <v>130</v>
      </c>
      <c r="AB32" s="99">
        <v>2</v>
      </c>
      <c r="AC32" s="99" t="s">
        <v>58</v>
      </c>
      <c r="AD32" s="99">
        <v>26</v>
      </c>
    </row>
    <row r="33" spans="2:30" x14ac:dyDescent="0.15">
      <c r="AA33" s="99" t="s">
        <v>131</v>
      </c>
      <c r="AB33" s="99">
        <v>3</v>
      </c>
      <c r="AC33" s="99" t="s">
        <v>59</v>
      </c>
      <c r="AD33" s="99">
        <v>27</v>
      </c>
    </row>
    <row r="34" spans="2:30" x14ac:dyDescent="0.15">
      <c r="AA34" s="99" t="s">
        <v>132</v>
      </c>
      <c r="AB34" s="99">
        <v>4</v>
      </c>
      <c r="AC34" s="99" t="s">
        <v>60</v>
      </c>
      <c r="AD34" s="99">
        <v>28</v>
      </c>
    </row>
    <row r="35" spans="2:30" x14ac:dyDescent="0.15">
      <c r="B35" s="100" t="s">
        <v>373</v>
      </c>
      <c r="AA35" s="99" t="s">
        <v>133</v>
      </c>
      <c r="AB35" s="99">
        <v>5</v>
      </c>
      <c r="AC35" s="99" t="s">
        <v>61</v>
      </c>
      <c r="AD35" s="99">
        <v>29</v>
      </c>
    </row>
    <row r="36" spans="2:30" x14ac:dyDescent="0.15">
      <c r="B36" s="100" t="s">
        <v>159</v>
      </c>
      <c r="AA36" s="99" t="s">
        <v>134</v>
      </c>
      <c r="AB36" s="99">
        <v>6</v>
      </c>
      <c r="AC36" s="99" t="s">
        <v>62</v>
      </c>
      <c r="AD36" s="99">
        <v>30</v>
      </c>
    </row>
    <row r="37" spans="2:30" x14ac:dyDescent="0.15">
      <c r="B37" s="101"/>
      <c r="C37" s="102"/>
      <c r="D37" s="142" t="s">
        <v>253</v>
      </c>
      <c r="E37" s="143"/>
      <c r="F37" s="144"/>
      <c r="G37" s="142" t="s">
        <v>252</v>
      </c>
      <c r="H37" s="143"/>
      <c r="I37" s="144"/>
      <c r="J37" s="142" t="s">
        <v>251</v>
      </c>
      <c r="K37" s="143"/>
      <c r="L37" s="144"/>
      <c r="M37" s="145" t="s">
        <v>253</v>
      </c>
      <c r="N37" s="145" t="s">
        <v>252</v>
      </c>
      <c r="O37" s="145" t="s">
        <v>251</v>
      </c>
      <c r="P37" s="139"/>
      <c r="AA37" s="99" t="s">
        <v>135</v>
      </c>
      <c r="AB37" s="99">
        <v>7</v>
      </c>
      <c r="AC37" s="99" t="s">
        <v>63</v>
      </c>
      <c r="AD37" s="99">
        <v>31</v>
      </c>
    </row>
    <row r="38" spans="2:30" x14ac:dyDescent="0.15">
      <c r="B38" s="139"/>
      <c r="C38" s="141"/>
      <c r="D38" s="146" t="s">
        <v>249</v>
      </c>
      <c r="E38" s="147" t="s">
        <v>265</v>
      </c>
      <c r="F38" s="148" t="s">
        <v>248</v>
      </c>
      <c r="G38" s="146" t="s">
        <v>249</v>
      </c>
      <c r="H38" s="147" t="s">
        <v>265</v>
      </c>
      <c r="I38" s="148" t="s">
        <v>248</v>
      </c>
      <c r="J38" s="146" t="s">
        <v>249</v>
      </c>
      <c r="K38" s="147" t="s">
        <v>265</v>
      </c>
      <c r="L38" s="148" t="s">
        <v>248</v>
      </c>
      <c r="M38" s="196" t="s">
        <v>266</v>
      </c>
      <c r="N38" s="196" t="s">
        <v>266</v>
      </c>
      <c r="O38" s="196" t="s">
        <v>266</v>
      </c>
      <c r="P38" s="196" t="s">
        <v>275</v>
      </c>
      <c r="AA38" s="99" t="s">
        <v>136</v>
      </c>
      <c r="AB38" s="99">
        <v>8</v>
      </c>
      <c r="AC38" s="99" t="s">
        <v>64</v>
      </c>
      <c r="AD38" s="99">
        <v>32</v>
      </c>
    </row>
    <row r="39" spans="2:30" x14ac:dyDescent="0.15">
      <c r="B39" s="149" t="s">
        <v>160</v>
      </c>
      <c r="C39" s="116"/>
      <c r="D39" s="113" t="str">
        <f>IF('調査票(1期主)'!$C$50="","",'調査票(1期主)'!$C$50)</f>
        <v/>
      </c>
      <c r="E39" s="114" t="str">
        <f>IF('調査票(1期1従)'!$C$50="","",'調査票(1期1従)'!$C$50)</f>
        <v/>
      </c>
      <c r="F39" s="150" t="str">
        <f>IF('調査票(1期2従)'!$C$50="","",'調査票(1期2従)'!$C$50)</f>
        <v/>
      </c>
      <c r="G39" s="113" t="str">
        <f>IF('調査票(2期主)'!$C$50="","",'調査票(2期主)'!$C$50)</f>
        <v/>
      </c>
      <c r="H39" s="114" t="str">
        <f>IF('調査票(2期従)'!$C$50="","",'調査票(2期従)'!$C$50)</f>
        <v/>
      </c>
      <c r="I39" s="151"/>
      <c r="J39" s="113" t="str">
        <f>IF('調査票(3期主)'!$C$50="","",'調査票(3期主)'!$C$50)</f>
        <v/>
      </c>
      <c r="K39" s="114" t="str">
        <f>IF('調査票(3期従)'!$C$50="","",'調査票(3期従)'!$C$50)</f>
        <v/>
      </c>
      <c r="L39" s="151"/>
      <c r="M39" s="197">
        <f>SUM(D39:F39)</f>
        <v>0</v>
      </c>
      <c r="N39" s="197">
        <f>SUM(G39:I39)</f>
        <v>0</v>
      </c>
      <c r="O39" s="197">
        <f>SUM(J39:L39)</f>
        <v>0</v>
      </c>
      <c r="P39" s="197">
        <f>SUM(M39:O39)</f>
        <v>0</v>
      </c>
      <c r="AA39" s="99" t="s">
        <v>137</v>
      </c>
      <c r="AB39" s="99">
        <v>9</v>
      </c>
      <c r="AC39" s="99" t="s">
        <v>65</v>
      </c>
      <c r="AD39" s="99">
        <v>33</v>
      </c>
    </row>
    <row r="40" spans="2:30" x14ac:dyDescent="0.15">
      <c r="B40" s="125" t="s">
        <v>161</v>
      </c>
      <c r="C40" s="121"/>
      <c r="D40" s="126" t="str">
        <f>IF('調査票(1期主)'!$C$51="","",'調査票(1期主)'!$C$51)</f>
        <v/>
      </c>
      <c r="E40" s="119" t="str">
        <f>IF('調査票(1期1従)'!$C$51="","",'調査票(1期1従)'!$C$51)</f>
        <v/>
      </c>
      <c r="F40" s="152" t="str">
        <f>IF('調査票(1期2従)'!$C$51="","",'調査票(1期2従)'!$C$51)</f>
        <v/>
      </c>
      <c r="G40" s="126" t="str">
        <f>IF('調査票(2期主)'!$C$51="","",'調査票(2期主)'!$C$51)</f>
        <v/>
      </c>
      <c r="H40" s="119" t="str">
        <f>IF('調査票(2期従)'!$C$51="","",'調査票(2期従)'!$C$51)</f>
        <v/>
      </c>
      <c r="I40" s="153"/>
      <c r="J40" s="126" t="str">
        <f>IF('調査票(3期主)'!$C$51="","",'調査票(3期主)'!$C$51)</f>
        <v/>
      </c>
      <c r="K40" s="119" t="str">
        <f>IF('調査票(3期従)'!$C$51="","",'調査票(3期従)'!$C$51)</f>
        <v/>
      </c>
      <c r="L40" s="153"/>
      <c r="M40" s="197">
        <f t="shared" ref="M40:M53" si="0">SUM(D40:F40)</f>
        <v>0</v>
      </c>
      <c r="N40" s="197">
        <f t="shared" ref="N40:N53" si="1">SUM(G40:I40)</f>
        <v>0</v>
      </c>
      <c r="O40" s="197">
        <f t="shared" ref="O40:O53" si="2">SUM(J40:L40)</f>
        <v>0</v>
      </c>
      <c r="P40" s="197">
        <f t="shared" ref="P40:P53" si="3">SUM(M40:O40)</f>
        <v>0</v>
      </c>
      <c r="AA40" s="99" t="s">
        <v>138</v>
      </c>
      <c r="AB40" s="99">
        <v>10</v>
      </c>
      <c r="AC40" s="99" t="s">
        <v>66</v>
      </c>
      <c r="AD40" s="99">
        <v>34</v>
      </c>
    </row>
    <row r="41" spans="2:30" x14ac:dyDescent="0.15">
      <c r="B41" s="125" t="s">
        <v>162</v>
      </c>
      <c r="C41" s="121"/>
      <c r="D41" s="126" t="str">
        <f>IF('調査票(1期主)'!$C$52="","",'調査票(1期主)'!$C$52)</f>
        <v/>
      </c>
      <c r="E41" s="119" t="str">
        <f>IF('調査票(1期1従)'!$C$52="","",'調査票(1期1従)'!$C$52)</f>
        <v/>
      </c>
      <c r="F41" s="152" t="str">
        <f>IF('調査票(1期2従)'!$C$52="","",'調査票(1期2従)'!$C$52)</f>
        <v/>
      </c>
      <c r="G41" s="126" t="str">
        <f>IF('調査票(2期主)'!$C$52="","",'調査票(2期主)'!$C$52)</f>
        <v/>
      </c>
      <c r="H41" s="119" t="str">
        <f>IF('調査票(2期従)'!$C$52="","",'調査票(2期従)'!$C$52)</f>
        <v/>
      </c>
      <c r="I41" s="153"/>
      <c r="J41" s="126" t="str">
        <f>IF('調査票(3期主)'!$C$52="","",'調査票(3期主)'!$C$52)</f>
        <v/>
      </c>
      <c r="K41" s="119" t="str">
        <f>IF('調査票(3期従)'!$C$52="","",'調査票(3期従)'!$C$52)</f>
        <v/>
      </c>
      <c r="L41" s="153"/>
      <c r="M41" s="197">
        <f t="shared" si="0"/>
        <v>0</v>
      </c>
      <c r="N41" s="197">
        <f t="shared" si="1"/>
        <v>0</v>
      </c>
      <c r="O41" s="197">
        <f t="shared" si="2"/>
        <v>0</v>
      </c>
      <c r="P41" s="197">
        <f t="shared" si="3"/>
        <v>0</v>
      </c>
      <c r="AA41" s="99" t="s">
        <v>139</v>
      </c>
      <c r="AB41" s="99">
        <v>11</v>
      </c>
      <c r="AC41" s="99" t="s">
        <v>67</v>
      </c>
      <c r="AD41" s="99">
        <v>35</v>
      </c>
    </row>
    <row r="42" spans="2:30" x14ac:dyDescent="0.15">
      <c r="B42" s="129" t="s">
        <v>163</v>
      </c>
      <c r="C42" s="131"/>
      <c r="D42" s="154" t="str">
        <f>IF('調査票(1期主)'!$C$53="","",'調査票(1期主)'!$C$53)</f>
        <v/>
      </c>
      <c r="E42" s="155" t="str">
        <f>IF('調査票(1期1従)'!$C$53="","",'調査票(1期1従)'!$C$53)</f>
        <v/>
      </c>
      <c r="F42" s="156" t="str">
        <f>IF('調査票(1期2従)'!$C$53="","",'調査票(1期2従)'!$C$53)</f>
        <v/>
      </c>
      <c r="G42" s="154" t="str">
        <f>IF('調査票(2期主)'!$C$53="","",'調査票(2期主)'!$C$53)</f>
        <v/>
      </c>
      <c r="H42" s="155" t="str">
        <f>IF('調査票(2期従)'!$C$53="","",'調査票(2期従)'!$C$53)</f>
        <v/>
      </c>
      <c r="I42" s="157"/>
      <c r="J42" s="154" t="str">
        <f>IF('調査票(3期主)'!$C$53="","",'調査票(3期主)'!$C$53)</f>
        <v/>
      </c>
      <c r="K42" s="155" t="str">
        <f>IF('調査票(3期従)'!$C$53="","",'調査票(3期従)'!$C$53)</f>
        <v/>
      </c>
      <c r="L42" s="157"/>
      <c r="M42" s="197">
        <f t="shared" si="0"/>
        <v>0</v>
      </c>
      <c r="N42" s="197">
        <f t="shared" si="1"/>
        <v>0</v>
      </c>
      <c r="O42" s="197">
        <f t="shared" si="2"/>
        <v>0</v>
      </c>
      <c r="P42" s="197">
        <f t="shared" si="3"/>
        <v>0</v>
      </c>
      <c r="AA42" s="99" t="s">
        <v>201</v>
      </c>
      <c r="AB42" s="99">
        <v>99</v>
      </c>
      <c r="AC42" s="99" t="s">
        <v>68</v>
      </c>
      <c r="AD42" s="99">
        <v>36</v>
      </c>
    </row>
    <row r="43" spans="2:30" x14ac:dyDescent="0.15">
      <c r="B43" s="158" t="s">
        <v>273</v>
      </c>
      <c r="C43" s="159"/>
      <c r="D43" s="160" t="str">
        <f>IF('調査票(1期主)'!$C$54="","",'調査票(1期主)'!$C$54)</f>
        <v/>
      </c>
      <c r="E43" s="161" t="str">
        <f>IF('調査票(1期1従)'!$C$54="","",'調査票(1期1従)'!$C$54)</f>
        <v/>
      </c>
      <c r="F43" s="162" t="str">
        <f>IF('調査票(1期2従)'!$C$54="","",'調査票(1期2従)'!$C$54)</f>
        <v/>
      </c>
      <c r="G43" s="160" t="str">
        <f>IF('調査票(2期主)'!$C$54="","",'調査票(2期主)'!$C$54)</f>
        <v/>
      </c>
      <c r="H43" s="161" t="str">
        <f>IF('調査票(2期従)'!$C$54="","",'調査票(2期従)'!$C$54)</f>
        <v/>
      </c>
      <c r="I43" s="163"/>
      <c r="J43" s="160" t="str">
        <f>IF('調査票(3期主)'!$C$54="","",'調査票(3期主)'!$C$54)</f>
        <v/>
      </c>
      <c r="K43" s="161" t="str">
        <f>IF('調査票(3期従)'!$C$54="","",'調査票(3期従)'!$C$54)</f>
        <v/>
      </c>
      <c r="L43" s="163"/>
      <c r="M43" s="197">
        <f t="shared" si="0"/>
        <v>0</v>
      </c>
      <c r="N43" s="197">
        <f t="shared" si="1"/>
        <v>0</v>
      </c>
      <c r="O43" s="197">
        <f t="shared" si="2"/>
        <v>0</v>
      </c>
      <c r="P43" s="197">
        <f t="shared" si="3"/>
        <v>0</v>
      </c>
      <c r="AC43" s="99" t="s">
        <v>69</v>
      </c>
      <c r="AD43" s="99">
        <v>37</v>
      </c>
    </row>
    <row r="44" spans="2:30" x14ac:dyDescent="0.15">
      <c r="B44" s="122" t="s">
        <v>165</v>
      </c>
      <c r="C44" s="124"/>
      <c r="D44" s="164" t="str">
        <f>IF('調査票(1期主)'!$C$55="","",'調査票(1期主)'!$C$55)</f>
        <v/>
      </c>
      <c r="E44" s="165" t="str">
        <f>IF('調査票(1期1従)'!$C$55="","",'調査票(1期1従)'!$C$55)</f>
        <v/>
      </c>
      <c r="F44" s="166" t="str">
        <f>IF('調査票(1期2従)'!$C$55="","",'調査票(1期2従)'!$C$55)</f>
        <v/>
      </c>
      <c r="G44" s="164" t="str">
        <f>IF('調査票(2期主)'!$C$55="","",'調査票(2期主)'!$C$55)</f>
        <v/>
      </c>
      <c r="H44" s="165" t="str">
        <f>IF('調査票(2期従)'!$C$55="","",'調査票(2期従)'!$C$55)</f>
        <v/>
      </c>
      <c r="I44" s="167"/>
      <c r="J44" s="164" t="str">
        <f>IF('調査票(3期主)'!$C$55="","",'調査票(3期主)'!$C$55)</f>
        <v/>
      </c>
      <c r="K44" s="165" t="str">
        <f>IF('調査票(3期従)'!$C$55="","",'調査票(3期従)'!$C$55)</f>
        <v/>
      </c>
      <c r="L44" s="167"/>
      <c r="M44" s="197">
        <f t="shared" si="0"/>
        <v>0</v>
      </c>
      <c r="N44" s="197">
        <f t="shared" si="1"/>
        <v>0</v>
      </c>
      <c r="O44" s="197">
        <f t="shared" si="2"/>
        <v>0</v>
      </c>
      <c r="P44" s="197">
        <f t="shared" si="3"/>
        <v>0</v>
      </c>
      <c r="AA44" s="99" t="s">
        <v>140</v>
      </c>
      <c r="AB44" s="99">
        <v>1</v>
      </c>
      <c r="AC44" s="99" t="s">
        <v>70</v>
      </c>
      <c r="AD44" s="99">
        <v>38</v>
      </c>
    </row>
    <row r="45" spans="2:30" x14ac:dyDescent="0.15">
      <c r="B45" s="125" t="s">
        <v>166</v>
      </c>
      <c r="C45" s="121"/>
      <c r="D45" s="126" t="str">
        <f>IF('調査票(1期主)'!$C$56="","",'調査票(1期主)'!$C$56)</f>
        <v/>
      </c>
      <c r="E45" s="119" t="str">
        <f>IF('調査票(1期1従)'!$C$56="","",'調査票(1期1従)'!$C$56)</f>
        <v/>
      </c>
      <c r="F45" s="152" t="str">
        <f>IF('調査票(1期2従)'!$C$56="","",'調査票(1期2従)'!$C$56)</f>
        <v/>
      </c>
      <c r="G45" s="126" t="str">
        <f>IF('調査票(2期主)'!$C$56="","",'調査票(2期主)'!$C$56)</f>
        <v/>
      </c>
      <c r="H45" s="119" t="str">
        <f>IF('調査票(2期従)'!$C$56="","",'調査票(2期従)'!$C$56)</f>
        <v/>
      </c>
      <c r="I45" s="153"/>
      <c r="J45" s="126" t="str">
        <f>IF('調査票(3期主)'!$C$56="","",'調査票(3期主)'!$C$56)</f>
        <v/>
      </c>
      <c r="K45" s="119" t="str">
        <f>IF('調査票(3期従)'!$C$56="","",'調査票(3期従)'!$C$56)</f>
        <v/>
      </c>
      <c r="L45" s="153"/>
      <c r="M45" s="197">
        <f t="shared" si="0"/>
        <v>0</v>
      </c>
      <c r="N45" s="197">
        <f t="shared" si="1"/>
        <v>0</v>
      </c>
      <c r="O45" s="197">
        <f t="shared" si="2"/>
        <v>0</v>
      </c>
      <c r="P45" s="197">
        <f t="shared" si="3"/>
        <v>0</v>
      </c>
      <c r="AA45" s="99" t="s">
        <v>141</v>
      </c>
      <c r="AB45" s="99">
        <v>2</v>
      </c>
      <c r="AC45" s="99" t="s">
        <v>71</v>
      </c>
      <c r="AD45" s="99">
        <v>39</v>
      </c>
    </row>
    <row r="46" spans="2:30" x14ac:dyDescent="0.15">
      <c r="B46" s="125" t="s">
        <v>167</v>
      </c>
      <c r="C46" s="121"/>
      <c r="D46" s="126" t="str">
        <f>IF('調査票(1期主)'!$C$57="","",'調査票(1期主)'!$C$57)</f>
        <v/>
      </c>
      <c r="E46" s="119" t="str">
        <f>IF('調査票(1期1従)'!$C$57="","",'調査票(1期1従)'!$C$57)</f>
        <v/>
      </c>
      <c r="F46" s="152" t="str">
        <f>IF('調査票(1期2従)'!$C$57="","",'調査票(1期2従)'!$C$57)</f>
        <v/>
      </c>
      <c r="G46" s="126" t="str">
        <f>IF('調査票(2期主)'!$C$57="","",'調査票(2期主)'!$C$57)</f>
        <v/>
      </c>
      <c r="H46" s="119" t="str">
        <f>IF('調査票(2期従)'!$C$57="","",'調査票(2期従)'!$C$57)</f>
        <v/>
      </c>
      <c r="I46" s="153"/>
      <c r="J46" s="126" t="str">
        <f>IF('調査票(3期主)'!$C$57="","",'調査票(3期主)'!$C$57)</f>
        <v/>
      </c>
      <c r="K46" s="119" t="str">
        <f>IF('調査票(3期従)'!$C$57="","",'調査票(3期従)'!$C$57)</f>
        <v/>
      </c>
      <c r="L46" s="153"/>
      <c r="M46" s="197">
        <f t="shared" si="0"/>
        <v>0</v>
      </c>
      <c r="N46" s="197">
        <f t="shared" si="1"/>
        <v>0</v>
      </c>
      <c r="O46" s="197">
        <f t="shared" si="2"/>
        <v>0</v>
      </c>
      <c r="P46" s="197">
        <f t="shared" si="3"/>
        <v>0</v>
      </c>
      <c r="AA46" s="99" t="s">
        <v>142</v>
      </c>
      <c r="AB46" s="99">
        <v>3</v>
      </c>
      <c r="AC46" s="99" t="s">
        <v>72</v>
      </c>
      <c r="AD46" s="99">
        <v>40</v>
      </c>
    </row>
    <row r="47" spans="2:30" x14ac:dyDescent="0.15">
      <c r="B47" s="125" t="s">
        <v>168</v>
      </c>
      <c r="C47" s="121"/>
      <c r="D47" s="126" t="str">
        <f>IF('調査票(1期主)'!$C$58="","",'調査票(1期主)'!$C$58)</f>
        <v/>
      </c>
      <c r="E47" s="119" t="str">
        <f>IF('調査票(1期1従)'!$C$58="","",'調査票(1期1従)'!$C$58)</f>
        <v/>
      </c>
      <c r="F47" s="152" t="str">
        <f>IF('調査票(1期2従)'!$C$58="","",'調査票(1期2従)'!$C$58)</f>
        <v/>
      </c>
      <c r="G47" s="126" t="str">
        <f>IF('調査票(2期主)'!$C$58="","",'調査票(2期主)'!$C$58)</f>
        <v/>
      </c>
      <c r="H47" s="119" t="str">
        <f>IF('調査票(2期従)'!$C$58="","",'調査票(2期従)'!$C$58)</f>
        <v/>
      </c>
      <c r="I47" s="153"/>
      <c r="J47" s="126" t="str">
        <f>IF('調査票(3期主)'!$C$58="","",'調査票(3期主)'!$C$58)</f>
        <v/>
      </c>
      <c r="K47" s="119" t="str">
        <f>IF('調査票(3期従)'!$C$58="","",'調査票(3期従)'!$C$58)</f>
        <v/>
      </c>
      <c r="L47" s="153"/>
      <c r="M47" s="197">
        <f t="shared" si="0"/>
        <v>0</v>
      </c>
      <c r="N47" s="197">
        <f t="shared" si="1"/>
        <v>0</v>
      </c>
      <c r="O47" s="197">
        <f t="shared" si="2"/>
        <v>0</v>
      </c>
      <c r="P47" s="197">
        <f t="shared" si="3"/>
        <v>0</v>
      </c>
      <c r="AA47" s="99" t="s">
        <v>143</v>
      </c>
      <c r="AB47" s="99">
        <v>4</v>
      </c>
      <c r="AC47" s="99" t="s">
        <v>73</v>
      </c>
      <c r="AD47" s="99">
        <v>41</v>
      </c>
    </row>
    <row r="48" spans="2:30" x14ac:dyDescent="0.15">
      <c r="B48" s="125" t="s">
        <v>169</v>
      </c>
      <c r="C48" s="121"/>
      <c r="D48" s="126" t="str">
        <f>IF('調査票(1期主)'!$C$59="","",'調査票(1期主)'!$C$59)</f>
        <v/>
      </c>
      <c r="E48" s="119" t="str">
        <f>IF('調査票(1期1従)'!$C$59="","",'調査票(1期1従)'!$C$59)</f>
        <v/>
      </c>
      <c r="F48" s="152" t="str">
        <f>IF('調査票(1期2従)'!$C$59="","",'調査票(1期2従)'!$C$59)</f>
        <v/>
      </c>
      <c r="G48" s="126" t="str">
        <f>IF('調査票(2期主)'!$C$59="","",'調査票(2期主)'!$C$59)</f>
        <v/>
      </c>
      <c r="H48" s="119" t="str">
        <f>IF('調査票(2期従)'!$C$59="","",'調査票(2期従)'!$C$59)</f>
        <v/>
      </c>
      <c r="I48" s="153"/>
      <c r="J48" s="126" t="str">
        <f>IF('調査票(3期主)'!$C$59="","",'調査票(3期主)'!$C$59)</f>
        <v/>
      </c>
      <c r="K48" s="119" t="str">
        <f>IF('調査票(3期従)'!$C$59="","",'調査票(3期従)'!$C$59)</f>
        <v/>
      </c>
      <c r="L48" s="153"/>
      <c r="M48" s="197">
        <f t="shared" si="0"/>
        <v>0</v>
      </c>
      <c r="N48" s="197">
        <f t="shared" si="1"/>
        <v>0</v>
      </c>
      <c r="O48" s="197">
        <f t="shared" si="2"/>
        <v>0</v>
      </c>
      <c r="P48" s="197">
        <f t="shared" si="3"/>
        <v>0</v>
      </c>
      <c r="AA48" s="99" t="s">
        <v>144</v>
      </c>
      <c r="AB48" s="99">
        <v>5</v>
      </c>
      <c r="AC48" s="99" t="s">
        <v>74</v>
      </c>
      <c r="AD48" s="99">
        <v>42</v>
      </c>
    </row>
    <row r="49" spans="2:30" x14ac:dyDescent="0.15">
      <c r="B49" s="125" t="s">
        <v>176</v>
      </c>
      <c r="C49" s="121"/>
      <c r="D49" s="126" t="str">
        <f>IF('調査票(1期主)'!$C$60="","",'調査票(1期主)'!$C$60)</f>
        <v/>
      </c>
      <c r="E49" s="119" t="str">
        <f>IF('調査票(1期1従)'!$C$60="","",'調査票(1期1従)'!$C$60)</f>
        <v/>
      </c>
      <c r="F49" s="152" t="str">
        <f>IF('調査票(1期2従)'!$C$60="","",'調査票(1期2従)'!$C$60)</f>
        <v/>
      </c>
      <c r="G49" s="126" t="str">
        <f>IF('調査票(2期主)'!$C$60="","",'調査票(2期主)'!$C$60)</f>
        <v/>
      </c>
      <c r="H49" s="119" t="str">
        <f>IF('調査票(2期従)'!$C$60="","",'調査票(2期従)'!$C$60)</f>
        <v/>
      </c>
      <c r="I49" s="153"/>
      <c r="J49" s="126" t="str">
        <f>IF('調査票(3期主)'!$C$60="","",'調査票(3期主)'!$C$60)</f>
        <v/>
      </c>
      <c r="K49" s="119" t="str">
        <f>IF('調査票(3期従)'!$C$60="","",'調査票(3期従)'!$C$60)</f>
        <v/>
      </c>
      <c r="L49" s="153"/>
      <c r="M49" s="197">
        <f t="shared" si="0"/>
        <v>0</v>
      </c>
      <c r="N49" s="197">
        <f t="shared" si="1"/>
        <v>0</v>
      </c>
      <c r="O49" s="197">
        <f t="shared" si="2"/>
        <v>0</v>
      </c>
      <c r="P49" s="197">
        <f t="shared" si="3"/>
        <v>0</v>
      </c>
      <c r="AA49" s="99" t="s">
        <v>145</v>
      </c>
      <c r="AB49" s="99">
        <v>6</v>
      </c>
      <c r="AC49" s="99" t="s">
        <v>75</v>
      </c>
      <c r="AD49" s="99">
        <v>43</v>
      </c>
    </row>
    <row r="50" spans="2:30" x14ac:dyDescent="0.15">
      <c r="B50" s="125" t="s">
        <v>243</v>
      </c>
      <c r="C50" s="121"/>
      <c r="D50" s="126" t="str">
        <f>IF('調査票(1期主)'!$C$61="","",'調査票(1期主)'!$C$61)</f>
        <v/>
      </c>
      <c r="E50" s="119" t="str">
        <f>IF('調査票(1期1従)'!$C$61="","",'調査票(1期1従)'!$C$61)</f>
        <v/>
      </c>
      <c r="F50" s="152" t="str">
        <f>IF('調査票(1期2従)'!$C$61="","",'調査票(1期2従)'!$C$61)</f>
        <v/>
      </c>
      <c r="G50" s="126" t="str">
        <f>IF('調査票(2期主)'!$C$61="","",'調査票(2期主)'!$C$61)</f>
        <v/>
      </c>
      <c r="H50" s="119" t="str">
        <f>IF('調査票(2期従)'!$C$61="","",'調査票(2期従)'!$C$61)</f>
        <v/>
      </c>
      <c r="I50" s="153"/>
      <c r="J50" s="126" t="str">
        <f>IF('調査票(3期主)'!$C$61="","",'調査票(3期主)'!$C$61)</f>
        <v/>
      </c>
      <c r="K50" s="119" t="str">
        <f>IF('調査票(3期従)'!$C$61="","",'調査票(3期従)'!$C$61)</f>
        <v/>
      </c>
      <c r="L50" s="153"/>
      <c r="M50" s="197">
        <f t="shared" si="0"/>
        <v>0</v>
      </c>
      <c r="N50" s="197">
        <f t="shared" si="1"/>
        <v>0</v>
      </c>
      <c r="O50" s="197">
        <f t="shared" si="2"/>
        <v>0</v>
      </c>
      <c r="P50" s="197">
        <f t="shared" si="3"/>
        <v>0</v>
      </c>
      <c r="AC50" s="99" t="s">
        <v>76</v>
      </c>
      <c r="AD50" s="99">
        <v>44</v>
      </c>
    </row>
    <row r="51" spans="2:30" x14ac:dyDescent="0.15">
      <c r="B51" s="125" t="s">
        <v>244</v>
      </c>
      <c r="C51" s="121"/>
      <c r="D51" s="126" t="str">
        <f>IF('調査票(1期主)'!$C$62="","",'調査票(1期主)'!$C$62)</f>
        <v/>
      </c>
      <c r="E51" s="119" t="str">
        <f>IF('調査票(1期1従)'!$C$62="","",'調査票(1期1従)'!$C$62)</f>
        <v/>
      </c>
      <c r="F51" s="152" t="str">
        <f>IF('調査票(1期2従)'!$C$62="","",'調査票(1期2従)'!$C$62)</f>
        <v/>
      </c>
      <c r="G51" s="126" t="str">
        <f>IF('調査票(2期主)'!$C$62="","",'調査票(2期主)'!$C$62)</f>
        <v/>
      </c>
      <c r="H51" s="119" t="str">
        <f>IF('調査票(2期従)'!$C$62="","",'調査票(2期従)'!$C$62)</f>
        <v/>
      </c>
      <c r="I51" s="153"/>
      <c r="J51" s="126" t="str">
        <f>IF('調査票(3期主)'!$C$62="","",'調査票(3期主)'!$C$62)</f>
        <v/>
      </c>
      <c r="K51" s="119" t="str">
        <f>IF('調査票(3期従)'!$C$62="","",'調査票(3期従)'!$C$62)</f>
        <v/>
      </c>
      <c r="L51" s="153"/>
      <c r="M51" s="197">
        <f t="shared" si="0"/>
        <v>0</v>
      </c>
      <c r="N51" s="197">
        <f t="shared" si="1"/>
        <v>0</v>
      </c>
      <c r="O51" s="197">
        <f t="shared" si="2"/>
        <v>0</v>
      </c>
      <c r="P51" s="197">
        <f t="shared" si="3"/>
        <v>0</v>
      </c>
      <c r="AC51" s="99" t="s">
        <v>77</v>
      </c>
      <c r="AD51" s="99">
        <v>45</v>
      </c>
    </row>
    <row r="52" spans="2:30" x14ac:dyDescent="0.15">
      <c r="B52" s="125" t="s">
        <v>245</v>
      </c>
      <c r="C52" s="121"/>
      <c r="D52" s="126" t="str">
        <f>IF('調査票(1期主)'!$C$63="","",'調査票(1期主)'!$C$63)</f>
        <v/>
      </c>
      <c r="E52" s="119" t="str">
        <f>IF('調査票(1期1従)'!$C$63="","",'調査票(1期1従)'!$C$63)</f>
        <v/>
      </c>
      <c r="F52" s="152" t="str">
        <f>IF('調査票(1期2従)'!$C$63="","",'調査票(1期2従)'!$C$63)</f>
        <v/>
      </c>
      <c r="G52" s="126" t="str">
        <f>IF('調査票(2期主)'!$C$63="","",'調査票(2期主)'!$C$63)</f>
        <v/>
      </c>
      <c r="H52" s="119" t="str">
        <f>IF('調査票(2期従)'!$C$63="","",'調査票(2期従)'!$C$63)</f>
        <v/>
      </c>
      <c r="I52" s="153"/>
      <c r="J52" s="126" t="str">
        <f>IF('調査票(3期主)'!$C$63="","",'調査票(3期主)'!$C$63)</f>
        <v/>
      </c>
      <c r="K52" s="119" t="str">
        <f>IF('調査票(3期従)'!$C$63="","",'調査票(3期従)'!$C$63)</f>
        <v/>
      </c>
      <c r="L52" s="153"/>
      <c r="M52" s="197">
        <f t="shared" si="0"/>
        <v>0</v>
      </c>
      <c r="N52" s="197">
        <f t="shared" si="1"/>
        <v>0</v>
      </c>
      <c r="O52" s="197">
        <f t="shared" si="2"/>
        <v>0</v>
      </c>
      <c r="P52" s="197">
        <f t="shared" si="3"/>
        <v>0</v>
      </c>
      <c r="AC52" s="99" t="s">
        <v>78</v>
      </c>
      <c r="AD52" s="99">
        <v>46</v>
      </c>
    </row>
    <row r="53" spans="2:30" x14ac:dyDescent="0.15">
      <c r="B53" s="134" t="s">
        <v>246</v>
      </c>
      <c r="C53" s="135"/>
      <c r="D53" s="154" t="str">
        <f>IF('調査票(1期主)'!$C$64="","",'調査票(1期主)'!$C$64)</f>
        <v/>
      </c>
      <c r="E53" s="155" t="str">
        <f>IF('調査票(1期1従)'!$C$64="","",'調査票(1期1従)'!$C$64)</f>
        <v/>
      </c>
      <c r="F53" s="156" t="str">
        <f>IF('調査票(1期2従)'!$C$64="","",'調査票(1期2従)'!$C$64)</f>
        <v/>
      </c>
      <c r="G53" s="154" t="str">
        <f>IF('調査票(2期主)'!$C$64="","",'調査票(2期主)'!$C$64)</f>
        <v/>
      </c>
      <c r="H53" s="155" t="str">
        <f>IF('調査票(2期従)'!$C$64="","",'調査票(2期従)'!$C$64)</f>
        <v/>
      </c>
      <c r="I53" s="157"/>
      <c r="J53" s="154" t="str">
        <f>IF('調査票(3期主)'!$C$64="","",'調査票(3期主)'!$C$64)</f>
        <v/>
      </c>
      <c r="K53" s="155" t="str">
        <f>IF('調査票(3期従)'!$C$64="","",'調査票(3期従)'!$C$64)</f>
        <v/>
      </c>
      <c r="L53" s="157"/>
      <c r="M53" s="197">
        <f t="shared" si="0"/>
        <v>0</v>
      </c>
      <c r="N53" s="197">
        <f t="shared" si="1"/>
        <v>0</v>
      </c>
      <c r="O53" s="197">
        <f t="shared" si="2"/>
        <v>0</v>
      </c>
      <c r="P53" s="197">
        <f t="shared" si="3"/>
        <v>0</v>
      </c>
      <c r="AC53" s="99" t="s">
        <v>79</v>
      </c>
      <c r="AD53" s="99">
        <v>47</v>
      </c>
    </row>
    <row r="54" spans="2:30" x14ac:dyDescent="0.15">
      <c r="C54" s="198" t="s">
        <v>274</v>
      </c>
      <c r="D54" s="197">
        <f>SUM(D39:D53)</f>
        <v>0</v>
      </c>
      <c r="E54" s="197">
        <f t="shared" ref="E54:L54" si="4">SUM(E39:E53)</f>
        <v>0</v>
      </c>
      <c r="F54" s="197">
        <f t="shared" si="4"/>
        <v>0</v>
      </c>
      <c r="G54" s="197">
        <f t="shared" si="4"/>
        <v>0</v>
      </c>
      <c r="H54" s="197">
        <f t="shared" si="4"/>
        <v>0</v>
      </c>
      <c r="I54" s="197">
        <f t="shared" si="4"/>
        <v>0</v>
      </c>
      <c r="J54" s="197">
        <f t="shared" si="4"/>
        <v>0</v>
      </c>
      <c r="K54" s="197">
        <f t="shared" si="4"/>
        <v>0</v>
      </c>
      <c r="L54" s="197">
        <f t="shared" si="4"/>
        <v>0</v>
      </c>
      <c r="M54" s="197">
        <f t="shared" ref="M54" si="5">SUM(M39:M53)</f>
        <v>0</v>
      </c>
      <c r="N54" s="197">
        <f t="shared" ref="N54" si="6">SUM(N39:N53)</f>
        <v>0</v>
      </c>
      <c r="O54" s="197">
        <f t="shared" ref="O54" si="7">SUM(O39:O53)</f>
        <v>0</v>
      </c>
      <c r="P54" s="197">
        <f>SUM(P39:P53)</f>
        <v>0</v>
      </c>
    </row>
    <row r="55" spans="2:30" x14ac:dyDescent="0.15">
      <c r="B55" s="100"/>
    </row>
    <row r="56" spans="2:30" x14ac:dyDescent="0.15">
      <c r="B56" s="100" t="s">
        <v>272</v>
      </c>
    </row>
    <row r="57" spans="2:30" x14ac:dyDescent="0.15">
      <c r="B57" s="101"/>
      <c r="C57" s="102"/>
      <c r="D57" s="103" t="s">
        <v>253</v>
      </c>
      <c r="E57" s="104"/>
      <c r="F57" s="104"/>
      <c r="G57" s="104"/>
      <c r="H57" s="104"/>
      <c r="I57" s="104"/>
      <c r="J57" s="102"/>
      <c r="K57" s="101"/>
      <c r="L57" s="104"/>
      <c r="M57" s="104"/>
      <c r="N57" s="104"/>
      <c r="O57" s="104"/>
      <c r="P57" s="104"/>
      <c r="Q57" s="102"/>
      <c r="R57" s="104"/>
      <c r="S57" s="104"/>
      <c r="T57" s="104"/>
      <c r="U57" s="104"/>
      <c r="V57" s="104"/>
      <c r="W57" s="104"/>
      <c r="X57" s="102"/>
    </row>
    <row r="58" spans="2:30" x14ac:dyDescent="0.15">
      <c r="B58" s="105"/>
      <c r="C58" s="106"/>
      <c r="D58" s="107" t="s">
        <v>249</v>
      </c>
      <c r="E58" s="100"/>
      <c r="F58" s="100"/>
      <c r="G58" s="100"/>
      <c r="H58" s="100"/>
      <c r="I58" s="100"/>
      <c r="J58" s="168"/>
      <c r="K58" s="107" t="s">
        <v>265</v>
      </c>
      <c r="L58" s="100"/>
      <c r="M58" s="100"/>
      <c r="N58" s="100"/>
      <c r="O58" s="100"/>
      <c r="P58" s="100"/>
      <c r="Q58" s="168"/>
      <c r="R58" s="100" t="s">
        <v>248</v>
      </c>
      <c r="X58" s="106"/>
    </row>
    <row r="59" spans="2:30" x14ac:dyDescent="0.15">
      <c r="B59" s="139"/>
      <c r="C59" s="141"/>
      <c r="D59" s="169" t="s">
        <v>263</v>
      </c>
      <c r="E59" s="170" t="s">
        <v>262</v>
      </c>
      <c r="F59" s="170" t="s">
        <v>261</v>
      </c>
      <c r="G59" s="170" t="s">
        <v>260</v>
      </c>
      <c r="H59" s="170" t="s">
        <v>259</v>
      </c>
      <c r="I59" s="170" t="s">
        <v>258</v>
      </c>
      <c r="J59" s="171" t="s">
        <v>257</v>
      </c>
      <c r="K59" s="169" t="s">
        <v>263</v>
      </c>
      <c r="L59" s="170" t="s">
        <v>262</v>
      </c>
      <c r="M59" s="170" t="s">
        <v>261</v>
      </c>
      <c r="N59" s="170" t="s">
        <v>260</v>
      </c>
      <c r="O59" s="170" t="s">
        <v>259</v>
      </c>
      <c r="P59" s="170" t="s">
        <v>258</v>
      </c>
      <c r="Q59" s="171" t="s">
        <v>257</v>
      </c>
      <c r="R59" s="170" t="s">
        <v>263</v>
      </c>
      <c r="S59" s="170" t="s">
        <v>262</v>
      </c>
      <c r="T59" s="170" t="s">
        <v>261</v>
      </c>
      <c r="U59" s="170" t="s">
        <v>260</v>
      </c>
      <c r="V59" s="170" t="s">
        <v>259</v>
      </c>
      <c r="W59" s="170" t="s">
        <v>258</v>
      </c>
      <c r="X59" s="171" t="s">
        <v>257</v>
      </c>
    </row>
    <row r="60" spans="2:30" x14ac:dyDescent="0.15">
      <c r="B60" s="101"/>
      <c r="C60" s="116" t="s">
        <v>256</v>
      </c>
      <c r="D60" s="113" t="str">
        <f>IF('調査票(1期主)'!$E$25="","",VLOOKUP('調査票(1期主)'!$E$25,$AA$31:$AB$42,2,FALSE))</f>
        <v/>
      </c>
      <c r="E60" s="114" t="str">
        <f>IF('調査票(1期主)'!$E$26="","",VLOOKUP('調査票(1期主)'!$E$26,$AA$31:$AB$42,2,FALSE))</f>
        <v/>
      </c>
      <c r="F60" s="114" t="str">
        <f>IF('調査票(1期主)'!$E$27="","",VLOOKUP('調査票(1期主)'!$E$27,$AA$31:$AB$42,2,FALSE))</f>
        <v/>
      </c>
      <c r="G60" s="114" t="str">
        <f>IF('調査票(1期主)'!$E$28="","",VLOOKUP('調査票(1期主)'!$E$28,$AA$31:$AB$42,2,FALSE))</f>
        <v/>
      </c>
      <c r="H60" s="114" t="str">
        <f>IF('調査票(1期主)'!$E$29="","",VLOOKUP('調査票(1期主)'!$E$29,$AA$31:$AB$42,2,FALSE))</f>
        <v/>
      </c>
      <c r="I60" s="114" t="str">
        <f>IF('調査票(1期主)'!$E$30="","",VLOOKUP('調査票(1期主)'!$E$30,$AA$31:$AB$42,2,FALSE))</f>
        <v/>
      </c>
      <c r="J60" s="150" t="str">
        <f>IF('調査票(1期主)'!$E$31="","",VLOOKUP('調査票(1期主)'!$E$31,$AA$31:$AB$42,2,FALSE))</f>
        <v/>
      </c>
      <c r="K60" s="113" t="str">
        <f>IF('調査票(1期1従)'!$E$25="","",VLOOKUP('調査票(1期1従)'!$E$25,$AA$31:$AB$42,2,FALSE))</f>
        <v/>
      </c>
      <c r="L60" s="114" t="str">
        <f>IF('調査票(1期1従)'!$E$26="","",VLOOKUP('調査票(1期1従)'!$E$26,$AA$31:$AB$42,2,FALSE))</f>
        <v/>
      </c>
      <c r="M60" s="114" t="str">
        <f>IF('調査票(1期1従)'!$E$27="","",VLOOKUP('調査票(1期1従)'!$E$27,$AA$31:$AB$42,2,FALSE))</f>
        <v/>
      </c>
      <c r="N60" s="114" t="str">
        <f>IF('調査票(1期1従)'!$E$28="","",VLOOKUP('調査票(1期1従)'!$E$28,$AA$31:$AB$42,2,FALSE))</f>
        <v/>
      </c>
      <c r="O60" s="114" t="str">
        <f>IF('調査票(1期1従)'!$E$29="","",VLOOKUP('調査票(1期1従)'!$E$29,$AA$31:$AB$42,2,FALSE))</f>
        <v/>
      </c>
      <c r="P60" s="114" t="str">
        <f>IF('調査票(1期1従)'!$E$30="","",VLOOKUP('調査票(1期1従)'!$E$30,$AA$31:$AB$42,2,FALSE))</f>
        <v/>
      </c>
      <c r="Q60" s="150" t="str">
        <f>IF('調査票(1期1従)'!$E$31="","",VLOOKUP('調査票(1期1従)'!$E$31,$AA$31:$AB$42,2,FALSE))</f>
        <v/>
      </c>
      <c r="R60" s="113" t="str">
        <f>IF('調査票(1期2従)'!$E$25="","",VLOOKUP('調査票(1期2従)'!$E$25,$AA$31:$AB$42,2,FALSE))</f>
        <v/>
      </c>
      <c r="S60" s="114" t="str">
        <f>IF('調査票(1期2従)'!$E$26="","",VLOOKUP('調査票(1期2従)'!$E$26,$AA$31:$AB$42,2,FALSE))</f>
        <v/>
      </c>
      <c r="T60" s="114" t="str">
        <f>IF('調査票(1期2従)'!$E$27="","",VLOOKUP('調査票(1期2従)'!$E$27,$AA$31:$AB$42,2,FALSE))</f>
        <v/>
      </c>
      <c r="U60" s="114" t="str">
        <f>IF('調査票(1期2従)'!$E$28="","",VLOOKUP('調査票(1期2従)'!$E$28,$AA$31:$AB$42,2,FALSE))</f>
        <v/>
      </c>
      <c r="V60" s="114" t="str">
        <f>IF('調査票(1期2従)'!$E$29="","",VLOOKUP('調査票(1期2従)'!$E$29,$AA$31:$AB$42,2,FALSE))</f>
        <v/>
      </c>
      <c r="W60" s="114" t="str">
        <f>IF('調査票(1期2従)'!$E$30="","",VLOOKUP('調査票(1期2従)'!$E$30,$AA$31:$AB$42,2,FALSE))</f>
        <v/>
      </c>
      <c r="X60" s="150" t="str">
        <f>IF('調査票(1期2従)'!$E$31="","",VLOOKUP('調査票(1期2従)'!$E$31,$AA$31:$AB$42,2,FALSE))</f>
        <v/>
      </c>
    </row>
    <row r="61" spans="2:30" x14ac:dyDescent="0.15">
      <c r="B61" s="105"/>
      <c r="C61" s="121" t="s">
        <v>118</v>
      </c>
      <c r="D61" s="126" t="str">
        <f>IF('調査票(1期主)'!$G$25="","",'調査票(1期主)'!$G$25)</f>
        <v/>
      </c>
      <c r="E61" s="119" t="str">
        <f>IF('調査票(1期主)'!$G$26="","",'調査票(1期主)'!$G$26)</f>
        <v/>
      </c>
      <c r="F61" s="119" t="str">
        <f>IF('調査票(1期主)'!$G$27="","",'調査票(1期主)'!$G$27)</f>
        <v/>
      </c>
      <c r="G61" s="119" t="str">
        <f>IF('調査票(1期主)'!$G$28="","",'調査票(1期主)'!$G$28)</f>
        <v/>
      </c>
      <c r="H61" s="119" t="str">
        <f>IF('調査票(1期主)'!$G$29="","",'調査票(1期主)'!$G$29)</f>
        <v/>
      </c>
      <c r="I61" s="119" t="str">
        <f>IF('調査票(1期主)'!$G$30="","",'調査票(1期主)'!$G$30)</f>
        <v/>
      </c>
      <c r="J61" s="152" t="str">
        <f>IF('調査票(1期主)'!$G$31="","",'調査票(1期主)'!$G$31)</f>
        <v/>
      </c>
      <c r="K61" s="126" t="str">
        <f>IF('調査票(1期1従)'!$G$25="","",'調査票(1期1従)'!$G$25)</f>
        <v/>
      </c>
      <c r="L61" s="119" t="str">
        <f>IF('調査票(1期1従)'!$G$26="","",'調査票(1期1従)'!$G$26)</f>
        <v/>
      </c>
      <c r="M61" s="119" t="str">
        <f>IF('調査票(1期1従)'!$G$27="","",'調査票(1期1従)'!$G$27)</f>
        <v/>
      </c>
      <c r="N61" s="119" t="str">
        <f>IF('調査票(1期1従)'!$G$28="","",'調査票(1期1従)'!$G$28)</f>
        <v/>
      </c>
      <c r="O61" s="119" t="str">
        <f>IF('調査票(1期1従)'!$G$29="","",'調査票(1期1従)'!$G$29)</f>
        <v/>
      </c>
      <c r="P61" s="119" t="str">
        <f>IF('調査票(1期1従)'!$G$30="","",'調査票(1期1従)'!$G$30)</f>
        <v/>
      </c>
      <c r="Q61" s="152" t="str">
        <f>IF('調査票(1期1従)'!$G$31="","",'調査票(1期1従)'!$G$31)</f>
        <v/>
      </c>
      <c r="R61" s="126" t="str">
        <f>IF('調査票(1期2従)'!$G$25="","",'調査票(1期2従)'!$G$25)</f>
        <v/>
      </c>
      <c r="S61" s="119" t="str">
        <f>IF('調査票(1期2従)'!$G$26="","",'調査票(1期2従)'!$G$26)</f>
        <v/>
      </c>
      <c r="T61" s="119" t="str">
        <f>IF('調査票(1期2従)'!$G$27="","",'調査票(1期2従)'!$G$27)</f>
        <v/>
      </c>
      <c r="U61" s="119" t="str">
        <f>IF('調査票(1期2従)'!$G$28="","",'調査票(1期2従)'!$G$28)</f>
        <v/>
      </c>
      <c r="V61" s="119" t="str">
        <f>IF('調査票(1期2従)'!$G$29="","",'調査票(1期2従)'!$G$29)</f>
        <v/>
      </c>
      <c r="W61" s="119" t="str">
        <f>IF('調査票(1期2従)'!$G$30="","",'調査票(1期2従)'!$G$30)</f>
        <v/>
      </c>
      <c r="X61" s="152" t="str">
        <f>IF('調査票(1期2従)'!$G$31="","",'調査票(1期2従)'!$G$31)</f>
        <v/>
      </c>
    </row>
    <row r="62" spans="2:30" x14ac:dyDescent="0.15">
      <c r="B62" s="105"/>
      <c r="C62" s="121" t="s">
        <v>267</v>
      </c>
      <c r="D62" s="126" t="str">
        <f>IF('調査票(1期主)'!$H$25="","",VLOOKUP('調査票(1期主)'!$H$25,$AA$44:$AB$49,2,FALSE))</f>
        <v/>
      </c>
      <c r="E62" s="119" t="str">
        <f>IF('調査票(1期主)'!$H$26="","",VLOOKUP('調査票(1期主)'!$H$26,$AA$44:$AB$49,2,FALSE))</f>
        <v/>
      </c>
      <c r="F62" s="119" t="str">
        <f>IF('調査票(1期主)'!$H$27="","",VLOOKUP('調査票(1期主)'!$H$27,$AA$44:$AB$49,2,FALSE))</f>
        <v/>
      </c>
      <c r="G62" s="119" t="str">
        <f>IF('調査票(1期主)'!$H$28="","",VLOOKUP('調査票(1期主)'!$H$28,$AA$44:$AB$49,2,FALSE))</f>
        <v/>
      </c>
      <c r="H62" s="119" t="str">
        <f>IF('調査票(1期主)'!$H$29="","",VLOOKUP('調査票(1期主)'!$H$29,$AA$44:$AB$49,2,FALSE))</f>
        <v/>
      </c>
      <c r="I62" s="119" t="str">
        <f>IF('調査票(1期主)'!$H$30="","",VLOOKUP('調査票(1期主)'!$H$30,$AA$44:$AB$49,2,FALSE))</f>
        <v/>
      </c>
      <c r="J62" s="152" t="str">
        <f>IF('調査票(1期主)'!$H$31="","",VLOOKUP('調査票(1期主)'!$H$31,$AA$44:$AB$49,2,FALSE))</f>
        <v/>
      </c>
      <c r="K62" s="126" t="str">
        <f>IF('調査票(1期1従)'!$H$25="","",VLOOKUP('調査票(1期1従)'!$H$25,$AA$44:$AB$49,2,FALSE))</f>
        <v/>
      </c>
      <c r="L62" s="119" t="str">
        <f>IF('調査票(1期1従)'!$H$26="","",VLOOKUP('調査票(1期1従)'!$H$26,$AA$44:$AB$49,2,FALSE))</f>
        <v/>
      </c>
      <c r="M62" s="119" t="str">
        <f>IF('調査票(1期1従)'!$H$27="","",VLOOKUP('調査票(1期1従)'!$H$27,$AA$44:$AB$49,2,FALSE))</f>
        <v/>
      </c>
      <c r="N62" s="119" t="str">
        <f>IF('調査票(1期1従)'!$H$28="","",VLOOKUP('調査票(1期1従)'!$H$28,$AA$44:$AB$49,2,FALSE))</f>
        <v/>
      </c>
      <c r="O62" s="119" t="str">
        <f>IF('調査票(1期1従)'!$H$29="","",VLOOKUP('調査票(1期1従)'!$H$29,$AA$44:$AB$49,2,FALSE))</f>
        <v/>
      </c>
      <c r="P62" s="119" t="str">
        <f>IF('調査票(1期1従)'!$H$30="","",VLOOKUP('調査票(1期1従)'!$H$30,$AA$44:$AB$49,2,FALSE))</f>
        <v/>
      </c>
      <c r="Q62" s="152" t="str">
        <f>IF('調査票(1期1従)'!$H$31="","",VLOOKUP('調査票(1期1従)'!$H$31,$AA$44:$AB$49,2,FALSE))</f>
        <v/>
      </c>
      <c r="R62" s="126" t="str">
        <f>IF('調査票(1期2従)'!$H$25="","",VLOOKUP('調査票(1期2従)'!$H$25,$AA$44:$AB$49,2,FALSE))</f>
        <v/>
      </c>
      <c r="S62" s="119" t="str">
        <f>IF('調査票(1期2従)'!$H$26="","",VLOOKUP('調査票(1期2従)'!$H$26,$AA$44:$AB$49,2,FALSE))</f>
        <v/>
      </c>
      <c r="T62" s="119" t="str">
        <f>IF('調査票(1期2従)'!$H$27="","",VLOOKUP('調査票(1期2従)'!$H$27,$AA$44:$AB$49,2,FALSE))</f>
        <v/>
      </c>
      <c r="U62" s="119" t="str">
        <f>IF('調査票(1期2従)'!$H$28="","",VLOOKUP('調査票(1期2従)'!$H$28,$AA$44:$AB$49,2,FALSE))</f>
        <v/>
      </c>
      <c r="V62" s="119" t="str">
        <f>IF('調査票(1期2従)'!$H$29="","",VLOOKUP('調査票(1期2従)'!$H$29,$AA$44:$AB$49,2,FALSE))</f>
        <v/>
      </c>
      <c r="W62" s="119" t="str">
        <f>IF('調査票(1期2従)'!$H$30="","",VLOOKUP('調査票(1期2従)'!$H$30,$AA$44:$AB$49,2,FALSE))</f>
        <v/>
      </c>
      <c r="X62" s="152" t="str">
        <f>IF('調査票(1期2従)'!$H$31="","",VLOOKUP('調査票(1期2従)'!$H$31,$AA$44:$AB$49,2,FALSE))</f>
        <v/>
      </c>
    </row>
    <row r="63" spans="2:30" x14ac:dyDescent="0.15">
      <c r="B63" s="105"/>
      <c r="C63" s="121" t="s">
        <v>255</v>
      </c>
      <c r="D63" s="126" t="str">
        <f>IF('調査票(1期主)'!$J$25="","",'調査票(1期主)'!$J$25)</f>
        <v/>
      </c>
      <c r="E63" s="119" t="str">
        <f>IF('調査票(1期主)'!$J$26="","",'調査票(1期主)'!$J$26)</f>
        <v/>
      </c>
      <c r="F63" s="119" t="str">
        <f>IF('調査票(1期主)'!$J$27="","",'調査票(1期主)'!$J$27)</f>
        <v/>
      </c>
      <c r="G63" s="119" t="str">
        <f>IF('調査票(1期主)'!$J$28="","",'調査票(1期主)'!$J$28)</f>
        <v/>
      </c>
      <c r="H63" s="119" t="str">
        <f>IF('調査票(1期主)'!$J$29="","",'調査票(1期主)'!$J$29)</f>
        <v/>
      </c>
      <c r="I63" s="119" t="str">
        <f>IF('調査票(1期主)'!$J$30="","",'調査票(1期主)'!$J$30)</f>
        <v/>
      </c>
      <c r="J63" s="152" t="str">
        <f>IF('調査票(1期主)'!$J$31="","",'調査票(1期主)'!$J$31)</f>
        <v/>
      </c>
      <c r="K63" s="126" t="str">
        <f>IF('調査票(1期1従)'!$J$25="","",'調査票(1期1従)'!$J$25)</f>
        <v/>
      </c>
      <c r="L63" s="119" t="str">
        <f>IF('調査票(1期1従)'!$J$26="","",'調査票(1期1従)'!$J$26)</f>
        <v/>
      </c>
      <c r="M63" s="119" t="str">
        <f>IF('調査票(1期1従)'!$J$27="","",'調査票(1期1従)'!$J$27)</f>
        <v/>
      </c>
      <c r="N63" s="119" t="str">
        <f>IF('調査票(1期1従)'!$J$28="","",'調査票(1期1従)'!$J$28)</f>
        <v/>
      </c>
      <c r="O63" s="119" t="str">
        <f>IF('調査票(1期1従)'!$J$29="","",'調査票(1期1従)'!$J$29)</f>
        <v/>
      </c>
      <c r="P63" s="119" t="str">
        <f>IF('調査票(1期1従)'!$J$30="","",'調査票(1期1従)'!$J$30)</f>
        <v/>
      </c>
      <c r="Q63" s="152" t="str">
        <f>IF('調査票(1期1従)'!$J$31="","",'調査票(1期1従)'!$J$31)</f>
        <v/>
      </c>
      <c r="R63" s="126" t="str">
        <f>IF('調査票(1期2従)'!$J$25="","",'調査票(1期2従)'!$J$25)</f>
        <v/>
      </c>
      <c r="S63" s="119" t="str">
        <f>IF('調査票(1期2従)'!$J$26="","",'調査票(1期2従)'!$J$26)</f>
        <v/>
      </c>
      <c r="T63" s="119" t="str">
        <f>IF('調査票(1期2従)'!$J$27="","",'調査票(1期2従)'!$J$27)</f>
        <v/>
      </c>
      <c r="U63" s="119" t="str">
        <f>IF('調査票(1期2従)'!$J$28="","",'調査票(1期2従)'!$J$28)</f>
        <v/>
      </c>
      <c r="V63" s="119" t="str">
        <f>IF('調査票(1期2従)'!$J$29="","",'調査票(1期2従)'!$J$29)</f>
        <v/>
      </c>
      <c r="W63" s="119" t="str">
        <f>IF('調査票(1期2従)'!$J$30="","",'調査票(1期2従)'!$J$30)</f>
        <v/>
      </c>
      <c r="X63" s="152" t="str">
        <f>IF('調査票(1期2従)'!$J$31="","",'調査票(1期2従)'!$J$31)</f>
        <v/>
      </c>
    </row>
    <row r="64" spans="2:30" x14ac:dyDescent="0.15">
      <c r="B64" s="139"/>
      <c r="C64" s="135" t="s">
        <v>254</v>
      </c>
      <c r="D64" s="172" t="str">
        <f>IF('調査票(1期主)'!$K$25="","",'調査票(1期主)'!$K$25)</f>
        <v/>
      </c>
      <c r="E64" s="137" t="str">
        <f>IF('調査票(1期主)'!$K$26="","",'調査票(1期主)'!$K$26)</f>
        <v/>
      </c>
      <c r="F64" s="137" t="str">
        <f>IF('調査票(1期主)'!$K$27="","",'調査票(1期主)'!$K$27)</f>
        <v/>
      </c>
      <c r="G64" s="137" t="str">
        <f>IF('調査票(1期主)'!$K$28="","",'調査票(1期主)'!$K$28)</f>
        <v/>
      </c>
      <c r="H64" s="137" t="str">
        <f>IF('調査票(1期主)'!$K$29="","",'調査票(1期主)'!$K$29)</f>
        <v/>
      </c>
      <c r="I64" s="137" t="str">
        <f>IF('調査票(1期主)'!$K$30="","",'調査票(1期主)'!$K$30)</f>
        <v/>
      </c>
      <c r="J64" s="173" t="str">
        <f>IF('調査票(1期主)'!$K$31="","",'調査票(1期主)'!$K$31)</f>
        <v/>
      </c>
      <c r="K64" s="172" t="str">
        <f>IF('調査票(1期1従)'!$K$25="","",'調査票(1期1従)'!$K$25)</f>
        <v/>
      </c>
      <c r="L64" s="137" t="str">
        <f>IF('調査票(1期1従)'!$K$26="","",'調査票(1期1従)'!$K$26)</f>
        <v/>
      </c>
      <c r="M64" s="137" t="str">
        <f>IF('調査票(1期1従)'!$K$27="","",'調査票(1期1従)'!$K$27)</f>
        <v/>
      </c>
      <c r="N64" s="137" t="str">
        <f>IF('調査票(1期1従)'!$K$28="","",'調査票(1期1従)'!$K$28)</f>
        <v/>
      </c>
      <c r="O64" s="137" t="str">
        <f>IF('調査票(1期1従)'!$K$29="","",'調査票(1期1従)'!$K$29)</f>
        <v/>
      </c>
      <c r="P64" s="137" t="str">
        <f>IF('調査票(1期1従)'!$K$30="","",'調査票(1期1従)'!$K$30)</f>
        <v/>
      </c>
      <c r="Q64" s="173" t="str">
        <f>IF('調査票(1期1従)'!$K$31="","",'調査票(1期1従)'!$K$31)</f>
        <v/>
      </c>
      <c r="R64" s="172" t="str">
        <f>IF('調査票(1期2従)'!$K$25="","",'調査票(1期2従)'!$K$25)</f>
        <v/>
      </c>
      <c r="S64" s="137" t="str">
        <f>IF('調査票(1期2従)'!$K$26="","",'調査票(1期2従)'!$K$26)</f>
        <v/>
      </c>
      <c r="T64" s="137" t="str">
        <f>IF('調査票(1期2従)'!$K$27="","",'調査票(1期2従)'!$K$27)</f>
        <v/>
      </c>
      <c r="U64" s="137" t="str">
        <f>IF('調査票(1期2従)'!$K$28="","",'調査票(1期2従)'!$K$28)</f>
        <v/>
      </c>
      <c r="V64" s="137" t="str">
        <f>IF('調査票(1期2従)'!$K$29="","",'調査票(1期2従)'!$K$29)</f>
        <v/>
      </c>
      <c r="W64" s="137" t="str">
        <f>IF('調査票(1期2従)'!$K$30="","",'調査票(1期2従)'!$K$30)</f>
        <v/>
      </c>
      <c r="X64" s="173" t="str">
        <f>IF('調査票(1期2従)'!$K$31="","",'調査票(1期2従)'!$K$31)</f>
        <v/>
      </c>
      <c r="Y64" s="196" t="s">
        <v>266</v>
      </c>
    </row>
    <row r="65" spans="2:25" x14ac:dyDescent="0.15">
      <c r="B65" s="149" t="s">
        <v>220</v>
      </c>
      <c r="C65" s="116"/>
      <c r="D65" s="113" t="str">
        <f>IF('調査票(1期主)'!$C$69="","",'調査票(1期主)'!$C$69)</f>
        <v/>
      </c>
      <c r="E65" s="114" t="str">
        <f>IF('調査票(1期主)'!$F$69="","",'調査票(1期主)'!$F$69)</f>
        <v/>
      </c>
      <c r="F65" s="114" t="str">
        <f>IF('調査票(1期主)'!$I$69="","",'調査票(1期主)'!$I$69)</f>
        <v/>
      </c>
      <c r="G65" s="114" t="str">
        <f>IF('調査票(1期主)'!$C$82="","",'調査票(1期主)'!$C$82)</f>
        <v/>
      </c>
      <c r="H65" s="114" t="str">
        <f>IF('調査票(1期主)'!$F$82="","",'調査票(1期主)'!$F$82)</f>
        <v/>
      </c>
      <c r="I65" s="114" t="str">
        <f>IF('調査票(1期主)'!$I$82="","",'調査票(1期主)'!$I$82)</f>
        <v/>
      </c>
      <c r="J65" s="150" t="str">
        <f>IF('調査票(1期主)'!$C$96="","",'調査票(1期主)'!$C$96)</f>
        <v/>
      </c>
      <c r="K65" s="113" t="str">
        <f>IF('調査票(1期1従)'!$C$69="","",'調査票(1期1従)'!$C$69)</f>
        <v/>
      </c>
      <c r="L65" s="114" t="str">
        <f>IF('調査票(1期1従)'!$F$69="","",'調査票(1期1従)'!$F$69)</f>
        <v/>
      </c>
      <c r="M65" s="114" t="str">
        <f>IF('調査票(1期1従)'!$I$69="","",'調査票(1期1従)'!$I$69)</f>
        <v/>
      </c>
      <c r="N65" s="114" t="str">
        <f>IF('調査票(1期1従)'!$C$82="","",'調査票(1期1従)'!$C$82)</f>
        <v/>
      </c>
      <c r="O65" s="114" t="str">
        <f>IF('調査票(1期1従)'!$F$82="","",'調査票(1期1従)'!$F$82)</f>
        <v/>
      </c>
      <c r="P65" s="114" t="str">
        <f>IF('調査票(1期1従)'!$I$82="","",'調査票(1期1従)'!$I$82)</f>
        <v/>
      </c>
      <c r="Q65" s="150" t="str">
        <f>IF('調査票(1期1従)'!$C$96="","",'調査票(1期1従)'!$C$96)</f>
        <v/>
      </c>
      <c r="R65" s="113" t="str">
        <f>IF('調査票(1期2従)'!$C$69="","",'調査票(1期2従)'!$C$69)</f>
        <v/>
      </c>
      <c r="S65" s="114" t="str">
        <f>IF('調査票(1期2従)'!$F$69="","",'調査票(1期2従)'!$F$69)</f>
        <v/>
      </c>
      <c r="T65" s="114" t="str">
        <f>IF('調査票(1期2従)'!$I$69="","",'調査票(1期2従)'!$I$69)</f>
        <v/>
      </c>
      <c r="U65" s="114" t="str">
        <f>IF('調査票(1期2従)'!$C$82="","",'調査票(1期2従)'!$C$82)</f>
        <v/>
      </c>
      <c r="V65" s="114" t="str">
        <f>IF('調査票(1期2従)'!$F$82="","",'調査票(1期2従)'!$F$82)</f>
        <v/>
      </c>
      <c r="W65" s="114" t="str">
        <f>IF('調査票(1期2従)'!$I$82="","",'調査票(1期2従)'!$I$82)</f>
        <v/>
      </c>
      <c r="X65" s="150" t="str">
        <f>IF('調査票(1期2従)'!$C$96="","",'調査票(1期2従)'!$C$96)</f>
        <v/>
      </c>
      <c r="Y65" s="197">
        <f>SUM(D65:X65)</f>
        <v>0</v>
      </c>
    </row>
    <row r="66" spans="2:25" x14ac:dyDescent="0.15">
      <c r="B66" s="125" t="s">
        <v>221</v>
      </c>
      <c r="C66" s="121"/>
      <c r="D66" s="126" t="str">
        <f>IF('調査票(1期主)'!$C$70="","",'調査票(1期主)'!$C$70)</f>
        <v/>
      </c>
      <c r="E66" s="119" t="str">
        <f>IF('調査票(1期主)'!$F$70="","",'調査票(1期主)'!$F$70)</f>
        <v/>
      </c>
      <c r="F66" s="119" t="str">
        <f>IF('調査票(1期主)'!$I$70="","",'調査票(1期主)'!$I$70)</f>
        <v/>
      </c>
      <c r="G66" s="119" t="str">
        <f>IF('調査票(1期主)'!$C$83="","",'調査票(1期主)'!$C$83)</f>
        <v/>
      </c>
      <c r="H66" s="119" t="str">
        <f>IF('調査票(1期主)'!$F$83="","",'調査票(1期主)'!$F$83)</f>
        <v/>
      </c>
      <c r="I66" s="119" t="str">
        <f>IF('調査票(1期主)'!$I$83="","",'調査票(1期主)'!$I$83)</f>
        <v/>
      </c>
      <c r="J66" s="152" t="str">
        <f>IF('調査票(1期主)'!$C$97="","",'調査票(1期主)'!$C$97)</f>
        <v/>
      </c>
      <c r="K66" s="126" t="str">
        <f>IF('調査票(1期1従)'!$C$70="","",'調査票(1期1従)'!$C$70)</f>
        <v/>
      </c>
      <c r="L66" s="119" t="str">
        <f>IF('調査票(1期1従)'!$F$70="","",'調査票(1期1従)'!$F$70)</f>
        <v/>
      </c>
      <c r="M66" s="119" t="str">
        <f>IF('調査票(1期1従)'!$I$70="","",'調査票(1期1従)'!$I$70)</f>
        <v/>
      </c>
      <c r="N66" s="119" t="str">
        <f>IF('調査票(1期1従)'!$C$83="","",'調査票(1期1従)'!$C$83)</f>
        <v/>
      </c>
      <c r="O66" s="119" t="str">
        <f>IF('調査票(1期1従)'!$F$83="","",'調査票(1期1従)'!$F$83)</f>
        <v/>
      </c>
      <c r="P66" s="119" t="str">
        <f>IF('調査票(1期1従)'!$I$83="","",'調査票(1期1従)'!$I$83)</f>
        <v/>
      </c>
      <c r="Q66" s="152" t="str">
        <f>IF('調査票(1期1従)'!$C$97="","",'調査票(1期1従)'!$C$97)</f>
        <v/>
      </c>
      <c r="R66" s="126" t="str">
        <f>IF('調査票(1期2従)'!$C$70="","",'調査票(1期2従)'!$C$70)</f>
        <v/>
      </c>
      <c r="S66" s="119" t="str">
        <f>IF('調査票(1期2従)'!$F$70="","",'調査票(1期2従)'!$F$70)</f>
        <v/>
      </c>
      <c r="T66" s="119" t="str">
        <f>IF('調査票(1期2従)'!$I$70="","",'調査票(1期2従)'!$I$70)</f>
        <v/>
      </c>
      <c r="U66" s="119" t="str">
        <f>IF('調査票(1期2従)'!$C$83="","",'調査票(1期2従)'!$C$83)</f>
        <v/>
      </c>
      <c r="V66" s="119" t="str">
        <f>IF('調査票(1期2従)'!$F$83="","",'調査票(1期2従)'!$F$83)</f>
        <v/>
      </c>
      <c r="W66" s="119" t="str">
        <f>IF('調査票(1期2従)'!$I$83="","",'調査票(1期2従)'!$I$83)</f>
        <v/>
      </c>
      <c r="X66" s="152" t="str">
        <f>IF('調査票(1期2従)'!$C$97="","",'調査票(1期2従)'!$C$97)</f>
        <v/>
      </c>
      <c r="Y66" s="197">
        <f t="shared" ref="Y66:Y76" si="8">SUM(D66:X66)</f>
        <v>0</v>
      </c>
    </row>
    <row r="67" spans="2:25" x14ac:dyDescent="0.15">
      <c r="B67" s="125" t="s">
        <v>222</v>
      </c>
      <c r="C67" s="121"/>
      <c r="D67" s="126" t="str">
        <f>IF('調査票(1期主)'!$C$71="","",'調査票(1期主)'!$C$71)</f>
        <v/>
      </c>
      <c r="E67" s="119" t="str">
        <f>IF('調査票(1期主)'!$F$71="","",'調査票(1期主)'!$F$71)</f>
        <v/>
      </c>
      <c r="F67" s="119" t="str">
        <f>IF('調査票(1期主)'!$I$71="","",'調査票(1期主)'!$I$71)</f>
        <v/>
      </c>
      <c r="G67" s="119" t="str">
        <f>IF('調査票(1期主)'!$C$84="","",'調査票(1期主)'!$C$84)</f>
        <v/>
      </c>
      <c r="H67" s="119" t="str">
        <f>IF('調査票(1期主)'!$F$84="","",'調査票(1期主)'!$F$84)</f>
        <v/>
      </c>
      <c r="I67" s="119" t="str">
        <f>IF('調査票(1期主)'!$I$84="","",'調査票(1期主)'!$I$84)</f>
        <v/>
      </c>
      <c r="J67" s="152" t="str">
        <f>IF('調査票(1期主)'!$C$98="","",'調査票(1期主)'!$C$98)</f>
        <v/>
      </c>
      <c r="K67" s="126" t="str">
        <f>IF('調査票(1期1従)'!$C$71="","",'調査票(1期1従)'!$C$71)</f>
        <v/>
      </c>
      <c r="L67" s="119" t="str">
        <f>IF('調査票(1期1従)'!$F$71="","",'調査票(1期1従)'!$F$71)</f>
        <v/>
      </c>
      <c r="M67" s="119" t="str">
        <f>IF('調査票(1期1従)'!$I$71="","",'調査票(1期1従)'!$I$71)</f>
        <v/>
      </c>
      <c r="N67" s="119" t="str">
        <f>IF('調査票(1期1従)'!$C$84="","",'調査票(1期1従)'!$C$84)</f>
        <v/>
      </c>
      <c r="O67" s="119" t="str">
        <f>IF('調査票(1期1従)'!$F$84="","",'調査票(1期1従)'!$F$84)</f>
        <v/>
      </c>
      <c r="P67" s="119" t="str">
        <f>IF('調査票(1期1従)'!$I$84="","",'調査票(1期1従)'!$I$84)</f>
        <v/>
      </c>
      <c r="Q67" s="152" t="str">
        <f>IF('調査票(1期1従)'!$C$98="","",'調査票(1期1従)'!$C$98)</f>
        <v/>
      </c>
      <c r="R67" s="126" t="str">
        <f>IF('調査票(1期2従)'!$C$71="","",'調査票(1期2従)'!$C$71)</f>
        <v/>
      </c>
      <c r="S67" s="119" t="str">
        <f>IF('調査票(1期2従)'!$F$71="","",'調査票(1期2従)'!$F$71)</f>
        <v/>
      </c>
      <c r="T67" s="119" t="str">
        <f>IF('調査票(1期2従)'!$I$71="","",'調査票(1期2従)'!$I$71)</f>
        <v/>
      </c>
      <c r="U67" s="119" t="str">
        <f>IF('調査票(1期2従)'!$C$84="","",'調査票(1期2従)'!$C$84)</f>
        <v/>
      </c>
      <c r="V67" s="119" t="str">
        <f>IF('調査票(1期2従)'!$F$84="","",'調査票(1期2従)'!$F$84)</f>
        <v/>
      </c>
      <c r="W67" s="119" t="str">
        <f>IF('調査票(1期2従)'!$I$84="","",'調査票(1期2従)'!$I$84)</f>
        <v/>
      </c>
      <c r="X67" s="152" t="str">
        <f>IF('調査票(1期2従)'!$C$98="","",'調査票(1期2従)'!$C$98)</f>
        <v/>
      </c>
      <c r="Y67" s="197">
        <f t="shared" si="8"/>
        <v>0</v>
      </c>
    </row>
    <row r="68" spans="2:25" x14ac:dyDescent="0.15">
      <c r="B68" s="125" t="s">
        <v>223</v>
      </c>
      <c r="C68" s="121"/>
      <c r="D68" s="126" t="str">
        <f>IF('調査票(1期主)'!$C$72="","",'調査票(1期主)'!$C$72)</f>
        <v/>
      </c>
      <c r="E68" s="119" t="str">
        <f>IF('調査票(1期主)'!$F$72="","",'調査票(1期主)'!$F$72)</f>
        <v/>
      </c>
      <c r="F68" s="119" t="str">
        <f>IF('調査票(1期主)'!$I$72="","",'調査票(1期主)'!$I$72)</f>
        <v/>
      </c>
      <c r="G68" s="119" t="str">
        <f>IF('調査票(1期主)'!$C$85="","",'調査票(1期主)'!$C$85)</f>
        <v/>
      </c>
      <c r="H68" s="119" t="str">
        <f>IF('調査票(1期主)'!$F$85="","",'調査票(1期主)'!$F$85)</f>
        <v/>
      </c>
      <c r="I68" s="119" t="str">
        <f>IF('調査票(1期主)'!$I$85="","",'調査票(1期主)'!$I$85)</f>
        <v/>
      </c>
      <c r="J68" s="152" t="str">
        <f>IF('調査票(1期主)'!$C$99="","",'調査票(1期主)'!$C$99)</f>
        <v/>
      </c>
      <c r="K68" s="126" t="str">
        <f>IF('調査票(1期1従)'!$C$72="","",'調査票(1期1従)'!$C$72)</f>
        <v/>
      </c>
      <c r="L68" s="119" t="str">
        <f>IF('調査票(1期1従)'!$F$72="","",'調査票(1期1従)'!$F$72)</f>
        <v/>
      </c>
      <c r="M68" s="119" t="str">
        <f>IF('調査票(1期1従)'!$I$72="","",'調査票(1期1従)'!$I$72)</f>
        <v/>
      </c>
      <c r="N68" s="119" t="str">
        <f>IF('調査票(1期1従)'!$C$85="","",'調査票(1期1従)'!$C$85)</f>
        <v/>
      </c>
      <c r="O68" s="119" t="str">
        <f>IF('調査票(1期1従)'!$F$85="","",'調査票(1期1従)'!$F$85)</f>
        <v/>
      </c>
      <c r="P68" s="119" t="str">
        <f>IF('調査票(1期1従)'!$I$85="","",'調査票(1期1従)'!$I$85)</f>
        <v/>
      </c>
      <c r="Q68" s="152" t="str">
        <f>IF('調査票(1期1従)'!$C$99="","",'調査票(1期1従)'!$C$99)</f>
        <v/>
      </c>
      <c r="R68" s="126" t="str">
        <f>IF('調査票(1期2従)'!$C$72="","",'調査票(1期2従)'!$C$72)</f>
        <v/>
      </c>
      <c r="S68" s="119" t="str">
        <f>IF('調査票(1期2従)'!$F$72="","",'調査票(1期2従)'!$F$72)</f>
        <v/>
      </c>
      <c r="T68" s="119" t="str">
        <f>IF('調査票(1期2従)'!$I$72="","",'調査票(1期2従)'!$I$72)</f>
        <v/>
      </c>
      <c r="U68" s="119" t="str">
        <f>IF('調査票(1期2従)'!$C$85="","",'調査票(1期2従)'!$C$85)</f>
        <v/>
      </c>
      <c r="V68" s="119" t="str">
        <f>IF('調査票(1期2従)'!$F$85="","",'調査票(1期2従)'!$F$85)</f>
        <v/>
      </c>
      <c r="W68" s="119" t="str">
        <f>IF('調査票(1期2従)'!$I$85="","",'調査票(1期2従)'!$I$85)</f>
        <v/>
      </c>
      <c r="X68" s="152" t="str">
        <f>IF('調査票(1期2従)'!$C$99="","",'調査票(1期2従)'!$C$99)</f>
        <v/>
      </c>
      <c r="Y68" s="197">
        <f t="shared" si="8"/>
        <v>0</v>
      </c>
    </row>
    <row r="69" spans="2:25" x14ac:dyDescent="0.15">
      <c r="B69" s="125" t="s">
        <v>224</v>
      </c>
      <c r="C69" s="121"/>
      <c r="D69" s="126" t="str">
        <f>IF('調査票(1期主)'!$C$73="","",'調査票(1期主)'!$C$73)</f>
        <v/>
      </c>
      <c r="E69" s="119" t="str">
        <f>IF('調査票(1期主)'!$F$73="","",'調査票(1期主)'!$F$73)</f>
        <v/>
      </c>
      <c r="F69" s="119" t="str">
        <f>IF('調査票(1期主)'!$I$73="","",'調査票(1期主)'!$I$73)</f>
        <v/>
      </c>
      <c r="G69" s="119" t="str">
        <f>IF('調査票(1期主)'!$C$86="","",'調査票(1期主)'!$C$86)</f>
        <v/>
      </c>
      <c r="H69" s="119" t="str">
        <f>IF('調査票(1期主)'!$F$86="","",'調査票(1期主)'!$F$86)</f>
        <v/>
      </c>
      <c r="I69" s="119" t="str">
        <f>IF('調査票(1期主)'!$I$86="","",'調査票(1期主)'!$I$86)</f>
        <v/>
      </c>
      <c r="J69" s="152" t="str">
        <f>IF('調査票(1期主)'!$C$100="","",'調査票(1期主)'!$C$100)</f>
        <v/>
      </c>
      <c r="K69" s="126" t="str">
        <f>IF('調査票(1期1従)'!$C$73="","",'調査票(1期1従)'!$C$73)</f>
        <v/>
      </c>
      <c r="L69" s="119" t="str">
        <f>IF('調査票(1期1従)'!$F$73="","",'調査票(1期1従)'!$F$73)</f>
        <v/>
      </c>
      <c r="M69" s="119" t="str">
        <f>IF('調査票(1期1従)'!$I$73="","",'調査票(1期1従)'!$I$73)</f>
        <v/>
      </c>
      <c r="N69" s="119" t="str">
        <f>IF('調査票(1期1従)'!$C$86="","",'調査票(1期1従)'!$C$86)</f>
        <v/>
      </c>
      <c r="O69" s="119" t="str">
        <f>IF('調査票(1期1従)'!$F$86="","",'調査票(1期1従)'!$F$86)</f>
        <v/>
      </c>
      <c r="P69" s="119" t="str">
        <f>IF('調査票(1期1従)'!$I$86="","",'調査票(1期1従)'!$I$86)</f>
        <v/>
      </c>
      <c r="Q69" s="152" t="str">
        <f>IF('調査票(1期1従)'!$C$100="","",'調査票(1期1従)'!$C$100)</f>
        <v/>
      </c>
      <c r="R69" s="126" t="str">
        <f>IF('調査票(1期2従)'!$C$73="","",'調査票(1期2従)'!$C$73)</f>
        <v/>
      </c>
      <c r="S69" s="119" t="str">
        <f>IF('調査票(1期2従)'!$F$73="","",'調査票(1期2従)'!$F$73)</f>
        <v/>
      </c>
      <c r="T69" s="119" t="str">
        <f>IF('調査票(1期2従)'!$I$73="","",'調査票(1期2従)'!$I$73)</f>
        <v/>
      </c>
      <c r="U69" s="119" t="str">
        <f>IF('調査票(1期2従)'!$C$86="","",'調査票(1期2従)'!$C$86)</f>
        <v/>
      </c>
      <c r="V69" s="119" t="str">
        <f>IF('調査票(1期2従)'!$F$86="","",'調査票(1期2従)'!$F$86)</f>
        <v/>
      </c>
      <c r="W69" s="119" t="str">
        <f>IF('調査票(1期2従)'!$I$86="","",'調査票(1期2従)'!$I$86)</f>
        <v/>
      </c>
      <c r="X69" s="152" t="str">
        <f>IF('調査票(1期2従)'!$C$100="","",'調査票(1期2従)'!$C$100)</f>
        <v/>
      </c>
      <c r="Y69" s="197">
        <f t="shared" si="8"/>
        <v>0</v>
      </c>
    </row>
    <row r="70" spans="2:25" x14ac:dyDescent="0.15">
      <c r="B70" s="125" t="s">
        <v>225</v>
      </c>
      <c r="C70" s="121"/>
      <c r="D70" s="126" t="str">
        <f>IF('調査票(1期主)'!$C$74="","",'調査票(1期主)'!$C$74)</f>
        <v/>
      </c>
      <c r="E70" s="119" t="str">
        <f>IF('調査票(1期主)'!$F$74="","",'調査票(1期主)'!$F$74)</f>
        <v/>
      </c>
      <c r="F70" s="119" t="str">
        <f>IF('調査票(1期主)'!$I$74="","",'調査票(1期主)'!$I$74)</f>
        <v/>
      </c>
      <c r="G70" s="119" t="str">
        <f>IF('調査票(1期主)'!$C$87="","",'調査票(1期主)'!$C$87)</f>
        <v/>
      </c>
      <c r="H70" s="119" t="str">
        <f>IF('調査票(1期主)'!$F$87="","",'調査票(1期主)'!$F$87)</f>
        <v/>
      </c>
      <c r="I70" s="119" t="str">
        <f>IF('調査票(1期主)'!$I$87="","",'調査票(1期主)'!$I$87)</f>
        <v/>
      </c>
      <c r="J70" s="152" t="str">
        <f>IF('調査票(1期主)'!$C$101="","",'調査票(1期主)'!$C$101)</f>
        <v/>
      </c>
      <c r="K70" s="126" t="str">
        <f>IF('調査票(1期1従)'!$C$74="","",'調査票(1期1従)'!$C$74)</f>
        <v/>
      </c>
      <c r="L70" s="119" t="str">
        <f>IF('調査票(1期1従)'!$F$74="","",'調査票(1期1従)'!$F$74)</f>
        <v/>
      </c>
      <c r="M70" s="119" t="str">
        <f>IF('調査票(1期1従)'!$I$74="","",'調査票(1期1従)'!$I$74)</f>
        <v/>
      </c>
      <c r="N70" s="119" t="str">
        <f>IF('調査票(1期1従)'!$C$87="","",'調査票(1期1従)'!$C$87)</f>
        <v/>
      </c>
      <c r="O70" s="119" t="str">
        <f>IF('調査票(1期1従)'!$F$87="","",'調査票(1期1従)'!$F$87)</f>
        <v/>
      </c>
      <c r="P70" s="119" t="str">
        <f>IF('調査票(1期1従)'!$I$87="","",'調査票(1期1従)'!$I$87)</f>
        <v/>
      </c>
      <c r="Q70" s="152" t="str">
        <f>IF('調査票(1期1従)'!$C$101="","",'調査票(1期1従)'!$C$101)</f>
        <v/>
      </c>
      <c r="R70" s="126" t="str">
        <f>IF('調査票(1期2従)'!$C$74="","",'調査票(1期2従)'!$C$74)</f>
        <v/>
      </c>
      <c r="S70" s="119" t="str">
        <f>IF('調査票(1期2従)'!$F$74="","",'調査票(1期2従)'!$F$74)</f>
        <v/>
      </c>
      <c r="T70" s="119" t="str">
        <f>IF('調査票(1期2従)'!$I$74="","",'調査票(1期2従)'!$I$74)</f>
        <v/>
      </c>
      <c r="U70" s="119" t="str">
        <f>IF('調査票(1期2従)'!$C$87="","",'調査票(1期2従)'!$C$87)</f>
        <v/>
      </c>
      <c r="V70" s="119" t="str">
        <f>IF('調査票(1期2従)'!$F$87="","",'調査票(1期2従)'!$F$87)</f>
        <v/>
      </c>
      <c r="W70" s="119" t="str">
        <f>IF('調査票(1期2従)'!$I$87="","",'調査票(1期2従)'!$I$87)</f>
        <v/>
      </c>
      <c r="X70" s="152" t="str">
        <f>IF('調査票(1期2従)'!$C$101="","",'調査票(1期2従)'!$C$101)</f>
        <v/>
      </c>
      <c r="Y70" s="197">
        <f t="shared" si="8"/>
        <v>0</v>
      </c>
    </row>
    <row r="71" spans="2:25" x14ac:dyDescent="0.15">
      <c r="B71" s="125" t="s">
        <v>235</v>
      </c>
      <c r="C71" s="121"/>
      <c r="D71" s="126" t="str">
        <f>IF('調査票(1期主)'!$C$75="","",'調査票(1期主)'!$C$75)</f>
        <v/>
      </c>
      <c r="E71" s="119" t="str">
        <f>IF('調査票(1期主)'!$F$75="","",'調査票(1期主)'!$F$75)</f>
        <v/>
      </c>
      <c r="F71" s="119" t="str">
        <f>IF('調査票(1期主)'!$I$75="","",'調査票(1期主)'!$I$75)</f>
        <v/>
      </c>
      <c r="G71" s="119" t="str">
        <f>IF('調査票(1期主)'!$C$88="","",'調査票(1期主)'!$C$88)</f>
        <v/>
      </c>
      <c r="H71" s="119" t="str">
        <f>IF('調査票(1期主)'!$F$88="","",'調査票(1期主)'!$F$88)</f>
        <v/>
      </c>
      <c r="I71" s="119" t="str">
        <f>IF('調査票(1期主)'!$I$88="","",'調査票(1期主)'!$I$88)</f>
        <v/>
      </c>
      <c r="J71" s="152" t="str">
        <f>IF('調査票(1期主)'!$C$102="","",'調査票(1期主)'!$C$102)</f>
        <v/>
      </c>
      <c r="K71" s="126" t="str">
        <f>IF('調査票(1期1従)'!$C$75="","",'調査票(1期1従)'!$C$75)</f>
        <v/>
      </c>
      <c r="L71" s="119" t="str">
        <f>IF('調査票(1期1従)'!$F$75="","",'調査票(1期1従)'!$F$75)</f>
        <v/>
      </c>
      <c r="M71" s="119" t="str">
        <f>IF('調査票(1期1従)'!$I$75="","",'調査票(1期1従)'!$I$75)</f>
        <v/>
      </c>
      <c r="N71" s="119" t="str">
        <f>IF('調査票(1期1従)'!$C$88="","",'調査票(1期1従)'!$C$88)</f>
        <v/>
      </c>
      <c r="O71" s="119" t="str">
        <f>IF('調査票(1期1従)'!$F$88="","",'調査票(1期1従)'!$F$88)</f>
        <v/>
      </c>
      <c r="P71" s="119" t="str">
        <f>IF('調査票(1期1従)'!$I$88="","",'調査票(1期1従)'!$I$88)</f>
        <v/>
      </c>
      <c r="Q71" s="152" t="str">
        <f>IF('調査票(1期1従)'!$C$102="","",'調査票(1期1従)'!$C$102)</f>
        <v/>
      </c>
      <c r="R71" s="126" t="str">
        <f>IF('調査票(1期2従)'!$C$75="","",'調査票(1期2従)'!$C$75)</f>
        <v/>
      </c>
      <c r="S71" s="119" t="str">
        <f>IF('調査票(1期2従)'!$F$75="","",'調査票(1期2従)'!$F$75)</f>
        <v/>
      </c>
      <c r="T71" s="119" t="str">
        <f>IF('調査票(1期2従)'!$I$75="","",'調査票(1期2従)'!$I$75)</f>
        <v/>
      </c>
      <c r="U71" s="119" t="str">
        <f>IF('調査票(1期2従)'!$C$88="","",'調査票(1期2従)'!$C$88)</f>
        <v/>
      </c>
      <c r="V71" s="119" t="str">
        <f>IF('調査票(1期2従)'!$F$88="","",'調査票(1期2従)'!$F$88)</f>
        <v/>
      </c>
      <c r="W71" s="119" t="str">
        <f>IF('調査票(1期2従)'!$I$88="","",'調査票(1期2従)'!$I$88)</f>
        <v/>
      </c>
      <c r="X71" s="152" t="str">
        <f>IF('調査票(1期2従)'!$C$102="","",'調査票(1期2従)'!$C$102)</f>
        <v/>
      </c>
      <c r="Y71" s="197">
        <f t="shared" si="8"/>
        <v>0</v>
      </c>
    </row>
    <row r="72" spans="2:25" x14ac:dyDescent="0.15">
      <c r="B72" s="125" t="s">
        <v>226</v>
      </c>
      <c r="C72" s="121"/>
      <c r="D72" s="126" t="str">
        <f>IF('調査票(1期主)'!$C$76="","",'調査票(1期主)'!$C$76)</f>
        <v/>
      </c>
      <c r="E72" s="119" t="str">
        <f>IF('調査票(1期主)'!$F$76="","",'調査票(1期主)'!$F$76)</f>
        <v/>
      </c>
      <c r="F72" s="119" t="str">
        <f>IF('調査票(1期主)'!$I$76="","",'調査票(1期主)'!$I$76)</f>
        <v/>
      </c>
      <c r="G72" s="119" t="str">
        <f>IF('調査票(1期主)'!$C$89="","",'調査票(1期主)'!$C$89)</f>
        <v/>
      </c>
      <c r="H72" s="119" t="str">
        <f>IF('調査票(1期主)'!$F$89="","",'調査票(1期主)'!$F$89)</f>
        <v/>
      </c>
      <c r="I72" s="119" t="str">
        <f>IF('調査票(1期主)'!$I$89="","",'調査票(1期主)'!$I$89)</f>
        <v/>
      </c>
      <c r="J72" s="152" t="str">
        <f>IF('調査票(1期主)'!$C$103="","",'調査票(1期主)'!$C$103)</f>
        <v/>
      </c>
      <c r="K72" s="126" t="str">
        <f>IF('調査票(1期1従)'!$C$76="","",'調査票(1期1従)'!$C$76)</f>
        <v/>
      </c>
      <c r="L72" s="119" t="str">
        <f>IF('調査票(1期1従)'!$F$76="","",'調査票(1期1従)'!$F$76)</f>
        <v/>
      </c>
      <c r="M72" s="119" t="str">
        <f>IF('調査票(1期1従)'!$I$76="","",'調査票(1期1従)'!$I$76)</f>
        <v/>
      </c>
      <c r="N72" s="119" t="str">
        <f>IF('調査票(1期1従)'!$C$89="","",'調査票(1期1従)'!$C$89)</f>
        <v/>
      </c>
      <c r="O72" s="119" t="str">
        <f>IF('調査票(1期1従)'!$F$89="","",'調査票(1期1従)'!$F$89)</f>
        <v/>
      </c>
      <c r="P72" s="119" t="str">
        <f>IF('調査票(1期1従)'!$I$89="","",'調査票(1期1従)'!$I$89)</f>
        <v/>
      </c>
      <c r="Q72" s="152" t="str">
        <f>IF('調査票(1期1従)'!$C$103="","",'調査票(1期1従)'!$C$103)</f>
        <v/>
      </c>
      <c r="R72" s="126" t="str">
        <f>IF('調査票(1期2従)'!$C$76="","",'調査票(1期2従)'!$C$76)</f>
        <v/>
      </c>
      <c r="S72" s="119" t="str">
        <f>IF('調査票(1期2従)'!$F$76="","",'調査票(1期2従)'!$F$76)</f>
        <v/>
      </c>
      <c r="T72" s="119" t="str">
        <f>IF('調査票(1期2従)'!$I$76="","",'調査票(1期2従)'!$I$76)</f>
        <v/>
      </c>
      <c r="U72" s="119" t="str">
        <f>IF('調査票(1期2従)'!$C$89="","",'調査票(1期2従)'!$C$89)</f>
        <v/>
      </c>
      <c r="V72" s="119" t="str">
        <f>IF('調査票(1期2従)'!$F$89="","",'調査票(1期2従)'!$F$89)</f>
        <v/>
      </c>
      <c r="W72" s="119" t="str">
        <f>IF('調査票(1期2従)'!$I$89="","",'調査票(1期2従)'!$I$89)</f>
        <v/>
      </c>
      <c r="X72" s="152" t="str">
        <f>IF('調査票(1期2従)'!$C$103="","",'調査票(1期2従)'!$C$103)</f>
        <v/>
      </c>
      <c r="Y72" s="197">
        <f t="shared" si="8"/>
        <v>0</v>
      </c>
    </row>
    <row r="73" spans="2:25" x14ac:dyDescent="0.15">
      <c r="B73" s="125" t="s">
        <v>228</v>
      </c>
      <c r="C73" s="121"/>
      <c r="D73" s="126" t="str">
        <f>IF('調査票(1期主)'!$C$77="","",'調査票(1期主)'!$C$77)</f>
        <v/>
      </c>
      <c r="E73" s="119" t="str">
        <f>IF('調査票(1期主)'!$F$77="","",'調査票(1期主)'!$F$77)</f>
        <v/>
      </c>
      <c r="F73" s="119" t="str">
        <f>IF('調査票(1期主)'!$I$77="","",'調査票(1期主)'!$I$77)</f>
        <v/>
      </c>
      <c r="G73" s="119" t="str">
        <f>IF('調査票(1期主)'!$C$90="","",'調査票(1期主)'!$C$90)</f>
        <v/>
      </c>
      <c r="H73" s="119" t="str">
        <f>IF('調査票(1期主)'!$F$90="","",'調査票(1期主)'!$F$90)</f>
        <v/>
      </c>
      <c r="I73" s="119" t="str">
        <f>IF('調査票(1期主)'!$I$90="","",'調査票(1期主)'!$I$90)</f>
        <v/>
      </c>
      <c r="J73" s="152" t="str">
        <f>IF('調査票(1期主)'!$C$104="","",'調査票(1期主)'!$C$104)</f>
        <v/>
      </c>
      <c r="K73" s="126" t="str">
        <f>IF('調査票(1期1従)'!$C$77="","",'調査票(1期1従)'!$C$77)</f>
        <v/>
      </c>
      <c r="L73" s="119" t="str">
        <f>IF('調査票(1期1従)'!$F$77="","",'調査票(1期1従)'!$F$77)</f>
        <v/>
      </c>
      <c r="M73" s="119" t="str">
        <f>IF('調査票(1期1従)'!$I$77="","",'調査票(1期1従)'!$I$77)</f>
        <v/>
      </c>
      <c r="N73" s="119" t="str">
        <f>IF('調査票(1期1従)'!$C$90="","",'調査票(1期1従)'!$C$90)</f>
        <v/>
      </c>
      <c r="O73" s="119" t="str">
        <f>IF('調査票(1期1従)'!$F$90="","",'調査票(1期1従)'!$F$90)</f>
        <v/>
      </c>
      <c r="P73" s="119" t="str">
        <f>IF('調査票(1期1従)'!$I$90="","",'調査票(1期1従)'!$I$90)</f>
        <v/>
      </c>
      <c r="Q73" s="152" t="str">
        <f>IF('調査票(1期1従)'!$C$104="","",'調査票(1期1従)'!$C$104)</f>
        <v/>
      </c>
      <c r="R73" s="126" t="str">
        <f>IF('調査票(1期2従)'!$C$77="","",'調査票(1期2従)'!$C$77)</f>
        <v/>
      </c>
      <c r="S73" s="119" t="str">
        <f>IF('調査票(1期2従)'!$F$77="","",'調査票(1期2従)'!$F$77)</f>
        <v/>
      </c>
      <c r="T73" s="119" t="str">
        <f>IF('調査票(1期2従)'!$I$77="","",'調査票(1期2従)'!$I$77)</f>
        <v/>
      </c>
      <c r="U73" s="119" t="str">
        <f>IF('調査票(1期2従)'!$C$90="","",'調査票(1期2従)'!$C$90)</f>
        <v/>
      </c>
      <c r="V73" s="119" t="str">
        <f>IF('調査票(1期2従)'!$F$90="","",'調査票(1期2従)'!$F$90)</f>
        <v/>
      </c>
      <c r="W73" s="119" t="str">
        <f>IF('調査票(1期2従)'!$I$90="","",'調査票(1期2従)'!$I$90)</f>
        <v/>
      </c>
      <c r="X73" s="152" t="str">
        <f>IF('調査票(1期2従)'!$C$104="","",'調査票(1期2従)'!$C$104)</f>
        <v/>
      </c>
      <c r="Y73" s="197">
        <f t="shared" si="8"/>
        <v>0</v>
      </c>
    </row>
    <row r="74" spans="2:25" x14ac:dyDescent="0.15">
      <c r="B74" s="125" t="s">
        <v>229</v>
      </c>
      <c r="C74" s="121"/>
      <c r="D74" s="126" t="str">
        <f>IF('調査票(1期主)'!$C$78="","",'調査票(1期主)'!$C$78)</f>
        <v/>
      </c>
      <c r="E74" s="119" t="str">
        <f>IF('調査票(1期主)'!$F$78="","",'調査票(1期主)'!$F$78)</f>
        <v/>
      </c>
      <c r="F74" s="119" t="str">
        <f>IF('調査票(1期主)'!$I$78="","",'調査票(1期主)'!$I$78)</f>
        <v/>
      </c>
      <c r="G74" s="119" t="str">
        <f>IF('調査票(1期主)'!$C$91="","",'調査票(1期主)'!$C$91)</f>
        <v/>
      </c>
      <c r="H74" s="119" t="str">
        <f>IF('調査票(1期主)'!$F$91="","",'調査票(1期主)'!$F$91)</f>
        <v/>
      </c>
      <c r="I74" s="119" t="str">
        <f>IF('調査票(1期主)'!$I$91="","",'調査票(1期主)'!$I$91)</f>
        <v/>
      </c>
      <c r="J74" s="152" t="str">
        <f>IF('調査票(1期主)'!$C$105="","",'調査票(1期主)'!$C$105)</f>
        <v/>
      </c>
      <c r="K74" s="126" t="str">
        <f>IF('調査票(1期1従)'!$C$78="","",'調査票(1期1従)'!$C$78)</f>
        <v/>
      </c>
      <c r="L74" s="119" t="str">
        <f>IF('調査票(1期1従)'!$F$78="","",'調査票(1期1従)'!$F$78)</f>
        <v/>
      </c>
      <c r="M74" s="119" t="str">
        <f>IF('調査票(1期1従)'!$I$78="","",'調査票(1期1従)'!$I$78)</f>
        <v/>
      </c>
      <c r="N74" s="119" t="str">
        <f>IF('調査票(1期1従)'!$C$91="","",'調査票(1期1従)'!$C$91)</f>
        <v/>
      </c>
      <c r="O74" s="119" t="str">
        <f>IF('調査票(1期1従)'!$F$91="","",'調査票(1期1従)'!$F$91)</f>
        <v/>
      </c>
      <c r="P74" s="119" t="str">
        <f>IF('調査票(1期1従)'!$I$91="","",'調査票(1期1従)'!$I$91)</f>
        <v/>
      </c>
      <c r="Q74" s="152" t="str">
        <f>IF('調査票(1期1従)'!$C$105="","",'調査票(1期1従)'!$C$105)</f>
        <v/>
      </c>
      <c r="R74" s="126" t="str">
        <f>IF('調査票(1期2従)'!$C$78="","",'調査票(1期2従)'!$C$78)</f>
        <v/>
      </c>
      <c r="S74" s="119" t="str">
        <f>IF('調査票(1期2従)'!$F$78="","",'調査票(1期2従)'!$F$78)</f>
        <v/>
      </c>
      <c r="T74" s="119" t="str">
        <f>IF('調査票(1期2従)'!$I$78="","",'調査票(1期2従)'!$I$78)</f>
        <v/>
      </c>
      <c r="U74" s="119" t="str">
        <f>IF('調査票(1期2従)'!$C$91="","",'調査票(1期2従)'!$C$91)</f>
        <v/>
      </c>
      <c r="V74" s="119" t="str">
        <f>IF('調査票(1期2従)'!$F$91="","",'調査票(1期2従)'!$F$91)</f>
        <v/>
      </c>
      <c r="W74" s="119" t="str">
        <f>IF('調査票(1期2従)'!$I$91="","",'調査票(1期2従)'!$I$91)</f>
        <v/>
      </c>
      <c r="X74" s="152" t="str">
        <f>IF('調査票(1期2従)'!$C$105="","",'調査票(1期2従)'!$C$105)</f>
        <v/>
      </c>
      <c r="Y74" s="197">
        <f t="shared" si="8"/>
        <v>0</v>
      </c>
    </row>
    <row r="75" spans="2:25" x14ac:dyDescent="0.15">
      <c r="B75" s="134" t="s">
        <v>227</v>
      </c>
      <c r="C75" s="135"/>
      <c r="D75" s="172" t="str">
        <f>IF('調査票(1期主)'!$C$79="","",'調査票(1期主)'!$C$79)</f>
        <v/>
      </c>
      <c r="E75" s="137" t="str">
        <f>IF('調査票(1期主)'!$F$79="","",'調査票(1期主)'!$F$79)</f>
        <v/>
      </c>
      <c r="F75" s="137" t="str">
        <f>IF('調査票(1期主)'!$I$79="","",'調査票(1期主)'!$I$79)</f>
        <v/>
      </c>
      <c r="G75" s="137" t="str">
        <f>IF('調査票(1期主)'!$C$92="","",'調査票(1期主)'!$C$92)</f>
        <v/>
      </c>
      <c r="H75" s="137" t="str">
        <f>IF('調査票(1期主)'!$F$92="","",'調査票(1期主)'!$F$92)</f>
        <v/>
      </c>
      <c r="I75" s="137" t="str">
        <f>IF('調査票(1期主)'!$I$92="","",'調査票(1期主)'!$I$92)</f>
        <v/>
      </c>
      <c r="J75" s="173" t="str">
        <f>IF('調査票(1期主)'!$C$106="","",'調査票(1期主)'!$C$106)</f>
        <v/>
      </c>
      <c r="K75" s="172" t="str">
        <f>IF('調査票(1期1従)'!$C$79="","",'調査票(1期1従)'!$C$79)</f>
        <v/>
      </c>
      <c r="L75" s="137" t="str">
        <f>IF('調査票(1期1従)'!$F$79="","",'調査票(1期1従)'!$F$79)</f>
        <v/>
      </c>
      <c r="M75" s="137" t="str">
        <f>IF('調査票(1期1従)'!$I$79="","",'調査票(1期1従)'!$I$79)</f>
        <v/>
      </c>
      <c r="N75" s="137" t="str">
        <f>IF('調査票(1期1従)'!$C$92="","",'調査票(1期1従)'!$C$92)</f>
        <v/>
      </c>
      <c r="O75" s="137" t="str">
        <f>IF('調査票(1期1従)'!$F$92="","",'調査票(1期1従)'!$F$92)</f>
        <v/>
      </c>
      <c r="P75" s="137" t="str">
        <f>IF('調査票(1期1従)'!$I$92="","",'調査票(1期1従)'!$I$92)</f>
        <v/>
      </c>
      <c r="Q75" s="173" t="str">
        <f>IF('調査票(1期1従)'!$C$106="","",'調査票(1期1従)'!$C$106)</f>
        <v/>
      </c>
      <c r="R75" s="172" t="str">
        <f>IF('調査票(1期2従)'!$C$79="","",'調査票(1期2従)'!$C$79)</f>
        <v/>
      </c>
      <c r="S75" s="137" t="str">
        <f>IF('調査票(1期2従)'!$F$79="","",'調査票(1期2従)'!$F$79)</f>
        <v/>
      </c>
      <c r="T75" s="137" t="str">
        <f>IF('調査票(1期2従)'!$I$79="","",'調査票(1期2従)'!$I$79)</f>
        <v/>
      </c>
      <c r="U75" s="137" t="str">
        <f>IF('調査票(1期2従)'!$C$92="","",'調査票(1期2従)'!$C$92)</f>
        <v/>
      </c>
      <c r="V75" s="137" t="str">
        <f>IF('調査票(1期2従)'!$F$92="","",'調査票(1期2従)'!$F$92)</f>
        <v/>
      </c>
      <c r="W75" s="137" t="str">
        <f>IF('調査票(1期2従)'!$I$92="","",'調査票(1期2従)'!$I$92)</f>
        <v/>
      </c>
      <c r="X75" s="173" t="str">
        <f>IF('調査票(1期2従)'!$C$106="","",'調査票(1期2従)'!$C$106)</f>
        <v/>
      </c>
      <c r="Y75" s="197">
        <f t="shared" si="8"/>
        <v>0</v>
      </c>
    </row>
    <row r="76" spans="2:25" x14ac:dyDescent="0.15">
      <c r="C76" s="198" t="s">
        <v>268</v>
      </c>
      <c r="D76" s="199" t="str">
        <f>IF('調査票(1期主)'!$J$100="","",'調査票(1期主)'!$J$100)</f>
        <v/>
      </c>
      <c r="E76" s="199" t="str">
        <f>IF('調査票(1期主)'!$J$101="","",'調査票(1期主)'!$J$101)</f>
        <v/>
      </c>
      <c r="F76" s="199" t="str">
        <f>IF('調査票(1期主)'!$J$102="","",'調査票(1期主)'!$J$102)</f>
        <v/>
      </c>
      <c r="G76" s="199" t="str">
        <f>IF('調査票(1期主)'!$J$103="","",'調査票(1期主)'!$J$103)</f>
        <v/>
      </c>
      <c r="H76" s="199" t="str">
        <f>IF('調査票(1期主)'!$J$104="","",'調査票(1期主)'!$J$104)</f>
        <v/>
      </c>
      <c r="I76" s="199" t="str">
        <f>IF('調査票(1期主)'!$J$105="","",'調査票(1期主)'!$J$105)</f>
        <v/>
      </c>
      <c r="J76" s="199" t="str">
        <f>IF('調査票(1期主)'!$J$106="","",'調査票(1期主)'!$J$106)</f>
        <v/>
      </c>
      <c r="K76" s="199" t="str">
        <f>IF('調査票(1期1従)'!$J$100="","",'調査票(1期1従)'!$J$100)</f>
        <v/>
      </c>
      <c r="L76" s="199" t="str">
        <f>IF('調査票(1期1従)'!$J$101="","",'調査票(1期1従)'!$J$101)</f>
        <v/>
      </c>
      <c r="M76" s="199" t="str">
        <f>IF('調査票(1期1従)'!$J$102="","",'調査票(1期1従)'!$J$102)</f>
        <v/>
      </c>
      <c r="N76" s="199" t="str">
        <f>IF('調査票(1期1従)'!$J$103="","",'調査票(1期1従)'!$J$103)</f>
        <v/>
      </c>
      <c r="O76" s="199" t="str">
        <f>IF('調査票(1期1従)'!$J$104="","",'調査票(1期1従)'!$J$104)</f>
        <v/>
      </c>
      <c r="P76" s="199" t="str">
        <f>IF('調査票(1期1従)'!$J$105="","",'調査票(1期1従)'!$J$105)</f>
        <v/>
      </c>
      <c r="Q76" s="199" t="str">
        <f>IF('調査票(1期1従)'!$J$106="","",'調査票(1期1従)'!$J$106)</f>
        <v/>
      </c>
      <c r="R76" s="199" t="str">
        <f>IF('調査票(1期2従)'!$J$100="","",'調査票(1期2従)'!$J$100)</f>
        <v/>
      </c>
      <c r="S76" s="199" t="str">
        <f>IF('調査票(1期2従)'!$J$101="","",'調査票(1期2従)'!$J$101)</f>
        <v/>
      </c>
      <c r="T76" s="199" t="str">
        <f>IF('調査票(1期2従)'!$J$102="","",'調査票(1期2従)'!$J$102)</f>
        <v/>
      </c>
      <c r="U76" s="199" t="str">
        <f>IF('調査票(1期2従)'!$J$103="","",'調査票(1期2従)'!$J$103)</f>
        <v/>
      </c>
      <c r="V76" s="199" t="str">
        <f>IF('調査票(1期2従)'!$J$104="","",'調査票(1期2従)'!$J$104)</f>
        <v/>
      </c>
      <c r="W76" s="199" t="str">
        <f>IF('調査票(1期2従)'!$J$105="","",'調査票(1期2従)'!$J$105)</f>
        <v/>
      </c>
      <c r="X76" s="199" t="str">
        <f>IF('調査票(1期2従)'!$J$106="","",'調査票(1期2従)'!$J$106)</f>
        <v/>
      </c>
      <c r="Y76" s="197">
        <f t="shared" si="8"/>
        <v>0</v>
      </c>
    </row>
    <row r="78" spans="2:25" x14ac:dyDescent="0.15">
      <c r="B78" s="101"/>
      <c r="C78" s="102"/>
      <c r="D78" s="103" t="s">
        <v>252</v>
      </c>
      <c r="E78" s="104"/>
      <c r="F78" s="104"/>
      <c r="G78" s="104"/>
      <c r="H78" s="104"/>
      <c r="I78" s="104"/>
      <c r="J78" s="102"/>
      <c r="K78" s="101"/>
      <c r="L78" s="104"/>
      <c r="M78" s="104"/>
      <c r="N78" s="104"/>
      <c r="O78" s="104"/>
      <c r="P78" s="104"/>
      <c r="Q78" s="102"/>
      <c r="R78" s="104"/>
      <c r="S78" s="104"/>
      <c r="T78" s="104"/>
      <c r="U78" s="104"/>
      <c r="V78" s="104"/>
      <c r="W78" s="104"/>
      <c r="X78" s="102"/>
    </row>
    <row r="79" spans="2:25" x14ac:dyDescent="0.15">
      <c r="B79" s="105"/>
      <c r="C79" s="106"/>
      <c r="D79" s="107" t="s">
        <v>249</v>
      </c>
      <c r="E79" s="100"/>
      <c r="F79" s="100"/>
      <c r="G79" s="100"/>
      <c r="H79" s="100"/>
      <c r="I79" s="100"/>
      <c r="J79" s="168"/>
      <c r="K79" s="107" t="s">
        <v>265</v>
      </c>
      <c r="L79" s="100"/>
      <c r="M79" s="100"/>
      <c r="N79" s="100"/>
      <c r="O79" s="100"/>
      <c r="P79" s="100"/>
      <c r="Q79" s="168"/>
      <c r="R79" s="100" t="s">
        <v>248</v>
      </c>
      <c r="X79" s="106"/>
    </row>
    <row r="80" spans="2:25" x14ac:dyDescent="0.15">
      <c r="B80" s="139"/>
      <c r="C80" s="141"/>
      <c r="D80" s="169" t="s">
        <v>263</v>
      </c>
      <c r="E80" s="170" t="s">
        <v>262</v>
      </c>
      <c r="F80" s="170" t="s">
        <v>261</v>
      </c>
      <c r="G80" s="170" t="s">
        <v>260</v>
      </c>
      <c r="H80" s="170" t="s">
        <v>259</v>
      </c>
      <c r="I80" s="170" t="s">
        <v>258</v>
      </c>
      <c r="J80" s="171" t="s">
        <v>257</v>
      </c>
      <c r="K80" s="169" t="s">
        <v>263</v>
      </c>
      <c r="L80" s="170" t="s">
        <v>262</v>
      </c>
      <c r="M80" s="170" t="s">
        <v>261</v>
      </c>
      <c r="N80" s="170" t="s">
        <v>260</v>
      </c>
      <c r="O80" s="170" t="s">
        <v>259</v>
      </c>
      <c r="P80" s="170" t="s">
        <v>258</v>
      </c>
      <c r="Q80" s="171" t="s">
        <v>257</v>
      </c>
      <c r="R80" s="170" t="s">
        <v>263</v>
      </c>
      <c r="S80" s="170" t="s">
        <v>262</v>
      </c>
      <c r="T80" s="170" t="s">
        <v>261</v>
      </c>
      <c r="U80" s="170" t="s">
        <v>260</v>
      </c>
      <c r="V80" s="170" t="s">
        <v>259</v>
      </c>
      <c r="W80" s="170" t="s">
        <v>258</v>
      </c>
      <c r="X80" s="171" t="s">
        <v>257</v>
      </c>
    </row>
    <row r="81" spans="2:25" x14ac:dyDescent="0.15">
      <c r="B81" s="101"/>
      <c r="C81" s="116" t="s">
        <v>256</v>
      </c>
      <c r="D81" s="113" t="str">
        <f>IF('調査票(2期主)'!$E$25="","",VLOOKUP('調査票(2期主)'!$E$25,$AA$31:$AB$42,2,FALSE))</f>
        <v/>
      </c>
      <c r="E81" s="114" t="str">
        <f>IF('調査票(2期主)'!$E$26="","",VLOOKUP('調査票(2期主)'!$E$26,$AA$31:$AB$42,2,FALSE))</f>
        <v/>
      </c>
      <c r="F81" s="114" t="str">
        <f>IF('調査票(2期主)'!$E$27="","",VLOOKUP('調査票(2期主)'!$E$27,$AA$31:$AB$42,2,FALSE))</f>
        <v/>
      </c>
      <c r="G81" s="114" t="str">
        <f>IF('調査票(2期主)'!$E$28="","",VLOOKUP('調査票(2期主)'!$E$28,$AA$31:$AB$42,2,FALSE))</f>
        <v/>
      </c>
      <c r="H81" s="114" t="str">
        <f>IF('調査票(2期主)'!$E$29="","",VLOOKUP('調査票(2期主)'!$E$29,$AA$31:$AB$42,2,FALSE))</f>
        <v/>
      </c>
      <c r="I81" s="114" t="str">
        <f>IF('調査票(2期主)'!$E$30="","",VLOOKUP('調査票(2期主)'!$E$30,$AA$31:$AB$42,2,FALSE))</f>
        <v/>
      </c>
      <c r="J81" s="150" t="str">
        <f>IF('調査票(2期主)'!$E$31="","",VLOOKUP('調査票(2期主)'!$E$31,$AA$31:$AB$42,2,FALSE))</f>
        <v/>
      </c>
      <c r="K81" s="113" t="str">
        <f>IF('調査票(2期従)'!$E$25="","",VLOOKUP('調査票(2期従)'!$E$25,$AA$31:$AB$42,2,FALSE))</f>
        <v/>
      </c>
      <c r="L81" s="114" t="str">
        <f>IF('調査票(2期従)'!$E$26="","",VLOOKUP('調査票(2期従)'!$E$26,$AA$31:$AB$42,2,FALSE))</f>
        <v/>
      </c>
      <c r="M81" s="114" t="str">
        <f>IF('調査票(2期従)'!$E$27="","",VLOOKUP('調査票(2期従)'!$E$27,$AA$31:$AB$42,2,FALSE))</f>
        <v/>
      </c>
      <c r="N81" s="114" t="str">
        <f>IF('調査票(2期従)'!$E$28="","",VLOOKUP('調査票(2期従)'!$E$28,$AA$31:$AB$42,2,FALSE))</f>
        <v/>
      </c>
      <c r="O81" s="114" t="str">
        <f>IF('調査票(2期従)'!$E$29="","",VLOOKUP('調査票(2期従)'!$E$29,$AA$31:$AB$42,2,FALSE))</f>
        <v/>
      </c>
      <c r="P81" s="114" t="str">
        <f>IF('調査票(2期従)'!$E$30="","",VLOOKUP('調査票(2期従)'!$E$30,$AA$31:$AB$42,2,FALSE))</f>
        <v/>
      </c>
      <c r="Q81" s="150" t="str">
        <f>IF('調査票(2期従)'!$E$31="","",VLOOKUP('調査票(2期従)'!$E$31,$AA$31:$AB$42,2,FALSE))</f>
        <v/>
      </c>
      <c r="R81" s="174"/>
      <c r="S81" s="175"/>
      <c r="T81" s="175"/>
      <c r="U81" s="175"/>
      <c r="V81" s="175"/>
      <c r="W81" s="175"/>
      <c r="X81" s="151"/>
    </row>
    <row r="82" spans="2:25" x14ac:dyDescent="0.15">
      <c r="B82" s="105"/>
      <c r="C82" s="121" t="s">
        <v>118</v>
      </c>
      <c r="D82" s="126" t="str">
        <f>IF('調査票(2期主)'!$G$25="","",'調査票(2期主)'!$G$25)</f>
        <v/>
      </c>
      <c r="E82" s="119" t="str">
        <f>IF('調査票(2期主)'!$G$26="","",'調査票(2期主)'!$G$26)</f>
        <v/>
      </c>
      <c r="F82" s="119" t="str">
        <f>IF('調査票(2期主)'!$G$27="","",'調査票(2期主)'!$G$27)</f>
        <v/>
      </c>
      <c r="G82" s="119" t="str">
        <f>IF('調査票(2期主)'!$G$28="","",'調査票(2期主)'!$G$28)</f>
        <v/>
      </c>
      <c r="H82" s="119" t="str">
        <f>IF('調査票(2期主)'!$G$29="","",'調査票(2期主)'!$G$29)</f>
        <v/>
      </c>
      <c r="I82" s="119" t="str">
        <f>IF('調査票(2期主)'!$G$30="","",'調査票(2期主)'!$G$30)</f>
        <v/>
      </c>
      <c r="J82" s="152" t="str">
        <f>IF('調査票(2期主)'!$G$31="","",'調査票(2期主)'!$G$31)</f>
        <v/>
      </c>
      <c r="K82" s="126" t="str">
        <f>IF('調査票(2期従)'!$G$25="","",'調査票(2期従)'!$G$25)</f>
        <v/>
      </c>
      <c r="L82" s="119" t="str">
        <f>IF('調査票(2期従)'!$G$26="","",'調査票(2期従)'!$G$26)</f>
        <v/>
      </c>
      <c r="M82" s="119" t="str">
        <f>IF('調査票(2期従)'!$G$27="","",'調査票(2期従)'!$G$27)</f>
        <v/>
      </c>
      <c r="N82" s="119" t="str">
        <f>IF('調査票(2期従)'!$G$28="","",'調査票(2期従)'!$G$28)</f>
        <v/>
      </c>
      <c r="O82" s="119" t="str">
        <f>IF('調査票(2期従)'!$G$29="","",'調査票(2期従)'!$G$29)</f>
        <v/>
      </c>
      <c r="P82" s="119" t="str">
        <f>IF('調査票(2期従)'!$G$30="","",'調査票(2期従)'!$G$30)</f>
        <v/>
      </c>
      <c r="Q82" s="152" t="str">
        <f>IF('調査票(2期従)'!$G$31="","",'調査票(2期従)'!$G$31)</f>
        <v/>
      </c>
      <c r="R82" s="176"/>
      <c r="S82" s="177"/>
      <c r="T82" s="177"/>
      <c r="U82" s="177"/>
      <c r="V82" s="177"/>
      <c r="W82" s="177"/>
      <c r="X82" s="153"/>
    </row>
    <row r="83" spans="2:25" x14ac:dyDescent="0.15">
      <c r="B83" s="105"/>
      <c r="C83" s="121" t="s">
        <v>267</v>
      </c>
      <c r="D83" s="126" t="str">
        <f>IF('調査票(2期主)'!$H$25="","",VLOOKUP('調査票(2期主)'!$H$25,$AA$44:$AB$49,2,FALSE))</f>
        <v/>
      </c>
      <c r="E83" s="119" t="str">
        <f>IF('調査票(2期主)'!$H$26="","",VLOOKUP('調査票(2期主)'!$H$26,$AA$44:$AB$49,2,FALSE))</f>
        <v/>
      </c>
      <c r="F83" s="119" t="str">
        <f>IF('調査票(2期主)'!$H$27="","",VLOOKUP('調査票(2期主)'!$H$27,$AA$44:$AB$49,2,FALSE))</f>
        <v/>
      </c>
      <c r="G83" s="119" t="str">
        <f>IF('調査票(2期主)'!$H$28="","",VLOOKUP('調査票(2期主)'!$H$28,$AA$44:$AB$49,2,FALSE))</f>
        <v/>
      </c>
      <c r="H83" s="119" t="str">
        <f>IF('調査票(2期主)'!$H$29="","",VLOOKUP('調査票(2期主)'!$H$29,$AA$44:$AB$49,2,FALSE))</f>
        <v/>
      </c>
      <c r="I83" s="119" t="str">
        <f>IF('調査票(2期主)'!$H$30="","",VLOOKUP('調査票(2期主)'!$H$30,$AA$44:$AB$49,2,FALSE))</f>
        <v/>
      </c>
      <c r="J83" s="152" t="str">
        <f>IF('調査票(2期主)'!$H$31="","",VLOOKUP('調査票(2期主)'!$H$31,$AA$44:$AB$49,2,FALSE))</f>
        <v/>
      </c>
      <c r="K83" s="126" t="str">
        <f>IF('調査票(2期従)'!$H$25="","",VLOOKUP('調査票(2期従)'!$H$25,$AA$44:$AB$49,2,FALSE))</f>
        <v/>
      </c>
      <c r="L83" s="119" t="str">
        <f>IF('調査票(2期従)'!$H$26="","",VLOOKUP('調査票(2期従)'!$H$26,$AA$44:$AB$49,2,FALSE))</f>
        <v/>
      </c>
      <c r="M83" s="119" t="str">
        <f>IF('調査票(2期従)'!$H$27="","",VLOOKUP('調査票(2期従)'!$H$27,$AA$44:$AB$49,2,FALSE))</f>
        <v/>
      </c>
      <c r="N83" s="119" t="str">
        <f>IF('調査票(2期従)'!$H$28="","",VLOOKUP('調査票(2期従)'!$H$28,$AA$44:$AB$49,2,FALSE))</f>
        <v/>
      </c>
      <c r="O83" s="119" t="str">
        <f>IF('調査票(2期従)'!$H$29="","",VLOOKUP('調査票(2期従)'!$H$29,$AA$44:$AB$49,2,FALSE))</f>
        <v/>
      </c>
      <c r="P83" s="119" t="str">
        <f>IF('調査票(2期従)'!$H$30="","",VLOOKUP('調査票(2期従)'!$H$30,$AA$44:$AB$49,2,FALSE))</f>
        <v/>
      </c>
      <c r="Q83" s="152" t="str">
        <f>IF('調査票(2期従)'!$H$31="","",VLOOKUP('調査票(2期従)'!$H$31,$AA$44:$AB$49,2,FALSE))</f>
        <v/>
      </c>
      <c r="R83" s="176"/>
      <c r="S83" s="177"/>
      <c r="T83" s="177"/>
      <c r="U83" s="177"/>
      <c r="V83" s="177"/>
      <c r="W83" s="177"/>
      <c r="X83" s="153"/>
    </row>
    <row r="84" spans="2:25" x14ac:dyDescent="0.15">
      <c r="B84" s="105"/>
      <c r="C84" s="121" t="s">
        <v>255</v>
      </c>
      <c r="D84" s="126" t="str">
        <f>IF('調査票(2期主)'!$J$25="","",'調査票(2期主)'!$J$25)</f>
        <v/>
      </c>
      <c r="E84" s="119" t="str">
        <f>IF('調査票(2期主)'!$J$26="","",'調査票(2期主)'!$J$26)</f>
        <v/>
      </c>
      <c r="F84" s="119" t="str">
        <f>IF('調査票(2期主)'!$J$27="","",'調査票(2期主)'!$J$27)</f>
        <v/>
      </c>
      <c r="G84" s="119" t="str">
        <f>IF('調査票(2期主)'!$J$28="","",'調査票(2期主)'!$J$28)</f>
        <v/>
      </c>
      <c r="H84" s="119" t="str">
        <f>IF('調査票(2期主)'!$J$29="","",'調査票(2期主)'!$J$29)</f>
        <v/>
      </c>
      <c r="I84" s="119" t="str">
        <f>IF('調査票(2期主)'!$J$30="","",'調査票(2期主)'!$J$30)</f>
        <v/>
      </c>
      <c r="J84" s="152" t="str">
        <f>IF('調査票(2期主)'!$J$31="","",'調査票(2期主)'!$J$31)</f>
        <v/>
      </c>
      <c r="K84" s="126" t="str">
        <f>IF('調査票(2期従)'!$J$25="","",'調査票(2期従)'!$J$25)</f>
        <v/>
      </c>
      <c r="L84" s="119" t="str">
        <f>IF('調査票(2期従)'!$J$26="","",'調査票(2期従)'!$J$26)</f>
        <v/>
      </c>
      <c r="M84" s="119" t="str">
        <f>IF('調査票(2期従)'!$J$27="","",'調査票(2期従)'!$J$27)</f>
        <v/>
      </c>
      <c r="N84" s="119" t="str">
        <f>IF('調査票(2期従)'!$J$28="","",'調査票(2期従)'!$J$28)</f>
        <v/>
      </c>
      <c r="O84" s="119" t="str">
        <f>IF('調査票(2期従)'!$J$29="","",'調査票(2期従)'!$J$29)</f>
        <v/>
      </c>
      <c r="P84" s="119" t="str">
        <f>IF('調査票(2期従)'!$J$30="","",'調査票(2期従)'!$J$30)</f>
        <v/>
      </c>
      <c r="Q84" s="152" t="str">
        <f>IF('調査票(2期従)'!$J$31="","",'調査票(2期従)'!$J$31)</f>
        <v/>
      </c>
      <c r="R84" s="176"/>
      <c r="S84" s="177"/>
      <c r="T84" s="177"/>
      <c r="U84" s="177"/>
      <c r="V84" s="177"/>
      <c r="W84" s="177"/>
      <c r="X84" s="153"/>
    </row>
    <row r="85" spans="2:25" x14ac:dyDescent="0.15">
      <c r="B85" s="139"/>
      <c r="C85" s="135" t="s">
        <v>254</v>
      </c>
      <c r="D85" s="172" t="str">
        <f>IF('調査票(2期主)'!$K$25="","",'調査票(2期主)'!$K$25)</f>
        <v/>
      </c>
      <c r="E85" s="137" t="str">
        <f>IF('調査票(2期主)'!$K$26="","",'調査票(2期主)'!$K$26)</f>
        <v/>
      </c>
      <c r="F85" s="137" t="str">
        <f>IF('調査票(2期主)'!$K$27="","",'調査票(2期主)'!$K$27)</f>
        <v/>
      </c>
      <c r="G85" s="137" t="str">
        <f>IF('調査票(2期主)'!$K$28="","",'調査票(2期主)'!$K$28)</f>
        <v/>
      </c>
      <c r="H85" s="137" t="str">
        <f>IF('調査票(2期主)'!$K$29="","",'調査票(2期主)'!$K$29)</f>
        <v/>
      </c>
      <c r="I85" s="137" t="str">
        <f>IF('調査票(2期主)'!$K$30="","",'調査票(2期主)'!$K$30)</f>
        <v/>
      </c>
      <c r="J85" s="173" t="str">
        <f>IF('調査票(2期主)'!$K$31="","",'調査票(2期主)'!$K$31)</f>
        <v/>
      </c>
      <c r="K85" s="172" t="str">
        <f>IF('調査票(2期従)'!$K$25="","",'調査票(2期従)'!$K$25)</f>
        <v/>
      </c>
      <c r="L85" s="137" t="str">
        <f>IF('調査票(2期従)'!$K$26="","",'調査票(2期従)'!$K$26)</f>
        <v/>
      </c>
      <c r="M85" s="137" t="str">
        <f>IF('調査票(2期従)'!$K$27="","",'調査票(2期従)'!$K$27)</f>
        <v/>
      </c>
      <c r="N85" s="137" t="str">
        <f>IF('調査票(2期従)'!$K$28="","",'調査票(2期従)'!$K$28)</f>
        <v/>
      </c>
      <c r="O85" s="137" t="str">
        <f>IF('調査票(2期従)'!$K$29="","",'調査票(2期従)'!$K$29)</f>
        <v/>
      </c>
      <c r="P85" s="137" t="str">
        <f>IF('調査票(2期従)'!$K$30="","",'調査票(2期従)'!$K$30)</f>
        <v/>
      </c>
      <c r="Q85" s="173" t="str">
        <f>IF('調査票(2期従)'!$K$31="","",'調査票(2期従)'!$K$31)</f>
        <v/>
      </c>
      <c r="R85" s="178"/>
      <c r="S85" s="179"/>
      <c r="T85" s="179"/>
      <c r="U85" s="179"/>
      <c r="V85" s="179"/>
      <c r="W85" s="179"/>
      <c r="X85" s="180"/>
      <c r="Y85" s="196" t="s">
        <v>266</v>
      </c>
    </row>
    <row r="86" spans="2:25" x14ac:dyDescent="0.15">
      <c r="B86" s="149" t="s">
        <v>220</v>
      </c>
      <c r="C86" s="116"/>
      <c r="D86" s="113" t="str">
        <f>IF('調査票(2期主)'!$C$69="","",'調査票(2期主)'!$C$69)</f>
        <v/>
      </c>
      <c r="E86" s="114" t="str">
        <f>IF('調査票(2期主)'!$F$69="","",'調査票(2期主)'!$F$69)</f>
        <v/>
      </c>
      <c r="F86" s="114" t="str">
        <f>IF('調査票(2期主)'!$I$69="","",'調査票(2期主)'!$I$69)</f>
        <v/>
      </c>
      <c r="G86" s="114" t="str">
        <f>IF('調査票(2期主)'!$C$82="","",'調査票(2期主)'!$C$82)</f>
        <v/>
      </c>
      <c r="H86" s="114" t="str">
        <f>IF('調査票(2期主)'!$F$82="","",'調査票(2期主)'!$F$82)</f>
        <v/>
      </c>
      <c r="I86" s="114" t="str">
        <f>IF('調査票(2期主)'!$I$82="","",'調査票(2期主)'!$I$82)</f>
        <v/>
      </c>
      <c r="J86" s="150" t="str">
        <f>IF('調査票(2期主)'!$C$96="","",'調査票(2期主)'!$C$96)</f>
        <v/>
      </c>
      <c r="K86" s="113" t="str">
        <f>IF('調査票(2期従)'!$C$69="","",'調査票(2期従)'!$C$69)</f>
        <v/>
      </c>
      <c r="L86" s="114" t="str">
        <f>IF('調査票(2期従)'!$F$69="","",'調査票(2期従)'!$F$69)</f>
        <v/>
      </c>
      <c r="M86" s="114" t="str">
        <f>IF('調査票(2期従)'!$I$69="","",'調査票(2期従)'!$I$69)</f>
        <v/>
      </c>
      <c r="N86" s="114" t="str">
        <f>IF('調査票(2期従)'!$C$82="","",'調査票(2期従)'!$C$82)</f>
        <v/>
      </c>
      <c r="O86" s="114" t="str">
        <f>IF('調査票(2期従)'!$F$82="","",'調査票(2期従)'!$F$82)</f>
        <v/>
      </c>
      <c r="P86" s="114" t="str">
        <f>IF('調査票(2期従)'!$I$82="","",'調査票(2期従)'!$I$82)</f>
        <v/>
      </c>
      <c r="Q86" s="150" t="str">
        <f>IF('調査票(2期従)'!$C$96="","",'調査票(2期従)'!$C$96)</f>
        <v/>
      </c>
      <c r="R86" s="174"/>
      <c r="S86" s="175"/>
      <c r="T86" s="175"/>
      <c r="U86" s="175"/>
      <c r="V86" s="175"/>
      <c r="W86" s="175"/>
      <c r="X86" s="151"/>
      <c r="Y86" s="197">
        <f>SUM(D86:X86)</f>
        <v>0</v>
      </c>
    </row>
    <row r="87" spans="2:25" x14ac:dyDescent="0.15">
      <c r="B87" s="125" t="s">
        <v>221</v>
      </c>
      <c r="C87" s="121"/>
      <c r="D87" s="126" t="str">
        <f>IF('調査票(2期主)'!$C$70="","",'調査票(2期主)'!$C$70)</f>
        <v/>
      </c>
      <c r="E87" s="119" t="str">
        <f>IF('調査票(2期主)'!$F$70="","",'調査票(2期主)'!$F$70)</f>
        <v/>
      </c>
      <c r="F87" s="119" t="str">
        <f>IF('調査票(2期主)'!$I$70="","",'調査票(2期主)'!$I$70)</f>
        <v/>
      </c>
      <c r="G87" s="119" t="str">
        <f>IF('調査票(2期主)'!$C$83="","",'調査票(2期主)'!$C$83)</f>
        <v/>
      </c>
      <c r="H87" s="119" t="str">
        <f>IF('調査票(2期主)'!$F$83="","",'調査票(2期主)'!$F$83)</f>
        <v/>
      </c>
      <c r="I87" s="119" t="str">
        <f>IF('調査票(2期主)'!$I$83="","",'調査票(2期主)'!$I$83)</f>
        <v/>
      </c>
      <c r="J87" s="152" t="str">
        <f>IF('調査票(2期主)'!$C$97="","",'調査票(2期主)'!$C$97)</f>
        <v/>
      </c>
      <c r="K87" s="126" t="str">
        <f>IF('調査票(2期従)'!$C$70="","",'調査票(2期従)'!$C$70)</f>
        <v/>
      </c>
      <c r="L87" s="119" t="str">
        <f>IF('調査票(2期従)'!$F$70="","",'調査票(2期従)'!$F$70)</f>
        <v/>
      </c>
      <c r="M87" s="119" t="str">
        <f>IF('調査票(2期従)'!$I$70="","",'調査票(2期従)'!$I$70)</f>
        <v/>
      </c>
      <c r="N87" s="119" t="str">
        <f>IF('調査票(2期従)'!$C$83="","",'調査票(2期従)'!$C$83)</f>
        <v/>
      </c>
      <c r="O87" s="119" t="str">
        <f>IF('調査票(2期従)'!$F$83="","",'調査票(2期従)'!$F$83)</f>
        <v/>
      </c>
      <c r="P87" s="119" t="str">
        <f>IF('調査票(2期従)'!$I$83="","",'調査票(2期従)'!$I$83)</f>
        <v/>
      </c>
      <c r="Q87" s="152" t="str">
        <f>IF('調査票(2期従)'!$C$97="","",'調査票(2期従)'!$C$97)</f>
        <v/>
      </c>
      <c r="R87" s="176"/>
      <c r="S87" s="177"/>
      <c r="T87" s="177"/>
      <c r="U87" s="177"/>
      <c r="V87" s="177"/>
      <c r="W87" s="177"/>
      <c r="X87" s="153"/>
      <c r="Y87" s="197">
        <f t="shared" ref="Y87:Y97" si="9">SUM(D87:X87)</f>
        <v>0</v>
      </c>
    </row>
    <row r="88" spans="2:25" x14ac:dyDescent="0.15">
      <c r="B88" s="125" t="s">
        <v>222</v>
      </c>
      <c r="C88" s="121"/>
      <c r="D88" s="126" t="str">
        <f>IF('調査票(2期主)'!$C$71="","",'調査票(2期主)'!$C$71)</f>
        <v/>
      </c>
      <c r="E88" s="119" t="str">
        <f>IF('調査票(2期主)'!$F$71="","",'調査票(2期主)'!$F$71)</f>
        <v/>
      </c>
      <c r="F88" s="119" t="str">
        <f>IF('調査票(2期主)'!$I$71="","",'調査票(2期主)'!$I$71)</f>
        <v/>
      </c>
      <c r="G88" s="119" t="str">
        <f>IF('調査票(2期主)'!$C$84="","",'調査票(2期主)'!$C$84)</f>
        <v/>
      </c>
      <c r="H88" s="119" t="str">
        <f>IF('調査票(2期主)'!$F$84="","",'調査票(2期主)'!$F$84)</f>
        <v/>
      </c>
      <c r="I88" s="119" t="str">
        <f>IF('調査票(2期主)'!$I$84="","",'調査票(2期主)'!$I$84)</f>
        <v/>
      </c>
      <c r="J88" s="152" t="str">
        <f>IF('調査票(2期主)'!$C$98="","",'調査票(2期主)'!$C$98)</f>
        <v/>
      </c>
      <c r="K88" s="126" t="str">
        <f>IF('調査票(2期従)'!$C$71="","",'調査票(2期従)'!$C$71)</f>
        <v/>
      </c>
      <c r="L88" s="119" t="str">
        <f>IF('調査票(2期従)'!$F$71="","",'調査票(2期従)'!$F$71)</f>
        <v/>
      </c>
      <c r="M88" s="119" t="str">
        <f>IF('調査票(2期従)'!$I$71="","",'調査票(2期従)'!$I$71)</f>
        <v/>
      </c>
      <c r="N88" s="119" t="str">
        <f>IF('調査票(2期従)'!$C$84="","",'調査票(2期従)'!$C$84)</f>
        <v/>
      </c>
      <c r="O88" s="119" t="str">
        <f>IF('調査票(2期従)'!$F$84="","",'調査票(2期従)'!$F$84)</f>
        <v/>
      </c>
      <c r="P88" s="119" t="str">
        <f>IF('調査票(2期従)'!$I$84="","",'調査票(2期従)'!$I$84)</f>
        <v/>
      </c>
      <c r="Q88" s="152" t="str">
        <f>IF('調査票(2期従)'!$C$98="","",'調査票(2期従)'!$C$98)</f>
        <v/>
      </c>
      <c r="R88" s="176"/>
      <c r="S88" s="177"/>
      <c r="T88" s="177"/>
      <c r="U88" s="177"/>
      <c r="V88" s="177"/>
      <c r="W88" s="177"/>
      <c r="X88" s="153"/>
      <c r="Y88" s="197">
        <f t="shared" si="9"/>
        <v>0</v>
      </c>
    </row>
    <row r="89" spans="2:25" x14ac:dyDescent="0.15">
      <c r="B89" s="125" t="s">
        <v>223</v>
      </c>
      <c r="C89" s="121"/>
      <c r="D89" s="126" t="str">
        <f>IF('調査票(2期主)'!$C$72="","",'調査票(2期主)'!$C$72)</f>
        <v/>
      </c>
      <c r="E89" s="119" t="str">
        <f>IF('調査票(2期主)'!$F$72="","",'調査票(2期主)'!$F$72)</f>
        <v/>
      </c>
      <c r="F89" s="119" t="str">
        <f>IF('調査票(2期主)'!$I$72="","",'調査票(2期主)'!$I$72)</f>
        <v/>
      </c>
      <c r="G89" s="119" t="str">
        <f>IF('調査票(2期主)'!$C$85="","",'調査票(2期主)'!$C$85)</f>
        <v/>
      </c>
      <c r="H89" s="119" t="str">
        <f>IF('調査票(2期主)'!$F$85="","",'調査票(2期主)'!$F$85)</f>
        <v/>
      </c>
      <c r="I89" s="119" t="str">
        <f>IF('調査票(2期主)'!$I$85="","",'調査票(2期主)'!$I$85)</f>
        <v/>
      </c>
      <c r="J89" s="152" t="str">
        <f>IF('調査票(2期主)'!$C$99="","",'調査票(2期主)'!$C$99)</f>
        <v/>
      </c>
      <c r="K89" s="126" t="str">
        <f>IF('調査票(2期従)'!$C$72="","",'調査票(2期従)'!$C$72)</f>
        <v/>
      </c>
      <c r="L89" s="119" t="str">
        <f>IF('調査票(2期従)'!$F$72="","",'調査票(2期従)'!$F$72)</f>
        <v/>
      </c>
      <c r="M89" s="119" t="str">
        <f>IF('調査票(2期従)'!$I$72="","",'調査票(2期従)'!$I$72)</f>
        <v/>
      </c>
      <c r="N89" s="119" t="str">
        <f>IF('調査票(2期従)'!$C$85="","",'調査票(2期従)'!$C$85)</f>
        <v/>
      </c>
      <c r="O89" s="119" t="str">
        <f>IF('調査票(2期従)'!$F$85="","",'調査票(2期従)'!$F$85)</f>
        <v/>
      </c>
      <c r="P89" s="119" t="str">
        <f>IF('調査票(2期従)'!$I$85="","",'調査票(2期従)'!$I$85)</f>
        <v/>
      </c>
      <c r="Q89" s="152" t="str">
        <f>IF('調査票(2期従)'!$C$99="","",'調査票(2期従)'!$C$99)</f>
        <v/>
      </c>
      <c r="R89" s="176"/>
      <c r="S89" s="177"/>
      <c r="T89" s="177"/>
      <c r="U89" s="177"/>
      <c r="V89" s="177"/>
      <c r="W89" s="177"/>
      <c r="X89" s="153"/>
      <c r="Y89" s="197">
        <f t="shared" si="9"/>
        <v>0</v>
      </c>
    </row>
    <row r="90" spans="2:25" x14ac:dyDescent="0.15">
      <c r="B90" s="125" t="s">
        <v>224</v>
      </c>
      <c r="C90" s="121"/>
      <c r="D90" s="126" t="str">
        <f>IF('調査票(2期主)'!$C$73="","",'調査票(2期主)'!$C$73)</f>
        <v/>
      </c>
      <c r="E90" s="119" t="str">
        <f>IF('調査票(2期主)'!$F$73="","",'調査票(2期主)'!$F$73)</f>
        <v/>
      </c>
      <c r="F90" s="119" t="str">
        <f>IF('調査票(2期主)'!$I$73="","",'調査票(2期主)'!$I$73)</f>
        <v/>
      </c>
      <c r="G90" s="119" t="str">
        <f>IF('調査票(2期主)'!$C$86="","",'調査票(2期主)'!$C$86)</f>
        <v/>
      </c>
      <c r="H90" s="119" t="str">
        <f>IF('調査票(2期主)'!$F$86="","",'調査票(2期主)'!$F$86)</f>
        <v/>
      </c>
      <c r="I90" s="119" t="str">
        <f>IF('調査票(2期主)'!$I$86="","",'調査票(2期主)'!$I$86)</f>
        <v/>
      </c>
      <c r="J90" s="152" t="str">
        <f>IF('調査票(2期主)'!$C$100="","",'調査票(2期主)'!$C$100)</f>
        <v/>
      </c>
      <c r="K90" s="126" t="str">
        <f>IF('調査票(2期従)'!$C$73="","",'調査票(2期従)'!$C$73)</f>
        <v/>
      </c>
      <c r="L90" s="119" t="str">
        <f>IF('調査票(2期従)'!$F$73="","",'調査票(2期従)'!$F$73)</f>
        <v/>
      </c>
      <c r="M90" s="119" t="str">
        <f>IF('調査票(2期従)'!$I$73="","",'調査票(2期従)'!$I$73)</f>
        <v/>
      </c>
      <c r="N90" s="119" t="str">
        <f>IF('調査票(2期従)'!$C$86="","",'調査票(2期従)'!$C$86)</f>
        <v/>
      </c>
      <c r="O90" s="119" t="str">
        <f>IF('調査票(2期従)'!$F$86="","",'調査票(2期従)'!$F$86)</f>
        <v/>
      </c>
      <c r="P90" s="119" t="str">
        <f>IF('調査票(2期従)'!$I$86="","",'調査票(2期従)'!$I$86)</f>
        <v/>
      </c>
      <c r="Q90" s="152" t="str">
        <f>IF('調査票(2期従)'!$C$100="","",'調査票(2期従)'!$C$100)</f>
        <v/>
      </c>
      <c r="R90" s="176"/>
      <c r="S90" s="177"/>
      <c r="T90" s="177"/>
      <c r="U90" s="177"/>
      <c r="V90" s="177"/>
      <c r="W90" s="177"/>
      <c r="X90" s="153"/>
      <c r="Y90" s="197">
        <f t="shared" si="9"/>
        <v>0</v>
      </c>
    </row>
    <row r="91" spans="2:25" x14ac:dyDescent="0.15">
      <c r="B91" s="125" t="s">
        <v>225</v>
      </c>
      <c r="C91" s="121"/>
      <c r="D91" s="126" t="str">
        <f>IF('調査票(2期主)'!$C$74="","",'調査票(2期主)'!$C$74)</f>
        <v/>
      </c>
      <c r="E91" s="119" t="str">
        <f>IF('調査票(2期主)'!$F$74="","",'調査票(2期主)'!$F$74)</f>
        <v/>
      </c>
      <c r="F91" s="119" t="str">
        <f>IF('調査票(2期主)'!$I$74="","",'調査票(2期主)'!$I$74)</f>
        <v/>
      </c>
      <c r="G91" s="119" t="str">
        <f>IF('調査票(2期主)'!$C$87="","",'調査票(2期主)'!$C$87)</f>
        <v/>
      </c>
      <c r="H91" s="119" t="str">
        <f>IF('調査票(2期主)'!$F$87="","",'調査票(2期主)'!$F$87)</f>
        <v/>
      </c>
      <c r="I91" s="119" t="str">
        <f>IF('調査票(2期主)'!$I$87="","",'調査票(2期主)'!$I$87)</f>
        <v/>
      </c>
      <c r="J91" s="152" t="str">
        <f>IF('調査票(2期主)'!$C$101="","",'調査票(2期主)'!$C$101)</f>
        <v/>
      </c>
      <c r="K91" s="126" t="str">
        <f>IF('調査票(2期従)'!$C$74="","",'調査票(2期従)'!$C$74)</f>
        <v/>
      </c>
      <c r="L91" s="119" t="str">
        <f>IF('調査票(2期従)'!$F$74="","",'調査票(2期従)'!$F$74)</f>
        <v/>
      </c>
      <c r="M91" s="119" t="str">
        <f>IF('調査票(2期従)'!$I$74="","",'調査票(2期従)'!$I$74)</f>
        <v/>
      </c>
      <c r="N91" s="119" t="str">
        <f>IF('調査票(2期従)'!$C$87="","",'調査票(2期従)'!$C$87)</f>
        <v/>
      </c>
      <c r="O91" s="119" t="str">
        <f>IF('調査票(2期従)'!$F$87="","",'調査票(2期従)'!$F$87)</f>
        <v/>
      </c>
      <c r="P91" s="119" t="str">
        <f>IF('調査票(2期従)'!$I$87="","",'調査票(2期従)'!$I$87)</f>
        <v/>
      </c>
      <c r="Q91" s="152" t="str">
        <f>IF('調査票(2期従)'!$C$101="","",'調査票(2期従)'!$C$101)</f>
        <v/>
      </c>
      <c r="R91" s="176"/>
      <c r="S91" s="177"/>
      <c r="T91" s="177"/>
      <c r="U91" s="177"/>
      <c r="V91" s="177"/>
      <c r="W91" s="177"/>
      <c r="X91" s="153"/>
      <c r="Y91" s="197">
        <f t="shared" si="9"/>
        <v>0</v>
      </c>
    </row>
    <row r="92" spans="2:25" x14ac:dyDescent="0.15">
      <c r="B92" s="125" t="s">
        <v>235</v>
      </c>
      <c r="C92" s="121"/>
      <c r="D92" s="126" t="str">
        <f>IF('調査票(2期主)'!$C$75="","",'調査票(2期主)'!$C$75)</f>
        <v/>
      </c>
      <c r="E92" s="119" t="str">
        <f>IF('調査票(2期主)'!$F$75="","",'調査票(2期主)'!$F$75)</f>
        <v/>
      </c>
      <c r="F92" s="119" t="str">
        <f>IF('調査票(2期主)'!$I$75="","",'調査票(2期主)'!$I$75)</f>
        <v/>
      </c>
      <c r="G92" s="119" t="str">
        <f>IF('調査票(2期主)'!$C$88="","",'調査票(2期主)'!$C$88)</f>
        <v/>
      </c>
      <c r="H92" s="119" t="str">
        <f>IF('調査票(2期主)'!$F$88="","",'調査票(2期主)'!$F$88)</f>
        <v/>
      </c>
      <c r="I92" s="119" t="str">
        <f>IF('調査票(2期主)'!$I$88="","",'調査票(2期主)'!$I$88)</f>
        <v/>
      </c>
      <c r="J92" s="152" t="str">
        <f>IF('調査票(2期主)'!$C$102="","",'調査票(2期主)'!$C$102)</f>
        <v/>
      </c>
      <c r="K92" s="126" t="str">
        <f>IF('調査票(2期従)'!$C$75="","",'調査票(2期従)'!$C$75)</f>
        <v/>
      </c>
      <c r="L92" s="119" t="str">
        <f>IF('調査票(2期従)'!$F$75="","",'調査票(2期従)'!$F$75)</f>
        <v/>
      </c>
      <c r="M92" s="119" t="str">
        <f>IF('調査票(2期従)'!$I$75="","",'調査票(2期従)'!$I$75)</f>
        <v/>
      </c>
      <c r="N92" s="119" t="str">
        <f>IF('調査票(2期従)'!$C$88="","",'調査票(2期従)'!$C$88)</f>
        <v/>
      </c>
      <c r="O92" s="119" t="str">
        <f>IF('調査票(2期従)'!$F$88="","",'調査票(2期従)'!$F$88)</f>
        <v/>
      </c>
      <c r="P92" s="119" t="str">
        <f>IF('調査票(2期従)'!$I$88="","",'調査票(2期従)'!$I$88)</f>
        <v/>
      </c>
      <c r="Q92" s="152" t="str">
        <f>IF('調査票(2期従)'!$C$102="","",'調査票(2期従)'!$C$102)</f>
        <v/>
      </c>
      <c r="R92" s="176"/>
      <c r="S92" s="177"/>
      <c r="T92" s="177"/>
      <c r="U92" s="177"/>
      <c r="V92" s="177"/>
      <c r="W92" s="177"/>
      <c r="X92" s="153"/>
      <c r="Y92" s="197">
        <f t="shared" si="9"/>
        <v>0</v>
      </c>
    </row>
    <row r="93" spans="2:25" x14ac:dyDescent="0.15">
      <c r="B93" s="125" t="s">
        <v>226</v>
      </c>
      <c r="C93" s="121"/>
      <c r="D93" s="126" t="str">
        <f>IF('調査票(2期主)'!$C$76="","",'調査票(2期主)'!$C$76)</f>
        <v/>
      </c>
      <c r="E93" s="119" t="str">
        <f>IF('調査票(2期主)'!$F$76="","",'調査票(2期主)'!$F$76)</f>
        <v/>
      </c>
      <c r="F93" s="119" t="str">
        <f>IF('調査票(2期主)'!$I$76="","",'調査票(2期主)'!$I$76)</f>
        <v/>
      </c>
      <c r="G93" s="119" t="str">
        <f>IF('調査票(2期主)'!$C$89="","",'調査票(2期主)'!$C$89)</f>
        <v/>
      </c>
      <c r="H93" s="119" t="str">
        <f>IF('調査票(2期主)'!$F$89="","",'調査票(2期主)'!$F$89)</f>
        <v/>
      </c>
      <c r="I93" s="119" t="str">
        <f>IF('調査票(2期主)'!$I$89="","",'調査票(2期主)'!$I$89)</f>
        <v/>
      </c>
      <c r="J93" s="152" t="str">
        <f>IF('調査票(2期主)'!$C$103="","",'調査票(2期主)'!$C$103)</f>
        <v/>
      </c>
      <c r="K93" s="126" t="str">
        <f>IF('調査票(2期従)'!$C$76="","",'調査票(2期従)'!$C$76)</f>
        <v/>
      </c>
      <c r="L93" s="119" t="str">
        <f>IF('調査票(2期従)'!$F$76="","",'調査票(2期従)'!$F$76)</f>
        <v/>
      </c>
      <c r="M93" s="119" t="str">
        <f>IF('調査票(2期従)'!$I$76="","",'調査票(2期従)'!$I$76)</f>
        <v/>
      </c>
      <c r="N93" s="119" t="str">
        <f>IF('調査票(2期従)'!$C$89="","",'調査票(2期従)'!$C$89)</f>
        <v/>
      </c>
      <c r="O93" s="119" t="str">
        <f>IF('調査票(2期従)'!$F$89="","",'調査票(2期従)'!$F$89)</f>
        <v/>
      </c>
      <c r="P93" s="119" t="str">
        <f>IF('調査票(2期従)'!$I$89="","",'調査票(2期従)'!$I$89)</f>
        <v/>
      </c>
      <c r="Q93" s="152" t="str">
        <f>IF('調査票(2期従)'!$C$103="","",'調査票(2期従)'!$C$103)</f>
        <v/>
      </c>
      <c r="R93" s="176"/>
      <c r="S93" s="177"/>
      <c r="T93" s="177"/>
      <c r="U93" s="177"/>
      <c r="V93" s="177"/>
      <c r="W93" s="177"/>
      <c r="X93" s="153"/>
      <c r="Y93" s="197">
        <f t="shared" si="9"/>
        <v>0</v>
      </c>
    </row>
    <row r="94" spans="2:25" x14ac:dyDescent="0.15">
      <c r="B94" s="125" t="s">
        <v>228</v>
      </c>
      <c r="C94" s="121"/>
      <c r="D94" s="126" t="str">
        <f>IF('調査票(2期主)'!$C$77="","",'調査票(2期主)'!$C$77)</f>
        <v/>
      </c>
      <c r="E94" s="119" t="str">
        <f>IF('調査票(2期主)'!$F$77="","",'調査票(2期主)'!$F$77)</f>
        <v/>
      </c>
      <c r="F94" s="119" t="str">
        <f>IF('調査票(2期主)'!$I$77="","",'調査票(2期主)'!$I$77)</f>
        <v/>
      </c>
      <c r="G94" s="119" t="str">
        <f>IF('調査票(2期主)'!$C$90="","",'調査票(2期主)'!$C$90)</f>
        <v/>
      </c>
      <c r="H94" s="119" t="str">
        <f>IF('調査票(2期主)'!$F$90="","",'調査票(2期主)'!$F$90)</f>
        <v/>
      </c>
      <c r="I94" s="119" t="str">
        <f>IF('調査票(2期主)'!$I$90="","",'調査票(2期主)'!$I$90)</f>
        <v/>
      </c>
      <c r="J94" s="152" t="str">
        <f>IF('調査票(2期主)'!$C$104="","",'調査票(2期主)'!$C$104)</f>
        <v/>
      </c>
      <c r="K94" s="126" t="str">
        <f>IF('調査票(2期従)'!$C$77="","",'調査票(2期従)'!$C$77)</f>
        <v/>
      </c>
      <c r="L94" s="119" t="str">
        <f>IF('調査票(2期従)'!$F$77="","",'調査票(2期従)'!$F$77)</f>
        <v/>
      </c>
      <c r="M94" s="119" t="str">
        <f>IF('調査票(2期従)'!$I$77="","",'調査票(2期従)'!$I$77)</f>
        <v/>
      </c>
      <c r="N94" s="119" t="str">
        <f>IF('調査票(2期従)'!$C$90="","",'調査票(2期従)'!$C$90)</f>
        <v/>
      </c>
      <c r="O94" s="119" t="str">
        <f>IF('調査票(2期従)'!$F$90="","",'調査票(2期従)'!$F$90)</f>
        <v/>
      </c>
      <c r="P94" s="119" t="str">
        <f>IF('調査票(2期従)'!$I$90="","",'調査票(2期従)'!$I$90)</f>
        <v/>
      </c>
      <c r="Q94" s="152" t="str">
        <f>IF('調査票(2期従)'!$C$104="","",'調査票(2期従)'!$C$104)</f>
        <v/>
      </c>
      <c r="R94" s="176"/>
      <c r="S94" s="177"/>
      <c r="T94" s="177"/>
      <c r="U94" s="177"/>
      <c r="V94" s="177"/>
      <c r="W94" s="177"/>
      <c r="X94" s="153"/>
      <c r="Y94" s="197">
        <f t="shared" si="9"/>
        <v>0</v>
      </c>
    </row>
    <row r="95" spans="2:25" x14ac:dyDescent="0.15">
      <c r="B95" s="125" t="s">
        <v>229</v>
      </c>
      <c r="C95" s="121"/>
      <c r="D95" s="126" t="str">
        <f>IF('調査票(2期主)'!$C$78="","",'調査票(2期主)'!$C$78)</f>
        <v/>
      </c>
      <c r="E95" s="119" t="str">
        <f>IF('調査票(2期主)'!$F$78="","",'調査票(2期主)'!$F$78)</f>
        <v/>
      </c>
      <c r="F95" s="119" t="str">
        <f>IF('調査票(2期主)'!$I$78="","",'調査票(2期主)'!$I$78)</f>
        <v/>
      </c>
      <c r="G95" s="119" t="str">
        <f>IF('調査票(2期主)'!$C$91="","",'調査票(2期主)'!$C$91)</f>
        <v/>
      </c>
      <c r="H95" s="119" t="str">
        <f>IF('調査票(2期主)'!$F$91="","",'調査票(2期主)'!$F$91)</f>
        <v/>
      </c>
      <c r="I95" s="119" t="str">
        <f>IF('調査票(2期主)'!$I$91="","",'調査票(2期主)'!$I$91)</f>
        <v/>
      </c>
      <c r="J95" s="152" t="str">
        <f>IF('調査票(2期主)'!$C$105="","",'調査票(2期主)'!$C$105)</f>
        <v/>
      </c>
      <c r="K95" s="126" t="str">
        <f>IF('調査票(2期従)'!$C$78="","",'調査票(2期従)'!$C$78)</f>
        <v/>
      </c>
      <c r="L95" s="119" t="str">
        <f>IF('調査票(2期従)'!$F$78="","",'調査票(2期従)'!$F$78)</f>
        <v/>
      </c>
      <c r="M95" s="119" t="str">
        <f>IF('調査票(2期従)'!$I$78="","",'調査票(2期従)'!$I$78)</f>
        <v/>
      </c>
      <c r="N95" s="119" t="str">
        <f>IF('調査票(2期従)'!$C$91="","",'調査票(2期従)'!$C$91)</f>
        <v/>
      </c>
      <c r="O95" s="119" t="str">
        <f>IF('調査票(2期従)'!$F$91="","",'調査票(2期従)'!$F$91)</f>
        <v/>
      </c>
      <c r="P95" s="119" t="str">
        <f>IF('調査票(2期従)'!$I$91="","",'調査票(2期従)'!$I$91)</f>
        <v/>
      </c>
      <c r="Q95" s="152" t="str">
        <f>IF('調査票(2期従)'!$C$105="","",'調査票(2期従)'!$C$105)</f>
        <v/>
      </c>
      <c r="R95" s="176"/>
      <c r="S95" s="177"/>
      <c r="T95" s="177"/>
      <c r="U95" s="177"/>
      <c r="V95" s="177"/>
      <c r="W95" s="177"/>
      <c r="X95" s="153"/>
      <c r="Y95" s="197">
        <f t="shared" si="9"/>
        <v>0</v>
      </c>
    </row>
    <row r="96" spans="2:25" x14ac:dyDescent="0.15">
      <c r="B96" s="134" t="s">
        <v>227</v>
      </c>
      <c r="C96" s="135"/>
      <c r="D96" s="172" t="str">
        <f>IF('調査票(2期主)'!$C$79="","",'調査票(2期主)'!$C$79)</f>
        <v/>
      </c>
      <c r="E96" s="137" t="str">
        <f>IF('調査票(2期主)'!$F$79="","",'調査票(2期主)'!$F$79)</f>
        <v/>
      </c>
      <c r="F96" s="137" t="str">
        <f>IF('調査票(2期主)'!$I$79="","",'調査票(2期主)'!$I$79)</f>
        <v/>
      </c>
      <c r="G96" s="137" t="str">
        <f>IF('調査票(2期主)'!$C$92="","",'調査票(2期主)'!$C$92)</f>
        <v/>
      </c>
      <c r="H96" s="137" t="str">
        <f>IF('調査票(2期主)'!$F$92="","",'調査票(2期主)'!$F$92)</f>
        <v/>
      </c>
      <c r="I96" s="137" t="str">
        <f>IF('調査票(2期主)'!$I$92="","",'調査票(2期主)'!$I$92)</f>
        <v/>
      </c>
      <c r="J96" s="173" t="str">
        <f>IF('調査票(2期主)'!$C$106="","",'調査票(2期主)'!$C$106)</f>
        <v/>
      </c>
      <c r="K96" s="172" t="str">
        <f>IF('調査票(2期従)'!$C$79="","",'調査票(2期従)'!$C$79)</f>
        <v/>
      </c>
      <c r="L96" s="137" t="str">
        <f>IF('調査票(2期従)'!$F$79="","",'調査票(2期従)'!$F$79)</f>
        <v/>
      </c>
      <c r="M96" s="137" t="str">
        <f>IF('調査票(2期従)'!$I$79="","",'調査票(2期従)'!$I$79)</f>
        <v/>
      </c>
      <c r="N96" s="137" t="str">
        <f>IF('調査票(2期従)'!$C$92="","",'調査票(2期従)'!$C$92)</f>
        <v/>
      </c>
      <c r="O96" s="137" t="str">
        <f>IF('調査票(2期従)'!$F$92="","",'調査票(2期従)'!$F$92)</f>
        <v/>
      </c>
      <c r="P96" s="137" t="str">
        <f>IF('調査票(2期従)'!$I$92="","",'調査票(2期従)'!$I$92)</f>
        <v/>
      </c>
      <c r="Q96" s="173" t="str">
        <f>IF('調査票(2期従)'!$C$106="","",'調査票(2期従)'!$C$106)</f>
        <v/>
      </c>
      <c r="R96" s="178"/>
      <c r="S96" s="179"/>
      <c r="T96" s="179"/>
      <c r="U96" s="179"/>
      <c r="V96" s="179"/>
      <c r="W96" s="179"/>
      <c r="X96" s="180"/>
      <c r="Y96" s="197">
        <f t="shared" si="9"/>
        <v>0</v>
      </c>
    </row>
    <row r="97" spans="2:25" x14ac:dyDescent="0.15">
      <c r="C97" s="198" t="s">
        <v>268</v>
      </c>
      <c r="D97" s="199" t="str">
        <f>IF('調査票(2期主)'!$J$100="","",'調査票(2期主)'!$J$100)</f>
        <v/>
      </c>
      <c r="E97" s="199" t="str">
        <f>IF('調査票(2期主)'!$J$101="","",'調査票(2期主)'!$J$101)</f>
        <v/>
      </c>
      <c r="F97" s="199" t="str">
        <f>IF('調査票(2期主)'!$J$102="","",'調査票(2期主)'!$J$102)</f>
        <v/>
      </c>
      <c r="G97" s="199" t="str">
        <f>IF('調査票(2期主)'!$J$103="","",'調査票(2期主)'!$J$103)</f>
        <v/>
      </c>
      <c r="H97" s="199" t="str">
        <f>IF('調査票(2期主)'!$J$104="","",'調査票(2期主)'!$J$104)</f>
        <v/>
      </c>
      <c r="I97" s="199" t="str">
        <f>IF('調査票(2期主)'!$J$105="","",'調査票(2期主)'!$J$105)</f>
        <v/>
      </c>
      <c r="J97" s="199" t="str">
        <f>IF('調査票(2期主)'!$J$106="","",'調査票(2期主)'!$J$106)</f>
        <v/>
      </c>
      <c r="K97" s="199" t="str">
        <f>IF('調査票(2期従)'!$J$100="","",'調査票(2期従)'!$J$100)</f>
        <v/>
      </c>
      <c r="L97" s="199" t="str">
        <f>IF('調査票(2期従)'!$J$101="","",'調査票(2期従)'!$J$101)</f>
        <v/>
      </c>
      <c r="M97" s="199" t="str">
        <f>IF('調査票(2期従)'!$J$102="","",'調査票(2期従)'!$J$102)</f>
        <v/>
      </c>
      <c r="N97" s="199" t="str">
        <f>IF('調査票(2期従)'!$J$103="","",'調査票(2期従)'!$J$103)</f>
        <v/>
      </c>
      <c r="O97" s="199" t="str">
        <f>IF('調査票(2期従)'!$J$104="","",'調査票(2期従)'!$J$104)</f>
        <v/>
      </c>
      <c r="P97" s="199" t="str">
        <f>IF('調査票(2期従)'!$J$105="","",'調査票(2期従)'!$J$105)</f>
        <v/>
      </c>
      <c r="Q97" s="199" t="str">
        <f>IF('調査票(2期従)'!$J$106="","",'調査票(2期従)'!$J$106)</f>
        <v/>
      </c>
      <c r="R97" s="181"/>
      <c r="S97" s="181"/>
      <c r="T97" s="181"/>
      <c r="U97" s="181"/>
      <c r="V97" s="181"/>
      <c r="W97" s="181"/>
      <c r="X97" s="181"/>
      <c r="Y97" s="197">
        <f t="shared" si="9"/>
        <v>0</v>
      </c>
    </row>
    <row r="99" spans="2:25" x14ac:dyDescent="0.15">
      <c r="B99" s="101"/>
      <c r="C99" s="102"/>
      <c r="D99" s="103" t="s">
        <v>251</v>
      </c>
      <c r="E99" s="104"/>
      <c r="F99" s="104"/>
      <c r="G99" s="104"/>
      <c r="H99" s="104"/>
      <c r="I99" s="104"/>
      <c r="J99" s="102"/>
      <c r="K99" s="101"/>
      <c r="L99" s="104"/>
      <c r="M99" s="104"/>
      <c r="N99" s="104"/>
      <c r="O99" s="104"/>
      <c r="P99" s="104"/>
      <c r="Q99" s="102"/>
      <c r="R99" s="104"/>
      <c r="S99" s="104"/>
      <c r="T99" s="104"/>
      <c r="U99" s="104"/>
      <c r="V99" s="104"/>
      <c r="W99" s="104"/>
      <c r="X99" s="102"/>
    </row>
    <row r="100" spans="2:25" x14ac:dyDescent="0.15">
      <c r="B100" s="105"/>
      <c r="C100" s="106"/>
      <c r="D100" s="107" t="s">
        <v>249</v>
      </c>
      <c r="E100" s="100"/>
      <c r="F100" s="100"/>
      <c r="G100" s="100"/>
      <c r="H100" s="100"/>
      <c r="I100" s="100"/>
      <c r="J100" s="168"/>
      <c r="K100" s="107" t="s">
        <v>265</v>
      </c>
      <c r="L100" s="100"/>
      <c r="M100" s="100"/>
      <c r="N100" s="100"/>
      <c r="O100" s="100"/>
      <c r="P100" s="100"/>
      <c r="Q100" s="168"/>
      <c r="R100" s="100" t="s">
        <v>248</v>
      </c>
      <c r="X100" s="106"/>
    </row>
    <row r="101" spans="2:25" x14ac:dyDescent="0.15">
      <c r="B101" s="139"/>
      <c r="C101" s="141"/>
      <c r="D101" s="169" t="s">
        <v>263</v>
      </c>
      <c r="E101" s="170" t="s">
        <v>262</v>
      </c>
      <c r="F101" s="170" t="s">
        <v>261</v>
      </c>
      <c r="G101" s="170" t="s">
        <v>260</v>
      </c>
      <c r="H101" s="170" t="s">
        <v>259</v>
      </c>
      <c r="I101" s="170" t="s">
        <v>258</v>
      </c>
      <c r="J101" s="171" t="s">
        <v>257</v>
      </c>
      <c r="K101" s="169" t="s">
        <v>263</v>
      </c>
      <c r="L101" s="170" t="s">
        <v>262</v>
      </c>
      <c r="M101" s="170" t="s">
        <v>261</v>
      </c>
      <c r="N101" s="170" t="s">
        <v>260</v>
      </c>
      <c r="O101" s="170" t="s">
        <v>259</v>
      </c>
      <c r="P101" s="170" t="s">
        <v>258</v>
      </c>
      <c r="Q101" s="171" t="s">
        <v>257</v>
      </c>
      <c r="R101" s="170" t="s">
        <v>263</v>
      </c>
      <c r="S101" s="170" t="s">
        <v>262</v>
      </c>
      <c r="T101" s="170" t="s">
        <v>261</v>
      </c>
      <c r="U101" s="170" t="s">
        <v>260</v>
      </c>
      <c r="V101" s="170" t="s">
        <v>259</v>
      </c>
      <c r="W101" s="170" t="s">
        <v>258</v>
      </c>
      <c r="X101" s="171" t="s">
        <v>257</v>
      </c>
    </row>
    <row r="102" spans="2:25" x14ac:dyDescent="0.15">
      <c r="B102" s="101"/>
      <c r="C102" s="116" t="s">
        <v>256</v>
      </c>
      <c r="D102" s="113" t="str">
        <f>IF('調査票(3期主)'!$E$25="","",VLOOKUP('調査票(3期主)'!$E$25,$AA$31:$AB$42,2,FALSE))</f>
        <v/>
      </c>
      <c r="E102" s="114" t="str">
        <f>IF('調査票(3期主)'!$E$26="","",VLOOKUP('調査票(3期主)'!$E$26,$AA$31:$AB$42,2,FALSE))</f>
        <v/>
      </c>
      <c r="F102" s="114" t="str">
        <f>IF('調査票(3期主)'!$E$27="","",VLOOKUP('調査票(3期主)'!$E$27,$AA$31:$AB$42,2,FALSE))</f>
        <v/>
      </c>
      <c r="G102" s="114" t="str">
        <f>IF('調査票(3期主)'!$E$28="","",VLOOKUP('調査票(3期主)'!$E$28,$AA$31:$AB$42,2,FALSE))</f>
        <v/>
      </c>
      <c r="H102" s="114" t="str">
        <f>IF('調査票(3期主)'!$E$29="","",VLOOKUP('調査票(3期主)'!$E$29,$AA$31:$AB$42,2,FALSE))</f>
        <v/>
      </c>
      <c r="I102" s="114" t="str">
        <f>IF('調査票(3期主)'!$E$30="","",VLOOKUP('調査票(3期主)'!$E$30,$AA$31:$AB$42,2,FALSE))</f>
        <v/>
      </c>
      <c r="J102" s="150" t="str">
        <f>IF('調査票(3期主)'!$E$31="","",VLOOKUP('調査票(3期主)'!$E$31,$AA$31:$AB$42,2,FALSE))</f>
        <v/>
      </c>
      <c r="K102" s="113" t="str">
        <f>IF('調査票(3期従)'!$E$25="","",VLOOKUP('調査票(3期従)'!$E$25,$AA$31:$AB$42,2,FALSE))</f>
        <v/>
      </c>
      <c r="L102" s="114" t="str">
        <f>IF('調査票(3期従)'!$E$26="","",VLOOKUP('調査票(3期従)'!$E$26,$AA$31:$AB$42,2,FALSE))</f>
        <v/>
      </c>
      <c r="M102" s="114" t="str">
        <f>IF('調査票(3期従)'!$E$27="","",VLOOKUP('調査票(3期従)'!$E$27,$AA$31:$AB$42,2,FALSE))</f>
        <v/>
      </c>
      <c r="N102" s="114" t="str">
        <f>IF('調査票(3期従)'!$E$28="","",VLOOKUP('調査票(3期従)'!$E$28,$AA$31:$AB$42,2,FALSE))</f>
        <v/>
      </c>
      <c r="O102" s="114" t="str">
        <f>IF('調査票(3期従)'!$E$29="","",VLOOKUP('調査票(3期従)'!$E$29,$AA$31:$AB$42,2,FALSE))</f>
        <v/>
      </c>
      <c r="P102" s="114" t="str">
        <f>IF('調査票(3期従)'!$E$30="","",VLOOKUP('調査票(3期従)'!$E$30,$AA$31:$AB$42,2,FALSE))</f>
        <v/>
      </c>
      <c r="Q102" s="150" t="str">
        <f>IF('調査票(3期従)'!$E$31="","",VLOOKUP('調査票(3期従)'!$E$31,$AA$31:$AB$42,2,FALSE))</f>
        <v/>
      </c>
      <c r="R102" s="174"/>
      <c r="S102" s="175"/>
      <c r="T102" s="175"/>
      <c r="U102" s="175"/>
      <c r="V102" s="175"/>
      <c r="W102" s="175"/>
      <c r="X102" s="151"/>
    </row>
    <row r="103" spans="2:25" x14ac:dyDescent="0.15">
      <c r="B103" s="105"/>
      <c r="C103" s="121" t="s">
        <v>118</v>
      </c>
      <c r="D103" s="126" t="str">
        <f>IF('調査票(3期主)'!$G$25="","",'調査票(3期主)'!$G$25)</f>
        <v/>
      </c>
      <c r="E103" s="119" t="str">
        <f>IF('調査票(3期主)'!$G$26="","",'調査票(3期主)'!$G$26)</f>
        <v/>
      </c>
      <c r="F103" s="119" t="str">
        <f>IF('調査票(3期主)'!$G$27="","",'調査票(3期主)'!$G$27)</f>
        <v/>
      </c>
      <c r="G103" s="119" t="str">
        <f>IF('調査票(3期主)'!$G$28="","",'調査票(3期主)'!$G$28)</f>
        <v/>
      </c>
      <c r="H103" s="119" t="str">
        <f>IF('調査票(3期主)'!$G$29="","",'調査票(3期主)'!$G$29)</f>
        <v/>
      </c>
      <c r="I103" s="119" t="str">
        <f>IF('調査票(3期主)'!$G$30="","",'調査票(3期主)'!$G$30)</f>
        <v/>
      </c>
      <c r="J103" s="152" t="str">
        <f>IF('調査票(3期主)'!$G$31="","",'調査票(3期主)'!$G$31)</f>
        <v/>
      </c>
      <c r="K103" s="126" t="str">
        <f>IF('調査票(3期従)'!$G$25="","",'調査票(3期従)'!$G$25)</f>
        <v/>
      </c>
      <c r="L103" s="119" t="str">
        <f>IF('調査票(3期従)'!$G$26="","",'調査票(3期従)'!$G$26)</f>
        <v/>
      </c>
      <c r="M103" s="119" t="str">
        <f>IF('調査票(3期従)'!$G$27="","",'調査票(3期従)'!$G$27)</f>
        <v/>
      </c>
      <c r="N103" s="119" t="str">
        <f>IF('調査票(3期従)'!$G$28="","",'調査票(3期従)'!$G$28)</f>
        <v/>
      </c>
      <c r="O103" s="119" t="str">
        <f>IF('調査票(3期従)'!$G$29="","",'調査票(3期従)'!$G$29)</f>
        <v/>
      </c>
      <c r="P103" s="119" t="str">
        <f>IF('調査票(3期従)'!$G$30="","",'調査票(3期従)'!$G$30)</f>
        <v/>
      </c>
      <c r="Q103" s="152" t="str">
        <f>IF('調査票(3期従)'!$G$31="","",'調査票(3期従)'!$G$31)</f>
        <v/>
      </c>
      <c r="R103" s="176"/>
      <c r="S103" s="177"/>
      <c r="T103" s="177"/>
      <c r="U103" s="177"/>
      <c r="V103" s="177"/>
      <c r="W103" s="177"/>
      <c r="X103" s="153"/>
    </row>
    <row r="104" spans="2:25" x14ac:dyDescent="0.15">
      <c r="B104" s="105"/>
      <c r="C104" s="121" t="s">
        <v>267</v>
      </c>
      <c r="D104" s="126" t="str">
        <f>IF('調査票(3期主)'!$H$25="","",VLOOKUP('調査票(3期主)'!$H$25,$AA$44:$AB$49,2,FALSE))</f>
        <v/>
      </c>
      <c r="E104" s="119" t="str">
        <f>IF('調査票(3期主)'!$H$26="","",VLOOKUP('調査票(3期主)'!$H$26,$AA$44:$AB$49,2,FALSE))</f>
        <v/>
      </c>
      <c r="F104" s="119" t="str">
        <f>IF('調査票(3期主)'!$H$27="","",VLOOKUP('調査票(3期主)'!$H$27,$AA$44:$AB$49,2,FALSE))</f>
        <v/>
      </c>
      <c r="G104" s="119" t="str">
        <f>IF('調査票(3期主)'!$H$28="","",VLOOKUP('調査票(3期主)'!$H$28,$AA$44:$AB$49,2,FALSE))</f>
        <v/>
      </c>
      <c r="H104" s="119" t="str">
        <f>IF('調査票(3期主)'!$H$29="","",VLOOKUP('調査票(3期主)'!$H$29,$AA$44:$AB$49,2,FALSE))</f>
        <v/>
      </c>
      <c r="I104" s="119" t="str">
        <f>IF('調査票(3期主)'!$H$30="","",VLOOKUP('調査票(3期主)'!$H$30,$AA$44:$AB$49,2,FALSE))</f>
        <v/>
      </c>
      <c r="J104" s="152" t="str">
        <f>IF('調査票(3期主)'!$H$31="","",VLOOKUP('調査票(3期主)'!$H$31,$AA$44:$AB$49,2,FALSE))</f>
        <v/>
      </c>
      <c r="K104" s="126" t="str">
        <f>IF('調査票(3期従)'!$H$25="","",VLOOKUP('調査票(3期従)'!$H$25,$AA$44:$AB$49,2,FALSE))</f>
        <v/>
      </c>
      <c r="L104" s="119" t="str">
        <f>IF('調査票(3期従)'!$H$26="","",VLOOKUP('調査票(3期従)'!$H$26,$AA$44:$AB$49,2,FALSE))</f>
        <v/>
      </c>
      <c r="M104" s="119" t="str">
        <f>IF('調査票(3期従)'!$H$27="","",VLOOKUP('調査票(3期従)'!$H$27,$AA$44:$AB$49,2,FALSE))</f>
        <v/>
      </c>
      <c r="N104" s="119" t="str">
        <f>IF('調査票(3期従)'!$H$28="","",VLOOKUP('調査票(3期従)'!$H$28,$AA$44:$AB$49,2,FALSE))</f>
        <v/>
      </c>
      <c r="O104" s="119" t="str">
        <f>IF('調査票(3期従)'!$H$29="","",VLOOKUP('調査票(3期従)'!$H$29,$AA$44:$AB$49,2,FALSE))</f>
        <v/>
      </c>
      <c r="P104" s="119" t="str">
        <f>IF('調査票(3期従)'!$H$30="","",VLOOKUP('調査票(3期従)'!$H$30,$AA$44:$AB$49,2,FALSE))</f>
        <v/>
      </c>
      <c r="Q104" s="152" t="str">
        <f>IF('調査票(3期従)'!$H$31="","",VLOOKUP('調査票(3期従)'!$H$31,$AA$44:$AB$49,2,FALSE))</f>
        <v/>
      </c>
      <c r="R104" s="176"/>
      <c r="S104" s="177"/>
      <c r="T104" s="177"/>
      <c r="U104" s="177"/>
      <c r="V104" s="177"/>
      <c r="W104" s="177"/>
      <c r="X104" s="153"/>
    </row>
    <row r="105" spans="2:25" x14ac:dyDescent="0.15">
      <c r="B105" s="105"/>
      <c r="C105" s="121" t="s">
        <v>255</v>
      </c>
      <c r="D105" s="126" t="str">
        <f>IF('調査票(3期主)'!$J$25="","",'調査票(3期主)'!$J$25)</f>
        <v/>
      </c>
      <c r="E105" s="119" t="str">
        <f>IF('調査票(3期主)'!$J$26="","",'調査票(3期主)'!$J$26)</f>
        <v/>
      </c>
      <c r="F105" s="119" t="str">
        <f>IF('調査票(3期主)'!$J$27="","",'調査票(3期主)'!$J$27)</f>
        <v/>
      </c>
      <c r="G105" s="119" t="str">
        <f>IF('調査票(3期主)'!$J$28="","",'調査票(3期主)'!$J$28)</f>
        <v/>
      </c>
      <c r="H105" s="119" t="str">
        <f>IF('調査票(3期主)'!$J$29="","",'調査票(3期主)'!$J$29)</f>
        <v/>
      </c>
      <c r="I105" s="119" t="str">
        <f>IF('調査票(3期主)'!$J$30="","",'調査票(3期主)'!$J$30)</f>
        <v/>
      </c>
      <c r="J105" s="152" t="str">
        <f>IF('調査票(3期主)'!$J$31="","",'調査票(3期主)'!$J$31)</f>
        <v/>
      </c>
      <c r="K105" s="126" t="str">
        <f>IF('調査票(3期従)'!$J$25="","",'調査票(3期従)'!$J$25)</f>
        <v/>
      </c>
      <c r="L105" s="119" t="str">
        <f>IF('調査票(3期従)'!$J$26="","",'調査票(3期従)'!$J$26)</f>
        <v/>
      </c>
      <c r="M105" s="119" t="str">
        <f>IF('調査票(3期従)'!$J$27="","",'調査票(3期従)'!$J$27)</f>
        <v/>
      </c>
      <c r="N105" s="119" t="str">
        <f>IF('調査票(3期従)'!$J$28="","",'調査票(3期従)'!$J$28)</f>
        <v/>
      </c>
      <c r="O105" s="119" t="str">
        <f>IF('調査票(3期従)'!$J$29="","",'調査票(3期従)'!$J$29)</f>
        <v/>
      </c>
      <c r="P105" s="119" t="str">
        <f>IF('調査票(3期従)'!$J$30="","",'調査票(3期従)'!$J$30)</f>
        <v/>
      </c>
      <c r="Q105" s="152" t="str">
        <f>IF('調査票(3期従)'!$J$31="","",'調査票(3期従)'!$J$31)</f>
        <v/>
      </c>
      <c r="R105" s="176"/>
      <c r="S105" s="177"/>
      <c r="T105" s="177"/>
      <c r="U105" s="177"/>
      <c r="V105" s="177"/>
      <c r="W105" s="177"/>
      <c r="X105" s="153"/>
    </row>
    <row r="106" spans="2:25" x14ac:dyDescent="0.15">
      <c r="B106" s="139"/>
      <c r="C106" s="135" t="s">
        <v>254</v>
      </c>
      <c r="D106" s="172" t="str">
        <f>IF('調査票(3期主)'!$K$25="","",'調査票(3期主)'!$K$25)</f>
        <v/>
      </c>
      <c r="E106" s="137" t="str">
        <f>IF('調査票(3期主)'!$K$26="","",'調査票(3期主)'!$K$26)</f>
        <v/>
      </c>
      <c r="F106" s="137" t="str">
        <f>IF('調査票(3期主)'!$K$27="","",'調査票(3期主)'!$K$27)</f>
        <v/>
      </c>
      <c r="G106" s="137" t="str">
        <f>IF('調査票(3期主)'!$K$28="","",'調査票(3期主)'!$K$28)</f>
        <v/>
      </c>
      <c r="H106" s="137" t="str">
        <f>IF('調査票(3期主)'!$K$29="","",'調査票(3期主)'!$K$29)</f>
        <v/>
      </c>
      <c r="I106" s="137" t="str">
        <f>IF('調査票(3期主)'!$K$30="","",'調査票(3期主)'!$K$30)</f>
        <v/>
      </c>
      <c r="J106" s="173" t="str">
        <f>IF('調査票(3期主)'!$K$31="","",'調査票(3期主)'!$K$31)</f>
        <v/>
      </c>
      <c r="K106" s="172" t="str">
        <f>IF('調査票(3期従)'!$K$25="","",'調査票(3期従)'!$K$25)</f>
        <v/>
      </c>
      <c r="L106" s="137" t="str">
        <f>IF('調査票(3期従)'!$K$26="","",'調査票(3期従)'!$K$26)</f>
        <v/>
      </c>
      <c r="M106" s="137" t="str">
        <f>IF('調査票(3期従)'!$K$27="","",'調査票(3期従)'!$K$27)</f>
        <v/>
      </c>
      <c r="N106" s="137" t="str">
        <f>IF('調査票(3期従)'!$K$28="","",'調査票(3期従)'!$K$28)</f>
        <v/>
      </c>
      <c r="O106" s="137" t="str">
        <f>IF('調査票(3期従)'!$K$29="","",'調査票(3期従)'!$K$29)</f>
        <v/>
      </c>
      <c r="P106" s="137" t="str">
        <f>IF('調査票(3期従)'!$K$30="","",'調査票(3期従)'!$K$30)</f>
        <v/>
      </c>
      <c r="Q106" s="173" t="str">
        <f>IF('調査票(3期従)'!$K$31="","",'調査票(3期従)'!$K$31)</f>
        <v/>
      </c>
      <c r="R106" s="178"/>
      <c r="S106" s="179"/>
      <c r="T106" s="179"/>
      <c r="U106" s="179"/>
      <c r="V106" s="179"/>
      <c r="W106" s="179"/>
      <c r="X106" s="180"/>
      <c r="Y106" s="196" t="s">
        <v>266</v>
      </c>
    </row>
    <row r="107" spans="2:25" x14ac:dyDescent="0.15">
      <c r="B107" s="149" t="s">
        <v>220</v>
      </c>
      <c r="C107" s="116"/>
      <c r="D107" s="113" t="str">
        <f>IF('調査票(3期主)'!$C$69="","",'調査票(3期主)'!$C$69)</f>
        <v/>
      </c>
      <c r="E107" s="114" t="str">
        <f>IF('調査票(3期主)'!$F$69="","",'調査票(3期主)'!$F$69)</f>
        <v/>
      </c>
      <c r="F107" s="114" t="str">
        <f>IF('調査票(3期主)'!$I$69="","",'調査票(3期主)'!$I$69)</f>
        <v/>
      </c>
      <c r="G107" s="114" t="str">
        <f>IF('調査票(3期主)'!$C$82="","",'調査票(3期主)'!$C$82)</f>
        <v/>
      </c>
      <c r="H107" s="114" t="str">
        <f>IF('調査票(3期主)'!$F$82="","",'調査票(3期主)'!$F$82)</f>
        <v/>
      </c>
      <c r="I107" s="114" t="str">
        <f>IF('調査票(3期主)'!$I$82="","",'調査票(3期主)'!$I$82)</f>
        <v/>
      </c>
      <c r="J107" s="150" t="str">
        <f>IF('調査票(3期主)'!$C$96="","",'調査票(3期主)'!$C$96)</f>
        <v/>
      </c>
      <c r="K107" s="113" t="str">
        <f>IF('調査票(3期従)'!$C$69="","",'調査票(3期従)'!$C$69)</f>
        <v/>
      </c>
      <c r="L107" s="114" t="str">
        <f>IF('調査票(3期従)'!$F$69="","",'調査票(3期従)'!$F$69)</f>
        <v/>
      </c>
      <c r="M107" s="114" t="str">
        <f>IF('調査票(3期従)'!$I$69="","",'調査票(3期従)'!$I$69)</f>
        <v/>
      </c>
      <c r="N107" s="114" t="str">
        <f>IF('調査票(3期従)'!$C$82="","",'調査票(3期従)'!$C$82)</f>
        <v/>
      </c>
      <c r="O107" s="114" t="str">
        <f>IF('調査票(3期従)'!$F$82="","",'調査票(3期従)'!$F$82)</f>
        <v/>
      </c>
      <c r="P107" s="114" t="str">
        <f>IF('調査票(3期従)'!$I$82="","",'調査票(3期従)'!$I$82)</f>
        <v/>
      </c>
      <c r="Q107" s="150" t="str">
        <f>IF('調査票(3期従)'!$C$96="","",'調査票(3期従)'!$C$96)</f>
        <v/>
      </c>
      <c r="R107" s="174"/>
      <c r="S107" s="175"/>
      <c r="T107" s="175"/>
      <c r="U107" s="175"/>
      <c r="V107" s="175"/>
      <c r="W107" s="175"/>
      <c r="X107" s="151"/>
      <c r="Y107" s="197">
        <f>SUM(D107:X107)</f>
        <v>0</v>
      </c>
    </row>
    <row r="108" spans="2:25" x14ac:dyDescent="0.15">
      <c r="B108" s="125" t="s">
        <v>221</v>
      </c>
      <c r="C108" s="121"/>
      <c r="D108" s="126" t="str">
        <f>IF('調査票(3期主)'!$C$70="","",'調査票(3期主)'!$C$70)</f>
        <v/>
      </c>
      <c r="E108" s="119" t="str">
        <f>IF('調査票(3期主)'!$F$70="","",'調査票(3期主)'!$F$70)</f>
        <v/>
      </c>
      <c r="F108" s="119" t="str">
        <f>IF('調査票(3期主)'!$I$70="","",'調査票(3期主)'!$I$70)</f>
        <v/>
      </c>
      <c r="G108" s="119" t="str">
        <f>IF('調査票(3期主)'!$C$83="","",'調査票(3期主)'!$C$83)</f>
        <v/>
      </c>
      <c r="H108" s="119" t="str">
        <f>IF('調査票(3期主)'!$F$83="","",'調査票(3期主)'!$F$83)</f>
        <v/>
      </c>
      <c r="I108" s="119" t="str">
        <f>IF('調査票(3期主)'!$I$83="","",'調査票(3期主)'!$I$83)</f>
        <v/>
      </c>
      <c r="J108" s="152" t="str">
        <f>IF('調査票(3期主)'!$C$97="","",'調査票(3期主)'!$C$97)</f>
        <v/>
      </c>
      <c r="K108" s="126" t="str">
        <f>IF('調査票(3期従)'!$C$70="","",'調査票(3期従)'!$C$70)</f>
        <v/>
      </c>
      <c r="L108" s="119" t="str">
        <f>IF('調査票(3期従)'!$F$70="","",'調査票(3期従)'!$F$70)</f>
        <v/>
      </c>
      <c r="M108" s="119" t="str">
        <f>IF('調査票(3期従)'!$I$70="","",'調査票(3期従)'!$I$70)</f>
        <v/>
      </c>
      <c r="N108" s="119" t="str">
        <f>IF('調査票(3期従)'!$C$83="","",'調査票(3期従)'!$C$83)</f>
        <v/>
      </c>
      <c r="O108" s="119" t="str">
        <f>IF('調査票(3期従)'!$F$83="","",'調査票(3期従)'!$F$83)</f>
        <v/>
      </c>
      <c r="P108" s="119" t="str">
        <f>IF('調査票(3期従)'!$I$83="","",'調査票(3期従)'!$I$83)</f>
        <v/>
      </c>
      <c r="Q108" s="152" t="str">
        <f>IF('調査票(3期従)'!$C$97="","",'調査票(3期従)'!$C$97)</f>
        <v/>
      </c>
      <c r="R108" s="176"/>
      <c r="S108" s="177"/>
      <c r="T108" s="177"/>
      <c r="U108" s="177"/>
      <c r="V108" s="177"/>
      <c r="W108" s="177"/>
      <c r="X108" s="153"/>
      <c r="Y108" s="197">
        <f t="shared" ref="Y108:Y118" si="10">SUM(D108:X108)</f>
        <v>0</v>
      </c>
    </row>
    <row r="109" spans="2:25" x14ac:dyDescent="0.15">
      <c r="B109" s="125" t="s">
        <v>222</v>
      </c>
      <c r="C109" s="121"/>
      <c r="D109" s="126" t="str">
        <f>IF('調査票(3期主)'!$C$71="","",'調査票(3期主)'!$C$71)</f>
        <v/>
      </c>
      <c r="E109" s="119" t="str">
        <f>IF('調査票(3期主)'!$F$71="","",'調査票(3期主)'!$F$71)</f>
        <v/>
      </c>
      <c r="F109" s="119" t="str">
        <f>IF('調査票(3期主)'!$I$71="","",'調査票(3期主)'!$I$71)</f>
        <v/>
      </c>
      <c r="G109" s="119" t="str">
        <f>IF('調査票(3期主)'!$C$84="","",'調査票(3期主)'!$C$84)</f>
        <v/>
      </c>
      <c r="H109" s="119" t="str">
        <f>IF('調査票(3期主)'!$F$84="","",'調査票(3期主)'!$F$84)</f>
        <v/>
      </c>
      <c r="I109" s="119" t="str">
        <f>IF('調査票(3期主)'!$I$84="","",'調査票(3期主)'!$I$84)</f>
        <v/>
      </c>
      <c r="J109" s="152" t="str">
        <f>IF('調査票(3期主)'!$C$98="","",'調査票(3期主)'!$C$98)</f>
        <v/>
      </c>
      <c r="K109" s="126" t="str">
        <f>IF('調査票(3期従)'!$C$71="","",'調査票(3期従)'!$C$71)</f>
        <v/>
      </c>
      <c r="L109" s="119" t="str">
        <f>IF('調査票(3期従)'!$F$71="","",'調査票(3期従)'!$F$71)</f>
        <v/>
      </c>
      <c r="M109" s="119" t="str">
        <f>IF('調査票(3期従)'!$I$71="","",'調査票(3期従)'!$I$71)</f>
        <v/>
      </c>
      <c r="N109" s="119" t="str">
        <f>IF('調査票(3期従)'!$C$84="","",'調査票(3期従)'!$C$84)</f>
        <v/>
      </c>
      <c r="O109" s="119" t="str">
        <f>IF('調査票(3期従)'!$F$84="","",'調査票(3期従)'!$F$84)</f>
        <v/>
      </c>
      <c r="P109" s="119" t="str">
        <f>IF('調査票(3期従)'!$I$84="","",'調査票(3期従)'!$I$84)</f>
        <v/>
      </c>
      <c r="Q109" s="152" t="str">
        <f>IF('調査票(3期従)'!$C$98="","",'調査票(3期従)'!$C$98)</f>
        <v/>
      </c>
      <c r="R109" s="176"/>
      <c r="S109" s="177"/>
      <c r="T109" s="177"/>
      <c r="U109" s="177"/>
      <c r="V109" s="177"/>
      <c r="W109" s="177"/>
      <c r="X109" s="153"/>
      <c r="Y109" s="197">
        <f t="shared" si="10"/>
        <v>0</v>
      </c>
    </row>
    <row r="110" spans="2:25" x14ac:dyDescent="0.15">
      <c r="B110" s="125" t="s">
        <v>223</v>
      </c>
      <c r="C110" s="121"/>
      <c r="D110" s="126" t="str">
        <f>IF('調査票(3期主)'!$C$72="","",'調査票(3期主)'!$C$72)</f>
        <v/>
      </c>
      <c r="E110" s="119" t="str">
        <f>IF('調査票(3期主)'!$F$72="","",'調査票(3期主)'!$F$72)</f>
        <v/>
      </c>
      <c r="F110" s="119" t="str">
        <f>IF('調査票(3期主)'!$I$72="","",'調査票(3期主)'!$I$72)</f>
        <v/>
      </c>
      <c r="G110" s="119" t="str">
        <f>IF('調査票(3期主)'!$C$85="","",'調査票(3期主)'!$C$85)</f>
        <v/>
      </c>
      <c r="H110" s="119" t="str">
        <f>IF('調査票(3期主)'!$F$85="","",'調査票(3期主)'!$F$85)</f>
        <v/>
      </c>
      <c r="I110" s="119" t="str">
        <f>IF('調査票(3期主)'!$I$85="","",'調査票(3期主)'!$I$85)</f>
        <v/>
      </c>
      <c r="J110" s="152" t="str">
        <f>IF('調査票(3期主)'!$C$99="","",'調査票(3期主)'!$C$99)</f>
        <v/>
      </c>
      <c r="K110" s="126" t="str">
        <f>IF('調査票(3期従)'!$C$72="","",'調査票(3期従)'!$C$72)</f>
        <v/>
      </c>
      <c r="L110" s="119" t="str">
        <f>IF('調査票(3期従)'!$F$72="","",'調査票(3期従)'!$F$72)</f>
        <v/>
      </c>
      <c r="M110" s="119" t="str">
        <f>IF('調査票(3期従)'!$I$72="","",'調査票(3期従)'!$I$72)</f>
        <v/>
      </c>
      <c r="N110" s="119" t="str">
        <f>IF('調査票(3期従)'!$C$85="","",'調査票(3期従)'!$C$85)</f>
        <v/>
      </c>
      <c r="O110" s="119" t="str">
        <f>IF('調査票(3期従)'!$F$85="","",'調査票(3期従)'!$F$85)</f>
        <v/>
      </c>
      <c r="P110" s="119" t="str">
        <f>IF('調査票(3期従)'!$I$85="","",'調査票(3期従)'!$I$85)</f>
        <v/>
      </c>
      <c r="Q110" s="152" t="str">
        <f>IF('調査票(3期従)'!$C$99="","",'調査票(3期従)'!$C$99)</f>
        <v/>
      </c>
      <c r="R110" s="176"/>
      <c r="S110" s="177"/>
      <c r="T110" s="177"/>
      <c r="U110" s="177"/>
      <c r="V110" s="177"/>
      <c r="W110" s="177"/>
      <c r="X110" s="153"/>
      <c r="Y110" s="197">
        <f t="shared" si="10"/>
        <v>0</v>
      </c>
    </row>
    <row r="111" spans="2:25" x14ac:dyDescent="0.15">
      <c r="B111" s="125" t="s">
        <v>224</v>
      </c>
      <c r="C111" s="121"/>
      <c r="D111" s="126" t="str">
        <f>IF('調査票(3期主)'!$C$73="","",'調査票(3期主)'!$C$73)</f>
        <v/>
      </c>
      <c r="E111" s="119" t="str">
        <f>IF('調査票(3期主)'!$F$73="","",'調査票(3期主)'!$F$73)</f>
        <v/>
      </c>
      <c r="F111" s="119" t="str">
        <f>IF('調査票(3期主)'!$I$73="","",'調査票(3期主)'!$I$73)</f>
        <v/>
      </c>
      <c r="G111" s="119" t="str">
        <f>IF('調査票(3期主)'!$C$86="","",'調査票(3期主)'!$C$86)</f>
        <v/>
      </c>
      <c r="H111" s="119" t="str">
        <f>IF('調査票(3期主)'!$F$86="","",'調査票(3期主)'!$F$86)</f>
        <v/>
      </c>
      <c r="I111" s="119" t="str">
        <f>IF('調査票(3期主)'!$I$86="","",'調査票(3期主)'!$I$86)</f>
        <v/>
      </c>
      <c r="J111" s="152" t="str">
        <f>IF('調査票(3期主)'!$C$100="","",'調査票(3期主)'!$C$100)</f>
        <v/>
      </c>
      <c r="K111" s="126" t="str">
        <f>IF('調査票(3期従)'!$C$73="","",'調査票(3期従)'!$C$73)</f>
        <v/>
      </c>
      <c r="L111" s="119" t="str">
        <f>IF('調査票(3期従)'!$F$73="","",'調査票(3期従)'!$F$73)</f>
        <v/>
      </c>
      <c r="M111" s="119" t="str">
        <f>IF('調査票(3期従)'!$I$73="","",'調査票(3期従)'!$I$73)</f>
        <v/>
      </c>
      <c r="N111" s="119" t="str">
        <f>IF('調査票(3期従)'!$C$86="","",'調査票(3期従)'!$C$86)</f>
        <v/>
      </c>
      <c r="O111" s="119" t="str">
        <f>IF('調査票(3期従)'!$F$86="","",'調査票(3期従)'!$F$86)</f>
        <v/>
      </c>
      <c r="P111" s="119" t="str">
        <f>IF('調査票(3期従)'!$I$86="","",'調査票(3期従)'!$I$86)</f>
        <v/>
      </c>
      <c r="Q111" s="152" t="str">
        <f>IF('調査票(3期従)'!$C$100="","",'調査票(3期従)'!$C$100)</f>
        <v/>
      </c>
      <c r="R111" s="176"/>
      <c r="S111" s="177"/>
      <c r="T111" s="177"/>
      <c r="U111" s="177"/>
      <c r="V111" s="177"/>
      <c r="W111" s="177"/>
      <c r="X111" s="153"/>
      <c r="Y111" s="197">
        <f t="shared" si="10"/>
        <v>0</v>
      </c>
    </row>
    <row r="112" spans="2:25" x14ac:dyDescent="0.15">
      <c r="B112" s="125" t="s">
        <v>225</v>
      </c>
      <c r="C112" s="121"/>
      <c r="D112" s="126" t="str">
        <f>IF('調査票(3期主)'!$C$74="","",'調査票(3期主)'!$C$74)</f>
        <v/>
      </c>
      <c r="E112" s="119" t="str">
        <f>IF('調査票(3期主)'!$F$74="","",'調査票(3期主)'!$F$74)</f>
        <v/>
      </c>
      <c r="F112" s="119" t="str">
        <f>IF('調査票(3期主)'!$I$74="","",'調査票(3期主)'!$I$74)</f>
        <v/>
      </c>
      <c r="G112" s="119" t="str">
        <f>IF('調査票(3期主)'!$C$87="","",'調査票(3期主)'!$C$87)</f>
        <v/>
      </c>
      <c r="H112" s="119" t="str">
        <f>IF('調査票(3期主)'!$F$87="","",'調査票(3期主)'!$F$87)</f>
        <v/>
      </c>
      <c r="I112" s="119" t="str">
        <f>IF('調査票(3期主)'!$I$87="","",'調査票(3期主)'!$I$87)</f>
        <v/>
      </c>
      <c r="J112" s="152" t="str">
        <f>IF('調査票(3期主)'!$C$101="","",'調査票(3期主)'!$C$101)</f>
        <v/>
      </c>
      <c r="K112" s="126" t="str">
        <f>IF('調査票(3期従)'!$C$74="","",'調査票(3期従)'!$C$74)</f>
        <v/>
      </c>
      <c r="L112" s="119" t="str">
        <f>IF('調査票(3期従)'!$F$74="","",'調査票(3期従)'!$F$74)</f>
        <v/>
      </c>
      <c r="M112" s="119" t="str">
        <f>IF('調査票(3期従)'!$I$74="","",'調査票(3期従)'!$I$74)</f>
        <v/>
      </c>
      <c r="N112" s="119" t="str">
        <f>IF('調査票(3期従)'!$C$87="","",'調査票(3期従)'!$C$87)</f>
        <v/>
      </c>
      <c r="O112" s="119" t="str">
        <f>IF('調査票(3期従)'!$F$87="","",'調査票(3期従)'!$F$87)</f>
        <v/>
      </c>
      <c r="P112" s="119" t="str">
        <f>IF('調査票(3期従)'!$I$87="","",'調査票(3期従)'!$I$87)</f>
        <v/>
      </c>
      <c r="Q112" s="152" t="str">
        <f>IF('調査票(3期従)'!$C$101="","",'調査票(3期従)'!$C$101)</f>
        <v/>
      </c>
      <c r="R112" s="176"/>
      <c r="S112" s="177"/>
      <c r="T112" s="177"/>
      <c r="U112" s="177"/>
      <c r="V112" s="177"/>
      <c r="W112" s="177"/>
      <c r="X112" s="153"/>
      <c r="Y112" s="197">
        <f t="shared" si="10"/>
        <v>0</v>
      </c>
    </row>
    <row r="113" spans="2:25" x14ac:dyDescent="0.15">
      <c r="B113" s="125" t="s">
        <v>235</v>
      </c>
      <c r="C113" s="121"/>
      <c r="D113" s="126" t="str">
        <f>IF('調査票(3期主)'!$C$75="","",'調査票(3期主)'!$C$75)</f>
        <v/>
      </c>
      <c r="E113" s="119" t="str">
        <f>IF('調査票(3期主)'!$F$75="","",'調査票(3期主)'!$F$75)</f>
        <v/>
      </c>
      <c r="F113" s="119" t="str">
        <f>IF('調査票(3期主)'!$I$75="","",'調査票(3期主)'!$I$75)</f>
        <v/>
      </c>
      <c r="G113" s="119" t="str">
        <f>IF('調査票(3期主)'!$C$88="","",'調査票(3期主)'!$C$88)</f>
        <v/>
      </c>
      <c r="H113" s="119" t="str">
        <f>IF('調査票(3期主)'!$F$88="","",'調査票(3期主)'!$F$88)</f>
        <v/>
      </c>
      <c r="I113" s="119" t="str">
        <f>IF('調査票(3期主)'!$I$88="","",'調査票(3期主)'!$I$88)</f>
        <v/>
      </c>
      <c r="J113" s="152" t="str">
        <f>IF('調査票(3期主)'!$C$102="","",'調査票(3期主)'!$C$102)</f>
        <v/>
      </c>
      <c r="K113" s="126" t="str">
        <f>IF('調査票(3期従)'!$C$75="","",'調査票(3期従)'!$C$75)</f>
        <v/>
      </c>
      <c r="L113" s="119" t="str">
        <f>IF('調査票(3期従)'!$F$75="","",'調査票(3期従)'!$F$75)</f>
        <v/>
      </c>
      <c r="M113" s="119" t="str">
        <f>IF('調査票(3期従)'!$I$75="","",'調査票(3期従)'!$I$75)</f>
        <v/>
      </c>
      <c r="N113" s="119" t="str">
        <f>IF('調査票(3期従)'!$C$88="","",'調査票(3期従)'!$C$88)</f>
        <v/>
      </c>
      <c r="O113" s="119" t="str">
        <f>IF('調査票(3期従)'!$F$88="","",'調査票(3期従)'!$F$88)</f>
        <v/>
      </c>
      <c r="P113" s="119" t="str">
        <f>IF('調査票(3期従)'!$I$88="","",'調査票(3期従)'!$I$88)</f>
        <v/>
      </c>
      <c r="Q113" s="152" t="str">
        <f>IF('調査票(3期従)'!$C$102="","",'調査票(3期従)'!$C$102)</f>
        <v/>
      </c>
      <c r="R113" s="176"/>
      <c r="S113" s="177"/>
      <c r="T113" s="177"/>
      <c r="U113" s="177"/>
      <c r="V113" s="177"/>
      <c r="W113" s="177"/>
      <c r="X113" s="153"/>
      <c r="Y113" s="197">
        <f t="shared" si="10"/>
        <v>0</v>
      </c>
    </row>
    <row r="114" spans="2:25" x14ac:dyDescent="0.15">
      <c r="B114" s="125" t="s">
        <v>226</v>
      </c>
      <c r="C114" s="121"/>
      <c r="D114" s="126" t="str">
        <f>IF('調査票(3期主)'!$C$76="","",'調査票(3期主)'!$C$76)</f>
        <v/>
      </c>
      <c r="E114" s="119" t="str">
        <f>IF('調査票(3期主)'!$F$76="","",'調査票(3期主)'!$F$76)</f>
        <v/>
      </c>
      <c r="F114" s="119" t="str">
        <f>IF('調査票(3期主)'!$I$76="","",'調査票(3期主)'!$I$76)</f>
        <v/>
      </c>
      <c r="G114" s="119" t="str">
        <f>IF('調査票(3期主)'!$C$89="","",'調査票(3期主)'!$C$89)</f>
        <v/>
      </c>
      <c r="H114" s="119" t="str">
        <f>IF('調査票(3期主)'!$F$89="","",'調査票(3期主)'!$F$89)</f>
        <v/>
      </c>
      <c r="I114" s="119" t="str">
        <f>IF('調査票(3期主)'!$I$89="","",'調査票(3期主)'!$I$89)</f>
        <v/>
      </c>
      <c r="J114" s="152" t="str">
        <f>IF('調査票(3期主)'!$C$103="","",'調査票(3期主)'!$C$103)</f>
        <v/>
      </c>
      <c r="K114" s="126" t="str">
        <f>IF('調査票(3期従)'!$C$76="","",'調査票(3期従)'!$C$76)</f>
        <v/>
      </c>
      <c r="L114" s="119" t="str">
        <f>IF('調査票(3期従)'!$F$76="","",'調査票(3期従)'!$F$76)</f>
        <v/>
      </c>
      <c r="M114" s="119" t="str">
        <f>IF('調査票(3期従)'!$I$76="","",'調査票(3期従)'!$I$76)</f>
        <v/>
      </c>
      <c r="N114" s="119" t="str">
        <f>IF('調査票(3期従)'!$C$89="","",'調査票(3期従)'!$C$89)</f>
        <v/>
      </c>
      <c r="O114" s="119" t="str">
        <f>IF('調査票(3期従)'!$F$89="","",'調査票(3期従)'!$F$89)</f>
        <v/>
      </c>
      <c r="P114" s="119" t="str">
        <f>IF('調査票(3期従)'!$I$89="","",'調査票(3期従)'!$I$89)</f>
        <v/>
      </c>
      <c r="Q114" s="152" t="str">
        <f>IF('調査票(3期従)'!$C$103="","",'調査票(3期従)'!$C$103)</f>
        <v/>
      </c>
      <c r="R114" s="176"/>
      <c r="S114" s="177"/>
      <c r="T114" s="177"/>
      <c r="U114" s="177"/>
      <c r="V114" s="177"/>
      <c r="W114" s="177"/>
      <c r="X114" s="153"/>
      <c r="Y114" s="197">
        <f t="shared" si="10"/>
        <v>0</v>
      </c>
    </row>
    <row r="115" spans="2:25" x14ac:dyDescent="0.15">
      <c r="B115" s="125" t="s">
        <v>228</v>
      </c>
      <c r="C115" s="121"/>
      <c r="D115" s="126" t="str">
        <f>IF('調査票(3期主)'!$C$77="","",'調査票(3期主)'!$C$77)</f>
        <v/>
      </c>
      <c r="E115" s="119" t="str">
        <f>IF('調査票(3期主)'!$F$77="","",'調査票(3期主)'!$F$77)</f>
        <v/>
      </c>
      <c r="F115" s="119" t="str">
        <f>IF('調査票(3期主)'!$I$77="","",'調査票(3期主)'!$I$77)</f>
        <v/>
      </c>
      <c r="G115" s="119" t="str">
        <f>IF('調査票(3期主)'!$C$90="","",'調査票(3期主)'!$C$90)</f>
        <v/>
      </c>
      <c r="H115" s="119" t="str">
        <f>IF('調査票(3期主)'!$F$90="","",'調査票(3期主)'!$F$90)</f>
        <v/>
      </c>
      <c r="I115" s="119" t="str">
        <f>IF('調査票(3期主)'!$I$90="","",'調査票(3期主)'!$I$90)</f>
        <v/>
      </c>
      <c r="J115" s="152" t="str">
        <f>IF('調査票(3期主)'!$C$104="","",'調査票(3期主)'!$C$104)</f>
        <v/>
      </c>
      <c r="K115" s="126" t="str">
        <f>IF('調査票(3期従)'!$C$77="","",'調査票(3期従)'!$C$77)</f>
        <v/>
      </c>
      <c r="L115" s="119" t="str">
        <f>IF('調査票(3期従)'!$F$77="","",'調査票(3期従)'!$F$77)</f>
        <v/>
      </c>
      <c r="M115" s="119" t="str">
        <f>IF('調査票(3期従)'!$I$77="","",'調査票(3期従)'!$I$77)</f>
        <v/>
      </c>
      <c r="N115" s="119" t="str">
        <f>IF('調査票(3期従)'!$C$90="","",'調査票(3期従)'!$C$90)</f>
        <v/>
      </c>
      <c r="O115" s="119" t="str">
        <f>IF('調査票(3期従)'!$F$90="","",'調査票(3期従)'!$F$90)</f>
        <v/>
      </c>
      <c r="P115" s="119" t="str">
        <f>IF('調査票(3期従)'!$I$90="","",'調査票(3期従)'!$I$90)</f>
        <v/>
      </c>
      <c r="Q115" s="152" t="str">
        <f>IF('調査票(3期従)'!$C$104="","",'調査票(3期従)'!$C$104)</f>
        <v/>
      </c>
      <c r="R115" s="176"/>
      <c r="S115" s="177"/>
      <c r="T115" s="177"/>
      <c r="U115" s="177"/>
      <c r="V115" s="177"/>
      <c r="W115" s="177"/>
      <c r="X115" s="153"/>
      <c r="Y115" s="197">
        <f t="shared" si="10"/>
        <v>0</v>
      </c>
    </row>
    <row r="116" spans="2:25" x14ac:dyDescent="0.15">
      <c r="B116" s="125" t="s">
        <v>229</v>
      </c>
      <c r="C116" s="121"/>
      <c r="D116" s="126" t="str">
        <f>IF('調査票(3期主)'!$C$78="","",'調査票(3期主)'!$C$78)</f>
        <v/>
      </c>
      <c r="E116" s="119" t="str">
        <f>IF('調査票(3期主)'!$F$78="","",'調査票(3期主)'!$F$78)</f>
        <v/>
      </c>
      <c r="F116" s="119" t="str">
        <f>IF('調査票(3期主)'!$I$78="","",'調査票(3期主)'!$I$78)</f>
        <v/>
      </c>
      <c r="G116" s="119" t="str">
        <f>IF('調査票(3期主)'!$C$91="","",'調査票(3期主)'!$C$91)</f>
        <v/>
      </c>
      <c r="H116" s="119" t="str">
        <f>IF('調査票(3期主)'!$F$91="","",'調査票(3期主)'!$F$91)</f>
        <v/>
      </c>
      <c r="I116" s="119" t="str">
        <f>IF('調査票(3期主)'!$I$91="","",'調査票(3期主)'!$I$91)</f>
        <v/>
      </c>
      <c r="J116" s="152" t="str">
        <f>IF('調査票(3期主)'!$C$105="","",'調査票(3期主)'!$C$105)</f>
        <v/>
      </c>
      <c r="K116" s="126" t="str">
        <f>IF('調査票(3期従)'!$C$78="","",'調査票(3期従)'!$C$78)</f>
        <v/>
      </c>
      <c r="L116" s="119" t="str">
        <f>IF('調査票(3期従)'!$F$78="","",'調査票(3期従)'!$F$78)</f>
        <v/>
      </c>
      <c r="M116" s="119" t="str">
        <f>IF('調査票(3期従)'!$I$78="","",'調査票(3期従)'!$I$78)</f>
        <v/>
      </c>
      <c r="N116" s="119" t="str">
        <f>IF('調査票(3期従)'!$C$91="","",'調査票(3期従)'!$C$91)</f>
        <v/>
      </c>
      <c r="O116" s="119" t="str">
        <f>IF('調査票(3期従)'!$F$91="","",'調査票(3期従)'!$F$91)</f>
        <v/>
      </c>
      <c r="P116" s="119" t="str">
        <f>IF('調査票(3期従)'!$I$91="","",'調査票(3期従)'!$I$91)</f>
        <v/>
      </c>
      <c r="Q116" s="152" t="str">
        <f>IF('調査票(3期従)'!$C$105="","",'調査票(3期従)'!$C$105)</f>
        <v/>
      </c>
      <c r="R116" s="176"/>
      <c r="S116" s="177"/>
      <c r="T116" s="177"/>
      <c r="U116" s="177"/>
      <c r="V116" s="177"/>
      <c r="W116" s="177"/>
      <c r="X116" s="153"/>
      <c r="Y116" s="197">
        <f t="shared" si="10"/>
        <v>0</v>
      </c>
    </row>
    <row r="117" spans="2:25" x14ac:dyDescent="0.15">
      <c r="B117" s="134" t="s">
        <v>227</v>
      </c>
      <c r="C117" s="135"/>
      <c r="D117" s="172" t="str">
        <f>IF('調査票(3期主)'!$C$79="","",'調査票(3期主)'!$C$79)</f>
        <v/>
      </c>
      <c r="E117" s="137" t="str">
        <f>IF('調査票(3期主)'!$F$79="","",'調査票(3期主)'!$F$79)</f>
        <v/>
      </c>
      <c r="F117" s="137" t="str">
        <f>IF('調査票(3期主)'!$I$79="","",'調査票(3期主)'!$I$79)</f>
        <v/>
      </c>
      <c r="G117" s="137" t="str">
        <f>IF('調査票(3期主)'!$C$92="","",'調査票(3期主)'!$C$92)</f>
        <v/>
      </c>
      <c r="H117" s="137" t="str">
        <f>IF('調査票(3期主)'!$F$92="","",'調査票(3期主)'!$F$92)</f>
        <v/>
      </c>
      <c r="I117" s="137" t="str">
        <f>IF('調査票(3期主)'!$I$92="","",'調査票(3期主)'!$I$92)</f>
        <v/>
      </c>
      <c r="J117" s="173" t="str">
        <f>IF('調査票(3期主)'!$C$106="","",'調査票(3期主)'!$C$106)</f>
        <v/>
      </c>
      <c r="K117" s="172" t="str">
        <f>IF('調査票(3期従)'!$C$79="","",'調査票(3期従)'!$C$79)</f>
        <v/>
      </c>
      <c r="L117" s="137" t="str">
        <f>IF('調査票(3期従)'!$F$79="","",'調査票(3期従)'!$F$79)</f>
        <v/>
      </c>
      <c r="M117" s="137" t="str">
        <f>IF('調査票(3期従)'!$I$79="","",'調査票(3期従)'!$I$79)</f>
        <v/>
      </c>
      <c r="N117" s="137" t="str">
        <f>IF('調査票(3期従)'!$C$92="","",'調査票(3期従)'!$C$92)</f>
        <v/>
      </c>
      <c r="O117" s="137" t="str">
        <f>IF('調査票(3期従)'!$F$92="","",'調査票(3期従)'!$F$92)</f>
        <v/>
      </c>
      <c r="P117" s="137" t="str">
        <f>IF('調査票(3期従)'!$I$92="","",'調査票(3期従)'!$I$92)</f>
        <v/>
      </c>
      <c r="Q117" s="173" t="str">
        <f>IF('調査票(3期従)'!$C$106="","",'調査票(3期従)'!$C$106)</f>
        <v/>
      </c>
      <c r="R117" s="178"/>
      <c r="S117" s="179"/>
      <c r="T117" s="179"/>
      <c r="U117" s="179"/>
      <c r="V117" s="179"/>
      <c r="W117" s="179"/>
      <c r="X117" s="180"/>
      <c r="Y117" s="197">
        <f t="shared" si="10"/>
        <v>0</v>
      </c>
    </row>
    <row r="118" spans="2:25" x14ac:dyDescent="0.15">
      <c r="C118" s="198" t="s">
        <v>268</v>
      </c>
      <c r="D118" s="199" t="str">
        <f>IF('調査票(3期主)'!$J$100="","",'調査票(3期主)'!$J$100)</f>
        <v/>
      </c>
      <c r="E118" s="199" t="str">
        <f>IF('調査票(3期主)'!$J$101="","",'調査票(3期主)'!$J$101)</f>
        <v/>
      </c>
      <c r="F118" s="199" t="str">
        <f>IF('調査票(3期主)'!$J$102="","",'調査票(3期主)'!$J$102)</f>
        <v/>
      </c>
      <c r="G118" s="199" t="str">
        <f>IF('調査票(3期主)'!$J$103="","",'調査票(3期主)'!$J$103)</f>
        <v/>
      </c>
      <c r="H118" s="199" t="str">
        <f>IF('調査票(3期主)'!$J$104="","",'調査票(3期主)'!$J$104)</f>
        <v/>
      </c>
      <c r="I118" s="199" t="str">
        <f>IF('調査票(3期主)'!$J$105="","",'調査票(3期主)'!$J$105)</f>
        <v/>
      </c>
      <c r="J118" s="199" t="str">
        <f>IF('調査票(3期主)'!$J$106="","",'調査票(3期主)'!$J$106)</f>
        <v/>
      </c>
      <c r="K118" s="199" t="str">
        <f>IF('調査票(3期従)'!$J$100="","",'調査票(3期従)'!$J$100)</f>
        <v/>
      </c>
      <c r="L118" s="199" t="str">
        <f>IF('調査票(3期従)'!$J$101="","",'調査票(3期従)'!$J$101)</f>
        <v/>
      </c>
      <c r="M118" s="199" t="str">
        <f>IF('調査票(3期従)'!$J$102="","",'調査票(3期従)'!$J$102)</f>
        <v/>
      </c>
      <c r="N118" s="199" t="str">
        <f>IF('調査票(3期従)'!$J$103="","",'調査票(3期従)'!$J$103)</f>
        <v/>
      </c>
      <c r="O118" s="199" t="str">
        <f>IF('調査票(3期従)'!$J$104="","",'調査票(3期従)'!$J$104)</f>
        <v/>
      </c>
      <c r="P118" s="199" t="str">
        <f>IF('調査票(3期従)'!$J$105="","",'調査票(3期従)'!$J$105)</f>
        <v/>
      </c>
      <c r="Q118" s="199" t="str">
        <f>IF('調査票(3期従)'!$J$106="","",'調査票(3期従)'!$J$106)</f>
        <v/>
      </c>
      <c r="R118" s="181"/>
      <c r="S118" s="181"/>
      <c r="T118" s="181"/>
      <c r="U118" s="181"/>
      <c r="V118" s="181"/>
      <c r="W118" s="181"/>
      <c r="X118" s="181"/>
      <c r="Y118" s="197">
        <f t="shared" si="10"/>
        <v>0</v>
      </c>
    </row>
    <row r="120" spans="2:25" x14ac:dyDescent="0.15">
      <c r="C120" s="197" t="s">
        <v>269</v>
      </c>
      <c r="D120" s="197" t="str">
        <f>D76</f>
        <v/>
      </c>
      <c r="E120" s="197" t="str">
        <f t="shared" ref="E120:X120" si="11">E76</f>
        <v/>
      </c>
      <c r="F120" s="197" t="str">
        <f t="shared" si="11"/>
        <v/>
      </c>
      <c r="G120" s="197" t="str">
        <f t="shared" si="11"/>
        <v/>
      </c>
      <c r="H120" s="197" t="str">
        <f t="shared" si="11"/>
        <v/>
      </c>
      <c r="I120" s="197" t="str">
        <f t="shared" si="11"/>
        <v/>
      </c>
      <c r="J120" s="197" t="str">
        <f t="shared" si="11"/>
        <v/>
      </c>
      <c r="K120" s="197" t="str">
        <f t="shared" si="11"/>
        <v/>
      </c>
      <c r="L120" s="197" t="str">
        <f t="shared" si="11"/>
        <v/>
      </c>
      <c r="M120" s="197" t="str">
        <f t="shared" si="11"/>
        <v/>
      </c>
      <c r="N120" s="197" t="str">
        <f t="shared" si="11"/>
        <v/>
      </c>
      <c r="O120" s="197" t="str">
        <f t="shared" si="11"/>
        <v/>
      </c>
      <c r="P120" s="197" t="str">
        <f t="shared" si="11"/>
        <v/>
      </c>
      <c r="Q120" s="197" t="str">
        <f t="shared" si="11"/>
        <v/>
      </c>
      <c r="R120" s="197" t="str">
        <f t="shared" si="11"/>
        <v/>
      </c>
      <c r="S120" s="197" t="str">
        <f t="shared" si="11"/>
        <v/>
      </c>
      <c r="T120" s="197" t="str">
        <f t="shared" si="11"/>
        <v/>
      </c>
      <c r="U120" s="197" t="str">
        <f t="shared" si="11"/>
        <v/>
      </c>
      <c r="V120" s="197" t="str">
        <f t="shared" si="11"/>
        <v/>
      </c>
      <c r="W120" s="197" t="str">
        <f t="shared" si="11"/>
        <v/>
      </c>
      <c r="X120" s="197" t="str">
        <f t="shared" si="11"/>
        <v/>
      </c>
    </row>
    <row r="121" spans="2:25" x14ac:dyDescent="0.15">
      <c r="C121" s="197" t="s">
        <v>270</v>
      </c>
      <c r="D121" s="197" t="str">
        <f>D97</f>
        <v/>
      </c>
      <c r="E121" s="197" t="str">
        <f t="shared" ref="E121:X121" si="12">E97</f>
        <v/>
      </c>
      <c r="F121" s="197" t="str">
        <f t="shared" si="12"/>
        <v/>
      </c>
      <c r="G121" s="197" t="str">
        <f t="shared" si="12"/>
        <v/>
      </c>
      <c r="H121" s="197" t="str">
        <f t="shared" si="12"/>
        <v/>
      </c>
      <c r="I121" s="197" t="str">
        <f t="shared" si="12"/>
        <v/>
      </c>
      <c r="J121" s="197" t="str">
        <f t="shared" si="12"/>
        <v/>
      </c>
      <c r="K121" s="197" t="str">
        <f t="shared" si="12"/>
        <v/>
      </c>
      <c r="L121" s="197" t="str">
        <f t="shared" si="12"/>
        <v/>
      </c>
      <c r="M121" s="197" t="str">
        <f t="shared" si="12"/>
        <v/>
      </c>
      <c r="N121" s="197" t="str">
        <f t="shared" si="12"/>
        <v/>
      </c>
      <c r="O121" s="197" t="str">
        <f t="shared" si="12"/>
        <v/>
      </c>
      <c r="P121" s="197" t="str">
        <f t="shared" si="12"/>
        <v/>
      </c>
      <c r="Q121" s="197" t="str">
        <f t="shared" si="12"/>
        <v/>
      </c>
      <c r="R121" s="197">
        <f t="shared" si="12"/>
        <v>0</v>
      </c>
      <c r="S121" s="197">
        <f t="shared" si="12"/>
        <v>0</v>
      </c>
      <c r="T121" s="197">
        <f t="shared" si="12"/>
        <v>0</v>
      </c>
      <c r="U121" s="197">
        <f t="shared" si="12"/>
        <v>0</v>
      </c>
      <c r="V121" s="197">
        <f t="shared" si="12"/>
        <v>0</v>
      </c>
      <c r="W121" s="197">
        <f t="shared" si="12"/>
        <v>0</v>
      </c>
      <c r="X121" s="197">
        <f t="shared" si="12"/>
        <v>0</v>
      </c>
    </row>
    <row r="122" spans="2:25" x14ac:dyDescent="0.15">
      <c r="C122" s="197" t="s">
        <v>271</v>
      </c>
      <c r="D122" s="197" t="str">
        <f>D118</f>
        <v/>
      </c>
      <c r="E122" s="197" t="str">
        <f t="shared" ref="E122:X122" si="13">E118</f>
        <v/>
      </c>
      <c r="F122" s="197" t="str">
        <f t="shared" si="13"/>
        <v/>
      </c>
      <c r="G122" s="197" t="str">
        <f t="shared" si="13"/>
        <v/>
      </c>
      <c r="H122" s="197" t="str">
        <f t="shared" si="13"/>
        <v/>
      </c>
      <c r="I122" s="197" t="str">
        <f t="shared" si="13"/>
        <v/>
      </c>
      <c r="J122" s="197" t="str">
        <f t="shared" si="13"/>
        <v/>
      </c>
      <c r="K122" s="197" t="str">
        <f t="shared" si="13"/>
        <v/>
      </c>
      <c r="L122" s="197" t="str">
        <f t="shared" si="13"/>
        <v/>
      </c>
      <c r="M122" s="197" t="str">
        <f t="shared" si="13"/>
        <v/>
      </c>
      <c r="N122" s="197" t="str">
        <f t="shared" si="13"/>
        <v/>
      </c>
      <c r="O122" s="197" t="str">
        <f t="shared" si="13"/>
        <v/>
      </c>
      <c r="P122" s="197" t="str">
        <f t="shared" si="13"/>
        <v/>
      </c>
      <c r="Q122" s="197" t="str">
        <f t="shared" si="13"/>
        <v/>
      </c>
      <c r="R122" s="197">
        <f t="shared" si="13"/>
        <v>0</v>
      </c>
      <c r="S122" s="197">
        <f t="shared" si="13"/>
        <v>0</v>
      </c>
      <c r="T122" s="197">
        <f t="shared" si="13"/>
        <v>0</v>
      </c>
      <c r="U122" s="197">
        <f t="shared" si="13"/>
        <v>0</v>
      </c>
      <c r="V122" s="197">
        <f t="shared" si="13"/>
        <v>0</v>
      </c>
      <c r="W122" s="197">
        <f t="shared" si="13"/>
        <v>0</v>
      </c>
      <c r="X122" s="197">
        <f t="shared" si="13"/>
        <v>0</v>
      </c>
    </row>
    <row r="123" spans="2:25" x14ac:dyDescent="0.15">
      <c r="C123" s="197" t="s">
        <v>250</v>
      </c>
      <c r="D123" s="197">
        <f>SUM(D120:D122)</f>
        <v>0</v>
      </c>
      <c r="E123" s="197">
        <f t="shared" ref="E123:X123" si="14">SUM(E120:E122)</f>
        <v>0</v>
      </c>
      <c r="F123" s="197">
        <f t="shared" si="14"/>
        <v>0</v>
      </c>
      <c r="G123" s="197">
        <f t="shared" si="14"/>
        <v>0</v>
      </c>
      <c r="H123" s="197">
        <f t="shared" si="14"/>
        <v>0</v>
      </c>
      <c r="I123" s="197">
        <f t="shared" si="14"/>
        <v>0</v>
      </c>
      <c r="J123" s="197">
        <f t="shared" si="14"/>
        <v>0</v>
      </c>
      <c r="K123" s="197">
        <f t="shared" si="14"/>
        <v>0</v>
      </c>
      <c r="L123" s="197">
        <f t="shared" si="14"/>
        <v>0</v>
      </c>
      <c r="M123" s="197">
        <f t="shared" si="14"/>
        <v>0</v>
      </c>
      <c r="N123" s="197">
        <f t="shared" si="14"/>
        <v>0</v>
      </c>
      <c r="O123" s="197">
        <f t="shared" si="14"/>
        <v>0</v>
      </c>
      <c r="P123" s="197">
        <f t="shared" si="14"/>
        <v>0</v>
      </c>
      <c r="Q123" s="197">
        <f t="shared" si="14"/>
        <v>0</v>
      </c>
      <c r="R123" s="197">
        <f t="shared" si="14"/>
        <v>0</v>
      </c>
      <c r="S123" s="197">
        <f t="shared" si="14"/>
        <v>0</v>
      </c>
      <c r="T123" s="197">
        <f t="shared" si="14"/>
        <v>0</v>
      </c>
      <c r="U123" s="197">
        <f t="shared" si="14"/>
        <v>0</v>
      </c>
      <c r="V123" s="197">
        <f t="shared" si="14"/>
        <v>0</v>
      </c>
      <c r="W123" s="197">
        <f t="shared" si="14"/>
        <v>0</v>
      </c>
      <c r="X123" s="197">
        <f t="shared" si="14"/>
        <v>0</v>
      </c>
    </row>
  </sheetData>
  <sheetProtection algorithmName="SHA-512" hashValue="XxK6gBKkTKsyFJwrTEnq3andnWA8b8Nzg+f5ZrhoRb/mDwBiTwZcFqBF1ismSxCaPGHqeMs0RadZxPemShXvgA==" saltValue="cvUxQgGxNaRgIYyJPzKNSA==" spinCount="100000" sheet="1" objects="1" scenarios="1"/>
  <phoneticPr fontId="15"/>
  <pageMargins left="0.51181102362204722" right="0.31496062992125984" top="0.55118110236220474" bottom="0.35433070866141736" header="0.31496062992125984" footer="0.31496062992125984"/>
  <pageSetup paperSize="8"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9CCC3-17B9-44BF-A833-18129EF7E554}">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295</v>
      </c>
      <c r="P1" s="2"/>
      <c r="Q1" s="2"/>
      <c r="R1" s="2"/>
      <c r="S1" s="2"/>
      <c r="T1" s="2"/>
      <c r="U1" s="2"/>
      <c r="V1" s="2"/>
      <c r="W1" s="2"/>
      <c r="X1" s="3"/>
      <c r="AE1" s="2"/>
      <c r="AF1" s="2"/>
      <c r="AG1" s="2"/>
      <c r="AH1" s="2"/>
      <c r="AI1" s="2"/>
      <c r="AJ1" s="2"/>
      <c r="AK1" s="2"/>
      <c r="AL1" s="2"/>
      <c r="AM1" s="2"/>
      <c r="AN1" s="2"/>
    </row>
    <row r="2" spans="10:40" x14ac:dyDescent="0.15">
      <c r="J2" s="214" t="s">
        <v>299</v>
      </c>
      <c r="K2" s="215"/>
    </row>
    <row r="3" spans="10:40" ht="13.5" x14ac:dyDescent="0.15">
      <c r="J3" s="216"/>
      <c r="K3" s="217"/>
      <c r="O3" s="4" t="s">
        <v>296</v>
      </c>
      <c r="X3" s="6"/>
    </row>
    <row r="4" spans="10:40" x14ac:dyDescent="0.15">
      <c r="J4" s="218"/>
      <c r="K4" s="219"/>
    </row>
    <row r="5" spans="10:40" ht="13.5" x14ac:dyDescent="0.15">
      <c r="N5" s="1" t="s">
        <v>302</v>
      </c>
      <c r="O5" s="1"/>
      <c r="W5" s="1"/>
      <c r="X5" s="3"/>
      <c r="AM5" s="3"/>
    </row>
    <row r="6" spans="10:40" ht="13.5" x14ac:dyDescent="0.15">
      <c r="K6" s="8" t="s">
        <v>300</v>
      </c>
      <c r="O6" s="4" t="s">
        <v>372</v>
      </c>
      <c r="W6" s="7"/>
      <c r="X6" s="3"/>
      <c r="AM6" s="3"/>
    </row>
    <row r="7" spans="10:40" ht="13.5" x14ac:dyDescent="0.15">
      <c r="J7" s="9" t="s">
        <v>384</v>
      </c>
      <c r="P7" s="4" t="s">
        <v>0</v>
      </c>
      <c r="R7" s="10"/>
      <c r="W7" s="7" t="s">
        <v>297</v>
      </c>
      <c r="X7" s="3">
        <v>1</v>
      </c>
      <c r="AM7" s="3"/>
    </row>
    <row r="8" spans="10:40" ht="13.5" x14ac:dyDescent="0.15">
      <c r="O8" s="4" t="s">
        <v>373</v>
      </c>
      <c r="W8" s="1"/>
      <c r="X8" s="3"/>
      <c r="AM8" s="3"/>
    </row>
    <row r="9" spans="10:40" ht="13.5" x14ac:dyDescent="0.15">
      <c r="O9" s="1"/>
      <c r="P9" s="4" t="s">
        <v>159</v>
      </c>
      <c r="W9" s="7" t="s">
        <v>297</v>
      </c>
      <c r="X9" s="3">
        <v>2</v>
      </c>
      <c r="AM9" s="3"/>
    </row>
    <row r="10" spans="10:40" ht="13.5" x14ac:dyDescent="0.15">
      <c r="N10" s="7"/>
      <c r="P10" s="4" t="s">
        <v>311</v>
      </c>
      <c r="W10" s="7" t="s">
        <v>297</v>
      </c>
      <c r="X10" s="3">
        <v>2</v>
      </c>
      <c r="AM10" s="3"/>
    </row>
    <row r="11" spans="10:40" ht="13.5" x14ac:dyDescent="0.15">
      <c r="P11" s="4" t="s">
        <v>312</v>
      </c>
      <c r="W11" s="7" t="s">
        <v>297</v>
      </c>
      <c r="X11" s="3">
        <v>3</v>
      </c>
      <c r="AM11" s="3"/>
    </row>
    <row r="12" spans="10:40" ht="13.5" x14ac:dyDescent="0.15">
      <c r="W12" s="7"/>
      <c r="X12" s="3"/>
      <c r="AM12" s="3"/>
    </row>
    <row r="13" spans="10:40" ht="13.5" x14ac:dyDescent="0.15">
      <c r="N13" s="1" t="s">
        <v>303</v>
      </c>
      <c r="O13" s="1"/>
      <c r="W13" s="1"/>
      <c r="X13" s="3"/>
      <c r="AM13" s="3"/>
    </row>
    <row r="14" spans="10:40" ht="13.5" x14ac:dyDescent="0.15">
      <c r="O14" s="4" t="s">
        <v>372</v>
      </c>
      <c r="W14" s="7"/>
      <c r="X14" s="3"/>
      <c r="AM14" s="3"/>
    </row>
    <row r="15" spans="10:40" ht="13.5" x14ac:dyDescent="0.15">
      <c r="P15" s="4" t="s">
        <v>0</v>
      </c>
      <c r="R15" s="10"/>
      <c r="W15" s="7" t="s">
        <v>297</v>
      </c>
      <c r="X15" s="3">
        <v>1</v>
      </c>
      <c r="AM15" s="3"/>
    </row>
    <row r="16" spans="10:40" ht="13.5" x14ac:dyDescent="0.15">
      <c r="O16" s="4" t="s">
        <v>373</v>
      </c>
      <c r="W16" s="1"/>
      <c r="X16" s="3"/>
      <c r="AM16" s="3"/>
    </row>
    <row r="17" spans="2:39" ht="13.5" x14ac:dyDescent="0.15">
      <c r="O17" s="1"/>
      <c r="P17" s="4" t="s">
        <v>159</v>
      </c>
      <c r="W17" s="7" t="s">
        <v>297</v>
      </c>
      <c r="X17" s="3">
        <v>2</v>
      </c>
      <c r="AM17" s="3"/>
    </row>
    <row r="18" spans="2:39" ht="13.5" customHeight="1" x14ac:dyDescent="0.15">
      <c r="B18" s="220" t="s">
        <v>298</v>
      </c>
      <c r="C18" s="221"/>
      <c r="D18" s="221"/>
      <c r="E18" s="221"/>
      <c r="F18" s="221"/>
      <c r="G18" s="221"/>
      <c r="H18" s="221"/>
      <c r="I18" s="221"/>
      <c r="J18" s="221"/>
      <c r="N18" s="7"/>
      <c r="P18" s="4" t="s">
        <v>311</v>
      </c>
      <c r="W18" s="7" t="s">
        <v>297</v>
      </c>
      <c r="X18" s="3">
        <v>2</v>
      </c>
      <c r="AM18" s="3"/>
    </row>
    <row r="19" spans="2:39" ht="13.5" customHeight="1" x14ac:dyDescent="0.15">
      <c r="B19" s="221"/>
      <c r="C19" s="221"/>
      <c r="D19" s="221"/>
      <c r="E19" s="221"/>
      <c r="F19" s="221"/>
      <c r="G19" s="221"/>
      <c r="H19" s="221"/>
      <c r="I19" s="221"/>
      <c r="J19" s="221"/>
      <c r="K19" s="11"/>
      <c r="L19" s="11"/>
      <c r="M19" s="11"/>
      <c r="P19" s="4" t="s">
        <v>312</v>
      </c>
      <c r="W19" s="7" t="s">
        <v>297</v>
      </c>
      <c r="X19" s="3">
        <v>3</v>
      </c>
      <c r="AM19" s="3"/>
    </row>
    <row r="20" spans="2:39" ht="13.5" x14ac:dyDescent="0.15">
      <c r="B20" s="221"/>
      <c r="C20" s="221"/>
      <c r="D20" s="221"/>
      <c r="E20" s="221"/>
      <c r="F20" s="221"/>
      <c r="G20" s="221"/>
      <c r="H20" s="221"/>
      <c r="I20" s="221"/>
      <c r="J20" s="221"/>
      <c r="W20" s="7"/>
      <c r="X20" s="3"/>
      <c r="AM20" s="3"/>
    </row>
    <row r="21" spans="2:39" ht="13.5" x14ac:dyDescent="0.15">
      <c r="N21" s="1" t="s">
        <v>304</v>
      </c>
      <c r="O21" s="1"/>
      <c r="W21" s="1"/>
      <c r="X21" s="3"/>
      <c r="AM21" s="3"/>
    </row>
    <row r="22" spans="2:39" ht="13.5" customHeight="1" x14ac:dyDescent="0.15">
      <c r="B22" s="12"/>
      <c r="C22" s="11"/>
      <c r="D22" s="11"/>
      <c r="E22" s="11"/>
      <c r="F22" s="11"/>
      <c r="G22" s="11"/>
      <c r="H22" s="11"/>
      <c r="I22" s="11"/>
      <c r="J22" s="11"/>
      <c r="O22" s="4" t="s">
        <v>372</v>
      </c>
      <c r="W22" s="7"/>
      <c r="X22" s="3"/>
      <c r="AM22" s="3"/>
    </row>
    <row r="23" spans="2:39" ht="13.5" x14ac:dyDescent="0.15">
      <c r="P23" s="4" t="s">
        <v>0</v>
      </c>
      <c r="R23" s="10"/>
      <c r="W23" s="7" t="s">
        <v>297</v>
      </c>
      <c r="X23" s="3">
        <v>1</v>
      </c>
      <c r="AM23" s="3"/>
    </row>
    <row r="24" spans="2:39" ht="13.5" x14ac:dyDescent="0.15">
      <c r="O24" s="4" t="s">
        <v>373</v>
      </c>
      <c r="W24" s="1"/>
      <c r="X24" s="3"/>
      <c r="AM24" s="3"/>
    </row>
    <row r="25" spans="2:39" ht="13.5" x14ac:dyDescent="0.15">
      <c r="O25" s="1"/>
      <c r="P25" s="4" t="s">
        <v>159</v>
      </c>
      <c r="W25" s="7" t="s">
        <v>297</v>
      </c>
      <c r="X25" s="3">
        <v>2</v>
      </c>
      <c r="AM25" s="3"/>
    </row>
    <row r="26" spans="2:39" ht="13.5" customHeight="1" x14ac:dyDescent="0.15">
      <c r="B26" s="222" t="s">
        <v>301</v>
      </c>
      <c r="C26" s="222"/>
      <c r="D26" s="222"/>
      <c r="E26" s="222"/>
      <c r="F26" s="222"/>
      <c r="G26" s="222"/>
      <c r="H26" s="222"/>
      <c r="I26" s="222"/>
      <c r="J26" s="222"/>
      <c r="N26" s="7"/>
      <c r="P26" s="4" t="s">
        <v>311</v>
      </c>
      <c r="W26" s="7" t="s">
        <v>297</v>
      </c>
      <c r="X26" s="3">
        <v>2</v>
      </c>
      <c r="AM26" s="3"/>
    </row>
    <row r="27" spans="2:39" ht="13.5" customHeight="1" x14ac:dyDescent="0.15">
      <c r="B27" s="222"/>
      <c r="C27" s="222"/>
      <c r="D27" s="222"/>
      <c r="E27" s="222"/>
      <c r="F27" s="222"/>
      <c r="G27" s="222"/>
      <c r="H27" s="222"/>
      <c r="I27" s="222"/>
      <c r="J27" s="222"/>
      <c r="P27" s="4" t="s">
        <v>312</v>
      </c>
      <c r="W27" s="7" t="s">
        <v>297</v>
      </c>
      <c r="X27" s="3">
        <v>3</v>
      </c>
      <c r="AM27" s="3"/>
    </row>
    <row r="28" spans="2:39" ht="13.5" customHeight="1" x14ac:dyDescent="0.15">
      <c r="B28" s="222"/>
      <c r="C28" s="222"/>
      <c r="D28" s="222"/>
      <c r="E28" s="222"/>
      <c r="F28" s="222"/>
      <c r="G28" s="222"/>
      <c r="H28" s="222"/>
      <c r="I28" s="222"/>
      <c r="J28" s="222"/>
      <c r="W28" s="7"/>
      <c r="X28" s="3"/>
      <c r="AM28" s="3"/>
    </row>
    <row r="29" spans="2:39" ht="13.5" customHeight="1" x14ac:dyDescent="0.15">
      <c r="N29" s="1" t="s">
        <v>305</v>
      </c>
      <c r="O29" s="1"/>
      <c r="W29" s="1"/>
      <c r="X29" s="3"/>
      <c r="AM29" s="3"/>
    </row>
    <row r="30" spans="2:39" ht="13.5" customHeight="1" x14ac:dyDescent="0.15">
      <c r="O30" s="4" t="s">
        <v>372</v>
      </c>
      <c r="W30" s="7"/>
      <c r="X30" s="3"/>
      <c r="AM30" s="3"/>
    </row>
    <row r="31" spans="2:39" ht="13.5" customHeight="1" x14ac:dyDescent="0.15">
      <c r="P31" s="4" t="s">
        <v>0</v>
      </c>
      <c r="R31" s="10"/>
      <c r="W31" s="7" t="s">
        <v>297</v>
      </c>
      <c r="X31" s="3">
        <v>1</v>
      </c>
      <c r="AM31" s="3"/>
    </row>
    <row r="32" spans="2:39" ht="13.5" customHeight="1" x14ac:dyDescent="0.15">
      <c r="O32" s="4" t="s">
        <v>373</v>
      </c>
      <c r="W32" s="1"/>
      <c r="X32" s="3"/>
      <c r="Y32" s="13"/>
      <c r="Z32" s="13"/>
      <c r="AM32" s="3"/>
    </row>
    <row r="33" spans="14:39" ht="13.5" customHeight="1" x14ac:dyDescent="0.15">
      <c r="O33" s="1"/>
      <c r="P33" s="4" t="s">
        <v>159</v>
      </c>
      <c r="W33" s="7" t="s">
        <v>297</v>
      </c>
      <c r="X33" s="3">
        <v>2</v>
      </c>
      <c r="Y33" s="13"/>
      <c r="Z33" s="13"/>
      <c r="AM33" s="3"/>
    </row>
    <row r="34" spans="14:39" ht="13.5" customHeight="1" x14ac:dyDescent="0.15">
      <c r="N34" s="7"/>
      <c r="P34" s="4" t="s">
        <v>311</v>
      </c>
      <c r="W34" s="7" t="s">
        <v>297</v>
      </c>
      <c r="X34" s="3">
        <v>2</v>
      </c>
      <c r="AM34" s="3"/>
    </row>
    <row r="35" spans="14:39" ht="13.5" customHeight="1" x14ac:dyDescent="0.15">
      <c r="P35" s="4" t="s">
        <v>312</v>
      </c>
      <c r="W35" s="7" t="s">
        <v>297</v>
      </c>
      <c r="X35" s="3">
        <v>3</v>
      </c>
      <c r="AM35" s="3"/>
    </row>
    <row r="36" spans="14:39" ht="13.5" customHeight="1" x14ac:dyDescent="0.15">
      <c r="W36" s="7"/>
      <c r="X36" s="3"/>
      <c r="AM36" s="3"/>
    </row>
    <row r="37" spans="14:39" ht="13.5" customHeight="1" x14ac:dyDescent="0.15">
      <c r="N37" s="1" t="s">
        <v>306</v>
      </c>
      <c r="O37" s="1"/>
      <c r="W37" s="1"/>
      <c r="X37" s="3"/>
      <c r="AM37" s="3"/>
    </row>
    <row r="38" spans="14:39" ht="13.5" customHeight="1" x14ac:dyDescent="0.15">
      <c r="O38" s="4" t="s">
        <v>372</v>
      </c>
      <c r="W38" s="7"/>
      <c r="X38" s="3"/>
      <c r="AM38" s="3"/>
    </row>
    <row r="39" spans="14:39" ht="13.5" customHeight="1" x14ac:dyDescent="0.15">
      <c r="P39" s="4" t="s">
        <v>0</v>
      </c>
      <c r="R39" s="10"/>
      <c r="W39" s="7" t="s">
        <v>297</v>
      </c>
      <c r="X39" s="3">
        <v>1</v>
      </c>
      <c r="AM39" s="3"/>
    </row>
    <row r="40" spans="14:39" ht="13.5" customHeight="1" x14ac:dyDescent="0.15">
      <c r="O40" s="4" t="s">
        <v>373</v>
      </c>
      <c r="W40" s="1"/>
      <c r="X40" s="3"/>
      <c r="AM40" s="3"/>
    </row>
    <row r="41" spans="14:39" ht="13.5" customHeight="1" x14ac:dyDescent="0.15">
      <c r="O41" s="1"/>
      <c r="P41" s="4" t="s">
        <v>159</v>
      </c>
      <c r="W41" s="7" t="s">
        <v>297</v>
      </c>
      <c r="X41" s="3">
        <v>2</v>
      </c>
      <c r="AM41" s="3"/>
    </row>
    <row r="42" spans="14:39" ht="13.5" customHeight="1" x14ac:dyDescent="0.15">
      <c r="N42" s="7"/>
      <c r="P42" s="4" t="s">
        <v>311</v>
      </c>
      <c r="W42" s="7" t="s">
        <v>297</v>
      </c>
      <c r="X42" s="3">
        <v>2</v>
      </c>
      <c r="AM42" s="3"/>
    </row>
    <row r="43" spans="14:39" ht="13.5" customHeight="1" x14ac:dyDescent="0.15">
      <c r="P43" s="4" t="s">
        <v>312</v>
      </c>
      <c r="W43" s="7" t="s">
        <v>297</v>
      </c>
      <c r="X43" s="3">
        <v>3</v>
      </c>
      <c r="AM43" s="3"/>
    </row>
    <row r="44" spans="14:39" ht="13.5" customHeight="1" x14ac:dyDescent="0.15">
      <c r="W44" s="7"/>
      <c r="X44" s="3"/>
    </row>
    <row r="45" spans="14:39" ht="13.5" customHeight="1" x14ac:dyDescent="0.15">
      <c r="N45" s="1" t="s">
        <v>307</v>
      </c>
      <c r="O45" s="1"/>
      <c r="W45" s="1"/>
      <c r="X45" s="3"/>
    </row>
    <row r="46" spans="14:39" ht="13.5" customHeight="1" x14ac:dyDescent="0.15">
      <c r="O46" s="4" t="s">
        <v>309</v>
      </c>
      <c r="W46" s="7"/>
      <c r="X46" s="3"/>
    </row>
    <row r="47" spans="14:39" ht="13.5" customHeight="1" x14ac:dyDescent="0.15">
      <c r="R47" s="10"/>
      <c r="W47" s="7"/>
      <c r="X47" s="3"/>
    </row>
    <row r="48" spans="14:39" ht="13.5" customHeight="1" x14ac:dyDescent="0.15">
      <c r="N48" s="1" t="s">
        <v>308</v>
      </c>
      <c r="W48" s="1"/>
      <c r="X48" s="3"/>
    </row>
    <row r="49" spans="14:24" ht="13.5" customHeight="1" x14ac:dyDescent="0.15">
      <c r="O49" s="4" t="s">
        <v>310</v>
      </c>
      <c r="W49" s="7"/>
      <c r="X49" s="3"/>
    </row>
    <row r="50" spans="14:24" ht="13.5" customHeight="1" x14ac:dyDescent="0.15">
      <c r="N50" s="7"/>
      <c r="W50" s="7"/>
      <c r="X50" s="3"/>
    </row>
    <row r="51" spans="14:24" ht="13.5" customHeight="1" x14ac:dyDescent="0.15">
      <c r="W51" s="7"/>
      <c r="X51" s="3"/>
    </row>
    <row r="52" spans="14:24" ht="13.5" customHeight="1" x14ac:dyDescent="0.15">
      <c r="W52" s="7"/>
      <c r="X52" s="3"/>
    </row>
    <row r="53" spans="14:24" ht="13.5" customHeight="1" x14ac:dyDescent="0.15">
      <c r="N53" s="1"/>
      <c r="O53" s="1"/>
      <c r="W53" s="1"/>
      <c r="X53" s="3"/>
    </row>
    <row r="54" spans="14:24" ht="13.5" customHeight="1" x14ac:dyDescent="0.15">
      <c r="W54" s="7"/>
      <c r="X54" s="3"/>
    </row>
    <row r="55" spans="14:24" ht="13.5" customHeight="1" x14ac:dyDescent="0.15">
      <c r="R55" s="10"/>
      <c r="W55" s="7"/>
      <c r="X55" s="3"/>
    </row>
    <row r="56" spans="14:24" ht="13.5" customHeight="1" x14ac:dyDescent="0.15">
      <c r="W56" s="1"/>
      <c r="X56" s="3"/>
    </row>
    <row r="57" spans="14:24" ht="13.5" customHeight="1" x14ac:dyDescent="0.15">
      <c r="O57" s="1"/>
      <c r="W57" s="7"/>
      <c r="X57" s="3"/>
    </row>
    <row r="58" spans="14:24" ht="13.5" customHeight="1" x14ac:dyDescent="0.15">
      <c r="N58" s="7"/>
      <c r="W58" s="7"/>
      <c r="X58" s="3"/>
    </row>
    <row r="59" spans="14:24" ht="13.5" customHeight="1" x14ac:dyDescent="0.15">
      <c r="W59" s="7"/>
      <c r="X59" s="3"/>
    </row>
    <row r="60" spans="14:24" ht="13.5" customHeight="1" x14ac:dyDescent="0.15"/>
    <row r="61" spans="14:24" ht="13.5" customHeight="1" x14ac:dyDescent="0.15"/>
  </sheetData>
  <sheetProtection algorithmName="SHA-512" hashValue="afM55EKKX6i6v1RtYqZA+NiEA+TqtwSS00FJyIBPSgWB68RKkrMTp0SowLdrnqLvOdPDO7HB/MbHiVSQRiyy+w==" saltValue="NdzwY+HuLUYOfnskRPH7rg=="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161"/>
  <sheetViews>
    <sheetView showGridLines="0" view="pageBreakPreview"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4" customWidth="1"/>
    <col min="15" max="16" width="1.42578125" style="16" customWidth="1"/>
    <col min="17" max="16384" width="9.140625" style="16"/>
  </cols>
  <sheetData>
    <row r="1" spans="2:14" ht="20.100000000000001" customHeight="1" x14ac:dyDescent="0.15">
      <c r="C1" s="17" t="s">
        <v>2</v>
      </c>
      <c r="D1" s="256" t="s">
        <v>247</v>
      </c>
      <c r="E1" s="257"/>
      <c r="F1" s="257"/>
      <c r="G1" s="257"/>
      <c r="H1" s="257"/>
      <c r="I1" s="258"/>
      <c r="J1" s="16" t="s">
        <v>1</v>
      </c>
      <c r="N1" s="182"/>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24</v>
      </c>
      <c r="H5" s="259"/>
      <c r="I5" s="260"/>
      <c r="J5" s="260"/>
      <c r="K5" s="261"/>
      <c r="M5" s="18" t="s">
        <v>6</v>
      </c>
      <c r="N5" s="184" t="s">
        <v>8</v>
      </c>
    </row>
    <row r="6" spans="2:14" ht="18" customHeight="1" x14ac:dyDescent="0.15">
      <c r="B6" s="27"/>
      <c r="C6" s="28"/>
      <c r="D6" s="29"/>
      <c r="E6" s="29"/>
      <c r="F6" s="29"/>
      <c r="G6" s="30" t="s">
        <v>25</v>
      </c>
      <c r="H6" s="250"/>
      <c r="I6" s="267"/>
      <c r="J6" s="267"/>
      <c r="K6" s="262"/>
      <c r="M6" s="18" t="s">
        <v>6</v>
      </c>
      <c r="N6" s="184" t="s">
        <v>7</v>
      </c>
    </row>
    <row r="7" spans="2:14" ht="18" customHeight="1" x14ac:dyDescent="0.15">
      <c r="B7" s="31" t="s">
        <v>26</v>
      </c>
      <c r="C7" s="250"/>
      <c r="D7" s="251"/>
      <c r="E7" s="251"/>
      <c r="F7" s="251"/>
      <c r="G7" s="251"/>
      <c r="H7" s="251"/>
      <c r="I7" s="251"/>
      <c r="J7" s="251"/>
      <c r="K7" s="263"/>
      <c r="M7" s="18" t="s">
        <v>6</v>
      </c>
      <c r="N7" s="184" t="s">
        <v>27</v>
      </c>
    </row>
    <row r="8" spans="2:14" ht="18" customHeight="1" x14ac:dyDescent="0.15">
      <c r="B8" s="27"/>
      <c r="C8" s="32"/>
      <c r="D8" s="33"/>
      <c r="E8" s="33"/>
      <c r="F8" s="33"/>
      <c r="G8" s="33"/>
      <c r="H8" s="33"/>
      <c r="I8" s="33"/>
      <c r="J8" s="34" t="s">
        <v>28</v>
      </c>
      <c r="K8" s="192"/>
      <c r="M8" s="18" t="s">
        <v>6</v>
      </c>
      <c r="N8" s="184" t="s">
        <v>198</v>
      </c>
    </row>
    <row r="9" spans="2:14" ht="30" customHeight="1" x14ac:dyDescent="0.15">
      <c r="B9" s="35" t="s">
        <v>31</v>
      </c>
      <c r="C9" s="250"/>
      <c r="D9" s="252"/>
      <c r="E9" s="36"/>
      <c r="F9" s="36"/>
      <c r="G9" s="36"/>
      <c r="H9" s="36"/>
      <c r="I9" s="36"/>
      <c r="J9" s="37" t="s">
        <v>32</v>
      </c>
      <c r="K9" s="192"/>
      <c r="M9" s="18" t="s">
        <v>6</v>
      </c>
      <c r="N9" s="184" t="s">
        <v>209</v>
      </c>
    </row>
    <row r="10" spans="2:14" ht="17.100000000000001" customHeight="1" x14ac:dyDescent="0.15">
      <c r="B10" s="204" t="s">
        <v>379</v>
      </c>
      <c r="C10" s="205"/>
      <c r="D10" s="206"/>
      <c r="E10" s="206"/>
      <c r="F10" s="206"/>
      <c r="G10" s="206"/>
      <c r="H10" s="206"/>
      <c r="I10" s="206"/>
      <c r="J10" s="207" t="s">
        <v>380</v>
      </c>
      <c r="K10" s="193"/>
      <c r="M10" s="18" t="s">
        <v>6</v>
      </c>
      <c r="N10" s="184" t="s">
        <v>82</v>
      </c>
    </row>
    <row r="11" spans="2:14" ht="17.100000000000001" customHeight="1" x14ac:dyDescent="0.15">
      <c r="B11" s="41"/>
      <c r="C11" s="28"/>
      <c r="D11" s="29"/>
      <c r="E11" s="29"/>
      <c r="F11" s="29"/>
      <c r="G11" s="29"/>
      <c r="H11" s="29"/>
      <c r="I11" s="208" t="s">
        <v>381</v>
      </c>
      <c r="J11" s="250"/>
      <c r="K11" s="262"/>
      <c r="M11" s="18" t="s">
        <v>6</v>
      </c>
      <c r="N11" s="209" t="s">
        <v>383</v>
      </c>
    </row>
    <row r="12" spans="2:14" ht="17.100000000000001" customHeight="1" x14ac:dyDescent="0.15">
      <c r="B12" s="31" t="s">
        <v>83</v>
      </c>
      <c r="C12" s="250"/>
      <c r="D12" s="251"/>
      <c r="E12" s="252"/>
      <c r="F12" s="42" t="s">
        <v>84</v>
      </c>
      <c r="G12" s="39" t="s">
        <v>340</v>
      </c>
      <c r="H12" s="39"/>
      <c r="I12" s="39"/>
      <c r="J12" s="39"/>
      <c r="K12" s="43"/>
      <c r="M12" s="18" t="s">
        <v>6</v>
      </c>
      <c r="N12" s="184" t="s">
        <v>85</v>
      </c>
    </row>
    <row r="13" spans="2:14" ht="17.100000000000001" customHeight="1" x14ac:dyDescent="0.15">
      <c r="B13" s="23"/>
      <c r="C13" s="250"/>
      <c r="D13" s="251"/>
      <c r="E13" s="252"/>
      <c r="F13" s="44" t="s">
        <v>84</v>
      </c>
      <c r="G13" s="45" t="s">
        <v>87</v>
      </c>
      <c r="H13" s="45"/>
      <c r="I13" s="45"/>
      <c r="J13" s="45"/>
      <c r="K13" s="46"/>
      <c r="M13" s="18" t="s">
        <v>6</v>
      </c>
      <c r="N13" s="184" t="s">
        <v>86</v>
      </c>
    </row>
    <row r="14" spans="2:14" ht="17.100000000000001" customHeight="1" x14ac:dyDescent="0.15">
      <c r="B14" s="27"/>
      <c r="C14" s="250"/>
      <c r="D14" s="251"/>
      <c r="E14" s="252"/>
      <c r="F14" s="47" t="s">
        <v>84</v>
      </c>
      <c r="G14" s="29" t="s">
        <v>88</v>
      </c>
      <c r="H14" s="29"/>
      <c r="I14" s="29"/>
      <c r="J14" s="29"/>
      <c r="K14" s="48"/>
      <c r="M14" s="18" t="s">
        <v>6</v>
      </c>
      <c r="N14" s="184" t="s">
        <v>89</v>
      </c>
    </row>
    <row r="15" spans="2:14" ht="17.100000000000001" customHeight="1" x14ac:dyDescent="0.15">
      <c r="B15" s="35" t="s">
        <v>90</v>
      </c>
      <c r="C15" s="36"/>
      <c r="D15" s="36"/>
      <c r="E15" s="36"/>
      <c r="F15" s="36"/>
      <c r="G15" s="36"/>
      <c r="H15" s="36"/>
      <c r="I15" s="37" t="s">
        <v>338</v>
      </c>
      <c r="J15" s="268"/>
      <c r="K15" s="269"/>
      <c r="M15" s="18" t="s">
        <v>6</v>
      </c>
      <c r="N15" s="184" t="s">
        <v>94</v>
      </c>
    </row>
    <row r="16" spans="2:14" ht="17.100000000000001" customHeight="1" x14ac:dyDescent="0.15">
      <c r="B16" s="35" t="s">
        <v>334</v>
      </c>
      <c r="C16" s="36"/>
      <c r="D16" s="36"/>
      <c r="E16" s="36"/>
      <c r="F16" s="36"/>
      <c r="G16" s="36"/>
      <c r="H16" s="36"/>
      <c r="I16" s="37" t="s">
        <v>335</v>
      </c>
      <c r="J16" s="250"/>
      <c r="K16" s="262"/>
      <c r="M16" s="18" t="s">
        <v>6</v>
      </c>
      <c r="N16" s="184" t="s">
        <v>339</v>
      </c>
    </row>
    <row r="17" spans="2:14" ht="17.100000000000001" customHeight="1" x14ac:dyDescent="0.15">
      <c r="B17" s="35" t="s">
        <v>99</v>
      </c>
      <c r="C17" s="36"/>
      <c r="D17" s="36"/>
      <c r="E17" s="36"/>
      <c r="F17" s="36"/>
      <c r="G17" s="36"/>
      <c r="H17" s="36"/>
      <c r="I17" s="37" t="s">
        <v>100</v>
      </c>
      <c r="J17" s="250"/>
      <c r="K17" s="262"/>
      <c r="M17" s="18" t="s">
        <v>6</v>
      </c>
      <c r="N17" s="184" t="s">
        <v>376</v>
      </c>
    </row>
    <row r="18" spans="2:14" ht="17.100000000000001" customHeight="1" x14ac:dyDescent="0.15">
      <c r="B18" s="49" t="s">
        <v>102</v>
      </c>
      <c r="C18" s="250"/>
      <c r="D18" s="251"/>
      <c r="E18" s="251"/>
      <c r="F18" s="251"/>
      <c r="G18" s="251"/>
      <c r="H18" s="251"/>
      <c r="I18" s="251"/>
      <c r="J18" s="251"/>
      <c r="K18" s="263"/>
      <c r="M18" s="18" t="s">
        <v>6</v>
      </c>
      <c r="N18" s="184" t="s">
        <v>101</v>
      </c>
    </row>
    <row r="19" spans="2:14" ht="17.100000000000001" customHeight="1" x14ac:dyDescent="0.15">
      <c r="B19" s="31" t="s">
        <v>103</v>
      </c>
      <c r="C19" s="38"/>
      <c r="D19" s="50" t="s">
        <v>105</v>
      </c>
      <c r="E19" s="264"/>
      <c r="F19" s="265"/>
      <c r="G19" s="51" t="s">
        <v>104</v>
      </c>
      <c r="H19" s="264"/>
      <c r="I19" s="265"/>
      <c r="J19" s="39" t="s">
        <v>106</v>
      </c>
      <c r="K19" s="43"/>
      <c r="M19" s="18" t="s">
        <v>6</v>
      </c>
      <c r="N19" s="184" t="s">
        <v>336</v>
      </c>
    </row>
    <row r="20" spans="2:14" ht="17.100000000000001" customHeight="1" x14ac:dyDescent="0.15">
      <c r="B20" s="41"/>
      <c r="C20" s="28"/>
      <c r="D20" s="29"/>
      <c r="E20" s="33"/>
      <c r="F20" s="33"/>
      <c r="G20" s="30" t="s">
        <v>108</v>
      </c>
      <c r="H20" s="264"/>
      <c r="I20" s="265"/>
      <c r="J20" s="29" t="s">
        <v>107</v>
      </c>
      <c r="K20" s="48"/>
      <c r="M20" s="18" t="s">
        <v>6</v>
      </c>
      <c r="N20" s="184" t="s">
        <v>359</v>
      </c>
    </row>
    <row r="21" spans="2:14" ht="17.100000000000001" customHeight="1" x14ac:dyDescent="0.15">
      <c r="B21" s="31" t="s">
        <v>109</v>
      </c>
      <c r="C21" s="38"/>
      <c r="D21" s="39"/>
      <c r="E21" s="52"/>
      <c r="F21" s="52"/>
      <c r="G21" s="39"/>
      <c r="H21" s="52"/>
      <c r="I21" s="52"/>
      <c r="J21" s="50" t="s">
        <v>110</v>
      </c>
      <c r="K21" s="192"/>
      <c r="M21" s="18" t="s">
        <v>6</v>
      </c>
      <c r="N21" s="184" t="s">
        <v>113</v>
      </c>
    </row>
    <row r="22" spans="2:14" ht="17.100000000000001" customHeight="1" x14ac:dyDescent="0.15">
      <c r="B22" s="23"/>
      <c r="C22" s="53"/>
      <c r="D22" s="54" t="s">
        <v>111</v>
      </c>
      <c r="E22" s="266"/>
      <c r="F22" s="265"/>
      <c r="G22" s="55" t="s">
        <v>104</v>
      </c>
      <c r="H22" s="264"/>
      <c r="I22" s="265"/>
      <c r="J22" s="45" t="s">
        <v>112</v>
      </c>
      <c r="K22" s="56"/>
      <c r="M22" s="18" t="s">
        <v>6</v>
      </c>
      <c r="N22" s="184" t="s">
        <v>337</v>
      </c>
    </row>
    <row r="23" spans="2:14" ht="17.100000000000001" customHeight="1" x14ac:dyDescent="0.15">
      <c r="B23" s="41"/>
      <c r="C23" s="250"/>
      <c r="D23" s="251"/>
      <c r="E23" s="252"/>
      <c r="F23" s="57" t="s">
        <v>84</v>
      </c>
      <c r="G23" s="29" t="s">
        <v>115</v>
      </c>
      <c r="H23" s="33"/>
      <c r="I23" s="33"/>
      <c r="J23" s="29"/>
      <c r="K23" s="48"/>
      <c r="M23" s="18" t="s">
        <v>6</v>
      </c>
      <c r="N23" s="184" t="s">
        <v>114</v>
      </c>
    </row>
    <row r="24" spans="2:14" ht="17.100000000000001" customHeight="1" x14ac:dyDescent="0.15">
      <c r="B24" s="31" t="s">
        <v>116</v>
      </c>
      <c r="C24" s="38"/>
      <c r="D24" s="39"/>
      <c r="E24" s="190" t="s">
        <v>117</v>
      </c>
      <c r="F24" s="190"/>
      <c r="G24" s="190" t="s">
        <v>118</v>
      </c>
      <c r="H24" s="190" t="s">
        <v>119</v>
      </c>
      <c r="I24" s="190"/>
      <c r="J24" s="190" t="s">
        <v>120</v>
      </c>
      <c r="K24" s="191" t="s">
        <v>121</v>
      </c>
    </row>
    <row r="25" spans="2:14" ht="17.100000000000001" customHeight="1" x14ac:dyDescent="0.15">
      <c r="B25" s="23"/>
      <c r="C25" s="58"/>
      <c r="D25" s="59" t="s">
        <v>122</v>
      </c>
      <c r="E25" s="253"/>
      <c r="F25" s="254"/>
      <c r="G25" s="194"/>
      <c r="H25" s="253"/>
      <c r="I25" s="255"/>
      <c r="J25" s="195"/>
      <c r="K25" s="192"/>
      <c r="M25" s="18" t="s">
        <v>6</v>
      </c>
      <c r="N25" s="184" t="s">
        <v>240</v>
      </c>
    </row>
    <row r="26" spans="2:14" ht="17.100000000000001" customHeight="1" x14ac:dyDescent="0.15">
      <c r="B26" s="23"/>
      <c r="C26" s="58"/>
      <c r="D26" s="59" t="s">
        <v>123</v>
      </c>
      <c r="E26" s="253"/>
      <c r="F26" s="254"/>
      <c r="G26" s="194"/>
      <c r="H26" s="253"/>
      <c r="I26" s="255"/>
      <c r="J26" s="195"/>
      <c r="K26" s="192"/>
      <c r="M26" s="18" t="s">
        <v>6</v>
      </c>
      <c r="N26" s="184" t="s">
        <v>152</v>
      </c>
    </row>
    <row r="27" spans="2:14" ht="17.100000000000001" customHeight="1" x14ac:dyDescent="0.15">
      <c r="B27" s="23"/>
      <c r="C27" s="58"/>
      <c r="D27" s="59" t="s">
        <v>124</v>
      </c>
      <c r="E27" s="253"/>
      <c r="F27" s="254"/>
      <c r="G27" s="194"/>
      <c r="H27" s="253"/>
      <c r="I27" s="255"/>
      <c r="J27" s="195"/>
      <c r="K27" s="192"/>
      <c r="M27" s="18" t="s">
        <v>6</v>
      </c>
      <c r="N27" s="184" t="s">
        <v>158</v>
      </c>
    </row>
    <row r="28" spans="2:14" ht="17.100000000000001" customHeight="1" x14ac:dyDescent="0.15">
      <c r="B28" s="23"/>
      <c r="C28" s="58"/>
      <c r="D28" s="59" t="s">
        <v>125</v>
      </c>
      <c r="E28" s="253"/>
      <c r="F28" s="254"/>
      <c r="G28" s="194"/>
      <c r="H28" s="253"/>
      <c r="I28" s="255"/>
      <c r="J28" s="195"/>
      <c r="K28" s="192"/>
      <c r="M28" s="18" t="s">
        <v>6</v>
      </c>
      <c r="N28" s="184" t="s">
        <v>155</v>
      </c>
    </row>
    <row r="29" spans="2:14" ht="17.100000000000001" customHeight="1" x14ac:dyDescent="0.15">
      <c r="B29" s="23"/>
      <c r="C29" s="58"/>
      <c r="D29" s="59" t="s">
        <v>126</v>
      </c>
      <c r="E29" s="253"/>
      <c r="F29" s="254"/>
      <c r="G29" s="194"/>
      <c r="H29" s="253"/>
      <c r="I29" s="255"/>
      <c r="J29" s="195"/>
      <c r="K29" s="192"/>
      <c r="M29" s="18" t="s">
        <v>6</v>
      </c>
      <c r="N29" s="184" t="s">
        <v>156</v>
      </c>
    </row>
    <row r="30" spans="2:14" ht="17.100000000000001" customHeight="1" x14ac:dyDescent="0.15">
      <c r="B30" s="23"/>
      <c r="C30" s="58"/>
      <c r="D30" s="59" t="s">
        <v>127</v>
      </c>
      <c r="E30" s="253"/>
      <c r="F30" s="254"/>
      <c r="G30" s="194"/>
      <c r="H30" s="253"/>
      <c r="I30" s="255"/>
      <c r="J30" s="195"/>
      <c r="K30" s="192"/>
      <c r="M30" s="18" t="s">
        <v>6</v>
      </c>
      <c r="N30" s="184" t="s">
        <v>157</v>
      </c>
    </row>
    <row r="31" spans="2:14" ht="17.100000000000001" customHeight="1" x14ac:dyDescent="0.15">
      <c r="B31" s="41"/>
      <c r="C31" s="28"/>
      <c r="D31" s="30" t="s">
        <v>128</v>
      </c>
      <c r="E31" s="253"/>
      <c r="F31" s="254"/>
      <c r="G31" s="194"/>
      <c r="H31" s="253"/>
      <c r="I31" s="255"/>
      <c r="J31" s="195"/>
      <c r="K31" s="192"/>
      <c r="M31" s="18" t="s">
        <v>6</v>
      </c>
      <c r="N31" s="185" t="s">
        <v>375</v>
      </c>
    </row>
    <row r="32" spans="2:14" ht="17.100000000000001" customHeight="1" x14ac:dyDescent="0.15">
      <c r="B32" s="31" t="s">
        <v>146</v>
      </c>
      <c r="C32" s="38"/>
      <c r="D32" s="50" t="s">
        <v>149</v>
      </c>
      <c r="E32" s="253"/>
      <c r="F32" s="254"/>
      <c r="G32" s="254"/>
      <c r="H32" s="253"/>
      <c r="I32" s="254"/>
      <c r="J32" s="39" t="s">
        <v>148</v>
      </c>
      <c r="K32" s="60"/>
      <c r="M32" s="18" t="s">
        <v>6</v>
      </c>
      <c r="N32" s="184" t="s">
        <v>147</v>
      </c>
    </row>
    <row r="33" spans="2:14" ht="17.100000000000001" customHeight="1" thickBot="1" x14ac:dyDescent="0.2">
      <c r="B33" s="61"/>
      <c r="C33" s="62"/>
      <c r="D33" s="63" t="s">
        <v>150</v>
      </c>
      <c r="E33" s="270"/>
      <c r="F33" s="271"/>
      <c r="G33" s="271"/>
      <c r="H33" s="272"/>
      <c r="I33" s="273"/>
      <c r="J33" s="64" t="s">
        <v>151</v>
      </c>
      <c r="K33" s="65"/>
      <c r="M33" s="18" t="s">
        <v>6</v>
      </c>
      <c r="N33" s="184" t="s">
        <v>153</v>
      </c>
    </row>
    <row r="34" spans="2:14" ht="18" customHeight="1" x14ac:dyDescent="0.15">
      <c r="N34" s="182" t="s">
        <v>154</v>
      </c>
    </row>
    <row r="35" spans="2:14" ht="18" customHeight="1" x14ac:dyDescent="0.15">
      <c r="G35" s="66" t="str">
        <f>IF(AND(H5&lt;&gt;"",OR(K8="",K9="",K10="",C12="",C13="",C14="",E19="",H19="",K21="",E25="",K25="",H32="",E33="")),N113,"")</f>
        <v/>
      </c>
    </row>
    <row r="37" spans="2:14" ht="18" customHeight="1" x14ac:dyDescent="0.15">
      <c r="B37" s="20"/>
    </row>
    <row r="38" spans="2:14" ht="18" customHeight="1" x14ac:dyDescent="0.15">
      <c r="B38" s="20"/>
    </row>
    <row r="39" spans="2:14" ht="18" customHeight="1" x14ac:dyDescent="0.15">
      <c r="B39" s="20"/>
      <c r="C39" s="67"/>
      <c r="E39" s="67"/>
      <c r="M39" s="16"/>
      <c r="N39" s="186"/>
    </row>
    <row r="40" spans="2:14" ht="18" customHeight="1" x14ac:dyDescent="0.15">
      <c r="C40" s="67"/>
      <c r="E40" s="67"/>
      <c r="M40" s="16"/>
      <c r="N40" s="186"/>
    </row>
    <row r="41" spans="2:14" ht="18" customHeight="1" x14ac:dyDescent="0.15">
      <c r="C41" s="67"/>
      <c r="M41" s="16"/>
      <c r="N41" s="186"/>
    </row>
    <row r="42" spans="2:14" ht="18" customHeight="1" x14ac:dyDescent="0.15">
      <c r="C42" s="67"/>
      <c r="E42" s="67"/>
      <c r="G42" s="67"/>
      <c r="M42" s="16"/>
      <c r="N42" s="186"/>
    </row>
    <row r="43" spans="2:14" ht="18" customHeight="1" x14ac:dyDescent="0.15">
      <c r="B43" s="20"/>
      <c r="C43" s="67"/>
      <c r="E43" s="67"/>
      <c r="G43" s="67"/>
      <c r="M43" s="16"/>
      <c r="N43" s="186"/>
    </row>
    <row r="44" spans="2:14" ht="18" customHeight="1" x14ac:dyDescent="0.15">
      <c r="C44" s="67"/>
      <c r="G44" s="67"/>
      <c r="M44" s="16"/>
      <c r="N44" s="186"/>
    </row>
    <row r="45" spans="2:14" ht="18" customHeight="1" x14ac:dyDescent="0.15">
      <c r="C45" s="67"/>
      <c r="E45" s="67"/>
      <c r="G45" s="67"/>
      <c r="M45" s="16"/>
      <c r="N45" s="186"/>
    </row>
    <row r="46" spans="2:14" ht="18" customHeight="1" x14ac:dyDescent="0.15">
      <c r="C46" s="67"/>
      <c r="E46" s="67"/>
      <c r="G46" s="67"/>
      <c r="M46" s="16"/>
      <c r="N46" s="186"/>
    </row>
    <row r="47" spans="2:14" ht="18" customHeight="1" x14ac:dyDescent="0.15">
      <c r="B47" s="20" t="s">
        <v>373</v>
      </c>
      <c r="C47" s="67"/>
      <c r="G47" s="67"/>
      <c r="K47" s="223">
        <v>2</v>
      </c>
      <c r="L47" s="223"/>
      <c r="M47" s="16"/>
      <c r="N47" s="186"/>
    </row>
    <row r="48" spans="2:14" ht="18" customHeight="1" thickBot="1" x14ac:dyDescent="0.2">
      <c r="B48" s="20" t="s">
        <v>159</v>
      </c>
      <c r="C48" s="67"/>
      <c r="E48" s="67"/>
      <c r="G48" s="67"/>
      <c r="M48" s="16"/>
      <c r="N48" s="186"/>
    </row>
    <row r="49" spans="2:14" ht="18" customHeight="1" x14ac:dyDescent="0.15">
      <c r="B49" s="68" t="s">
        <v>164</v>
      </c>
      <c r="C49" s="242" t="str">
        <f>IF(COUNTBLANK(C50:C64)=0,SUM(C50:C64),"")</f>
        <v/>
      </c>
      <c r="D49" s="243"/>
      <c r="E49" s="244"/>
      <c r="F49" s="69"/>
      <c r="G49" s="70" t="str">
        <f>IF(C49&lt;&gt;"","OK",IF(AND(C49="",E25=""),"","NG"))</f>
        <v/>
      </c>
      <c r="H49" s="71" t="str">
        <f>IF(AND(OR(E25=D148,E26=D148,E27=D148,E28=D148,E29=D148,E30=D148,E31&lt;&gt;""),G49="NG"),N113,IF(G49="NG",N114,""))</f>
        <v/>
      </c>
      <c r="I49" s="69"/>
      <c r="J49" s="69"/>
      <c r="K49" s="72"/>
      <c r="N49" s="184" t="s">
        <v>179</v>
      </c>
    </row>
    <row r="50" spans="2:14" ht="18" customHeight="1" x14ac:dyDescent="0.15">
      <c r="B50" s="23" t="s">
        <v>160</v>
      </c>
      <c r="C50" s="239"/>
      <c r="D50" s="245"/>
      <c r="E50" s="246"/>
      <c r="F50" s="16" t="s">
        <v>178</v>
      </c>
      <c r="K50" s="73"/>
      <c r="M50" s="18" t="s">
        <v>6</v>
      </c>
      <c r="N50" s="184" t="s">
        <v>180</v>
      </c>
    </row>
    <row r="51" spans="2:14" ht="18" customHeight="1" x14ac:dyDescent="0.15">
      <c r="B51" s="23" t="s">
        <v>161</v>
      </c>
      <c r="C51" s="239"/>
      <c r="D51" s="245"/>
      <c r="E51" s="246"/>
      <c r="F51" s="16" t="s">
        <v>178</v>
      </c>
      <c r="K51" s="73"/>
      <c r="M51" s="18" t="s">
        <v>6</v>
      </c>
      <c r="N51" s="184" t="s">
        <v>181</v>
      </c>
    </row>
    <row r="52" spans="2:14" ht="18" customHeight="1" x14ac:dyDescent="0.15">
      <c r="B52" s="23" t="s">
        <v>162</v>
      </c>
      <c r="C52" s="239"/>
      <c r="D52" s="245"/>
      <c r="E52" s="246"/>
      <c r="F52" s="16" t="s">
        <v>178</v>
      </c>
      <c r="K52" s="73"/>
      <c r="M52" s="18" t="s">
        <v>6</v>
      </c>
      <c r="N52" s="184" t="s">
        <v>182</v>
      </c>
    </row>
    <row r="53" spans="2:14" ht="18" customHeight="1" x14ac:dyDescent="0.15">
      <c r="B53" s="23" t="s">
        <v>163</v>
      </c>
      <c r="C53" s="239"/>
      <c r="D53" s="245"/>
      <c r="E53" s="246"/>
      <c r="F53" s="16" t="s">
        <v>178</v>
      </c>
      <c r="G53" s="67"/>
      <c r="K53" s="73"/>
      <c r="M53" s="18" t="s">
        <v>6</v>
      </c>
      <c r="N53" s="184"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240"/>
      <c r="E55" s="241"/>
      <c r="F55" s="16" t="s">
        <v>178</v>
      </c>
      <c r="K55" s="73"/>
      <c r="M55" s="18" t="s">
        <v>6</v>
      </c>
      <c r="N55" s="184" t="s">
        <v>187</v>
      </c>
    </row>
    <row r="56" spans="2:14" ht="18" customHeight="1" x14ac:dyDescent="0.15">
      <c r="B56" s="23" t="s">
        <v>346</v>
      </c>
      <c r="C56" s="239"/>
      <c r="D56" s="240"/>
      <c r="E56" s="241"/>
      <c r="F56" s="16" t="s">
        <v>178</v>
      </c>
      <c r="K56" s="73"/>
      <c r="M56" s="18" t="s">
        <v>6</v>
      </c>
      <c r="N56" s="184" t="s">
        <v>184</v>
      </c>
    </row>
    <row r="57" spans="2:14" ht="18" customHeight="1" x14ac:dyDescent="0.15">
      <c r="B57" s="23" t="s">
        <v>347</v>
      </c>
      <c r="C57" s="239"/>
      <c r="D57" s="240"/>
      <c r="E57" s="241"/>
      <c r="F57" s="16" t="s">
        <v>178</v>
      </c>
      <c r="K57" s="73"/>
      <c r="M57" s="18" t="s">
        <v>6</v>
      </c>
      <c r="N57" s="184" t="s">
        <v>185</v>
      </c>
    </row>
    <row r="58" spans="2:14" ht="18" customHeight="1" x14ac:dyDescent="0.15">
      <c r="B58" s="23" t="s">
        <v>348</v>
      </c>
      <c r="C58" s="239"/>
      <c r="D58" s="240"/>
      <c r="E58" s="241"/>
      <c r="F58" s="16" t="s">
        <v>178</v>
      </c>
      <c r="K58" s="73"/>
      <c r="M58" s="18" t="s">
        <v>6</v>
      </c>
      <c r="N58" s="184" t="s">
        <v>186</v>
      </c>
    </row>
    <row r="59" spans="2:14" ht="18" customHeight="1" x14ac:dyDescent="0.15">
      <c r="B59" s="23" t="s">
        <v>349</v>
      </c>
      <c r="C59" s="239"/>
      <c r="D59" s="240"/>
      <c r="E59" s="241"/>
      <c r="F59" s="16" t="s">
        <v>178</v>
      </c>
      <c r="K59" s="73"/>
      <c r="M59" s="18" t="s">
        <v>6</v>
      </c>
      <c r="N59" s="184" t="s">
        <v>188</v>
      </c>
    </row>
    <row r="60" spans="2:14" ht="18" customHeight="1" x14ac:dyDescent="0.15">
      <c r="B60" s="74" t="s">
        <v>353</v>
      </c>
      <c r="C60" s="239"/>
      <c r="D60" s="240"/>
      <c r="E60" s="241"/>
      <c r="F60" s="16" t="s">
        <v>178</v>
      </c>
      <c r="G60" s="67"/>
      <c r="K60" s="73"/>
      <c r="M60" s="18" t="s">
        <v>6</v>
      </c>
      <c r="N60" s="186" t="s">
        <v>191</v>
      </c>
    </row>
    <row r="61" spans="2:14" ht="18" customHeight="1" x14ac:dyDescent="0.15">
      <c r="B61" s="23" t="s">
        <v>351</v>
      </c>
      <c r="C61" s="239"/>
      <c r="D61" s="240"/>
      <c r="E61" s="241"/>
      <c r="F61" s="16" t="s">
        <v>178</v>
      </c>
      <c r="G61" s="67"/>
      <c r="K61" s="73"/>
      <c r="M61" s="18" t="s">
        <v>6</v>
      </c>
      <c r="N61" s="186" t="s">
        <v>189</v>
      </c>
    </row>
    <row r="62" spans="2:14" ht="18" customHeight="1" x14ac:dyDescent="0.15">
      <c r="B62" s="23" t="s">
        <v>343</v>
      </c>
      <c r="C62" s="239"/>
      <c r="D62" s="240"/>
      <c r="E62" s="241"/>
      <c r="F62" s="16" t="s">
        <v>178</v>
      </c>
      <c r="G62" s="67"/>
      <c r="K62" s="73"/>
      <c r="M62" s="18" t="s">
        <v>6</v>
      </c>
      <c r="N62" s="186" t="s">
        <v>195</v>
      </c>
    </row>
    <row r="63" spans="2:14" ht="18" customHeight="1" x14ac:dyDescent="0.15">
      <c r="B63" s="23" t="s">
        <v>352</v>
      </c>
      <c r="C63" s="239"/>
      <c r="D63" s="240"/>
      <c r="E63" s="241"/>
      <c r="F63" s="16" t="s">
        <v>178</v>
      </c>
      <c r="G63" s="67"/>
      <c r="K63" s="73"/>
      <c r="M63" s="18" t="s">
        <v>6</v>
      </c>
      <c r="N63" s="186" t="s">
        <v>194</v>
      </c>
    </row>
    <row r="64" spans="2:14" ht="18" customHeight="1" x14ac:dyDescent="0.15">
      <c r="B64" s="23" t="s">
        <v>342</v>
      </c>
      <c r="C64" s="239"/>
      <c r="D64" s="240"/>
      <c r="E64" s="241"/>
      <c r="F64" s="16" t="s">
        <v>178</v>
      </c>
      <c r="G64" s="67"/>
      <c r="K64" s="73"/>
      <c r="M64" s="18" t="s">
        <v>6</v>
      </c>
      <c r="N64" s="186" t="s">
        <v>189</v>
      </c>
    </row>
    <row r="65" spans="2:14" ht="18" customHeight="1" thickBot="1" x14ac:dyDescent="0.2">
      <c r="B65" s="61"/>
      <c r="C65" s="75"/>
      <c r="D65" s="76"/>
      <c r="E65" s="76"/>
      <c r="F65" s="77"/>
      <c r="G65" s="78"/>
      <c r="H65" s="77"/>
      <c r="I65" s="77"/>
      <c r="J65" s="77"/>
      <c r="K65" s="79"/>
      <c r="N65" s="18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28" t="s">
        <v>193</v>
      </c>
    </row>
    <row r="68" spans="2:14" ht="18" customHeight="1" x14ac:dyDescent="0.15">
      <c r="B68" s="68" t="s">
        <v>354</v>
      </c>
      <c r="C68" s="80" t="s">
        <v>170</v>
      </c>
      <c r="D68" s="80"/>
      <c r="E68" s="81"/>
      <c r="F68" s="80" t="s">
        <v>171</v>
      </c>
      <c r="G68" s="81"/>
      <c r="H68" s="80"/>
      <c r="I68" s="80" t="s">
        <v>172</v>
      </c>
      <c r="J68" s="80"/>
      <c r="K68" s="82"/>
      <c r="M68" s="16"/>
      <c r="N68" s="212"/>
    </row>
    <row r="69" spans="2:14" ht="18" customHeight="1" x14ac:dyDescent="0.15">
      <c r="B69" s="83" t="s">
        <v>220</v>
      </c>
      <c r="C69" s="235"/>
      <c r="D69" s="236"/>
      <c r="E69" s="236"/>
      <c r="F69" s="229"/>
      <c r="G69" s="230"/>
      <c r="H69" s="230"/>
      <c r="I69" s="229"/>
      <c r="J69" s="230"/>
      <c r="K69" s="231"/>
      <c r="M69" s="18" t="s">
        <v>6</v>
      </c>
      <c r="N69" s="184" t="s">
        <v>190</v>
      </c>
    </row>
    <row r="70" spans="2:14" ht="18" customHeight="1" x14ac:dyDescent="0.15">
      <c r="B70" s="84" t="s">
        <v>221</v>
      </c>
      <c r="C70" s="235"/>
      <c r="D70" s="236"/>
      <c r="E70" s="236"/>
      <c r="F70" s="229"/>
      <c r="G70" s="230"/>
      <c r="H70" s="230"/>
      <c r="I70" s="229"/>
      <c r="J70" s="230"/>
      <c r="K70" s="231"/>
      <c r="M70" s="18" t="s">
        <v>6</v>
      </c>
      <c r="N70" s="184" t="s">
        <v>230</v>
      </c>
    </row>
    <row r="71" spans="2:14" ht="18" customHeight="1" x14ac:dyDescent="0.15">
      <c r="B71" s="84" t="s">
        <v>222</v>
      </c>
      <c r="C71" s="235"/>
      <c r="D71" s="236"/>
      <c r="E71" s="236"/>
      <c r="F71" s="229"/>
      <c r="G71" s="230"/>
      <c r="H71" s="230"/>
      <c r="I71" s="229"/>
      <c r="J71" s="230"/>
      <c r="K71" s="231"/>
      <c r="M71" s="18" t="s">
        <v>6</v>
      </c>
      <c r="N71" s="184" t="s">
        <v>231</v>
      </c>
    </row>
    <row r="72" spans="2:14" ht="18" customHeight="1" x14ac:dyDescent="0.15">
      <c r="B72" s="84" t="s">
        <v>223</v>
      </c>
      <c r="C72" s="235"/>
      <c r="D72" s="236"/>
      <c r="E72" s="236"/>
      <c r="F72" s="229"/>
      <c r="G72" s="230"/>
      <c r="H72" s="230"/>
      <c r="I72" s="229"/>
      <c r="J72" s="230"/>
      <c r="K72" s="231"/>
      <c r="M72" s="18" t="s">
        <v>6</v>
      </c>
      <c r="N72" s="184" t="s">
        <v>232</v>
      </c>
    </row>
    <row r="73" spans="2:14" ht="18" customHeight="1" x14ac:dyDescent="0.15">
      <c r="B73" s="84" t="s">
        <v>224</v>
      </c>
      <c r="C73" s="235"/>
      <c r="D73" s="236"/>
      <c r="E73" s="236"/>
      <c r="F73" s="229"/>
      <c r="G73" s="230"/>
      <c r="H73" s="230"/>
      <c r="I73" s="229"/>
      <c r="J73" s="230"/>
      <c r="K73" s="231"/>
      <c r="M73" s="18" t="s">
        <v>6</v>
      </c>
      <c r="N73" s="184" t="s">
        <v>233</v>
      </c>
    </row>
    <row r="74" spans="2:14" ht="18" customHeight="1" x14ac:dyDescent="0.15">
      <c r="B74" s="84" t="s">
        <v>225</v>
      </c>
      <c r="C74" s="235"/>
      <c r="D74" s="236"/>
      <c r="E74" s="236"/>
      <c r="F74" s="229"/>
      <c r="G74" s="230"/>
      <c r="H74" s="230"/>
      <c r="I74" s="229"/>
      <c r="J74" s="230"/>
      <c r="K74" s="231"/>
      <c r="M74" s="18" t="s">
        <v>6</v>
      </c>
      <c r="N74" s="184" t="s">
        <v>234</v>
      </c>
    </row>
    <row r="75" spans="2:14" ht="18" customHeight="1" x14ac:dyDescent="0.15">
      <c r="B75" s="84" t="s">
        <v>235</v>
      </c>
      <c r="C75" s="235"/>
      <c r="D75" s="236"/>
      <c r="E75" s="236"/>
      <c r="F75" s="229"/>
      <c r="G75" s="230"/>
      <c r="H75" s="230"/>
      <c r="I75" s="229"/>
      <c r="J75" s="230"/>
      <c r="K75" s="231"/>
      <c r="M75" s="18" t="s">
        <v>6</v>
      </c>
      <c r="N75" s="184" t="s">
        <v>236</v>
      </c>
    </row>
    <row r="76" spans="2:14" ht="18" customHeight="1" x14ac:dyDescent="0.15">
      <c r="B76" s="84" t="s">
        <v>226</v>
      </c>
      <c r="C76" s="235"/>
      <c r="D76" s="236"/>
      <c r="E76" s="236"/>
      <c r="F76" s="229"/>
      <c r="G76" s="230"/>
      <c r="H76" s="230"/>
      <c r="I76" s="229"/>
      <c r="J76" s="230"/>
      <c r="K76" s="231"/>
      <c r="M76" s="18" t="s">
        <v>6</v>
      </c>
      <c r="N76" s="184" t="s">
        <v>237</v>
      </c>
    </row>
    <row r="77" spans="2:14" ht="18" customHeight="1" x14ac:dyDescent="0.15">
      <c r="B77" s="84" t="s">
        <v>228</v>
      </c>
      <c r="C77" s="235"/>
      <c r="D77" s="236"/>
      <c r="E77" s="236"/>
      <c r="F77" s="229"/>
      <c r="G77" s="230"/>
      <c r="H77" s="230"/>
      <c r="I77" s="229"/>
      <c r="J77" s="230"/>
      <c r="K77" s="231"/>
      <c r="M77" s="18" t="s">
        <v>6</v>
      </c>
      <c r="N77" s="184" t="s">
        <v>239</v>
      </c>
    </row>
    <row r="78" spans="2:14" ht="18" customHeight="1" x14ac:dyDescent="0.15">
      <c r="B78" s="84" t="s">
        <v>229</v>
      </c>
      <c r="C78" s="235"/>
      <c r="D78" s="236"/>
      <c r="E78" s="236"/>
      <c r="F78" s="229"/>
      <c r="G78" s="230"/>
      <c r="H78" s="230"/>
      <c r="I78" s="229"/>
      <c r="J78" s="230"/>
      <c r="K78" s="231"/>
      <c r="M78" s="18" t="s">
        <v>6</v>
      </c>
      <c r="N78" s="184" t="s">
        <v>238</v>
      </c>
    </row>
    <row r="79" spans="2:14" ht="18" customHeight="1" thickBot="1" x14ac:dyDescent="0.2">
      <c r="B79" s="85" t="s">
        <v>227</v>
      </c>
      <c r="C79" s="237"/>
      <c r="D79" s="238"/>
      <c r="E79" s="238"/>
      <c r="F79" s="232"/>
      <c r="G79" s="233"/>
      <c r="H79" s="233"/>
      <c r="I79" s="232"/>
      <c r="J79" s="233"/>
      <c r="K79" s="234"/>
      <c r="M79" s="18" t="s">
        <v>6</v>
      </c>
      <c r="N79" s="184" t="s">
        <v>192</v>
      </c>
    </row>
    <row r="80" spans="2:14" ht="18" customHeight="1" thickBot="1" x14ac:dyDescent="0.2">
      <c r="B80" s="20"/>
      <c r="C80" s="67"/>
      <c r="E80" s="67"/>
      <c r="G80" s="67"/>
      <c r="M80" s="16"/>
      <c r="N80" s="186"/>
    </row>
    <row r="81" spans="2:14" ht="18" customHeight="1" x14ac:dyDescent="0.15">
      <c r="B81" s="68" t="s">
        <v>355</v>
      </c>
      <c r="C81" s="80" t="s">
        <v>173</v>
      </c>
      <c r="D81" s="80"/>
      <c r="E81" s="81"/>
      <c r="F81" s="80" t="s">
        <v>174</v>
      </c>
      <c r="G81" s="81"/>
      <c r="H81" s="80"/>
      <c r="I81" s="80" t="s">
        <v>175</v>
      </c>
      <c r="J81" s="80"/>
      <c r="K81" s="82"/>
      <c r="M81" s="16"/>
      <c r="N81" s="186" t="s">
        <v>211</v>
      </c>
    </row>
    <row r="82" spans="2:14" ht="17.100000000000001" customHeight="1" x14ac:dyDescent="0.15">
      <c r="B82" s="83" t="s">
        <v>220</v>
      </c>
      <c r="C82" s="229"/>
      <c r="D82" s="230"/>
      <c r="E82" s="230"/>
      <c r="F82" s="229"/>
      <c r="G82" s="230"/>
      <c r="H82" s="230"/>
      <c r="I82" s="229"/>
      <c r="J82" s="230"/>
      <c r="K82" s="231"/>
      <c r="M82" s="18" t="s">
        <v>6</v>
      </c>
      <c r="N82" s="184" t="s">
        <v>190</v>
      </c>
    </row>
    <row r="83" spans="2:14" ht="17.100000000000001" customHeight="1" x14ac:dyDescent="0.15">
      <c r="B83" s="84" t="s">
        <v>221</v>
      </c>
      <c r="C83" s="229"/>
      <c r="D83" s="230"/>
      <c r="E83" s="230"/>
      <c r="F83" s="229"/>
      <c r="G83" s="230"/>
      <c r="H83" s="230"/>
      <c r="I83" s="229"/>
      <c r="J83" s="230"/>
      <c r="K83" s="231"/>
      <c r="M83" s="18" t="s">
        <v>6</v>
      </c>
      <c r="N83" s="184" t="s">
        <v>230</v>
      </c>
    </row>
    <row r="84" spans="2:14" ht="17.100000000000001" customHeight="1" x14ac:dyDescent="0.15">
      <c r="B84" s="84" t="s">
        <v>222</v>
      </c>
      <c r="C84" s="229"/>
      <c r="D84" s="230"/>
      <c r="E84" s="230"/>
      <c r="F84" s="229"/>
      <c r="G84" s="230"/>
      <c r="H84" s="230"/>
      <c r="I84" s="229"/>
      <c r="J84" s="230"/>
      <c r="K84" s="231"/>
      <c r="M84" s="18" t="s">
        <v>6</v>
      </c>
      <c r="N84" s="184" t="s">
        <v>231</v>
      </c>
    </row>
    <row r="85" spans="2:14" ht="17.100000000000001" customHeight="1" x14ac:dyDescent="0.15">
      <c r="B85" s="84" t="s">
        <v>223</v>
      </c>
      <c r="C85" s="229"/>
      <c r="D85" s="230"/>
      <c r="E85" s="230"/>
      <c r="F85" s="229"/>
      <c r="G85" s="230"/>
      <c r="H85" s="230"/>
      <c r="I85" s="229"/>
      <c r="J85" s="230"/>
      <c r="K85" s="231"/>
      <c r="M85" s="18" t="s">
        <v>6</v>
      </c>
      <c r="N85" s="184" t="s">
        <v>232</v>
      </c>
    </row>
    <row r="86" spans="2:14" ht="17.100000000000001" customHeight="1" x14ac:dyDescent="0.15">
      <c r="B86" s="84" t="s">
        <v>224</v>
      </c>
      <c r="C86" s="229"/>
      <c r="D86" s="230"/>
      <c r="E86" s="230"/>
      <c r="F86" s="229"/>
      <c r="G86" s="230"/>
      <c r="H86" s="230"/>
      <c r="I86" s="229"/>
      <c r="J86" s="230"/>
      <c r="K86" s="231"/>
      <c r="M86" s="18" t="s">
        <v>6</v>
      </c>
      <c r="N86" s="184" t="s">
        <v>233</v>
      </c>
    </row>
    <row r="87" spans="2:14" ht="17.100000000000001" customHeight="1" x14ac:dyDescent="0.15">
      <c r="B87" s="84" t="s">
        <v>225</v>
      </c>
      <c r="C87" s="229"/>
      <c r="D87" s="230"/>
      <c r="E87" s="230"/>
      <c r="F87" s="229"/>
      <c r="G87" s="230"/>
      <c r="H87" s="230"/>
      <c r="I87" s="229"/>
      <c r="J87" s="230"/>
      <c r="K87" s="231"/>
      <c r="M87" s="18" t="s">
        <v>6</v>
      </c>
      <c r="N87" s="184" t="s">
        <v>234</v>
      </c>
    </row>
    <row r="88" spans="2:14" ht="17.100000000000001" customHeight="1" x14ac:dyDescent="0.15">
      <c r="B88" s="84" t="s">
        <v>235</v>
      </c>
      <c r="C88" s="229"/>
      <c r="D88" s="230"/>
      <c r="E88" s="230"/>
      <c r="F88" s="229"/>
      <c r="G88" s="230"/>
      <c r="H88" s="230"/>
      <c r="I88" s="229"/>
      <c r="J88" s="230"/>
      <c r="K88" s="231"/>
      <c r="M88" s="18" t="s">
        <v>6</v>
      </c>
      <c r="N88" s="184" t="s">
        <v>236</v>
      </c>
    </row>
    <row r="89" spans="2:14" ht="17.100000000000001" customHeight="1" x14ac:dyDescent="0.15">
      <c r="B89" s="84" t="s">
        <v>226</v>
      </c>
      <c r="C89" s="229"/>
      <c r="D89" s="230"/>
      <c r="E89" s="230"/>
      <c r="F89" s="229"/>
      <c r="G89" s="230"/>
      <c r="H89" s="230"/>
      <c r="I89" s="229"/>
      <c r="J89" s="230"/>
      <c r="K89" s="231"/>
      <c r="M89" s="18" t="s">
        <v>6</v>
      </c>
      <c r="N89" s="184" t="s">
        <v>237</v>
      </c>
    </row>
    <row r="90" spans="2:14" ht="17.100000000000001" customHeight="1" x14ac:dyDescent="0.15">
      <c r="B90" s="84" t="s">
        <v>228</v>
      </c>
      <c r="C90" s="229"/>
      <c r="D90" s="230"/>
      <c r="E90" s="230"/>
      <c r="F90" s="229"/>
      <c r="G90" s="230"/>
      <c r="H90" s="230"/>
      <c r="I90" s="229"/>
      <c r="J90" s="230"/>
      <c r="K90" s="231"/>
      <c r="M90" s="18" t="s">
        <v>6</v>
      </c>
      <c r="N90" s="184" t="s">
        <v>239</v>
      </c>
    </row>
    <row r="91" spans="2:14" ht="17.100000000000001" customHeight="1" x14ac:dyDescent="0.15">
      <c r="B91" s="84" t="s">
        <v>229</v>
      </c>
      <c r="C91" s="229"/>
      <c r="D91" s="230"/>
      <c r="E91" s="230"/>
      <c r="F91" s="229"/>
      <c r="G91" s="230"/>
      <c r="H91" s="230"/>
      <c r="I91" s="229"/>
      <c r="J91" s="230"/>
      <c r="K91" s="231"/>
      <c r="M91" s="18" t="s">
        <v>6</v>
      </c>
      <c r="N91" s="184" t="s">
        <v>238</v>
      </c>
    </row>
    <row r="92" spans="2:14" ht="17.100000000000001" customHeight="1" thickBot="1" x14ac:dyDescent="0.2">
      <c r="B92" s="85" t="s">
        <v>227</v>
      </c>
      <c r="C92" s="232"/>
      <c r="D92" s="233"/>
      <c r="E92" s="233"/>
      <c r="F92" s="232"/>
      <c r="G92" s="233"/>
      <c r="H92" s="233"/>
      <c r="I92" s="232"/>
      <c r="J92" s="233"/>
      <c r="K92" s="234"/>
      <c r="M92" s="18" t="s">
        <v>6</v>
      </c>
      <c r="N92" s="184" t="s">
        <v>192</v>
      </c>
    </row>
    <row r="93" spans="2:14" ht="17.100000000000001" customHeight="1" thickBot="1" x14ac:dyDescent="0.2"/>
    <row r="94" spans="2:14" ht="18" customHeight="1" thickBot="1" x14ac:dyDescent="0.2">
      <c r="B94" s="20" t="s">
        <v>272</v>
      </c>
      <c r="C94" s="67"/>
      <c r="E94" s="67"/>
      <c r="G94" s="67"/>
      <c r="K94" s="223">
        <v>3</v>
      </c>
      <c r="L94" s="223"/>
      <c r="M94" s="16"/>
      <c r="N94" s="21" t="str">
        <f>IF(AND(G49="OK",G35="",K8=F110,K9=F110),N110,IF(AND(G49="OK",G35="",K9=F111),N111,IF(AND(G49="OK",G35="",K8=F111),N112,N109)))</f>
        <v>本シートの入力をお願いします。</v>
      </c>
    </row>
    <row r="95" spans="2:14" ht="18" customHeight="1" x14ac:dyDescent="0.15">
      <c r="B95" s="68" t="s">
        <v>356</v>
      </c>
      <c r="C95" s="86" t="s">
        <v>177</v>
      </c>
      <c r="D95" s="87"/>
      <c r="E95" s="88"/>
      <c r="F95" s="69"/>
      <c r="G95" s="89"/>
      <c r="H95" s="69"/>
      <c r="I95" s="69"/>
      <c r="J95" s="69"/>
      <c r="K95" s="72"/>
      <c r="M95" s="16"/>
      <c r="N95" s="186" t="s">
        <v>210</v>
      </c>
    </row>
    <row r="96" spans="2:14" ht="17.100000000000001" customHeight="1" x14ac:dyDescent="0.15">
      <c r="B96" s="83" t="s">
        <v>220</v>
      </c>
      <c r="C96" s="274"/>
      <c r="D96" s="275"/>
      <c r="E96" s="276"/>
      <c r="F96" s="25"/>
      <c r="G96" s="90"/>
      <c r="H96" s="25"/>
      <c r="I96" s="25"/>
      <c r="J96" s="25"/>
      <c r="K96" s="56"/>
      <c r="M96" s="18" t="s">
        <v>6</v>
      </c>
      <c r="N96" s="184" t="s">
        <v>190</v>
      </c>
    </row>
    <row r="97" spans="2:14" ht="17.100000000000001" customHeight="1" x14ac:dyDescent="0.15">
      <c r="B97" s="84" t="s">
        <v>221</v>
      </c>
      <c r="C97" s="274"/>
      <c r="D97" s="275"/>
      <c r="E97" s="276"/>
      <c r="F97" s="45"/>
      <c r="G97" s="45"/>
      <c r="H97" s="45"/>
      <c r="I97" s="45"/>
      <c r="J97" s="45"/>
      <c r="K97" s="46"/>
      <c r="M97" s="18" t="s">
        <v>6</v>
      </c>
      <c r="N97" s="184" t="s">
        <v>230</v>
      </c>
    </row>
    <row r="98" spans="2:14" ht="17.100000000000001" customHeight="1" x14ac:dyDescent="0.15">
      <c r="B98" s="84" t="s">
        <v>222</v>
      </c>
      <c r="C98" s="274"/>
      <c r="D98" s="275"/>
      <c r="E98" s="276"/>
      <c r="F98" s="45"/>
      <c r="G98" s="91"/>
      <c r="H98" s="45"/>
      <c r="I98" s="45"/>
      <c r="J98" s="45"/>
      <c r="K98" s="46"/>
      <c r="M98" s="18" t="s">
        <v>6</v>
      </c>
      <c r="N98" s="184" t="s">
        <v>231</v>
      </c>
    </row>
    <row r="99" spans="2:14" ht="17.100000000000001" customHeight="1" x14ac:dyDescent="0.15">
      <c r="B99" s="84" t="s">
        <v>223</v>
      </c>
      <c r="C99" s="274"/>
      <c r="D99" s="275"/>
      <c r="E99" s="276"/>
      <c r="F99" s="45"/>
      <c r="G99" s="91"/>
      <c r="H99" s="45"/>
      <c r="I99" s="45"/>
      <c r="J99" s="45"/>
      <c r="K99" s="46"/>
      <c r="M99" s="18" t="s">
        <v>6</v>
      </c>
      <c r="N99" s="184"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184"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184"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184"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184"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184"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184"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184" t="s">
        <v>192</v>
      </c>
    </row>
    <row r="107" spans="2:14" ht="15.95" customHeight="1" x14ac:dyDescent="0.15">
      <c r="C107" s="67"/>
      <c r="E107" s="67"/>
      <c r="G107" s="67"/>
      <c r="M107" s="16"/>
    </row>
    <row r="108" spans="2:14" ht="15.95" hidden="1" customHeight="1" x14ac:dyDescent="0.15">
      <c r="C108" s="67"/>
      <c r="E108" s="67"/>
      <c r="G108" s="67"/>
      <c r="M108" s="16"/>
      <c r="N108" s="186"/>
    </row>
    <row r="109" spans="2:14" ht="15.95" hidden="1" customHeight="1" x14ac:dyDescent="0.15">
      <c r="C109" s="67"/>
      <c r="E109" s="67"/>
      <c r="G109" s="67"/>
      <c r="M109" s="16"/>
      <c r="N109" s="186" t="s">
        <v>205</v>
      </c>
    </row>
    <row r="110" spans="2:14" ht="15.95" hidden="1" customHeight="1" x14ac:dyDescent="0.15">
      <c r="C110" s="67"/>
      <c r="D110" s="16" t="s">
        <v>9</v>
      </c>
      <c r="E110" s="93">
        <v>1</v>
      </c>
      <c r="F110" s="16" t="s">
        <v>29</v>
      </c>
      <c r="G110" s="93">
        <v>0</v>
      </c>
      <c r="M110" s="16"/>
      <c r="N110" s="186" t="s">
        <v>206</v>
      </c>
    </row>
    <row r="111" spans="2:14" ht="15.95" hidden="1" customHeight="1" x14ac:dyDescent="0.15">
      <c r="C111" s="67"/>
      <c r="D111" s="16" t="s">
        <v>10</v>
      </c>
      <c r="E111" s="93">
        <v>2</v>
      </c>
      <c r="F111" s="16" t="s">
        <v>30</v>
      </c>
      <c r="G111" s="93">
        <v>1</v>
      </c>
      <c r="I111" s="67"/>
      <c r="K111" s="67"/>
      <c r="M111" s="67"/>
      <c r="N111" s="186" t="s">
        <v>360</v>
      </c>
    </row>
    <row r="112" spans="2:14" ht="15.95" hidden="1" customHeight="1" x14ac:dyDescent="0.15">
      <c r="C112" s="67"/>
      <c r="D112" s="16" t="s">
        <v>11</v>
      </c>
      <c r="E112" s="93">
        <v>3</v>
      </c>
      <c r="I112" s="67"/>
      <c r="K112" s="67"/>
      <c r="M112" s="67"/>
      <c r="N112" s="186" t="s">
        <v>208</v>
      </c>
    </row>
    <row r="113" spans="3:17" ht="15.95" hidden="1" customHeight="1" x14ac:dyDescent="0.15">
      <c r="C113" s="67"/>
      <c r="D113" s="16" t="s">
        <v>12</v>
      </c>
      <c r="E113" s="93">
        <v>4</v>
      </c>
      <c r="F113" s="16" t="s">
        <v>33</v>
      </c>
      <c r="G113" s="93">
        <v>1</v>
      </c>
      <c r="I113" s="67"/>
      <c r="K113" s="67"/>
      <c r="M113" s="67"/>
      <c r="N113" s="186" t="s">
        <v>358</v>
      </c>
    </row>
    <row r="114" spans="3:17" ht="15.95" hidden="1" customHeight="1" x14ac:dyDescent="0.15">
      <c r="C114" s="67"/>
      <c r="D114" s="16" t="s">
        <v>13</v>
      </c>
      <c r="E114" s="93">
        <v>5</v>
      </c>
      <c r="F114" s="16" t="s">
        <v>34</v>
      </c>
      <c r="G114" s="93">
        <v>2</v>
      </c>
      <c r="K114" s="67"/>
      <c r="M114" s="67"/>
      <c r="N114" s="186" t="s">
        <v>357</v>
      </c>
    </row>
    <row r="115" spans="3:17" ht="15.95" hidden="1" customHeight="1" x14ac:dyDescent="0.15">
      <c r="C115" s="67"/>
      <c r="D115" s="16" t="s">
        <v>14</v>
      </c>
      <c r="E115" s="93">
        <v>6</v>
      </c>
      <c r="F115" s="16" t="s">
        <v>35</v>
      </c>
      <c r="G115" s="93">
        <v>3</v>
      </c>
      <c r="I115" s="67"/>
      <c r="K115" s="67"/>
      <c r="M115" s="67"/>
      <c r="N115" s="186"/>
    </row>
    <row r="116" spans="3:17" ht="15.95" hidden="1" customHeight="1" x14ac:dyDescent="0.15">
      <c r="C116" s="67"/>
      <c r="D116" s="16" t="s">
        <v>15</v>
      </c>
      <c r="E116" s="93">
        <v>7</v>
      </c>
      <c r="F116" s="16" t="s">
        <v>36</v>
      </c>
      <c r="G116" s="93">
        <v>4</v>
      </c>
      <c r="I116" s="67"/>
      <c r="M116" s="16"/>
      <c r="N116" s="186"/>
    </row>
    <row r="117" spans="3:17" ht="15.95" hidden="1" customHeight="1" x14ac:dyDescent="0.15">
      <c r="C117" s="67"/>
      <c r="D117" s="16" t="s">
        <v>16</v>
      </c>
      <c r="E117" s="93">
        <v>8</v>
      </c>
      <c r="F117" s="16" t="s">
        <v>37</v>
      </c>
      <c r="G117" s="93">
        <v>5</v>
      </c>
      <c r="I117" s="67"/>
      <c r="M117" s="16"/>
      <c r="N117" s="186"/>
    </row>
    <row r="118" spans="3:17" ht="15.95" hidden="1" customHeight="1" x14ac:dyDescent="0.15">
      <c r="C118" s="67"/>
      <c r="D118" s="16" t="s">
        <v>17</v>
      </c>
      <c r="E118" s="93">
        <v>9</v>
      </c>
      <c r="F118" s="16" t="s">
        <v>38</v>
      </c>
      <c r="G118" s="93">
        <v>6</v>
      </c>
      <c r="I118" s="67"/>
      <c r="M118" s="16"/>
      <c r="N118" s="186"/>
    </row>
    <row r="119" spans="3:17" ht="15.95" hidden="1" customHeight="1" x14ac:dyDescent="0.15">
      <c r="C119" s="67"/>
      <c r="D119" s="16" t="s">
        <v>18</v>
      </c>
      <c r="E119" s="93">
        <v>10</v>
      </c>
      <c r="F119" s="16" t="s">
        <v>39</v>
      </c>
      <c r="G119" s="93">
        <v>7</v>
      </c>
      <c r="I119" s="67"/>
      <c r="M119" s="16"/>
      <c r="N119" s="186"/>
    </row>
    <row r="120" spans="3:17" ht="15.95" hidden="1" customHeight="1" x14ac:dyDescent="0.15">
      <c r="C120" s="67"/>
      <c r="D120" s="16" t="s">
        <v>19</v>
      </c>
      <c r="E120" s="93">
        <v>11</v>
      </c>
      <c r="F120" s="16" t="s">
        <v>40</v>
      </c>
      <c r="G120" s="93">
        <v>8</v>
      </c>
      <c r="M120" s="16"/>
      <c r="N120" s="186"/>
    </row>
    <row r="121" spans="3:17" ht="15.95" hidden="1" customHeight="1" x14ac:dyDescent="0.15">
      <c r="D121" s="16" t="s">
        <v>20</v>
      </c>
      <c r="E121" s="93">
        <v>12</v>
      </c>
      <c r="F121" s="16" t="s">
        <v>41</v>
      </c>
      <c r="G121" s="93">
        <v>9</v>
      </c>
      <c r="M121" s="16"/>
      <c r="N121" s="186"/>
      <c r="Q121" s="22"/>
    </row>
    <row r="122" spans="3:17" ht="15.95" hidden="1" customHeight="1" x14ac:dyDescent="0.15">
      <c r="D122" s="16" t="s">
        <v>21</v>
      </c>
      <c r="E122" s="93">
        <v>13</v>
      </c>
      <c r="F122" s="16" t="s">
        <v>42</v>
      </c>
      <c r="G122" s="93">
        <v>10</v>
      </c>
      <c r="M122" s="16"/>
      <c r="N122" s="186"/>
      <c r="Q122" s="22"/>
    </row>
    <row r="123" spans="3:17" ht="15.95" hidden="1" customHeight="1" x14ac:dyDescent="0.15">
      <c r="D123" s="16" t="s">
        <v>22</v>
      </c>
      <c r="E123" s="93">
        <v>14</v>
      </c>
      <c r="F123" s="16" t="s">
        <v>43</v>
      </c>
      <c r="G123" s="93">
        <v>11</v>
      </c>
      <c r="M123" s="16"/>
      <c r="N123" s="186"/>
      <c r="Q123" s="22"/>
    </row>
    <row r="124" spans="3:17" ht="15.95" hidden="1" customHeight="1" x14ac:dyDescent="0.15">
      <c r="D124" s="16" t="s">
        <v>23</v>
      </c>
      <c r="E124" s="93">
        <v>15</v>
      </c>
      <c r="F124" s="16" t="s">
        <v>44</v>
      </c>
      <c r="G124" s="93">
        <v>12</v>
      </c>
      <c r="M124" s="16"/>
      <c r="N124" s="186"/>
      <c r="Q124" s="22"/>
    </row>
    <row r="125" spans="3:17" ht="15.95" hidden="1" customHeight="1" x14ac:dyDescent="0.15">
      <c r="F125" s="16" t="s">
        <v>45</v>
      </c>
      <c r="G125" s="93">
        <v>13</v>
      </c>
      <c r="M125" s="16"/>
      <c r="N125" s="186"/>
      <c r="Q125" s="22"/>
    </row>
    <row r="126" spans="3:17" ht="15.95" hidden="1" customHeight="1" x14ac:dyDescent="0.15">
      <c r="D126" s="16" t="s">
        <v>80</v>
      </c>
      <c r="E126" s="93">
        <v>1</v>
      </c>
      <c r="F126" s="16" t="s">
        <v>46</v>
      </c>
      <c r="G126" s="93">
        <v>14</v>
      </c>
      <c r="M126" s="16"/>
      <c r="N126" s="186"/>
      <c r="Q126" s="22"/>
    </row>
    <row r="127" spans="3:17" ht="15.95" hidden="1" customHeight="1" x14ac:dyDescent="0.15">
      <c r="D127" s="16" t="s">
        <v>81</v>
      </c>
      <c r="E127" s="93">
        <v>2</v>
      </c>
      <c r="F127" s="16" t="s">
        <v>47</v>
      </c>
      <c r="G127" s="93">
        <v>15</v>
      </c>
      <c r="M127" s="16"/>
      <c r="N127" s="186"/>
      <c r="Q127" s="22"/>
    </row>
    <row r="128" spans="3:17" ht="15.95" hidden="1" customHeight="1" x14ac:dyDescent="0.15">
      <c r="F128" s="16" t="s">
        <v>48</v>
      </c>
      <c r="G128" s="93">
        <v>16</v>
      </c>
      <c r="M128" s="16"/>
      <c r="N128" s="186"/>
      <c r="Q128" s="22"/>
    </row>
    <row r="129" spans="4:17" ht="15.95" hidden="1" customHeight="1" x14ac:dyDescent="0.15">
      <c r="D129" s="16" t="s">
        <v>91</v>
      </c>
      <c r="E129" s="93">
        <v>0</v>
      </c>
      <c r="F129" s="16" t="s">
        <v>49</v>
      </c>
      <c r="G129" s="93">
        <v>17</v>
      </c>
      <c r="M129" s="16"/>
      <c r="N129" s="186"/>
      <c r="Q129" s="22"/>
    </row>
    <row r="130" spans="4:17" ht="15.95" hidden="1" customHeight="1" x14ac:dyDescent="0.15">
      <c r="D130" s="16" t="s">
        <v>92</v>
      </c>
      <c r="E130" s="93">
        <v>1</v>
      </c>
      <c r="F130" s="16" t="s">
        <v>50</v>
      </c>
      <c r="G130" s="93">
        <v>18</v>
      </c>
      <c r="M130" s="16"/>
      <c r="N130" s="186"/>
      <c r="Q130" s="22"/>
    </row>
    <row r="131" spans="4:17" ht="15.95" hidden="1" customHeight="1" x14ac:dyDescent="0.15">
      <c r="D131" s="16" t="s">
        <v>93</v>
      </c>
      <c r="E131" s="93">
        <v>2</v>
      </c>
      <c r="F131" s="16" t="s">
        <v>51</v>
      </c>
      <c r="G131" s="93">
        <v>19</v>
      </c>
      <c r="M131" s="16"/>
      <c r="N131" s="186"/>
      <c r="Q131" s="22"/>
    </row>
    <row r="132" spans="4:17" ht="15.95" hidden="1" customHeight="1" x14ac:dyDescent="0.15">
      <c r="F132" s="16" t="s">
        <v>52</v>
      </c>
      <c r="G132" s="93">
        <v>20</v>
      </c>
      <c r="M132" s="16"/>
      <c r="N132" s="186"/>
      <c r="Q132" s="22"/>
    </row>
    <row r="133" spans="4:17" ht="15.95" hidden="1" customHeight="1" x14ac:dyDescent="0.15">
      <c r="D133" s="16" t="s">
        <v>96</v>
      </c>
      <c r="E133" s="93">
        <v>1</v>
      </c>
      <c r="F133" s="16" t="s">
        <v>53</v>
      </c>
      <c r="G133" s="93">
        <v>21</v>
      </c>
      <c r="M133" s="16"/>
      <c r="N133" s="186"/>
      <c r="Q133" s="22"/>
    </row>
    <row r="134" spans="4:17" ht="15.95" hidden="1" customHeight="1" x14ac:dyDescent="0.15">
      <c r="D134" s="16" t="s">
        <v>97</v>
      </c>
      <c r="E134" s="93">
        <v>2</v>
      </c>
      <c r="F134" s="16" t="s">
        <v>54</v>
      </c>
      <c r="G134" s="93">
        <v>22</v>
      </c>
      <c r="M134" s="16"/>
      <c r="N134" s="186"/>
      <c r="Q134" s="22"/>
    </row>
    <row r="135" spans="4:17" ht="15.95" hidden="1" customHeight="1" x14ac:dyDescent="0.15">
      <c r="D135" s="16" t="s">
        <v>98</v>
      </c>
      <c r="E135" s="93">
        <v>3</v>
      </c>
      <c r="F135" s="16" t="s">
        <v>55</v>
      </c>
      <c r="G135" s="93">
        <v>23</v>
      </c>
      <c r="M135" s="16"/>
      <c r="N135" s="186"/>
      <c r="Q135" s="22"/>
    </row>
    <row r="136" spans="4:17" ht="15.95" hidden="1" customHeight="1" x14ac:dyDescent="0.15">
      <c r="F136" s="16" t="s">
        <v>56</v>
      </c>
      <c r="G136" s="93">
        <v>24</v>
      </c>
      <c r="M136" s="16"/>
      <c r="N136" s="186"/>
      <c r="Q136" s="22"/>
    </row>
    <row r="137" spans="4:17" ht="15.95" hidden="1" customHeight="1" x14ac:dyDescent="0.15">
      <c r="D137" s="16" t="s">
        <v>129</v>
      </c>
      <c r="E137" s="93">
        <v>1</v>
      </c>
      <c r="F137" s="16" t="s">
        <v>57</v>
      </c>
      <c r="G137" s="93">
        <v>25</v>
      </c>
      <c r="M137" s="16"/>
      <c r="N137" s="186"/>
      <c r="Q137" s="22"/>
    </row>
    <row r="138" spans="4:17" ht="15.95" hidden="1" customHeight="1" x14ac:dyDescent="0.15">
      <c r="D138" s="16" t="s">
        <v>130</v>
      </c>
      <c r="E138" s="93">
        <v>2</v>
      </c>
      <c r="F138" s="16" t="s">
        <v>58</v>
      </c>
      <c r="G138" s="93">
        <v>26</v>
      </c>
      <c r="M138" s="16"/>
      <c r="N138" s="186"/>
      <c r="Q138" s="22"/>
    </row>
    <row r="139" spans="4:17" ht="15.95" hidden="1" customHeight="1" x14ac:dyDescent="0.15">
      <c r="D139" s="16" t="s">
        <v>131</v>
      </c>
      <c r="E139" s="93">
        <v>3</v>
      </c>
      <c r="F139" s="16" t="s">
        <v>59</v>
      </c>
      <c r="G139" s="93">
        <v>27</v>
      </c>
      <c r="M139" s="16"/>
      <c r="N139" s="186"/>
      <c r="Q139" s="22"/>
    </row>
    <row r="140" spans="4:17" ht="15.95" hidden="1" customHeight="1" x14ac:dyDescent="0.15">
      <c r="D140" s="16" t="s">
        <v>132</v>
      </c>
      <c r="E140" s="93">
        <v>4</v>
      </c>
      <c r="F140" s="16" t="s">
        <v>60</v>
      </c>
      <c r="G140" s="93">
        <v>28</v>
      </c>
      <c r="M140" s="16"/>
      <c r="N140" s="186"/>
      <c r="Q140" s="22"/>
    </row>
    <row r="141" spans="4:17" ht="15.95" hidden="1" customHeight="1" x14ac:dyDescent="0.15">
      <c r="D141" s="16" t="s">
        <v>133</v>
      </c>
      <c r="E141" s="93">
        <v>5</v>
      </c>
      <c r="F141" s="16" t="s">
        <v>61</v>
      </c>
      <c r="G141" s="93">
        <v>29</v>
      </c>
      <c r="M141" s="16"/>
      <c r="N141" s="186"/>
      <c r="Q141" s="22"/>
    </row>
    <row r="142" spans="4:17" ht="15.95" hidden="1" customHeight="1" x14ac:dyDescent="0.15">
      <c r="D142" s="16" t="s">
        <v>134</v>
      </c>
      <c r="E142" s="93">
        <v>6</v>
      </c>
      <c r="F142" s="16" t="s">
        <v>62</v>
      </c>
      <c r="G142" s="93">
        <v>30</v>
      </c>
      <c r="M142" s="16"/>
      <c r="N142" s="186"/>
      <c r="Q142" s="22"/>
    </row>
    <row r="143" spans="4:17" ht="15.95" hidden="1" customHeight="1" x14ac:dyDescent="0.15">
      <c r="D143" s="16" t="s">
        <v>135</v>
      </c>
      <c r="E143" s="93">
        <v>7</v>
      </c>
      <c r="F143" s="16" t="s">
        <v>63</v>
      </c>
      <c r="G143" s="93">
        <v>31</v>
      </c>
      <c r="M143" s="16"/>
      <c r="N143" s="186"/>
      <c r="Q143" s="22"/>
    </row>
    <row r="144" spans="4:17" ht="15.95" hidden="1" customHeight="1" x14ac:dyDescent="0.15">
      <c r="D144" s="16" t="s">
        <v>136</v>
      </c>
      <c r="E144" s="93">
        <v>8</v>
      </c>
      <c r="F144" s="16" t="s">
        <v>64</v>
      </c>
      <c r="G144" s="93">
        <v>32</v>
      </c>
      <c r="M144" s="16"/>
      <c r="N144" s="186"/>
      <c r="Q144" s="22"/>
    </row>
    <row r="145" spans="4:17" ht="15.95" hidden="1" customHeight="1" x14ac:dyDescent="0.15">
      <c r="D145" s="16" t="s">
        <v>137</v>
      </c>
      <c r="E145" s="93">
        <v>9</v>
      </c>
      <c r="F145" s="16" t="s">
        <v>65</v>
      </c>
      <c r="G145" s="93">
        <v>33</v>
      </c>
      <c r="M145" s="16"/>
      <c r="N145" s="186"/>
      <c r="Q145" s="22"/>
    </row>
    <row r="146" spans="4:17" ht="15.95" hidden="1" customHeight="1" x14ac:dyDescent="0.15">
      <c r="D146" s="16" t="s">
        <v>138</v>
      </c>
      <c r="E146" s="93">
        <v>10</v>
      </c>
      <c r="F146" s="16" t="s">
        <v>66</v>
      </c>
      <c r="G146" s="93">
        <v>34</v>
      </c>
      <c r="M146" s="16"/>
      <c r="N146" s="186"/>
      <c r="Q146" s="22"/>
    </row>
    <row r="147" spans="4:17" ht="15.95" hidden="1" customHeight="1" x14ac:dyDescent="0.15">
      <c r="D147" s="16" t="s">
        <v>139</v>
      </c>
      <c r="E147" s="93">
        <v>11</v>
      </c>
      <c r="F147" s="16" t="s">
        <v>67</v>
      </c>
      <c r="G147" s="93">
        <v>35</v>
      </c>
      <c r="M147" s="16"/>
      <c r="N147" s="186"/>
      <c r="Q147" s="22"/>
    </row>
    <row r="148" spans="4:17" ht="15.95" hidden="1" customHeight="1" x14ac:dyDescent="0.15">
      <c r="D148" s="16" t="s">
        <v>201</v>
      </c>
      <c r="F148" s="16" t="s">
        <v>68</v>
      </c>
      <c r="G148" s="93">
        <v>36</v>
      </c>
      <c r="M148" s="16"/>
      <c r="N148" s="186"/>
      <c r="Q148" s="22"/>
    </row>
    <row r="149" spans="4:17" ht="15.95" hidden="1" customHeight="1" x14ac:dyDescent="0.15">
      <c r="F149" s="16" t="s">
        <v>69</v>
      </c>
      <c r="G149" s="93">
        <v>37</v>
      </c>
      <c r="M149" s="16"/>
      <c r="N149" s="186"/>
      <c r="Q149" s="22"/>
    </row>
    <row r="150" spans="4:17" ht="15.95" hidden="1" customHeight="1" x14ac:dyDescent="0.15">
      <c r="D150" s="16" t="s">
        <v>140</v>
      </c>
      <c r="E150" s="93">
        <v>1</v>
      </c>
      <c r="F150" s="16" t="s">
        <v>70</v>
      </c>
      <c r="G150" s="93">
        <v>38</v>
      </c>
      <c r="M150" s="16"/>
      <c r="N150" s="186"/>
      <c r="Q150" s="22"/>
    </row>
    <row r="151" spans="4:17" ht="15.95" hidden="1" customHeight="1" x14ac:dyDescent="0.15">
      <c r="D151" s="16" t="s">
        <v>141</v>
      </c>
      <c r="E151" s="93">
        <v>2</v>
      </c>
      <c r="F151" s="16" t="s">
        <v>71</v>
      </c>
      <c r="G151" s="93">
        <v>39</v>
      </c>
      <c r="M151" s="16"/>
      <c r="N151" s="186"/>
      <c r="Q151" s="22"/>
    </row>
    <row r="152" spans="4:17" ht="15.95" hidden="1" customHeight="1" x14ac:dyDescent="0.15">
      <c r="D152" s="16" t="s">
        <v>142</v>
      </c>
      <c r="E152" s="93">
        <v>3</v>
      </c>
      <c r="F152" s="16" t="s">
        <v>72</v>
      </c>
      <c r="G152" s="93">
        <v>40</v>
      </c>
      <c r="M152" s="16"/>
      <c r="N152" s="186"/>
      <c r="Q152" s="22"/>
    </row>
    <row r="153" spans="4:17" ht="15.95" hidden="1" customHeight="1" x14ac:dyDescent="0.15">
      <c r="D153" s="16" t="s">
        <v>143</v>
      </c>
      <c r="E153" s="93">
        <v>4</v>
      </c>
      <c r="F153" s="16" t="s">
        <v>73</v>
      </c>
      <c r="G153" s="93">
        <v>41</v>
      </c>
      <c r="M153" s="16"/>
      <c r="N153" s="186"/>
      <c r="Q153" s="22"/>
    </row>
    <row r="154" spans="4:17" ht="15.95" hidden="1" customHeight="1" x14ac:dyDescent="0.15">
      <c r="D154" s="16" t="s">
        <v>144</v>
      </c>
      <c r="E154" s="93">
        <v>5</v>
      </c>
      <c r="F154" s="16" t="s">
        <v>74</v>
      </c>
      <c r="G154" s="93">
        <v>42</v>
      </c>
      <c r="M154" s="16"/>
      <c r="N154" s="186"/>
      <c r="Q154" s="22"/>
    </row>
    <row r="155" spans="4:17" ht="15.95" hidden="1" customHeight="1" x14ac:dyDescent="0.15">
      <c r="D155" s="16" t="s">
        <v>145</v>
      </c>
      <c r="E155" s="93">
        <v>6</v>
      </c>
      <c r="F155" s="16" t="s">
        <v>75</v>
      </c>
      <c r="G155" s="93">
        <v>43</v>
      </c>
      <c r="M155" s="16"/>
      <c r="N155" s="186"/>
      <c r="Q155" s="22"/>
    </row>
    <row r="156" spans="4:17" ht="15.95" hidden="1" customHeight="1" x14ac:dyDescent="0.15">
      <c r="F156" s="16" t="s">
        <v>76</v>
      </c>
      <c r="G156" s="93">
        <v>44</v>
      </c>
      <c r="M156" s="16"/>
      <c r="N156" s="186"/>
      <c r="Q156" s="22"/>
    </row>
    <row r="157" spans="4:17" ht="15.95" hidden="1" customHeight="1" x14ac:dyDescent="0.15">
      <c r="F157" s="16" t="s">
        <v>77</v>
      </c>
      <c r="G157" s="93">
        <v>45</v>
      </c>
      <c r="M157" s="16"/>
      <c r="N157" s="186"/>
      <c r="Q157" s="22"/>
    </row>
    <row r="158" spans="4:17" ht="15.95" hidden="1" customHeight="1" x14ac:dyDescent="0.15">
      <c r="F158" s="16" t="s">
        <v>78</v>
      </c>
      <c r="G158" s="93">
        <v>46</v>
      </c>
      <c r="M158" s="16"/>
      <c r="N158" s="186"/>
      <c r="Q158" s="22"/>
    </row>
    <row r="159" spans="4:17" ht="15.95" hidden="1" customHeight="1" x14ac:dyDescent="0.15">
      <c r="F159" s="16" t="s">
        <v>79</v>
      </c>
      <c r="G159" s="93">
        <v>47</v>
      </c>
      <c r="M159" s="16"/>
      <c r="N159" s="186"/>
      <c r="Q159" s="22"/>
    </row>
    <row r="160" spans="4:17" ht="15.95" hidden="1" customHeight="1" x14ac:dyDescent="0.15"/>
    <row r="161" ht="15.95" customHeight="1" x14ac:dyDescent="0.15"/>
  </sheetData>
  <sheetProtection algorithmName="SHA-512" hashValue="FqmPNulL/hBr5LunQ93gHPddLSMlkEJFncNyBu+hl8c3u/2luNnb1nM9HdGtHY35eFM6fuuS19Mczc/qtuKpDA==" saltValue="HmDINE6aubuVNEpFj9y0Cg==" spinCount="100000" sheet="1" objects="1" scenarios="1"/>
  <mergeCells count="141">
    <mergeCell ref="C105:E105"/>
    <mergeCell ref="C106:E106"/>
    <mergeCell ref="C96:E96"/>
    <mergeCell ref="C97:E97"/>
    <mergeCell ref="C98:E98"/>
    <mergeCell ref="C99:E99"/>
    <mergeCell ref="C85:E85"/>
    <mergeCell ref="F85:H85"/>
    <mergeCell ref="I85:K85"/>
    <mergeCell ref="C86:E86"/>
    <mergeCell ref="F86:H86"/>
    <mergeCell ref="I86:K86"/>
    <mergeCell ref="C91:E91"/>
    <mergeCell ref="F91:H91"/>
    <mergeCell ref="I91:K91"/>
    <mergeCell ref="I89:K89"/>
    <mergeCell ref="C90:E90"/>
    <mergeCell ref="F90:H90"/>
    <mergeCell ref="I90:K90"/>
    <mergeCell ref="C100:E100"/>
    <mergeCell ref="C101:E101"/>
    <mergeCell ref="C102:E102"/>
    <mergeCell ref="C103:E103"/>
    <mergeCell ref="C104:E104"/>
    <mergeCell ref="C83:E83"/>
    <mergeCell ref="F83:H83"/>
    <mergeCell ref="I83:K83"/>
    <mergeCell ref="C84:E84"/>
    <mergeCell ref="F84:H84"/>
    <mergeCell ref="I84:K84"/>
    <mergeCell ref="C82:E82"/>
    <mergeCell ref="F82:H82"/>
    <mergeCell ref="I82:K82"/>
    <mergeCell ref="E29:F29"/>
    <mergeCell ref="H29:I29"/>
    <mergeCell ref="E30:F30"/>
    <mergeCell ref="H30:I30"/>
    <mergeCell ref="E31:F31"/>
    <mergeCell ref="H31:I31"/>
    <mergeCell ref="E32:G32"/>
    <mergeCell ref="E33:G33"/>
    <mergeCell ref="H32:I32"/>
    <mergeCell ref="H33:I33"/>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C23:E23"/>
    <mergeCell ref="E25:F25"/>
    <mergeCell ref="H25:I25"/>
    <mergeCell ref="E26:F26"/>
    <mergeCell ref="H26:I26"/>
    <mergeCell ref="E27:F27"/>
    <mergeCell ref="H27:I27"/>
    <mergeCell ref="E28:F28"/>
    <mergeCell ref="H28:I28"/>
    <mergeCell ref="K47:L47"/>
    <mergeCell ref="C49:E49"/>
    <mergeCell ref="C50:E50"/>
    <mergeCell ref="C51:E51"/>
    <mergeCell ref="C52:E52"/>
    <mergeCell ref="C53:E53"/>
    <mergeCell ref="C54:E54"/>
    <mergeCell ref="C55:E55"/>
    <mergeCell ref="C56:E56"/>
    <mergeCell ref="C57:E57"/>
    <mergeCell ref="C58:E58"/>
    <mergeCell ref="C69:E69"/>
    <mergeCell ref="C70:E70"/>
    <mergeCell ref="C71:E71"/>
    <mergeCell ref="I69:K69"/>
    <mergeCell ref="I70:K70"/>
    <mergeCell ref="I71:K71"/>
    <mergeCell ref="C59:E59"/>
    <mergeCell ref="C60:E60"/>
    <mergeCell ref="F69:H69"/>
    <mergeCell ref="F70:H70"/>
    <mergeCell ref="F71:H71"/>
    <mergeCell ref="C61:E61"/>
    <mergeCell ref="C62:E62"/>
    <mergeCell ref="C63:E63"/>
    <mergeCell ref="C64:E64"/>
    <mergeCell ref="F78:H78"/>
    <mergeCell ref="F79:H79"/>
    <mergeCell ref="F72:H72"/>
    <mergeCell ref="F73:H73"/>
    <mergeCell ref="F74:H74"/>
    <mergeCell ref="F75:H75"/>
    <mergeCell ref="F76:H76"/>
    <mergeCell ref="C73:E73"/>
    <mergeCell ref="C74:E74"/>
    <mergeCell ref="C75:E75"/>
    <mergeCell ref="C76:E76"/>
    <mergeCell ref="F77:H77"/>
    <mergeCell ref="C77:E77"/>
    <mergeCell ref="C78:E78"/>
    <mergeCell ref="C79:E79"/>
    <mergeCell ref="C72:E72"/>
    <mergeCell ref="C87:E87"/>
    <mergeCell ref="F87:H87"/>
    <mergeCell ref="I87:K87"/>
    <mergeCell ref="C88:E88"/>
    <mergeCell ref="F88:H88"/>
    <mergeCell ref="I88:K88"/>
    <mergeCell ref="C89:E89"/>
    <mergeCell ref="F89:H89"/>
    <mergeCell ref="C92:E92"/>
    <mergeCell ref="F92:H92"/>
    <mergeCell ref="I92:K92"/>
    <mergeCell ref="K94:L94"/>
    <mergeCell ref="J100:K100"/>
    <mergeCell ref="J106:K106"/>
    <mergeCell ref="J101:K101"/>
    <mergeCell ref="J102:K102"/>
    <mergeCell ref="J103:K103"/>
    <mergeCell ref="J104:K104"/>
    <mergeCell ref="J105:K105"/>
    <mergeCell ref="N67:N68"/>
    <mergeCell ref="I72:K72"/>
    <mergeCell ref="I73:K73"/>
    <mergeCell ref="I74:K74"/>
    <mergeCell ref="I75:K75"/>
    <mergeCell ref="I76:K76"/>
    <mergeCell ref="I77:K77"/>
    <mergeCell ref="I78:K78"/>
    <mergeCell ref="I79:K79"/>
  </mergeCells>
  <phoneticPr fontId="3"/>
  <conditionalFormatting sqref="C50:E53 C55:E64">
    <cfRule type="expression" dxfId="166" priority="13">
      <formula>$C50&lt;&gt;""</formula>
    </cfRule>
  </conditionalFormatting>
  <conditionalFormatting sqref="C69:E79">
    <cfRule type="expression" dxfId="165" priority="1">
      <formula>$E$25=$D$148</formula>
    </cfRule>
  </conditionalFormatting>
  <conditionalFormatting sqref="C82:E92">
    <cfRule type="expression" dxfId="164" priority="10">
      <formula>AND($E$28&lt;&gt;"",$E$28&lt;&gt;"以下なし")</formula>
    </cfRule>
  </conditionalFormatting>
  <conditionalFormatting sqref="C96:E106">
    <cfRule type="expression" dxfId="163" priority="7">
      <formula>AND($E$31&lt;&gt;"",$E$31&lt;&gt;"以下なし")</formula>
    </cfRule>
  </conditionalFormatting>
  <conditionalFormatting sqref="C7:K7 C9 C12:E14 C18 C23">
    <cfRule type="expression" dxfId="162" priority="27">
      <formula>$C7&lt;&gt;""</formula>
    </cfRule>
  </conditionalFormatting>
  <conditionalFormatting sqref="C69:K79 C82:K92 C96:E106">
    <cfRule type="expression" dxfId="161" priority="6">
      <formula>C69&lt;&gt;""</formula>
    </cfRule>
  </conditionalFormatting>
  <conditionalFormatting sqref="E19:F19 E22:F22 H22">
    <cfRule type="expression" dxfId="160" priority="24">
      <formula>$E19&lt;&gt;""</formula>
    </cfRule>
  </conditionalFormatting>
  <conditionalFormatting sqref="E22:F22 H22:I22 C23">
    <cfRule type="expression" dxfId="159" priority="2">
      <formula>$K$21="無"</formula>
    </cfRule>
  </conditionalFormatting>
  <conditionalFormatting sqref="E32:I33">
    <cfRule type="expression" dxfId="158" priority="20">
      <formula>E32&lt;&gt;""</formula>
    </cfRule>
  </conditionalFormatting>
  <conditionalFormatting sqref="E25:K31">
    <cfRule type="expression" dxfId="157" priority="83">
      <formula>$E$25=$D$148</formula>
    </cfRule>
    <cfRule type="expression" dxfId="156" priority="84">
      <formula>E25&lt;&gt;""</formula>
    </cfRule>
  </conditionalFormatting>
  <conditionalFormatting sqref="E26:K31">
    <cfRule type="expression" dxfId="155" priority="85">
      <formula>$E$26=$D$148</formula>
    </cfRule>
  </conditionalFormatting>
  <conditionalFormatting sqref="E27:K31">
    <cfRule type="expression" dxfId="154" priority="86">
      <formula>$E$27=$D$148</formula>
    </cfRule>
  </conditionalFormatting>
  <conditionalFormatting sqref="E28:K31">
    <cfRule type="expression" dxfId="153" priority="87">
      <formula>$E$28=$D$148</formula>
    </cfRule>
  </conditionalFormatting>
  <conditionalFormatting sqref="E29:K31">
    <cfRule type="expression" dxfId="152" priority="88">
      <formula>$E$29=$D$148</formula>
    </cfRule>
  </conditionalFormatting>
  <conditionalFormatting sqref="E30:K31">
    <cfRule type="expression" dxfId="151" priority="89">
      <formula>$E$30=$D$148</formula>
    </cfRule>
  </conditionalFormatting>
  <conditionalFormatting sqref="E31:K31">
    <cfRule type="expression" dxfId="150" priority="90">
      <formula>$E$31=$D$148</formula>
    </cfRule>
  </conditionalFormatting>
  <conditionalFormatting sqref="F69:H79">
    <cfRule type="expression" dxfId="149" priority="12">
      <formula>AND($E$26&lt;&gt;"",$E$26&lt;&gt;"以下なし")</formula>
    </cfRule>
  </conditionalFormatting>
  <conditionalFormatting sqref="F82:H92">
    <cfRule type="expression" dxfId="148" priority="9">
      <formula>AND($E$29&lt;&gt;"",$E$29&lt;&gt;"以下なし")</formula>
    </cfRule>
  </conditionalFormatting>
  <conditionalFormatting sqref="G49">
    <cfRule type="expression" dxfId="147" priority="4">
      <formula>$G$49="OK"</formula>
    </cfRule>
    <cfRule type="expression" dxfId="146" priority="5">
      <formula>$G$49="NG"</formula>
    </cfRule>
  </conditionalFormatting>
  <conditionalFormatting sqref="H19:I20">
    <cfRule type="expression" dxfId="145" priority="23">
      <formula>$H19&lt;&gt;""</formula>
    </cfRule>
  </conditionalFormatting>
  <conditionalFormatting sqref="H5:K6">
    <cfRule type="expression" dxfId="144" priority="28">
      <formula>$H5&lt;&gt;""</formula>
    </cfRule>
  </conditionalFormatting>
  <conditionalFormatting sqref="I69:K79">
    <cfRule type="expression" dxfId="143" priority="11">
      <formula>AND($E$27&lt;&gt;"",$E$27&lt;&gt;"以下なし")</formula>
    </cfRule>
  </conditionalFormatting>
  <conditionalFormatting sqref="I82:K92">
    <cfRule type="expression" dxfId="142" priority="8">
      <formula>AND($E$30&lt;&gt;"",$E$30&lt;&gt;"以下なし")</formula>
    </cfRule>
  </conditionalFormatting>
  <conditionalFormatting sqref="J11:K11 J15:K17">
    <cfRule type="expression" dxfId="141" priority="25">
      <formula>$J11&lt;&gt;""</formula>
    </cfRule>
  </conditionalFormatting>
  <conditionalFormatting sqref="J11:K11">
    <cfRule type="expression" dxfId="140" priority="91">
      <formula>$K$10=$F$110</formula>
    </cfRule>
  </conditionalFormatting>
  <conditionalFormatting sqref="K8:K10 K21">
    <cfRule type="expression" dxfId="139" priority="26">
      <formula>$K8&lt;&gt;""</formula>
    </cfRule>
  </conditionalFormatting>
  <dataValidations count="8">
    <dataValidation type="list" allowBlank="1" showInputMessage="1" showErrorMessage="1" sqref="H25:I31" xr:uid="{E249740B-3F10-416B-8AA1-7BBACA972F16}">
      <formula1>$D$149:$D$155</formula1>
    </dataValidation>
    <dataValidation type="list" allowBlank="1" showInputMessage="1" showErrorMessage="1" sqref="E25:F31" xr:uid="{B26EF2EA-2E74-4680-842F-3052224D4817}">
      <formula1>$D$136:$D$148</formula1>
    </dataValidation>
    <dataValidation type="list" allowBlank="1" showInputMessage="1" showErrorMessage="1" sqref="H5:K5" xr:uid="{FB780A7B-4D3A-4AEE-8BC9-F0174C9C3894}">
      <formula1>$D$109:$D$124</formula1>
    </dataValidation>
    <dataValidation type="list" allowBlank="1" showInputMessage="1" showErrorMessage="1" sqref="K8:K10 K21" xr:uid="{21E71FBC-8BBB-450A-AA96-35C73D41FB5B}">
      <formula1>$F$109:$F$111</formula1>
    </dataValidation>
    <dataValidation type="list" allowBlank="1" showInputMessage="1" showErrorMessage="1" sqref="J11:K11" xr:uid="{11696A6C-1A3E-4EC5-9FB6-D749DDB3AAE6}">
      <formula1>$D$125:$D$127</formula1>
    </dataValidation>
    <dataValidation type="list" allowBlank="1" showInputMessage="1" showErrorMessage="1" sqref="J15:K15" xr:uid="{3ED1416C-9C7B-4A10-96DD-665839D391AF}">
      <formula1>$D$128:$D$131</formula1>
    </dataValidation>
    <dataValidation type="list" allowBlank="1" showInputMessage="1" showErrorMessage="1" sqref="J16:K16" xr:uid="{B62FB929-72E1-4F3F-91AA-60EA3F5798AE}">
      <formula1>$D$132:$D$135</formula1>
    </dataValidation>
    <dataValidation type="list" allowBlank="1" showInputMessage="1" showErrorMessage="1" sqref="C9:D9" xr:uid="{4F12414B-868D-4D43-A5F8-5BEE763257C9}">
      <formula1>$F$112:$F$159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163"/>
  <sheetViews>
    <sheetView showGridLines="0" view="pageBreakPreview"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82"/>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280" t="str">
        <f>IF('調査票(1期主)'!$K$9="有",'調査票(1期主)'!H5:K5,"")</f>
        <v/>
      </c>
      <c r="I5" s="281"/>
      <c r="J5" s="281"/>
      <c r="K5" s="282"/>
      <c r="N5" s="22" t="s">
        <v>202</v>
      </c>
    </row>
    <row r="6" spans="2:14" ht="18" customHeight="1" x14ac:dyDescent="0.15">
      <c r="B6" s="27"/>
      <c r="C6" s="28"/>
      <c r="D6" s="29"/>
      <c r="E6" s="29"/>
      <c r="F6" s="29"/>
      <c r="G6" s="30" t="s">
        <v>202</v>
      </c>
      <c r="H6" s="283" t="str">
        <f>IF('調査票(1期主)'!$K$9="有",'調査票(1期主)'!H6:K6,"")</f>
        <v/>
      </c>
      <c r="I6" s="284"/>
      <c r="J6" s="284"/>
      <c r="K6" s="285"/>
      <c r="N6" s="22" t="s">
        <v>202</v>
      </c>
    </row>
    <row r="7" spans="2:14" ht="18" customHeight="1" x14ac:dyDescent="0.15">
      <c r="B7" s="31" t="s">
        <v>26</v>
      </c>
      <c r="C7" s="286" t="str">
        <f>IF('調査票(1期主)'!$K$9="有",'調査票(1期主)'!C7:C7,"")</f>
        <v/>
      </c>
      <c r="D7" s="287"/>
      <c r="E7" s="287"/>
      <c r="F7" s="287"/>
      <c r="G7" s="287"/>
      <c r="H7" s="287"/>
      <c r="I7" s="287"/>
      <c r="J7" s="287"/>
      <c r="K7" s="288"/>
      <c r="N7" s="22" t="s">
        <v>202</v>
      </c>
    </row>
    <row r="8" spans="2:14" ht="18" customHeight="1" x14ac:dyDescent="0.15">
      <c r="B8" s="27"/>
      <c r="C8" s="28"/>
      <c r="D8" s="29"/>
      <c r="E8" s="29"/>
      <c r="F8" s="29"/>
      <c r="G8" s="29"/>
      <c r="H8" s="29"/>
      <c r="I8" s="29"/>
      <c r="J8" s="30" t="s">
        <v>196</v>
      </c>
      <c r="K8" s="192"/>
      <c r="M8" s="18" t="s">
        <v>6</v>
      </c>
      <c r="N8" s="22" t="s">
        <v>199</v>
      </c>
    </row>
    <row r="9" spans="2:14" ht="18" customHeight="1" x14ac:dyDescent="0.15">
      <c r="B9" s="35" t="s">
        <v>31</v>
      </c>
      <c r="C9" s="289" t="str">
        <f>IF('調査票(1期主)'!$K$9="有",'調査票(1期主)'!C9:C9,"")</f>
        <v/>
      </c>
      <c r="D9" s="290"/>
      <c r="E9" s="36"/>
      <c r="F9" s="36"/>
      <c r="G9" s="36"/>
      <c r="H9" s="36"/>
      <c r="I9" s="36"/>
      <c r="J9" s="37" t="s">
        <v>197</v>
      </c>
      <c r="K9" s="192"/>
      <c r="M9" s="18" t="s">
        <v>6</v>
      </c>
      <c r="N9" s="22" t="s">
        <v>200</v>
      </c>
    </row>
    <row r="10" spans="2:14" ht="18" customHeight="1" x14ac:dyDescent="0.15">
      <c r="B10" s="31" t="str">
        <f>'調査票(1期主)'!B10</f>
        <v>④ 週休２日促進工事の取組</v>
      </c>
      <c r="C10" s="38"/>
      <c r="D10" s="39"/>
      <c r="E10" s="39"/>
      <c r="F10" s="39"/>
      <c r="G10" s="39"/>
      <c r="H10" s="39"/>
      <c r="I10" s="39"/>
      <c r="J10" s="50" t="s">
        <v>202</v>
      </c>
      <c r="K10" s="94" t="str">
        <f>IF('調査票(1期主)'!$K$9="有",'調査票(1期主)'!K10:K10,"")</f>
        <v/>
      </c>
      <c r="N10" s="22" t="s">
        <v>202</v>
      </c>
    </row>
    <row r="11" spans="2:14" ht="18" customHeight="1" x14ac:dyDescent="0.15">
      <c r="B11" s="41"/>
      <c r="C11" s="28"/>
      <c r="D11" s="29"/>
      <c r="E11" s="29"/>
      <c r="F11" s="29"/>
      <c r="G11" s="29"/>
      <c r="H11" s="29"/>
      <c r="I11" s="30" t="s">
        <v>202</v>
      </c>
      <c r="J11" s="283" t="str">
        <f>IF('調査票(1期主)'!$K$9="有",'調査票(1期主)'!J11:J11,"")</f>
        <v/>
      </c>
      <c r="K11" s="285"/>
      <c r="N11" s="22" t="s">
        <v>202</v>
      </c>
    </row>
    <row r="12" spans="2:14" ht="18" customHeight="1" x14ac:dyDescent="0.15">
      <c r="B12" s="31" t="s">
        <v>83</v>
      </c>
      <c r="C12" s="298" t="str">
        <f>IF('調査票(1期主)'!$K$9="有",'調査票(1期主)'!C12:C12,"")</f>
        <v/>
      </c>
      <c r="D12" s="299"/>
      <c r="E12" s="299"/>
      <c r="F12" s="42" t="s">
        <v>84</v>
      </c>
      <c r="G12" s="39" t="s">
        <v>202</v>
      </c>
      <c r="H12" s="39"/>
      <c r="I12" s="39"/>
      <c r="J12" s="39"/>
      <c r="K12" s="43"/>
      <c r="N12" s="22" t="s">
        <v>202</v>
      </c>
    </row>
    <row r="13" spans="2:14" ht="18" customHeight="1" x14ac:dyDescent="0.15">
      <c r="B13" s="23"/>
      <c r="C13" s="300" t="str">
        <f>IF('調査票(1期主)'!$K$9="有",'調査票(1期主)'!C13:C13,"")</f>
        <v/>
      </c>
      <c r="D13" s="301"/>
      <c r="E13" s="301"/>
      <c r="F13" s="44" t="s">
        <v>84</v>
      </c>
      <c r="G13" s="45" t="s">
        <v>202</v>
      </c>
      <c r="H13" s="45"/>
      <c r="I13" s="45"/>
      <c r="J13" s="45"/>
      <c r="K13" s="46"/>
      <c r="N13" s="22" t="s">
        <v>202</v>
      </c>
    </row>
    <row r="14" spans="2:14" ht="18" customHeight="1" x14ac:dyDescent="0.15">
      <c r="B14" s="27"/>
      <c r="C14" s="302" t="str">
        <f>IF('調査票(1期主)'!$K$9="有",'調査票(1期主)'!C14:C14,"")</f>
        <v/>
      </c>
      <c r="D14" s="303"/>
      <c r="E14" s="303"/>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04" t="str">
        <f>IF('調査票(1期主)'!$K$9="有",'調査票(1期主)'!J15:J15,"")</f>
        <v/>
      </c>
      <c r="K15" s="305"/>
      <c r="N15" s="22" t="s">
        <v>202</v>
      </c>
    </row>
    <row r="16" spans="2:14" ht="18" customHeight="1" x14ac:dyDescent="0.15">
      <c r="B16" s="35" t="s">
        <v>334</v>
      </c>
      <c r="C16" s="36"/>
      <c r="D16" s="36"/>
      <c r="E16" s="36"/>
      <c r="F16" s="36"/>
      <c r="G16" s="36"/>
      <c r="H16" s="36"/>
      <c r="I16" s="37" t="s">
        <v>202</v>
      </c>
      <c r="J16" s="293" t="str">
        <f>IF('調査票(1期主)'!$K$9="有",'調査票(1期主)'!J16:J16,"")</f>
        <v/>
      </c>
      <c r="K16" s="294"/>
      <c r="N16" s="22" t="s">
        <v>202</v>
      </c>
    </row>
    <row r="17" spans="2:14" ht="18" customHeight="1" x14ac:dyDescent="0.15">
      <c r="B17" s="35" t="s">
        <v>99</v>
      </c>
      <c r="C17" s="36"/>
      <c r="D17" s="36"/>
      <c r="E17" s="36"/>
      <c r="F17" s="36"/>
      <c r="G17" s="36"/>
      <c r="H17" s="36"/>
      <c r="I17" s="37" t="s">
        <v>202</v>
      </c>
      <c r="J17" s="293" t="str">
        <f>IF('調査票(1期主)'!$K$9="有",'調査票(1期主)'!J17:J17,"")</f>
        <v/>
      </c>
      <c r="K17" s="294"/>
      <c r="N17" s="22" t="s">
        <v>202</v>
      </c>
    </row>
    <row r="18" spans="2:14" ht="18" customHeight="1" x14ac:dyDescent="0.15">
      <c r="B18" s="49" t="s">
        <v>102</v>
      </c>
      <c r="C18" s="289" t="str">
        <f>IF('調査票(1期主)'!$K$9="有",'調査票(1期主)'!C18:C18,"")</f>
        <v/>
      </c>
      <c r="D18" s="295"/>
      <c r="E18" s="295"/>
      <c r="F18" s="295"/>
      <c r="G18" s="295"/>
      <c r="H18" s="295"/>
      <c r="I18" s="295"/>
      <c r="J18" s="295"/>
      <c r="K18" s="294"/>
      <c r="N18" s="22" t="s">
        <v>202</v>
      </c>
    </row>
    <row r="19" spans="2:14" ht="18" customHeight="1" x14ac:dyDescent="0.15">
      <c r="B19" s="31" t="s">
        <v>103</v>
      </c>
      <c r="C19" s="38"/>
      <c r="D19" s="50" t="s">
        <v>105</v>
      </c>
      <c r="E19" s="296" t="str">
        <f>IF('調査票(1期主)'!$K$9="有",'調査票(1期主)'!E19:E19,"")</f>
        <v/>
      </c>
      <c r="F19" s="297"/>
      <c r="G19" s="51" t="s">
        <v>104</v>
      </c>
      <c r="H19" s="296" t="str">
        <f>IF('調査票(1期主)'!$K$9="有",'調査票(1期主)'!H19:H19,"")</f>
        <v/>
      </c>
      <c r="I19" s="297"/>
      <c r="J19" s="39" t="s">
        <v>106</v>
      </c>
      <c r="K19" s="43"/>
      <c r="N19" s="22" t="s">
        <v>202</v>
      </c>
    </row>
    <row r="20" spans="2:14" ht="18" customHeight="1" x14ac:dyDescent="0.15">
      <c r="B20" s="41"/>
      <c r="C20" s="28"/>
      <c r="D20" s="29"/>
      <c r="E20" s="29"/>
      <c r="F20" s="29"/>
      <c r="G20" s="30" t="s">
        <v>108</v>
      </c>
      <c r="H20" s="306" t="str">
        <f>IF('調査票(1期主)'!$K$9="有",'調査票(1期主)'!H20:H20,"")</f>
        <v/>
      </c>
      <c r="I20" s="307"/>
      <c r="J20" s="29" t="s">
        <v>107</v>
      </c>
      <c r="K20" s="48"/>
      <c r="N20" s="22" t="s">
        <v>202</v>
      </c>
    </row>
    <row r="21" spans="2:14" ht="18" customHeight="1" x14ac:dyDescent="0.15">
      <c r="B21" s="31" t="s">
        <v>109</v>
      </c>
      <c r="C21" s="38"/>
      <c r="D21" s="39"/>
      <c r="E21" s="39"/>
      <c r="F21" s="39"/>
      <c r="G21" s="39"/>
      <c r="H21" s="39"/>
      <c r="I21" s="39"/>
      <c r="J21" s="50" t="s">
        <v>110</v>
      </c>
      <c r="K21" s="94" t="str">
        <f>IF('調査票(1期主)'!$K$9="有",'調査票(1期主)'!K21:K21,"")</f>
        <v/>
      </c>
      <c r="N21" s="22" t="s">
        <v>202</v>
      </c>
    </row>
    <row r="22" spans="2:14" ht="18" customHeight="1" x14ac:dyDescent="0.15">
      <c r="B22" s="23"/>
      <c r="C22" s="58"/>
      <c r="D22" s="59" t="s">
        <v>111</v>
      </c>
      <c r="E22" s="308" t="str">
        <f>IF(AND('調査票(1期主)'!$K$9="有",'調査票(1期主)'!$K$21="有"),'調査票(1期主)'!E22:E22,"")</f>
        <v/>
      </c>
      <c r="F22" s="309"/>
      <c r="G22" s="55" t="s">
        <v>104</v>
      </c>
      <c r="H22" s="308" t="str">
        <f>IF(AND('調査票(1期主)'!$K$9="有",'調査票(1期主)'!$K$21="有"),'調査票(1期主)'!H22:H22,"")</f>
        <v/>
      </c>
      <c r="I22" s="309"/>
      <c r="J22" s="45" t="s">
        <v>112</v>
      </c>
      <c r="K22" s="46"/>
      <c r="N22" s="22" t="s">
        <v>202</v>
      </c>
    </row>
    <row r="23" spans="2:14" ht="18" customHeight="1" x14ac:dyDescent="0.15">
      <c r="B23" s="41"/>
      <c r="C23" s="291" t="str">
        <f>IF('調査票(1期主)'!$K$9="有",'調査票(1期主)'!C23:C23,"")</f>
        <v/>
      </c>
      <c r="D23" s="284"/>
      <c r="E23" s="292"/>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204</v>
      </c>
    </row>
    <row r="25" spans="2:14" ht="18" customHeight="1" x14ac:dyDescent="0.15">
      <c r="B25" s="23"/>
      <c r="C25" s="58"/>
      <c r="D25" s="59" t="s">
        <v>122</v>
      </c>
      <c r="E25" s="253"/>
      <c r="F25" s="254"/>
      <c r="G25" s="194"/>
      <c r="H25" s="253"/>
      <c r="I25" s="255"/>
      <c r="J25" s="195"/>
      <c r="K25" s="192"/>
      <c r="M25" s="18" t="s">
        <v>6</v>
      </c>
      <c r="N25" s="22" t="s">
        <v>240</v>
      </c>
    </row>
    <row r="26" spans="2:14" ht="18" customHeight="1" x14ac:dyDescent="0.15">
      <c r="B26" s="23"/>
      <c r="C26" s="58"/>
      <c r="D26" s="59" t="s">
        <v>123</v>
      </c>
      <c r="E26" s="253"/>
      <c r="F26" s="254"/>
      <c r="G26" s="194"/>
      <c r="H26" s="253"/>
      <c r="I26" s="255"/>
      <c r="J26" s="195"/>
      <c r="K26" s="192"/>
      <c r="M26" s="18" t="s">
        <v>6</v>
      </c>
      <c r="N26" s="22" t="s">
        <v>152</v>
      </c>
    </row>
    <row r="27" spans="2:14" ht="18" customHeight="1" x14ac:dyDescent="0.15">
      <c r="B27" s="23"/>
      <c r="C27" s="58"/>
      <c r="D27" s="59" t="s">
        <v>124</v>
      </c>
      <c r="E27" s="253"/>
      <c r="F27" s="254"/>
      <c r="G27" s="194"/>
      <c r="H27" s="253"/>
      <c r="I27" s="255"/>
      <c r="J27" s="195"/>
      <c r="K27" s="192"/>
      <c r="M27" s="18" t="s">
        <v>6</v>
      </c>
      <c r="N27" s="22" t="s">
        <v>158</v>
      </c>
    </row>
    <row r="28" spans="2:14" ht="18" customHeight="1" x14ac:dyDescent="0.15">
      <c r="B28" s="23"/>
      <c r="C28" s="58"/>
      <c r="D28" s="59" t="s">
        <v>125</v>
      </c>
      <c r="E28" s="253"/>
      <c r="F28" s="254"/>
      <c r="G28" s="194"/>
      <c r="H28" s="253"/>
      <c r="I28" s="255"/>
      <c r="J28" s="195"/>
      <c r="K28" s="192"/>
      <c r="M28" s="18" t="s">
        <v>6</v>
      </c>
      <c r="N28" s="22" t="s">
        <v>155</v>
      </c>
    </row>
    <row r="29" spans="2:14" ht="18" customHeight="1" x14ac:dyDescent="0.15">
      <c r="B29" s="23"/>
      <c r="C29" s="58"/>
      <c r="D29" s="59" t="s">
        <v>126</v>
      </c>
      <c r="E29" s="253"/>
      <c r="F29" s="254"/>
      <c r="G29" s="194"/>
      <c r="H29" s="253"/>
      <c r="I29" s="255"/>
      <c r="J29" s="195"/>
      <c r="K29" s="192"/>
      <c r="M29" s="18" t="s">
        <v>6</v>
      </c>
      <c r="N29" s="22" t="s">
        <v>156</v>
      </c>
    </row>
    <row r="30" spans="2:14" ht="18" customHeight="1" x14ac:dyDescent="0.15">
      <c r="B30" s="23"/>
      <c r="C30" s="58"/>
      <c r="D30" s="59" t="s">
        <v>127</v>
      </c>
      <c r="E30" s="253"/>
      <c r="F30" s="254"/>
      <c r="G30" s="194"/>
      <c r="H30" s="253"/>
      <c r="I30" s="255"/>
      <c r="J30" s="195"/>
      <c r="K30" s="192"/>
      <c r="M30" s="18" t="s">
        <v>6</v>
      </c>
      <c r="N30" s="22" t="s">
        <v>157</v>
      </c>
    </row>
    <row r="31" spans="2:14" ht="18" customHeight="1" x14ac:dyDescent="0.15">
      <c r="B31" s="41"/>
      <c r="C31" s="28"/>
      <c r="D31" s="30" t="s">
        <v>128</v>
      </c>
      <c r="E31" s="253"/>
      <c r="F31" s="254"/>
      <c r="G31" s="194"/>
      <c r="H31" s="253"/>
      <c r="I31" s="255"/>
      <c r="J31" s="195"/>
      <c r="K31" s="192"/>
      <c r="M31" s="18" t="s">
        <v>6</v>
      </c>
      <c r="N31" s="185" t="s">
        <v>375</v>
      </c>
    </row>
    <row r="32" spans="2:14" ht="18" customHeight="1" x14ac:dyDescent="0.15">
      <c r="B32" s="31" t="s">
        <v>146</v>
      </c>
      <c r="C32" s="38"/>
      <c r="D32" s="50" t="s">
        <v>202</v>
      </c>
      <c r="E32" s="310" t="str">
        <f>IF('調査票(1期主)'!$K$9="有",'調査票(1期主)'!E32:E32,"")</f>
        <v/>
      </c>
      <c r="F32" s="311"/>
      <c r="G32" s="312"/>
      <c r="H32" s="310" t="str">
        <f>IF('調査票(1期主)'!$K$9="有",'調査票(1期主)'!H32:H32,"")</f>
        <v/>
      </c>
      <c r="I32" s="312"/>
      <c r="J32" s="39" t="s">
        <v>202</v>
      </c>
      <c r="K32" s="60"/>
      <c r="N32" s="22" t="s">
        <v>202</v>
      </c>
    </row>
    <row r="33" spans="2:14" ht="18" customHeight="1" thickBot="1" x14ac:dyDescent="0.2">
      <c r="B33" s="61"/>
      <c r="C33" s="62"/>
      <c r="D33" s="63" t="s">
        <v>202</v>
      </c>
      <c r="E33" s="313" t="str">
        <f>IF('調査票(1期主)'!$K$9="有",'調査票(1期主)'!E33:E33,"")</f>
        <v/>
      </c>
      <c r="F33" s="314"/>
      <c r="G33" s="315"/>
      <c r="H33" s="316" t="str">
        <f>IF('調査票(1期主)'!$K$9="有",'調査票(1期主)'!H33:H33,"")</f>
        <v/>
      </c>
      <c r="I33" s="317"/>
      <c r="J33" s="64" t="s">
        <v>202</v>
      </c>
      <c r="K33" s="65"/>
      <c r="N33" s="22" t="s">
        <v>202</v>
      </c>
    </row>
    <row r="34" spans="2:14" ht="18" customHeight="1" x14ac:dyDescent="0.15">
      <c r="N34" s="19"/>
    </row>
    <row r="35" spans="2:14" ht="18" customHeight="1" x14ac:dyDescent="0.15">
      <c r="G35" s="66" t="str">
        <f>IF(AND(H5&lt;&gt;"",OR(K8="",K9="",AND(E25&lt;&gt;D148,K25=""))),N113,"")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320"/>
      <c r="E49" s="321"/>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322"/>
      <c r="E50" s="323"/>
      <c r="F50" s="16" t="s">
        <v>178</v>
      </c>
      <c r="K50" s="73"/>
      <c r="M50" s="18" t="s">
        <v>6</v>
      </c>
      <c r="N50" s="22" t="s">
        <v>180</v>
      </c>
    </row>
    <row r="51" spans="2:14" ht="18" customHeight="1" x14ac:dyDescent="0.15">
      <c r="B51" s="23" t="s">
        <v>161</v>
      </c>
      <c r="C51" s="239"/>
      <c r="D51" s="322"/>
      <c r="E51" s="323"/>
      <c r="F51" s="16" t="s">
        <v>178</v>
      </c>
      <c r="K51" s="73"/>
      <c r="M51" s="18" t="s">
        <v>6</v>
      </c>
      <c r="N51" s="22" t="s">
        <v>181</v>
      </c>
    </row>
    <row r="52" spans="2:14" ht="18" customHeight="1" x14ac:dyDescent="0.15">
      <c r="B52" s="23" t="s">
        <v>162</v>
      </c>
      <c r="C52" s="239"/>
      <c r="D52" s="322"/>
      <c r="E52" s="323"/>
      <c r="F52" s="16" t="s">
        <v>178</v>
      </c>
      <c r="K52" s="73"/>
      <c r="M52" s="18" t="s">
        <v>6</v>
      </c>
      <c r="N52" s="22" t="s">
        <v>182</v>
      </c>
    </row>
    <row r="53" spans="2:14" ht="18" customHeight="1" x14ac:dyDescent="0.15">
      <c r="B53" s="23" t="s">
        <v>163</v>
      </c>
      <c r="C53" s="239"/>
      <c r="D53" s="322"/>
      <c r="E53" s="323"/>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318"/>
      <c r="E55" s="319"/>
      <c r="F55" s="16" t="s">
        <v>178</v>
      </c>
      <c r="K55" s="73"/>
      <c r="M55" s="18" t="s">
        <v>6</v>
      </c>
      <c r="N55" s="22" t="s">
        <v>187</v>
      </c>
    </row>
    <row r="56" spans="2:14" ht="18" customHeight="1" x14ac:dyDescent="0.15">
      <c r="B56" s="23" t="s">
        <v>346</v>
      </c>
      <c r="C56" s="239"/>
      <c r="D56" s="318"/>
      <c r="E56" s="319"/>
      <c r="F56" s="16" t="s">
        <v>178</v>
      </c>
      <c r="K56" s="73"/>
      <c r="M56" s="18" t="s">
        <v>6</v>
      </c>
      <c r="N56" s="22" t="s">
        <v>184</v>
      </c>
    </row>
    <row r="57" spans="2:14" ht="18" customHeight="1" x14ac:dyDescent="0.15">
      <c r="B57" s="23" t="s">
        <v>347</v>
      </c>
      <c r="C57" s="239"/>
      <c r="D57" s="318"/>
      <c r="E57" s="319"/>
      <c r="F57" s="16" t="s">
        <v>178</v>
      </c>
      <c r="K57" s="73"/>
      <c r="M57" s="18" t="s">
        <v>6</v>
      </c>
      <c r="N57" s="22" t="s">
        <v>185</v>
      </c>
    </row>
    <row r="58" spans="2:14" ht="18" customHeight="1" x14ac:dyDescent="0.15">
      <c r="B58" s="23" t="s">
        <v>348</v>
      </c>
      <c r="C58" s="239"/>
      <c r="D58" s="318"/>
      <c r="E58" s="319"/>
      <c r="F58" s="16" t="s">
        <v>178</v>
      </c>
      <c r="K58" s="73"/>
      <c r="M58" s="18" t="s">
        <v>6</v>
      </c>
      <c r="N58" s="22" t="s">
        <v>186</v>
      </c>
    </row>
    <row r="59" spans="2:14" ht="18" customHeight="1" x14ac:dyDescent="0.15">
      <c r="B59" s="23" t="s">
        <v>349</v>
      </c>
      <c r="C59" s="239"/>
      <c r="D59" s="318"/>
      <c r="E59" s="319"/>
      <c r="F59" s="16" t="s">
        <v>178</v>
      </c>
      <c r="K59" s="73"/>
      <c r="M59" s="18" t="s">
        <v>6</v>
      </c>
      <c r="N59" s="22" t="s">
        <v>188</v>
      </c>
    </row>
    <row r="60" spans="2:14" ht="18" customHeight="1" x14ac:dyDescent="0.15">
      <c r="B60" s="74" t="s">
        <v>353</v>
      </c>
      <c r="C60" s="239"/>
      <c r="D60" s="318"/>
      <c r="E60" s="319"/>
      <c r="F60" s="16" t="s">
        <v>178</v>
      </c>
      <c r="G60" s="67"/>
      <c r="K60" s="73"/>
      <c r="M60" s="18" t="s">
        <v>6</v>
      </c>
      <c r="N60" s="16" t="s">
        <v>191</v>
      </c>
    </row>
    <row r="61" spans="2:14" ht="18" customHeight="1" x14ac:dyDescent="0.15">
      <c r="B61" s="23" t="s">
        <v>350</v>
      </c>
      <c r="C61" s="239"/>
      <c r="D61" s="318"/>
      <c r="E61" s="319"/>
      <c r="F61" s="16" t="s">
        <v>178</v>
      </c>
      <c r="G61" s="67"/>
      <c r="K61" s="73"/>
      <c r="M61" s="18" t="s">
        <v>6</v>
      </c>
      <c r="N61" s="16" t="s">
        <v>189</v>
      </c>
    </row>
    <row r="62" spans="2:14" ht="18" customHeight="1" x14ac:dyDescent="0.15">
      <c r="B62" s="23" t="s">
        <v>343</v>
      </c>
      <c r="C62" s="239"/>
      <c r="D62" s="318"/>
      <c r="E62" s="319"/>
      <c r="F62" s="16" t="s">
        <v>178</v>
      </c>
      <c r="G62" s="67"/>
      <c r="K62" s="73"/>
      <c r="M62" s="18" t="s">
        <v>6</v>
      </c>
      <c r="N62" s="16" t="s">
        <v>195</v>
      </c>
    </row>
    <row r="63" spans="2:14" ht="18" customHeight="1" x14ac:dyDescent="0.15">
      <c r="B63" s="23" t="s">
        <v>352</v>
      </c>
      <c r="C63" s="239"/>
      <c r="D63" s="318"/>
      <c r="E63" s="319"/>
      <c r="F63" s="16" t="s">
        <v>178</v>
      </c>
      <c r="G63" s="67"/>
      <c r="K63" s="73"/>
      <c r="M63" s="18" t="s">
        <v>6</v>
      </c>
      <c r="N63" s="16" t="s">
        <v>194</v>
      </c>
    </row>
    <row r="64" spans="2:14" ht="18" customHeight="1" x14ac:dyDescent="0.15">
      <c r="B64" s="23" t="s">
        <v>341</v>
      </c>
      <c r="C64" s="239"/>
      <c r="D64" s="318"/>
      <c r="E64" s="319"/>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17.100000000000001" customHeight="1" thickBot="1" x14ac:dyDescent="0.2"/>
    <row r="94" spans="2:14" ht="18" customHeight="1" thickBot="1" x14ac:dyDescent="0.2">
      <c r="B94" s="20" t="s">
        <v>272</v>
      </c>
      <c r="C94" s="67"/>
      <c r="E94" s="67"/>
      <c r="G94" s="67"/>
      <c r="K94" s="223">
        <v>3</v>
      </c>
      <c r="L94" s="223"/>
      <c r="M94" s="16"/>
      <c r="N94" s="21" t="str">
        <f>IF('調査票(1期主)'!K9=F110,N114,IF(AND(G49="OK",G35="",K8=F110,K9=F110),N110,IF(AND(G49="OK",G35="",K9=F111),N111,IF(AND(G49="OK",G35="",'調査票(1期主)'!K8=F111,K9=F110),N112,N109))))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361</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spans="3:13" ht="15.95" customHeight="1" x14ac:dyDescent="0.15"/>
    <row r="163" spans="3:13" ht="18" customHeight="1" x14ac:dyDescent="0.15">
      <c r="C163" s="67"/>
      <c r="E163" s="67"/>
      <c r="G163" s="67"/>
      <c r="M163" s="16"/>
    </row>
  </sheetData>
  <sheetProtection algorithmName="SHA-512" hashValue="W0JjSeCcV9LU6N5GcrfZS6OvttMhxRysFi9f+31jWsCUw2jgfpmRm3NHL961+35HDtdvJjw+pLYzn1sVrpqzGg==" saltValue="C6xxRH44ipJpzcguTD4liw==" spinCount="100000" sheet="1" objects="1" scenarios="1"/>
  <mergeCells count="141">
    <mergeCell ref="C102:E102"/>
    <mergeCell ref="C99:E99"/>
    <mergeCell ref="C100:E100"/>
    <mergeCell ref="J102:K102"/>
    <mergeCell ref="C105:E105"/>
    <mergeCell ref="C106:E106"/>
    <mergeCell ref="C103:E103"/>
    <mergeCell ref="C104:E104"/>
    <mergeCell ref="J103:K103"/>
    <mergeCell ref="J104:K104"/>
    <mergeCell ref="J105:K105"/>
    <mergeCell ref="J106:K106"/>
    <mergeCell ref="C89:E89"/>
    <mergeCell ref="F89:H89"/>
    <mergeCell ref="I89:K89"/>
    <mergeCell ref="C90:E90"/>
    <mergeCell ref="F90:H90"/>
    <mergeCell ref="I90:K90"/>
    <mergeCell ref="C87:E87"/>
    <mergeCell ref="F87:H87"/>
    <mergeCell ref="I87:K87"/>
    <mergeCell ref="C88:E88"/>
    <mergeCell ref="F88:H88"/>
    <mergeCell ref="I88:K88"/>
    <mergeCell ref="C86:E86"/>
    <mergeCell ref="F86:H86"/>
    <mergeCell ref="I86:K86"/>
    <mergeCell ref="C83:E83"/>
    <mergeCell ref="F83:H83"/>
    <mergeCell ref="I83:K83"/>
    <mergeCell ref="C84:E84"/>
    <mergeCell ref="F84:H84"/>
    <mergeCell ref="I84:K84"/>
    <mergeCell ref="C82:E82"/>
    <mergeCell ref="F82:H82"/>
    <mergeCell ref="I82:K82"/>
    <mergeCell ref="C79:E79"/>
    <mergeCell ref="F79:H79"/>
    <mergeCell ref="I79:K79"/>
    <mergeCell ref="C85:E85"/>
    <mergeCell ref="F85:H85"/>
    <mergeCell ref="I85:K85"/>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54:E54"/>
    <mergeCell ref="C55:E55"/>
    <mergeCell ref="C56:E56"/>
    <mergeCell ref="C57:E57"/>
    <mergeCell ref="C58:E58"/>
    <mergeCell ref="C59:E59"/>
    <mergeCell ref="K47:L47"/>
    <mergeCell ref="C49:E49"/>
    <mergeCell ref="C50:E50"/>
    <mergeCell ref="C51:E51"/>
    <mergeCell ref="C52:E52"/>
    <mergeCell ref="C53:E53"/>
    <mergeCell ref="E32:G32"/>
    <mergeCell ref="H32:I32"/>
    <mergeCell ref="E33:G33"/>
    <mergeCell ref="H33:I33"/>
    <mergeCell ref="E28:F28"/>
    <mergeCell ref="H28:I28"/>
    <mergeCell ref="E29:F29"/>
    <mergeCell ref="H29:I29"/>
    <mergeCell ref="E30:F30"/>
    <mergeCell ref="H30:I30"/>
    <mergeCell ref="E26:F26"/>
    <mergeCell ref="H26:I26"/>
    <mergeCell ref="E27:F27"/>
    <mergeCell ref="H27:I27"/>
    <mergeCell ref="H20:I20"/>
    <mergeCell ref="E22:F22"/>
    <mergeCell ref="H22:I22"/>
    <mergeCell ref="E31:F31"/>
    <mergeCell ref="H31:I31"/>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C91:E91"/>
    <mergeCell ref="F91:H91"/>
    <mergeCell ref="I91:K91"/>
    <mergeCell ref="C92:E92"/>
    <mergeCell ref="F92:H92"/>
    <mergeCell ref="I92:K92"/>
    <mergeCell ref="K94:L94"/>
    <mergeCell ref="J100:K100"/>
    <mergeCell ref="J101:K101"/>
    <mergeCell ref="C97:E97"/>
    <mergeCell ref="C98:E98"/>
    <mergeCell ref="C96:E96"/>
    <mergeCell ref="C101:E101"/>
  </mergeCells>
  <phoneticPr fontId="15"/>
  <conditionalFormatting sqref="C50:E53 C55:E64">
    <cfRule type="expression" dxfId="138" priority="13">
      <formula>$C50&lt;&gt;""</formula>
    </cfRule>
  </conditionalFormatting>
  <conditionalFormatting sqref="C69:E79">
    <cfRule type="expression" dxfId="137" priority="1">
      <formula>$E$25=$D$148</formula>
    </cfRule>
  </conditionalFormatting>
  <conditionalFormatting sqref="C82:E92">
    <cfRule type="expression" dxfId="136" priority="8">
      <formula>AND($E$28&lt;&gt;"",$E$28&lt;&gt;"以下なし")</formula>
    </cfRule>
  </conditionalFormatting>
  <conditionalFormatting sqref="C96:E106">
    <cfRule type="expression" dxfId="135" priority="3">
      <formula>C96&lt;&gt;""</formula>
    </cfRule>
    <cfRule type="expression" dxfId="134" priority="4">
      <formula>AND($E$31&lt;&gt;"",$E$31&lt;&gt;"以下なし")</formula>
    </cfRule>
  </conditionalFormatting>
  <conditionalFormatting sqref="C69:K79">
    <cfRule type="expression" dxfId="133" priority="2">
      <formula>C69&lt;&gt;""</formula>
    </cfRule>
  </conditionalFormatting>
  <conditionalFormatting sqref="C82:K92">
    <cfRule type="expression" dxfId="132" priority="5">
      <formula>C82&lt;&gt;""</formula>
    </cfRule>
  </conditionalFormatting>
  <conditionalFormatting sqref="E25:K31">
    <cfRule type="expression" dxfId="131" priority="100">
      <formula>$E$25=$D$148</formula>
    </cfRule>
    <cfRule type="expression" dxfId="130" priority="101">
      <formula>E25&lt;&gt;""</formula>
    </cfRule>
  </conditionalFormatting>
  <conditionalFormatting sqref="E26:K31">
    <cfRule type="expression" dxfId="129" priority="102">
      <formula>$E$26=$D$148</formula>
    </cfRule>
  </conditionalFormatting>
  <conditionalFormatting sqref="E27:K31">
    <cfRule type="expression" dxfId="128" priority="103">
      <formula>$E$27=$D$148</formula>
    </cfRule>
  </conditionalFormatting>
  <conditionalFormatting sqref="E28:K31">
    <cfRule type="expression" dxfId="127" priority="104">
      <formula>$E$28=$D$148</formula>
    </cfRule>
  </conditionalFormatting>
  <conditionalFormatting sqref="E29:K31">
    <cfRule type="expression" dxfId="126" priority="105">
      <formula>$E$29=$D$148</formula>
    </cfRule>
  </conditionalFormatting>
  <conditionalFormatting sqref="E30:K31">
    <cfRule type="expression" dxfId="125" priority="106">
      <formula>$E$30=$D$148</formula>
    </cfRule>
  </conditionalFormatting>
  <conditionalFormatting sqref="E31:K31">
    <cfRule type="expression" dxfId="124" priority="107">
      <formula>$E$31=$D$148</formula>
    </cfRule>
  </conditionalFormatting>
  <conditionalFormatting sqref="F69:H79">
    <cfRule type="expression" dxfId="123" priority="10">
      <formula>AND($E$26&lt;&gt;"",$E$26&lt;&gt;"以下なし")</formula>
    </cfRule>
  </conditionalFormatting>
  <conditionalFormatting sqref="F82:H92">
    <cfRule type="expression" dxfId="122" priority="7">
      <formula>AND($E$29&lt;&gt;"",$E$29&lt;&gt;"以下なし")</formula>
    </cfRule>
  </conditionalFormatting>
  <conditionalFormatting sqref="G49">
    <cfRule type="expression" dxfId="121" priority="11">
      <formula>$G$49="OK"</formula>
    </cfRule>
    <cfRule type="expression" dxfId="120" priority="12">
      <formula>$G$49="NG"</formula>
    </cfRule>
  </conditionalFormatting>
  <conditionalFormatting sqref="I69:K79">
    <cfRule type="expression" dxfId="119" priority="9">
      <formula>AND($E$27&lt;&gt;"",$E$27&lt;&gt;"以下なし")</formula>
    </cfRule>
  </conditionalFormatting>
  <conditionalFormatting sqref="I82:K92">
    <cfRule type="expression" dxfId="118" priority="6">
      <formula>AND($E$30&lt;&gt;"",$E$30&lt;&gt;"以下なし")</formula>
    </cfRule>
  </conditionalFormatting>
  <conditionalFormatting sqref="K8:K9">
    <cfRule type="expression" dxfId="117" priority="28">
      <formula>$K8&lt;&gt;""</formula>
    </cfRule>
  </conditionalFormatting>
  <dataValidations count="3">
    <dataValidation type="list" allowBlank="1" showInputMessage="1" showErrorMessage="1" sqref="K8:K9" xr:uid="{94CCD566-51F4-45A9-9CCF-BF54B2DD3BCA}">
      <formula1>$F$109:$F$111</formula1>
    </dataValidation>
    <dataValidation type="list" allowBlank="1" showInputMessage="1" showErrorMessage="1" sqref="E25:F31" xr:uid="{33A49FBE-8AE3-4DD7-9C1B-34D661D65552}">
      <formula1>$D$136:$D$148</formula1>
    </dataValidation>
    <dataValidation type="list" allowBlank="1" showInputMessage="1" showErrorMessage="1" sqref="H25:I31" xr:uid="{8BCF0A1A-1FA4-43BD-B43F-895D42DE8C6D}">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161"/>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9"/>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280" t="str">
        <f>IF('調査票(1期1従)'!$K$9="有",'調査票(1期1従)'!H5:K5,"")</f>
        <v/>
      </c>
      <c r="I5" s="281"/>
      <c r="J5" s="281"/>
      <c r="K5" s="282"/>
      <c r="N5" s="22" t="s">
        <v>202</v>
      </c>
    </row>
    <row r="6" spans="2:14" ht="18" customHeight="1" x14ac:dyDescent="0.15">
      <c r="B6" s="27"/>
      <c r="C6" s="28"/>
      <c r="D6" s="29"/>
      <c r="E6" s="29"/>
      <c r="F6" s="29"/>
      <c r="G6" s="30" t="s">
        <v>202</v>
      </c>
      <c r="H6" s="283" t="str">
        <f>IF('調査票(1期1従)'!$K$9="有",'調査票(1期1従)'!H6:K6,"")</f>
        <v/>
      </c>
      <c r="I6" s="284"/>
      <c r="J6" s="284"/>
      <c r="K6" s="285"/>
      <c r="N6" s="22" t="s">
        <v>202</v>
      </c>
    </row>
    <row r="7" spans="2:14" ht="18" customHeight="1" x14ac:dyDescent="0.15">
      <c r="B7" s="31" t="s">
        <v>26</v>
      </c>
      <c r="C7" s="286" t="str">
        <f>IF('調査票(1期1従)'!$K$9="有",'調査票(1期1従)'!C7:C7,"")</f>
        <v/>
      </c>
      <c r="D7" s="287"/>
      <c r="E7" s="287"/>
      <c r="F7" s="287"/>
      <c r="G7" s="287"/>
      <c r="H7" s="287"/>
      <c r="I7" s="287"/>
      <c r="J7" s="287"/>
      <c r="K7" s="288"/>
      <c r="N7" s="22" t="s">
        <v>202</v>
      </c>
    </row>
    <row r="8" spans="2:14" ht="18" customHeight="1" x14ac:dyDescent="0.15">
      <c r="B8" s="27"/>
      <c r="C8" s="28"/>
      <c r="D8" s="29"/>
      <c r="E8" s="29"/>
      <c r="F8" s="29"/>
      <c r="G8" s="29"/>
      <c r="H8" s="29"/>
      <c r="I8" s="29"/>
      <c r="J8" s="30"/>
      <c r="K8" s="95"/>
      <c r="N8" s="326" t="s">
        <v>242</v>
      </c>
    </row>
    <row r="9" spans="2:14" ht="18" customHeight="1" x14ac:dyDescent="0.15">
      <c r="B9" s="35" t="s">
        <v>31</v>
      </c>
      <c r="C9" s="289" t="str">
        <f>IF('調査票(1期1従)'!$K$9="有",'調査票(1期1従)'!C9:C9,"")</f>
        <v/>
      </c>
      <c r="D9" s="290"/>
      <c r="E9" s="36"/>
      <c r="F9" s="36"/>
      <c r="G9" s="36"/>
      <c r="H9" s="36"/>
      <c r="I9" s="36"/>
      <c r="J9" s="37"/>
      <c r="K9" s="96"/>
      <c r="N9" s="327"/>
    </row>
    <row r="10" spans="2:14" ht="18" customHeight="1" x14ac:dyDescent="0.15">
      <c r="B10" s="31" t="str">
        <f>'調査票(1期主)'!B10</f>
        <v>④ 週休２日促進工事の取組</v>
      </c>
      <c r="C10" s="38"/>
      <c r="D10" s="39"/>
      <c r="E10" s="39"/>
      <c r="F10" s="39"/>
      <c r="G10" s="39"/>
      <c r="H10" s="39"/>
      <c r="I10" s="39"/>
      <c r="J10" s="50" t="s">
        <v>202</v>
      </c>
      <c r="K10" s="94" t="str">
        <f>IF('調査票(1期1従)'!$K$9="有",'調査票(1期1従)'!K10:K10,"")</f>
        <v/>
      </c>
      <c r="N10" s="22" t="s">
        <v>202</v>
      </c>
    </row>
    <row r="11" spans="2:14" ht="18" customHeight="1" x14ac:dyDescent="0.15">
      <c r="B11" s="41"/>
      <c r="C11" s="28"/>
      <c r="D11" s="29"/>
      <c r="E11" s="29"/>
      <c r="F11" s="29"/>
      <c r="G11" s="29"/>
      <c r="H11" s="29"/>
      <c r="I11" s="30" t="s">
        <v>202</v>
      </c>
      <c r="J11" s="283" t="str">
        <f>IF('調査票(1期1従)'!$K$9="有",'調査票(1期1従)'!J11:J11,"")</f>
        <v/>
      </c>
      <c r="K11" s="285"/>
      <c r="N11" s="22" t="s">
        <v>202</v>
      </c>
    </row>
    <row r="12" spans="2:14" ht="18" customHeight="1" x14ac:dyDescent="0.15">
      <c r="B12" s="31" t="s">
        <v>83</v>
      </c>
      <c r="C12" s="298" t="str">
        <f>IF('調査票(1期1従)'!$K$9="有",'調査票(1期1従)'!C12:C12,"")</f>
        <v/>
      </c>
      <c r="D12" s="299"/>
      <c r="E12" s="299"/>
      <c r="F12" s="42" t="s">
        <v>84</v>
      </c>
      <c r="G12" s="39" t="s">
        <v>202</v>
      </c>
      <c r="H12" s="39"/>
      <c r="I12" s="39"/>
      <c r="J12" s="39"/>
      <c r="K12" s="43"/>
      <c r="N12" s="22" t="s">
        <v>202</v>
      </c>
    </row>
    <row r="13" spans="2:14" ht="18" customHeight="1" x14ac:dyDescent="0.15">
      <c r="B13" s="23"/>
      <c r="C13" s="300" t="str">
        <f>IF('調査票(1期1従)'!$K$9="有",'調査票(1期1従)'!C13:C13,"")</f>
        <v/>
      </c>
      <c r="D13" s="301"/>
      <c r="E13" s="301"/>
      <c r="F13" s="44" t="s">
        <v>84</v>
      </c>
      <c r="G13" s="45" t="s">
        <v>202</v>
      </c>
      <c r="H13" s="45"/>
      <c r="I13" s="45"/>
      <c r="J13" s="45"/>
      <c r="K13" s="46"/>
      <c r="N13" s="22" t="s">
        <v>202</v>
      </c>
    </row>
    <row r="14" spans="2:14" ht="18" customHeight="1" x14ac:dyDescent="0.15">
      <c r="B14" s="27"/>
      <c r="C14" s="302" t="str">
        <f>IF('調査票(1期1従)'!$K$9="有",'調査票(1期1従)'!C14:C14,"")</f>
        <v/>
      </c>
      <c r="D14" s="303"/>
      <c r="E14" s="303"/>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04" t="str">
        <f>IF('調査票(1期1従)'!$K$9="有",'調査票(1期1従)'!J15:J15,"")</f>
        <v/>
      </c>
      <c r="K15" s="305"/>
      <c r="N15" s="22" t="s">
        <v>202</v>
      </c>
    </row>
    <row r="16" spans="2:14" ht="18" customHeight="1" x14ac:dyDescent="0.15">
      <c r="B16" s="35" t="s">
        <v>334</v>
      </c>
      <c r="C16" s="36"/>
      <c r="D16" s="36"/>
      <c r="E16" s="36"/>
      <c r="F16" s="36"/>
      <c r="G16" s="36"/>
      <c r="H16" s="36"/>
      <c r="I16" s="37" t="s">
        <v>202</v>
      </c>
      <c r="J16" s="293" t="str">
        <f>IF('調査票(1期1従)'!$K$9="有",'調査票(1期1従)'!J16:J16,"")</f>
        <v/>
      </c>
      <c r="K16" s="294"/>
      <c r="N16" s="22" t="s">
        <v>202</v>
      </c>
    </row>
    <row r="17" spans="2:14" ht="18" customHeight="1" x14ac:dyDescent="0.15">
      <c r="B17" s="35" t="s">
        <v>99</v>
      </c>
      <c r="C17" s="36"/>
      <c r="D17" s="36"/>
      <c r="E17" s="36"/>
      <c r="F17" s="36"/>
      <c r="G17" s="36"/>
      <c r="H17" s="36"/>
      <c r="I17" s="37" t="s">
        <v>202</v>
      </c>
      <c r="J17" s="293" t="str">
        <f>IF('調査票(1期1従)'!$K$9="有",'調査票(1期1従)'!J17:J17,"")</f>
        <v/>
      </c>
      <c r="K17" s="294"/>
      <c r="N17" s="22" t="s">
        <v>202</v>
      </c>
    </row>
    <row r="18" spans="2:14" ht="18" customHeight="1" x14ac:dyDescent="0.15">
      <c r="B18" s="49" t="s">
        <v>102</v>
      </c>
      <c r="C18" s="289" t="str">
        <f>IF('調査票(1期1従)'!$K$9="有",'調査票(1期1従)'!C18:C18,"")</f>
        <v/>
      </c>
      <c r="D18" s="295"/>
      <c r="E18" s="295"/>
      <c r="F18" s="295"/>
      <c r="G18" s="295"/>
      <c r="H18" s="295"/>
      <c r="I18" s="295"/>
      <c r="J18" s="295"/>
      <c r="K18" s="294"/>
      <c r="N18" s="22" t="s">
        <v>202</v>
      </c>
    </row>
    <row r="19" spans="2:14" ht="18" customHeight="1" x14ac:dyDescent="0.15">
      <c r="B19" s="31" t="s">
        <v>103</v>
      </c>
      <c r="C19" s="38"/>
      <c r="D19" s="50" t="s">
        <v>105</v>
      </c>
      <c r="E19" s="296" t="str">
        <f>IF('調査票(1期1従)'!$K$9="有",'調査票(1期1従)'!E19:E19,"")</f>
        <v/>
      </c>
      <c r="F19" s="297"/>
      <c r="G19" s="51" t="s">
        <v>104</v>
      </c>
      <c r="H19" s="296" t="str">
        <f>IF('調査票(1期1従)'!$K$9="有",'調査票(1期1従)'!H19:H19,"")</f>
        <v/>
      </c>
      <c r="I19" s="297"/>
      <c r="J19" s="39" t="s">
        <v>106</v>
      </c>
      <c r="K19" s="43"/>
      <c r="N19" s="22" t="s">
        <v>202</v>
      </c>
    </row>
    <row r="20" spans="2:14" ht="18" customHeight="1" x14ac:dyDescent="0.15">
      <c r="B20" s="41"/>
      <c r="C20" s="28"/>
      <c r="D20" s="29"/>
      <c r="E20" s="29"/>
      <c r="F20" s="29"/>
      <c r="G20" s="30" t="s">
        <v>108</v>
      </c>
      <c r="H20" s="306" t="str">
        <f>IF('調査票(1期1従)'!$K$9="有",'調査票(1期1従)'!H20:H20,"")</f>
        <v/>
      </c>
      <c r="I20" s="307"/>
      <c r="J20" s="29" t="s">
        <v>107</v>
      </c>
      <c r="K20" s="48"/>
      <c r="N20" s="22" t="s">
        <v>202</v>
      </c>
    </row>
    <row r="21" spans="2:14" ht="18" customHeight="1" x14ac:dyDescent="0.15">
      <c r="B21" s="31" t="s">
        <v>109</v>
      </c>
      <c r="C21" s="38"/>
      <c r="D21" s="39"/>
      <c r="E21" s="39"/>
      <c r="F21" s="39"/>
      <c r="G21" s="39"/>
      <c r="H21" s="39"/>
      <c r="I21" s="39"/>
      <c r="J21" s="50" t="s">
        <v>110</v>
      </c>
      <c r="K21" s="94" t="str">
        <f>IF('調査票(1期1従)'!$K$9="有",'調査票(1期1従)'!K21:K21,"")</f>
        <v/>
      </c>
      <c r="N21" s="22" t="s">
        <v>202</v>
      </c>
    </row>
    <row r="22" spans="2:14" ht="18" customHeight="1" x14ac:dyDescent="0.15">
      <c r="B22" s="23"/>
      <c r="C22" s="58"/>
      <c r="D22" s="59" t="s">
        <v>111</v>
      </c>
      <c r="E22" s="308" t="str">
        <f>IF(AND('調査票(1期1従)'!$K$9="有",'調査票(1期1従)'!$K$21="有"),'調査票(1期1従)'!E22:E22,"")</f>
        <v/>
      </c>
      <c r="F22" s="309"/>
      <c r="G22" s="55" t="s">
        <v>104</v>
      </c>
      <c r="H22" s="308" t="str">
        <f>IF(AND('調査票(1期1従)'!$K$9="有",'調査票(1期1従)'!$K$21="有"),'調査票(1期1従)'!H22:H22,"")</f>
        <v/>
      </c>
      <c r="I22" s="309"/>
      <c r="J22" s="45" t="s">
        <v>112</v>
      </c>
      <c r="K22" s="46"/>
      <c r="N22" s="22" t="s">
        <v>202</v>
      </c>
    </row>
    <row r="23" spans="2:14" ht="18" customHeight="1" x14ac:dyDescent="0.15">
      <c r="B23" s="41"/>
      <c r="C23" s="291" t="str">
        <f>IF('調査票(1期1従)'!$K$9="有",'調査票(1期1従)'!C23:C23,"")</f>
        <v/>
      </c>
      <c r="D23" s="284"/>
      <c r="E23" s="292"/>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203</v>
      </c>
    </row>
    <row r="25" spans="2:14" ht="18" customHeight="1" x14ac:dyDescent="0.15">
      <c r="B25" s="23"/>
      <c r="C25" s="58"/>
      <c r="D25" s="59" t="s">
        <v>122</v>
      </c>
      <c r="E25" s="253"/>
      <c r="F25" s="254"/>
      <c r="G25" s="194"/>
      <c r="H25" s="253"/>
      <c r="I25" s="255"/>
      <c r="J25" s="195"/>
      <c r="K25" s="192"/>
      <c r="M25" s="18" t="s">
        <v>6</v>
      </c>
      <c r="N25" s="22" t="s">
        <v>240</v>
      </c>
    </row>
    <row r="26" spans="2:14" ht="18" customHeight="1" x14ac:dyDescent="0.15">
      <c r="B26" s="23"/>
      <c r="C26" s="58"/>
      <c r="D26" s="59" t="s">
        <v>123</v>
      </c>
      <c r="E26" s="253"/>
      <c r="F26" s="254"/>
      <c r="G26" s="194"/>
      <c r="H26" s="253"/>
      <c r="I26" s="255"/>
      <c r="J26" s="195"/>
      <c r="K26" s="192"/>
      <c r="M26" s="18" t="s">
        <v>6</v>
      </c>
      <c r="N26" s="22" t="s">
        <v>152</v>
      </c>
    </row>
    <row r="27" spans="2:14" ht="18" customHeight="1" x14ac:dyDescent="0.15">
      <c r="B27" s="23"/>
      <c r="C27" s="58"/>
      <c r="D27" s="59" t="s">
        <v>124</v>
      </c>
      <c r="E27" s="253"/>
      <c r="F27" s="254"/>
      <c r="G27" s="194"/>
      <c r="H27" s="253"/>
      <c r="I27" s="255"/>
      <c r="J27" s="195"/>
      <c r="K27" s="192"/>
      <c r="M27" s="18" t="s">
        <v>6</v>
      </c>
      <c r="N27" s="22" t="s">
        <v>158</v>
      </c>
    </row>
    <row r="28" spans="2:14" ht="18" customHeight="1" x14ac:dyDescent="0.15">
      <c r="B28" s="23"/>
      <c r="C28" s="58"/>
      <c r="D28" s="59" t="s">
        <v>125</v>
      </c>
      <c r="E28" s="253"/>
      <c r="F28" s="254"/>
      <c r="G28" s="194"/>
      <c r="H28" s="253"/>
      <c r="I28" s="255"/>
      <c r="J28" s="195"/>
      <c r="K28" s="192"/>
      <c r="M28" s="18" t="s">
        <v>6</v>
      </c>
      <c r="N28" s="22" t="s">
        <v>155</v>
      </c>
    </row>
    <row r="29" spans="2:14" ht="18" customHeight="1" x14ac:dyDescent="0.15">
      <c r="B29" s="23"/>
      <c r="C29" s="58"/>
      <c r="D29" s="59" t="s">
        <v>126</v>
      </c>
      <c r="E29" s="253"/>
      <c r="F29" s="254"/>
      <c r="G29" s="194"/>
      <c r="H29" s="253"/>
      <c r="I29" s="255"/>
      <c r="J29" s="195"/>
      <c r="K29" s="192"/>
      <c r="M29" s="18" t="s">
        <v>6</v>
      </c>
      <c r="N29" s="22" t="s">
        <v>156</v>
      </c>
    </row>
    <row r="30" spans="2:14" ht="18" customHeight="1" x14ac:dyDescent="0.15">
      <c r="B30" s="23"/>
      <c r="C30" s="58"/>
      <c r="D30" s="59" t="s">
        <v>127</v>
      </c>
      <c r="E30" s="253"/>
      <c r="F30" s="254"/>
      <c r="G30" s="194"/>
      <c r="H30" s="253"/>
      <c r="I30" s="255"/>
      <c r="J30" s="195"/>
      <c r="K30" s="192"/>
      <c r="M30" s="18" t="s">
        <v>6</v>
      </c>
      <c r="N30" s="22" t="s">
        <v>157</v>
      </c>
    </row>
    <row r="31" spans="2:14" ht="18" customHeight="1" x14ac:dyDescent="0.15">
      <c r="B31" s="41"/>
      <c r="C31" s="28"/>
      <c r="D31" s="30" t="s">
        <v>128</v>
      </c>
      <c r="E31" s="253"/>
      <c r="F31" s="254"/>
      <c r="G31" s="194"/>
      <c r="H31" s="253"/>
      <c r="I31" s="255"/>
      <c r="J31" s="195"/>
      <c r="K31" s="192"/>
      <c r="M31" s="18" t="s">
        <v>6</v>
      </c>
      <c r="N31" s="185" t="s">
        <v>375</v>
      </c>
    </row>
    <row r="32" spans="2:14" ht="18" customHeight="1" x14ac:dyDescent="0.15">
      <c r="B32" s="31" t="s">
        <v>146</v>
      </c>
      <c r="C32" s="38"/>
      <c r="D32" s="50" t="s">
        <v>202</v>
      </c>
      <c r="E32" s="310" t="str">
        <f>IF('調査票(1期1従)'!$K$9="有",'調査票(1期1従)'!E32:E32,"")</f>
        <v/>
      </c>
      <c r="F32" s="311"/>
      <c r="G32" s="312"/>
      <c r="H32" s="310" t="str">
        <f>IF('調査票(1期1従)'!$K$9="有",'調査票(1期1従)'!H32:H32,"")</f>
        <v/>
      </c>
      <c r="I32" s="312"/>
      <c r="J32" s="39" t="s">
        <v>202</v>
      </c>
      <c r="K32" s="60"/>
      <c r="N32" s="22" t="s">
        <v>202</v>
      </c>
    </row>
    <row r="33" spans="2:14" ht="18" customHeight="1" thickBot="1" x14ac:dyDescent="0.2">
      <c r="B33" s="61"/>
      <c r="C33" s="62"/>
      <c r="D33" s="63" t="s">
        <v>202</v>
      </c>
      <c r="E33" s="313" t="str">
        <f>IF('調査票(1期1従)'!$K$9="有",'調査票(1期1従)'!E33:E33,"")</f>
        <v/>
      </c>
      <c r="F33" s="314"/>
      <c r="G33" s="315"/>
      <c r="H33" s="316" t="str">
        <f>IF('調査票(1期1従)'!$K$9="有",'調査票(1期1従)'!H33:H33,"")</f>
        <v/>
      </c>
      <c r="I33" s="317"/>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320"/>
      <c r="E49" s="321"/>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322"/>
      <c r="E50" s="323"/>
      <c r="F50" s="16" t="s">
        <v>178</v>
      </c>
      <c r="K50" s="73"/>
      <c r="M50" s="18" t="s">
        <v>6</v>
      </c>
      <c r="N50" s="22" t="s">
        <v>180</v>
      </c>
    </row>
    <row r="51" spans="2:14" ht="18" customHeight="1" x14ac:dyDescent="0.15">
      <c r="B51" s="23" t="s">
        <v>161</v>
      </c>
      <c r="C51" s="239"/>
      <c r="D51" s="322"/>
      <c r="E51" s="323"/>
      <c r="F51" s="16" t="s">
        <v>178</v>
      </c>
      <c r="K51" s="73"/>
      <c r="M51" s="18" t="s">
        <v>6</v>
      </c>
      <c r="N51" s="22" t="s">
        <v>181</v>
      </c>
    </row>
    <row r="52" spans="2:14" ht="18" customHeight="1" x14ac:dyDescent="0.15">
      <c r="B52" s="23" t="s">
        <v>162</v>
      </c>
      <c r="C52" s="239"/>
      <c r="D52" s="322"/>
      <c r="E52" s="323"/>
      <c r="F52" s="16" t="s">
        <v>178</v>
      </c>
      <c r="K52" s="73"/>
      <c r="M52" s="18" t="s">
        <v>6</v>
      </c>
      <c r="N52" s="22" t="s">
        <v>182</v>
      </c>
    </row>
    <row r="53" spans="2:14" ht="18" customHeight="1" x14ac:dyDescent="0.15">
      <c r="B53" s="23" t="s">
        <v>163</v>
      </c>
      <c r="C53" s="239"/>
      <c r="D53" s="322"/>
      <c r="E53" s="323"/>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318"/>
      <c r="E55" s="319"/>
      <c r="F55" s="16" t="s">
        <v>178</v>
      </c>
      <c r="K55" s="73"/>
      <c r="M55" s="18" t="s">
        <v>6</v>
      </c>
      <c r="N55" s="22" t="s">
        <v>187</v>
      </c>
    </row>
    <row r="56" spans="2:14" ht="18" customHeight="1" x14ac:dyDescent="0.15">
      <c r="B56" s="23" t="s">
        <v>346</v>
      </c>
      <c r="C56" s="239"/>
      <c r="D56" s="318"/>
      <c r="E56" s="319"/>
      <c r="F56" s="16" t="s">
        <v>178</v>
      </c>
      <c r="K56" s="73"/>
      <c r="M56" s="18" t="s">
        <v>6</v>
      </c>
      <c r="N56" s="22" t="s">
        <v>184</v>
      </c>
    </row>
    <row r="57" spans="2:14" ht="18" customHeight="1" x14ac:dyDescent="0.15">
      <c r="B57" s="23" t="s">
        <v>347</v>
      </c>
      <c r="C57" s="239"/>
      <c r="D57" s="318"/>
      <c r="E57" s="319"/>
      <c r="F57" s="16" t="s">
        <v>178</v>
      </c>
      <c r="K57" s="73"/>
      <c r="M57" s="18" t="s">
        <v>6</v>
      </c>
      <c r="N57" s="22" t="s">
        <v>185</v>
      </c>
    </row>
    <row r="58" spans="2:14" ht="18" customHeight="1" x14ac:dyDescent="0.15">
      <c r="B58" s="23" t="s">
        <v>348</v>
      </c>
      <c r="C58" s="239"/>
      <c r="D58" s="318"/>
      <c r="E58" s="319"/>
      <c r="F58" s="16" t="s">
        <v>178</v>
      </c>
      <c r="K58" s="73"/>
      <c r="M58" s="18" t="s">
        <v>6</v>
      </c>
      <c r="N58" s="22" t="s">
        <v>186</v>
      </c>
    </row>
    <row r="59" spans="2:14" ht="18" customHeight="1" x14ac:dyDescent="0.15">
      <c r="B59" s="23" t="s">
        <v>349</v>
      </c>
      <c r="C59" s="239"/>
      <c r="D59" s="318"/>
      <c r="E59" s="319"/>
      <c r="F59" s="16" t="s">
        <v>178</v>
      </c>
      <c r="K59" s="73"/>
      <c r="M59" s="18" t="s">
        <v>6</v>
      </c>
      <c r="N59" s="22" t="s">
        <v>188</v>
      </c>
    </row>
    <row r="60" spans="2:14" ht="18" customHeight="1" x14ac:dyDescent="0.15">
      <c r="B60" s="74" t="s">
        <v>353</v>
      </c>
      <c r="C60" s="239"/>
      <c r="D60" s="318"/>
      <c r="E60" s="319"/>
      <c r="F60" s="16" t="s">
        <v>178</v>
      </c>
      <c r="G60" s="67"/>
      <c r="K60" s="73"/>
      <c r="M60" s="18" t="s">
        <v>6</v>
      </c>
      <c r="N60" s="16" t="s">
        <v>191</v>
      </c>
    </row>
    <row r="61" spans="2:14" ht="18" customHeight="1" x14ac:dyDescent="0.15">
      <c r="B61" s="23" t="s">
        <v>350</v>
      </c>
      <c r="C61" s="239"/>
      <c r="D61" s="318"/>
      <c r="E61" s="319"/>
      <c r="F61" s="16" t="s">
        <v>178</v>
      </c>
      <c r="G61" s="67"/>
      <c r="K61" s="73"/>
      <c r="M61" s="18" t="s">
        <v>6</v>
      </c>
      <c r="N61" s="16" t="s">
        <v>189</v>
      </c>
    </row>
    <row r="62" spans="2:14" ht="18" customHeight="1" x14ac:dyDescent="0.15">
      <c r="B62" s="23" t="s">
        <v>343</v>
      </c>
      <c r="C62" s="239"/>
      <c r="D62" s="318"/>
      <c r="E62" s="319"/>
      <c r="F62" s="16" t="s">
        <v>178</v>
      </c>
      <c r="G62" s="67"/>
      <c r="K62" s="73"/>
      <c r="M62" s="18" t="s">
        <v>6</v>
      </c>
      <c r="N62" s="16" t="s">
        <v>195</v>
      </c>
    </row>
    <row r="63" spans="2:14" ht="18" customHeight="1" x14ac:dyDescent="0.15">
      <c r="B63" s="23" t="s">
        <v>352</v>
      </c>
      <c r="C63" s="239"/>
      <c r="D63" s="318"/>
      <c r="E63" s="319"/>
      <c r="F63" s="16" t="s">
        <v>178</v>
      </c>
      <c r="G63" s="67"/>
      <c r="K63" s="73"/>
      <c r="M63" s="18" t="s">
        <v>6</v>
      </c>
      <c r="N63" s="16" t="s">
        <v>194</v>
      </c>
    </row>
    <row r="64" spans="2:14" ht="18" customHeight="1" x14ac:dyDescent="0.15">
      <c r="B64" s="23" t="s">
        <v>341</v>
      </c>
      <c r="C64" s="239"/>
      <c r="D64" s="318"/>
      <c r="E64" s="319"/>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9.9499999999999993" customHeight="1" thickBot="1" x14ac:dyDescent="0.2">
      <c r="C93" s="67"/>
      <c r="E93" s="67"/>
      <c r="G93" s="67"/>
      <c r="M93" s="16"/>
      <c r="N93" s="16"/>
    </row>
    <row r="94" spans="2:14" ht="18" customHeight="1" thickBot="1" x14ac:dyDescent="0.2">
      <c r="B94" s="20" t="s">
        <v>272</v>
      </c>
      <c r="C94" s="67"/>
      <c r="E94" s="67"/>
      <c r="G94" s="67"/>
      <c r="K94" s="223">
        <v>3</v>
      </c>
      <c r="L94" s="223"/>
      <c r="M94" s="16"/>
      <c r="N94" s="21" t="str">
        <f>IF(OR('調査票(1期主)'!K9=F110,'調査票(1期1従)'!K9=F110),N114,IF(AND(G49="OK",G35=""),N110,IF(AND(G49="OK",G35="",'調査票(1期主)'!K8=F111),N112,N109)))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207</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dAv46+dSVb3Hw9nGnKXP52D66Xx7fEpEEXp/w3urRclWGdhZsfpAAXw1wL2ZQxmp2q6ftkvmVZWa5LVnRCHHpg==" saltValue="aPpXFdC0C7+umhMl5y/lNA==" spinCount="100000" sheet="1" objects="1" scenarios="1"/>
  <mergeCells count="142">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C89:E89"/>
    <mergeCell ref="F89:H89"/>
    <mergeCell ref="I89:K89"/>
    <mergeCell ref="C90:E90"/>
    <mergeCell ref="F90:H90"/>
    <mergeCell ref="I90:K90"/>
    <mergeCell ref="N67:N68"/>
    <mergeCell ref="C60:E60"/>
    <mergeCell ref="C61:E61"/>
    <mergeCell ref="C62:E62"/>
    <mergeCell ref="C63:E63"/>
    <mergeCell ref="C64:E64"/>
    <mergeCell ref="C71:E71"/>
    <mergeCell ref="F71:H71"/>
    <mergeCell ref="I71:K71"/>
    <mergeCell ref="C72:E72"/>
    <mergeCell ref="F72:H72"/>
    <mergeCell ref="I72:K72"/>
    <mergeCell ref="C69:E69"/>
    <mergeCell ref="F69:H69"/>
    <mergeCell ref="I69:K69"/>
    <mergeCell ref="C70:E70"/>
    <mergeCell ref="F70:H70"/>
    <mergeCell ref="I70:K70"/>
    <mergeCell ref="C75:E75"/>
    <mergeCell ref="F75:H75"/>
    <mergeCell ref="I75:K75"/>
    <mergeCell ref="C76:E76"/>
    <mergeCell ref="F76:H76"/>
    <mergeCell ref="I76:K76"/>
    <mergeCell ref="C73:E73"/>
    <mergeCell ref="F73:H73"/>
    <mergeCell ref="I73:K73"/>
    <mergeCell ref="C74:E74"/>
    <mergeCell ref="F74:H74"/>
    <mergeCell ref="I74:K74"/>
    <mergeCell ref="C79:E79"/>
    <mergeCell ref="F79:H79"/>
    <mergeCell ref="I79:K79"/>
    <mergeCell ref="C77:E77"/>
    <mergeCell ref="F77:H77"/>
    <mergeCell ref="I77:K77"/>
    <mergeCell ref="C78:E78"/>
    <mergeCell ref="F78:H78"/>
    <mergeCell ref="I78:K78"/>
    <mergeCell ref="C83:E83"/>
    <mergeCell ref="F83:H83"/>
    <mergeCell ref="I83:K83"/>
    <mergeCell ref="C84:E84"/>
    <mergeCell ref="F84:H84"/>
    <mergeCell ref="I84:K84"/>
    <mergeCell ref="C82:E82"/>
    <mergeCell ref="F82:H82"/>
    <mergeCell ref="I82:K82"/>
    <mergeCell ref="N8:N9"/>
    <mergeCell ref="C102:E102"/>
    <mergeCell ref="C103:E103"/>
    <mergeCell ref="C104:E104"/>
    <mergeCell ref="C105:E105"/>
    <mergeCell ref="C106:E106"/>
    <mergeCell ref="C96:E96"/>
    <mergeCell ref="C97:E97"/>
    <mergeCell ref="C98:E98"/>
    <mergeCell ref="C99:E99"/>
    <mergeCell ref="C100:E100"/>
    <mergeCell ref="C101:E101"/>
    <mergeCell ref="C87:E87"/>
    <mergeCell ref="F87:H87"/>
    <mergeCell ref="I87:K87"/>
    <mergeCell ref="C88:E88"/>
    <mergeCell ref="F88:H88"/>
    <mergeCell ref="I88:K88"/>
    <mergeCell ref="C85:E85"/>
    <mergeCell ref="F85:H85"/>
    <mergeCell ref="I85:K85"/>
    <mergeCell ref="C86:E86"/>
    <mergeCell ref="F86:H86"/>
    <mergeCell ref="I86:K86"/>
    <mergeCell ref="J103:K103"/>
    <mergeCell ref="J104:K104"/>
    <mergeCell ref="J105:K105"/>
    <mergeCell ref="J106:K106"/>
    <mergeCell ref="C91:E91"/>
    <mergeCell ref="F91:H91"/>
    <mergeCell ref="I91:K91"/>
    <mergeCell ref="C92:E92"/>
    <mergeCell ref="F92:H92"/>
    <mergeCell ref="I92:K92"/>
    <mergeCell ref="J100:K100"/>
    <mergeCell ref="J101:K101"/>
    <mergeCell ref="J102:K102"/>
    <mergeCell ref="K94:L94"/>
  </mergeCells>
  <phoneticPr fontId="15"/>
  <conditionalFormatting sqref="C50:E53 C55:E64">
    <cfRule type="expression" dxfId="116" priority="13">
      <formula>$C50&lt;&gt;""</formula>
    </cfRule>
  </conditionalFormatting>
  <conditionalFormatting sqref="C69:E79">
    <cfRule type="expression" dxfId="115" priority="1">
      <formula>$E$25=$D$148</formula>
    </cfRule>
  </conditionalFormatting>
  <conditionalFormatting sqref="C82:E92">
    <cfRule type="expression" dxfId="114" priority="8">
      <formula>AND($E$28&lt;&gt;"",$E$28&lt;&gt;"以下なし")</formula>
    </cfRule>
  </conditionalFormatting>
  <conditionalFormatting sqref="C96:E106">
    <cfRule type="expression" dxfId="113" priority="3">
      <formula>C96&lt;&gt;""</formula>
    </cfRule>
    <cfRule type="expression" dxfId="112" priority="4">
      <formula>AND($E$31&lt;&gt;"",$E$31&lt;&gt;"以下なし")</formula>
    </cfRule>
  </conditionalFormatting>
  <conditionalFormatting sqref="C69:K79">
    <cfRule type="expression" dxfId="111" priority="2">
      <formula>C69&lt;&gt;""</formula>
    </cfRule>
  </conditionalFormatting>
  <conditionalFormatting sqref="C82:K92">
    <cfRule type="expression" dxfId="110" priority="5">
      <formula>C82&lt;&gt;""</formula>
    </cfRule>
  </conditionalFormatting>
  <conditionalFormatting sqref="E25:K31">
    <cfRule type="expression" dxfId="109" priority="124">
      <formula>$E$25=$D$148</formula>
    </cfRule>
    <cfRule type="expression" dxfId="108" priority="125">
      <formula>E25&lt;&gt;""</formula>
    </cfRule>
  </conditionalFormatting>
  <conditionalFormatting sqref="E26:K31">
    <cfRule type="expression" dxfId="107" priority="126">
      <formula>$E$26=$D$148</formula>
    </cfRule>
  </conditionalFormatting>
  <conditionalFormatting sqref="E27:K31">
    <cfRule type="expression" dxfId="106" priority="127">
      <formula>$E$27=$D$148</formula>
    </cfRule>
  </conditionalFormatting>
  <conditionalFormatting sqref="E28:K31">
    <cfRule type="expression" dxfId="105" priority="128">
      <formula>$E$28=$D$148</formula>
    </cfRule>
  </conditionalFormatting>
  <conditionalFormatting sqref="E29:K31">
    <cfRule type="expression" dxfId="104" priority="129">
      <formula>$E$29=$D$148</formula>
    </cfRule>
  </conditionalFormatting>
  <conditionalFormatting sqref="E30:K31">
    <cfRule type="expression" dxfId="103" priority="130">
      <formula>$E$30=$D$148</formula>
    </cfRule>
  </conditionalFormatting>
  <conditionalFormatting sqref="E31:K31">
    <cfRule type="expression" dxfId="102" priority="131">
      <formula>$E$31=$D$148</formula>
    </cfRule>
  </conditionalFormatting>
  <conditionalFormatting sqref="F69:H79">
    <cfRule type="expression" dxfId="101" priority="10">
      <formula>AND($E$26&lt;&gt;"",$E$26&lt;&gt;"以下なし")</formula>
    </cfRule>
  </conditionalFormatting>
  <conditionalFormatting sqref="F82:H92">
    <cfRule type="expression" dxfId="100" priority="7">
      <formula>AND($E$29&lt;&gt;"",$E$29&lt;&gt;"以下なし")</formula>
    </cfRule>
  </conditionalFormatting>
  <conditionalFormatting sqref="G49">
    <cfRule type="expression" dxfId="99" priority="11">
      <formula>$G$49="OK"</formula>
    </cfRule>
    <cfRule type="expression" dxfId="98" priority="12">
      <formula>$G$49="NG"</formula>
    </cfRule>
  </conditionalFormatting>
  <conditionalFormatting sqref="I69:K79">
    <cfRule type="expression" dxfId="97" priority="9">
      <formula>AND($E$27&lt;&gt;"",$E$27&lt;&gt;"以下なし")</formula>
    </cfRule>
  </conditionalFormatting>
  <conditionalFormatting sqref="I82:K92">
    <cfRule type="expression" dxfId="96" priority="6">
      <formula>AND($E$30&lt;&gt;"",$E$30&lt;&gt;"以下なし")</formula>
    </cfRule>
  </conditionalFormatting>
  <dataValidations count="2">
    <dataValidation type="list" allowBlank="1" showInputMessage="1" showErrorMessage="1" sqref="H25:I31" xr:uid="{70DF75A4-E622-4BC8-B0C3-F16CA858B3F1}">
      <formula1>$D$149:$D$155</formula1>
    </dataValidation>
    <dataValidation type="list" allowBlank="1" showInputMessage="1" showErrorMessage="1" sqref="E25:F31" xr:uid="{5BB68419-5F69-4211-8F59-306CF4C11D1B}">
      <formula1>$D$136:$D$148</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17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9"/>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34" t="str">
        <f>IF('調査票(1期主)'!$K$8="有",'調査票(1期主)'!H5:K5,"")</f>
        <v/>
      </c>
      <c r="I5" s="335"/>
      <c r="J5" s="335"/>
      <c r="K5" s="336"/>
      <c r="N5" s="22" t="s">
        <v>202</v>
      </c>
    </row>
    <row r="6" spans="2:14" ht="18" customHeight="1" x14ac:dyDescent="0.15">
      <c r="B6" s="27"/>
      <c r="C6" s="28"/>
      <c r="D6" s="29"/>
      <c r="E6" s="29"/>
      <c r="F6" s="29"/>
      <c r="G6" s="30" t="s">
        <v>202</v>
      </c>
      <c r="H6" s="289" t="str">
        <f>IF('調査票(1期主)'!$K$8="有",'調査票(1期主)'!H6:K6,"")</f>
        <v/>
      </c>
      <c r="I6" s="295"/>
      <c r="J6" s="295"/>
      <c r="K6" s="294"/>
      <c r="N6" s="22" t="s">
        <v>202</v>
      </c>
    </row>
    <row r="7" spans="2:14" ht="18" customHeight="1" x14ac:dyDescent="0.15">
      <c r="B7" s="31" t="s">
        <v>26</v>
      </c>
      <c r="C7" s="250"/>
      <c r="D7" s="251"/>
      <c r="E7" s="251"/>
      <c r="F7" s="251"/>
      <c r="G7" s="251"/>
      <c r="H7" s="251"/>
      <c r="I7" s="251"/>
      <c r="J7" s="251"/>
      <c r="K7" s="263"/>
      <c r="M7" s="18" t="s">
        <v>6</v>
      </c>
      <c r="N7" s="22" t="s">
        <v>27</v>
      </c>
    </row>
    <row r="8" spans="2:14" ht="18" customHeight="1" x14ac:dyDescent="0.15">
      <c r="B8" s="27"/>
      <c r="C8" s="32"/>
      <c r="D8" s="33"/>
      <c r="E8" s="33"/>
      <c r="F8" s="33"/>
      <c r="G8" s="33"/>
      <c r="H8" s="33"/>
      <c r="I8" s="33"/>
      <c r="J8" s="34" t="s">
        <v>212</v>
      </c>
      <c r="K8" s="192"/>
      <c r="M8" s="18" t="s">
        <v>6</v>
      </c>
      <c r="N8" s="22" t="s">
        <v>216</v>
      </c>
    </row>
    <row r="9" spans="2:14" ht="30" customHeight="1" x14ac:dyDescent="0.15">
      <c r="B9" s="35" t="s">
        <v>31</v>
      </c>
      <c r="C9" s="289" t="str">
        <f>IF('調査票(1期主)'!$K$8="有",'調査票(1期主)'!C6:D9,"")</f>
        <v/>
      </c>
      <c r="D9" s="337"/>
      <c r="E9" s="36"/>
      <c r="F9" s="36"/>
      <c r="G9" s="36"/>
      <c r="H9" s="36"/>
      <c r="I9" s="36"/>
      <c r="J9" s="37" t="s">
        <v>32</v>
      </c>
      <c r="K9" s="192"/>
      <c r="M9" s="18" t="s">
        <v>6</v>
      </c>
      <c r="N9" s="22" t="s">
        <v>217</v>
      </c>
    </row>
    <row r="10" spans="2:14" ht="17.100000000000001" customHeight="1" x14ac:dyDescent="0.15">
      <c r="B10" s="31" t="str">
        <f>'調査票(1期主)'!B10</f>
        <v>④ 週休２日促進工事の取組</v>
      </c>
      <c r="C10" s="38"/>
      <c r="D10" s="39"/>
      <c r="E10" s="39"/>
      <c r="F10" s="39"/>
      <c r="G10" s="39"/>
      <c r="H10" s="39"/>
      <c r="I10" s="39"/>
      <c r="J10" s="40" t="s">
        <v>202</v>
      </c>
      <c r="K10" s="97" t="str">
        <f>IF('調査票(1期主)'!$K$8="有",'調査票(1期主)'!K10,"")</f>
        <v/>
      </c>
      <c r="N10" s="22" t="s">
        <v>202</v>
      </c>
    </row>
    <row r="11" spans="2:14" ht="17.100000000000001" customHeight="1" x14ac:dyDescent="0.15">
      <c r="B11" s="41"/>
      <c r="C11" s="28"/>
      <c r="D11" s="29"/>
      <c r="E11" s="29"/>
      <c r="F11" s="29"/>
      <c r="G11" s="29"/>
      <c r="H11" s="29"/>
      <c r="I11" s="30" t="s">
        <v>202</v>
      </c>
      <c r="J11" s="289" t="str">
        <f>IF('調査票(1期主)'!$K$8="有",'調査票(1期主)'!J11,"")</f>
        <v/>
      </c>
      <c r="K11" s="294"/>
      <c r="N11" s="22" t="s">
        <v>202</v>
      </c>
    </row>
    <row r="12" spans="2:14" ht="17.100000000000001" customHeight="1" x14ac:dyDescent="0.15">
      <c r="B12" s="31" t="s">
        <v>83</v>
      </c>
      <c r="C12" s="250"/>
      <c r="D12" s="251"/>
      <c r="E12" s="252"/>
      <c r="F12" s="42" t="s">
        <v>84</v>
      </c>
      <c r="G12" s="39" t="s">
        <v>340</v>
      </c>
      <c r="H12" s="39"/>
      <c r="I12" s="39"/>
      <c r="J12" s="39"/>
      <c r="K12" s="43"/>
      <c r="M12" s="18" t="s">
        <v>6</v>
      </c>
      <c r="N12" s="22" t="s">
        <v>85</v>
      </c>
    </row>
    <row r="13" spans="2:14" ht="17.100000000000001" customHeight="1" x14ac:dyDescent="0.15">
      <c r="B13" s="23"/>
      <c r="C13" s="250"/>
      <c r="D13" s="251"/>
      <c r="E13" s="252"/>
      <c r="F13" s="44" t="s">
        <v>84</v>
      </c>
      <c r="G13" s="45" t="s">
        <v>87</v>
      </c>
      <c r="H13" s="45"/>
      <c r="I13" s="45"/>
      <c r="J13" s="45"/>
      <c r="K13" s="46"/>
      <c r="M13" s="18" t="s">
        <v>6</v>
      </c>
      <c r="N13" s="22" t="s">
        <v>86</v>
      </c>
    </row>
    <row r="14" spans="2:14" ht="17.100000000000001" customHeight="1" x14ac:dyDescent="0.15">
      <c r="B14" s="27"/>
      <c r="C14" s="250"/>
      <c r="D14" s="251"/>
      <c r="E14" s="252"/>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338</v>
      </c>
      <c r="J15" s="333" t="str">
        <f>IF('調査票(1期主)'!$K$8="有",'調査票(1期主)'!J15,"")</f>
        <v/>
      </c>
      <c r="K15" s="305"/>
      <c r="N15" s="22" t="s">
        <v>202</v>
      </c>
    </row>
    <row r="16" spans="2:14" ht="17.100000000000001" customHeight="1" x14ac:dyDescent="0.15">
      <c r="B16" s="35" t="s">
        <v>334</v>
      </c>
      <c r="C16" s="36"/>
      <c r="D16" s="36"/>
      <c r="E16" s="36"/>
      <c r="F16" s="36"/>
      <c r="G16" s="36"/>
      <c r="H16" s="36"/>
      <c r="I16" s="37" t="s">
        <v>335</v>
      </c>
      <c r="J16" s="289" t="str">
        <f>IF('調査票(1期主)'!$K$8="有",'調査票(1期主)'!J16,"")</f>
        <v/>
      </c>
      <c r="K16" s="294"/>
      <c r="N16" s="22" t="s">
        <v>202</v>
      </c>
    </row>
    <row r="17" spans="2:14" ht="17.100000000000001" customHeight="1" x14ac:dyDescent="0.15">
      <c r="B17" s="35" t="s">
        <v>99</v>
      </c>
      <c r="C17" s="36"/>
      <c r="D17" s="36"/>
      <c r="E17" s="36"/>
      <c r="F17" s="36"/>
      <c r="G17" s="36"/>
      <c r="H17" s="36"/>
      <c r="I17" s="37" t="s">
        <v>100</v>
      </c>
      <c r="J17" s="250"/>
      <c r="K17" s="262"/>
      <c r="M17" s="18" t="s">
        <v>6</v>
      </c>
      <c r="N17" s="22" t="s">
        <v>374</v>
      </c>
    </row>
    <row r="18" spans="2:14" ht="17.100000000000001" customHeight="1" x14ac:dyDescent="0.15">
      <c r="B18" s="49" t="s">
        <v>102</v>
      </c>
      <c r="C18" s="289" t="str">
        <f>IF('調査票(1期主)'!$K$8="有",'調査票(1期主)'!C18,"")</f>
        <v/>
      </c>
      <c r="D18" s="295"/>
      <c r="E18" s="295"/>
      <c r="F18" s="295"/>
      <c r="G18" s="295"/>
      <c r="H18" s="295"/>
      <c r="I18" s="295"/>
      <c r="J18" s="295"/>
      <c r="K18" s="294"/>
      <c r="N18" s="22" t="s">
        <v>202</v>
      </c>
    </row>
    <row r="19" spans="2:14" ht="17.100000000000001" customHeight="1" x14ac:dyDescent="0.15">
      <c r="B19" s="31" t="s">
        <v>103</v>
      </c>
      <c r="C19" s="38"/>
      <c r="D19" s="50" t="s">
        <v>105</v>
      </c>
      <c r="E19" s="264"/>
      <c r="F19" s="265"/>
      <c r="G19" s="51" t="s">
        <v>104</v>
      </c>
      <c r="H19" s="264"/>
      <c r="I19" s="265"/>
      <c r="J19" s="39" t="s">
        <v>106</v>
      </c>
      <c r="K19" s="43"/>
      <c r="M19" s="18" t="s">
        <v>6</v>
      </c>
      <c r="N19" s="22" t="s">
        <v>336</v>
      </c>
    </row>
    <row r="20" spans="2:14" ht="17.100000000000001" customHeight="1" x14ac:dyDescent="0.15">
      <c r="B20" s="41"/>
      <c r="C20" s="28"/>
      <c r="D20" s="29"/>
      <c r="E20" s="33"/>
      <c r="F20" s="33"/>
      <c r="G20" s="30" t="s">
        <v>108</v>
      </c>
      <c r="H20" s="264"/>
      <c r="I20" s="265"/>
      <c r="J20" s="29" t="s">
        <v>107</v>
      </c>
      <c r="K20" s="48"/>
      <c r="M20" s="18" t="s">
        <v>6</v>
      </c>
      <c r="N20" s="22" t="s">
        <v>359</v>
      </c>
    </row>
    <row r="21" spans="2:14" ht="17.100000000000001" customHeight="1" x14ac:dyDescent="0.15">
      <c r="B21" s="31" t="s">
        <v>109</v>
      </c>
      <c r="C21" s="38"/>
      <c r="D21" s="39"/>
      <c r="E21" s="52"/>
      <c r="F21" s="52"/>
      <c r="G21" s="39"/>
      <c r="H21" s="52"/>
      <c r="I21" s="52"/>
      <c r="J21" s="50" t="s">
        <v>110</v>
      </c>
      <c r="K21" s="192"/>
      <c r="M21" s="18" t="s">
        <v>6</v>
      </c>
      <c r="N21" s="22" t="s">
        <v>113</v>
      </c>
    </row>
    <row r="22" spans="2:14" ht="17.100000000000001" customHeight="1" x14ac:dyDescent="0.15">
      <c r="B22" s="23"/>
      <c r="C22" s="53"/>
      <c r="D22" s="54" t="s">
        <v>111</v>
      </c>
      <c r="E22" s="266"/>
      <c r="F22" s="265"/>
      <c r="G22" s="55" t="s">
        <v>104</v>
      </c>
      <c r="H22" s="264"/>
      <c r="I22" s="265"/>
      <c r="J22" s="45" t="s">
        <v>112</v>
      </c>
      <c r="K22" s="56"/>
      <c r="M22" s="18" t="s">
        <v>6</v>
      </c>
      <c r="N22" s="22" t="s">
        <v>337</v>
      </c>
    </row>
    <row r="23" spans="2:14" ht="17.100000000000001" customHeight="1" x14ac:dyDescent="0.15">
      <c r="B23" s="41"/>
      <c r="C23" s="250"/>
      <c r="D23" s="251"/>
      <c r="E23" s="252"/>
      <c r="F23" s="57" t="s">
        <v>84</v>
      </c>
      <c r="G23" s="29" t="s">
        <v>115</v>
      </c>
      <c r="H23" s="33"/>
      <c r="I23" s="33"/>
      <c r="J23" s="29"/>
      <c r="K23" s="48"/>
      <c r="M23" s="18" t="s">
        <v>6</v>
      </c>
      <c r="N23" s="22" t="s">
        <v>114</v>
      </c>
    </row>
    <row r="24" spans="2:14" ht="17.100000000000001" customHeight="1" x14ac:dyDescent="0.15">
      <c r="B24" s="31" t="s">
        <v>116</v>
      </c>
      <c r="C24" s="38"/>
      <c r="D24" s="39"/>
      <c r="E24" s="190" t="s">
        <v>117</v>
      </c>
      <c r="F24" s="190"/>
      <c r="G24" s="190" t="s">
        <v>118</v>
      </c>
      <c r="H24" s="190" t="s">
        <v>119</v>
      </c>
      <c r="I24" s="190"/>
      <c r="J24" s="190" t="s">
        <v>120</v>
      </c>
      <c r="K24" s="191" t="s">
        <v>121</v>
      </c>
      <c r="N24" s="98" t="s">
        <v>241</v>
      </c>
    </row>
    <row r="25" spans="2:14" ht="17.100000000000001" customHeight="1" x14ac:dyDescent="0.15">
      <c r="B25" s="23"/>
      <c r="C25" s="58"/>
      <c r="D25" s="59" t="s">
        <v>122</v>
      </c>
      <c r="E25" s="253" t="str">
        <f>IF('調査票(1期主)'!E25="","",'調査票(1期主)'!E25)</f>
        <v/>
      </c>
      <c r="F25" s="254"/>
      <c r="G25" s="194" t="str">
        <f>IF('調査票(1期主)'!G25="","",'調査票(1期主)'!G25)</f>
        <v/>
      </c>
      <c r="H25" s="253" t="str">
        <f>IF('調査票(1期主)'!H25:I25="","",'調査票(1期主)'!H25:I25)</f>
        <v/>
      </c>
      <c r="I25" s="255"/>
      <c r="J25" s="195" t="str">
        <f>IF('調査票(1期主)'!J25="","",'調査票(1期主)'!J25)</f>
        <v/>
      </c>
      <c r="K25" s="192" t="str">
        <f>IF('調査票(1期主)'!K25="","",'調査票(1期主)'!K25)</f>
        <v/>
      </c>
      <c r="M25" s="18" t="s">
        <v>6</v>
      </c>
      <c r="N25" s="22" t="s">
        <v>240</v>
      </c>
    </row>
    <row r="26" spans="2:14" ht="17.100000000000001" customHeight="1" x14ac:dyDescent="0.15">
      <c r="B26" s="23"/>
      <c r="C26" s="58"/>
      <c r="D26" s="59" t="s">
        <v>123</v>
      </c>
      <c r="E26" s="253" t="str">
        <f>IF('調査票(1期主)'!E26="","",'調査票(1期主)'!E26)</f>
        <v/>
      </c>
      <c r="F26" s="254"/>
      <c r="G26" s="194" t="str">
        <f>IF('調査票(1期主)'!G26="","",'調査票(1期主)'!G26)</f>
        <v/>
      </c>
      <c r="H26" s="253" t="str">
        <f>IF('調査票(1期主)'!H26:I26="","",'調査票(1期主)'!H26:I26)</f>
        <v/>
      </c>
      <c r="I26" s="255"/>
      <c r="J26" s="195" t="str">
        <f>IF('調査票(1期主)'!J26="","",'調査票(1期主)'!J26)</f>
        <v/>
      </c>
      <c r="K26" s="192" t="str">
        <f>IF('調査票(1期主)'!K26="","",'調査票(1期主)'!K26)</f>
        <v/>
      </c>
      <c r="M26" s="18" t="s">
        <v>6</v>
      </c>
      <c r="N26" s="22" t="s">
        <v>152</v>
      </c>
    </row>
    <row r="27" spans="2:14" ht="17.100000000000001" customHeight="1" x14ac:dyDescent="0.15">
      <c r="B27" s="23"/>
      <c r="C27" s="58"/>
      <c r="D27" s="59" t="s">
        <v>124</v>
      </c>
      <c r="E27" s="253" t="str">
        <f>IF('調査票(1期主)'!E27="","",'調査票(1期主)'!E27)</f>
        <v/>
      </c>
      <c r="F27" s="254"/>
      <c r="G27" s="194" t="str">
        <f>IF('調査票(1期主)'!G27="","",'調査票(1期主)'!G27)</f>
        <v/>
      </c>
      <c r="H27" s="253" t="str">
        <f>IF('調査票(1期主)'!H27:I27="","",'調査票(1期主)'!H27:I27)</f>
        <v/>
      </c>
      <c r="I27" s="255"/>
      <c r="J27" s="195" t="str">
        <f>IF('調査票(1期主)'!J27="","",'調査票(1期主)'!J27)</f>
        <v/>
      </c>
      <c r="K27" s="192" t="str">
        <f>IF('調査票(1期主)'!K27="","",'調査票(1期主)'!K27)</f>
        <v/>
      </c>
      <c r="M27" s="18" t="s">
        <v>6</v>
      </c>
      <c r="N27" s="22" t="s">
        <v>158</v>
      </c>
    </row>
    <row r="28" spans="2:14" ht="17.100000000000001" customHeight="1" x14ac:dyDescent="0.15">
      <c r="B28" s="23"/>
      <c r="C28" s="58"/>
      <c r="D28" s="59" t="s">
        <v>125</v>
      </c>
      <c r="E28" s="253" t="str">
        <f>IF('調査票(1期主)'!E28="","",'調査票(1期主)'!E28)</f>
        <v/>
      </c>
      <c r="F28" s="254"/>
      <c r="G28" s="194" t="str">
        <f>IF('調査票(1期主)'!G28="","",'調査票(1期主)'!G28)</f>
        <v/>
      </c>
      <c r="H28" s="253" t="str">
        <f>IF('調査票(1期主)'!H28:I28="","",'調査票(1期主)'!H28:I28)</f>
        <v/>
      </c>
      <c r="I28" s="255"/>
      <c r="J28" s="195" t="str">
        <f>IF('調査票(1期主)'!J28="","",'調査票(1期主)'!J28)</f>
        <v/>
      </c>
      <c r="K28" s="192" t="str">
        <f>IF('調査票(1期主)'!K28="","",'調査票(1期主)'!K28)</f>
        <v/>
      </c>
      <c r="M28" s="18" t="s">
        <v>6</v>
      </c>
      <c r="N28" s="22" t="s">
        <v>155</v>
      </c>
    </row>
    <row r="29" spans="2:14" ht="17.100000000000001" customHeight="1" x14ac:dyDescent="0.15">
      <c r="B29" s="23"/>
      <c r="C29" s="58"/>
      <c r="D29" s="59" t="s">
        <v>126</v>
      </c>
      <c r="E29" s="253" t="str">
        <f>IF('調査票(1期主)'!E29="","",'調査票(1期主)'!E29)</f>
        <v/>
      </c>
      <c r="F29" s="254"/>
      <c r="G29" s="194" t="str">
        <f>IF('調査票(1期主)'!G29="","",'調査票(1期主)'!G29)</f>
        <v/>
      </c>
      <c r="H29" s="253" t="str">
        <f>IF('調査票(1期主)'!H29:I29="","",'調査票(1期主)'!H29:I29)</f>
        <v/>
      </c>
      <c r="I29" s="255"/>
      <c r="J29" s="195" t="str">
        <f>IF('調査票(1期主)'!J29="","",'調査票(1期主)'!J29)</f>
        <v/>
      </c>
      <c r="K29" s="192" t="str">
        <f>IF('調査票(1期主)'!K29="","",'調査票(1期主)'!K29)</f>
        <v/>
      </c>
      <c r="M29" s="18" t="s">
        <v>6</v>
      </c>
      <c r="N29" s="22" t="s">
        <v>156</v>
      </c>
    </row>
    <row r="30" spans="2:14" ht="17.100000000000001" customHeight="1" x14ac:dyDescent="0.15">
      <c r="B30" s="23"/>
      <c r="C30" s="58"/>
      <c r="D30" s="59" t="s">
        <v>127</v>
      </c>
      <c r="E30" s="253" t="str">
        <f>IF('調査票(1期主)'!E30="","",'調査票(1期主)'!E30)</f>
        <v/>
      </c>
      <c r="F30" s="254"/>
      <c r="G30" s="194" t="str">
        <f>IF('調査票(1期主)'!G30="","",'調査票(1期主)'!G30)</f>
        <v/>
      </c>
      <c r="H30" s="253" t="str">
        <f>IF('調査票(1期主)'!H30:I30="","",'調査票(1期主)'!H30:I30)</f>
        <v/>
      </c>
      <c r="I30" s="255"/>
      <c r="J30" s="195" t="str">
        <f>IF('調査票(1期主)'!J30="","",'調査票(1期主)'!J30)</f>
        <v/>
      </c>
      <c r="K30" s="192" t="str">
        <f>IF('調査票(1期主)'!K30="","",'調査票(1期主)'!K30)</f>
        <v/>
      </c>
      <c r="M30" s="18" t="s">
        <v>6</v>
      </c>
      <c r="N30" s="22" t="s">
        <v>157</v>
      </c>
    </row>
    <row r="31" spans="2:14" ht="17.100000000000001" customHeight="1" x14ac:dyDescent="0.15">
      <c r="B31" s="41"/>
      <c r="C31" s="28"/>
      <c r="D31" s="30" t="s">
        <v>128</v>
      </c>
      <c r="E31" s="253" t="str">
        <f>IF('調査票(1期主)'!E31="","",'調査票(1期主)'!E31)</f>
        <v/>
      </c>
      <c r="F31" s="254"/>
      <c r="G31" s="194" t="str">
        <f>IF('調査票(1期主)'!G31="","",'調査票(1期主)'!G31)</f>
        <v/>
      </c>
      <c r="H31" s="253" t="str">
        <f>IF('調査票(1期主)'!H31:I31="","",'調査票(1期主)'!H31:I31)</f>
        <v/>
      </c>
      <c r="I31" s="255"/>
      <c r="J31" s="195" t="str">
        <f>IF('調査票(1期主)'!J31="","",'調査票(1期主)'!J31)</f>
        <v/>
      </c>
      <c r="K31" s="192" t="str">
        <f>IF('調査票(1期主)'!K31="","",'調査票(1期主)'!K31)</f>
        <v/>
      </c>
      <c r="M31" s="18" t="s">
        <v>6</v>
      </c>
      <c r="N31" s="185" t="s">
        <v>375</v>
      </c>
    </row>
    <row r="32" spans="2:14" ht="17.100000000000001" customHeight="1" x14ac:dyDescent="0.15">
      <c r="B32" s="31" t="s">
        <v>146</v>
      </c>
      <c r="C32" s="38"/>
      <c r="D32" s="50" t="s">
        <v>202</v>
      </c>
      <c r="E32" s="328" t="str">
        <f>IF('調査票(1期主)'!E32:G32="","",'調査票(1期主)'!E32:G32)</f>
        <v/>
      </c>
      <c r="F32" s="329"/>
      <c r="G32" s="329"/>
      <c r="H32" s="328" t="str">
        <f>IF('調査票(1期主)'!H32:I32="","",'調査票(1期主)'!H32:I32)</f>
        <v/>
      </c>
      <c r="I32" s="329"/>
      <c r="J32" s="39" t="s">
        <v>202</v>
      </c>
      <c r="K32" s="60"/>
      <c r="N32" s="22" t="s">
        <v>202</v>
      </c>
    </row>
    <row r="33" spans="2:14" ht="17.100000000000001" customHeight="1" thickBot="1" x14ac:dyDescent="0.2">
      <c r="B33" s="61"/>
      <c r="C33" s="62"/>
      <c r="D33" s="63" t="s">
        <v>202</v>
      </c>
      <c r="E33" s="330" t="str">
        <f>IF('調査票(1期主)'!E33:G33="","",'調査票(1期主)'!E33:G33)</f>
        <v/>
      </c>
      <c r="F33" s="331"/>
      <c r="G33" s="331"/>
      <c r="H33" s="332" t="str">
        <f>IF('調査票(1期主)'!H33:I33="","",'調査票(1期主)'!H33:I33)</f>
        <v/>
      </c>
      <c r="I33" s="332"/>
      <c r="J33" s="64" t="s">
        <v>202</v>
      </c>
      <c r="K33" s="65"/>
      <c r="N33" s="22" t="s">
        <v>202</v>
      </c>
    </row>
    <row r="34" spans="2:14" ht="18" customHeight="1" x14ac:dyDescent="0.15">
      <c r="N34" s="19"/>
    </row>
    <row r="35" spans="2:14" ht="18" customHeight="1" x14ac:dyDescent="0.15">
      <c r="G35" s="66" t="str">
        <f>IF(AND(C7&lt;&gt;"",OR(K8="",K9="",C12="",C13="",C14="",E19="",H19="",K21="")),N113,"")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243"/>
      <c r="E49" s="244"/>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245"/>
      <c r="E50" s="246"/>
      <c r="F50" s="16" t="s">
        <v>178</v>
      </c>
      <c r="K50" s="73"/>
      <c r="M50" s="18" t="s">
        <v>6</v>
      </c>
      <c r="N50" s="22" t="s">
        <v>180</v>
      </c>
    </row>
    <row r="51" spans="2:14" ht="18" customHeight="1" x14ac:dyDescent="0.15">
      <c r="B51" s="23" t="s">
        <v>161</v>
      </c>
      <c r="C51" s="239"/>
      <c r="D51" s="245"/>
      <c r="E51" s="246"/>
      <c r="F51" s="16" t="s">
        <v>178</v>
      </c>
      <c r="K51" s="73"/>
      <c r="M51" s="18" t="s">
        <v>6</v>
      </c>
      <c r="N51" s="22" t="s">
        <v>181</v>
      </c>
    </row>
    <row r="52" spans="2:14" ht="18" customHeight="1" x14ac:dyDescent="0.15">
      <c r="B52" s="23" t="s">
        <v>162</v>
      </c>
      <c r="C52" s="239"/>
      <c r="D52" s="245"/>
      <c r="E52" s="246"/>
      <c r="F52" s="16" t="s">
        <v>178</v>
      </c>
      <c r="K52" s="73"/>
      <c r="M52" s="18" t="s">
        <v>6</v>
      </c>
      <c r="N52" s="22" t="s">
        <v>182</v>
      </c>
    </row>
    <row r="53" spans="2:14" ht="18" customHeight="1" x14ac:dyDescent="0.15">
      <c r="B53" s="23" t="s">
        <v>163</v>
      </c>
      <c r="C53" s="239"/>
      <c r="D53" s="245"/>
      <c r="E53" s="246"/>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240"/>
      <c r="E55" s="241"/>
      <c r="F55" s="16" t="s">
        <v>178</v>
      </c>
      <c r="K55" s="73"/>
      <c r="M55" s="18" t="s">
        <v>6</v>
      </c>
      <c r="N55" s="22" t="s">
        <v>187</v>
      </c>
    </row>
    <row r="56" spans="2:14" ht="18" customHeight="1" x14ac:dyDescent="0.15">
      <c r="B56" s="23" t="s">
        <v>346</v>
      </c>
      <c r="C56" s="239"/>
      <c r="D56" s="240"/>
      <c r="E56" s="241"/>
      <c r="F56" s="16" t="s">
        <v>178</v>
      </c>
      <c r="K56" s="73"/>
      <c r="M56" s="18" t="s">
        <v>6</v>
      </c>
      <c r="N56" s="22" t="s">
        <v>184</v>
      </c>
    </row>
    <row r="57" spans="2:14" ht="18" customHeight="1" x14ac:dyDescent="0.15">
      <c r="B57" s="23" t="s">
        <v>347</v>
      </c>
      <c r="C57" s="239"/>
      <c r="D57" s="240"/>
      <c r="E57" s="241"/>
      <c r="F57" s="16" t="s">
        <v>178</v>
      </c>
      <c r="K57" s="73"/>
      <c r="M57" s="18" t="s">
        <v>6</v>
      </c>
      <c r="N57" s="22" t="s">
        <v>185</v>
      </c>
    </row>
    <row r="58" spans="2:14" ht="18" customHeight="1" x14ac:dyDescent="0.15">
      <c r="B58" s="23" t="s">
        <v>348</v>
      </c>
      <c r="C58" s="239"/>
      <c r="D58" s="240"/>
      <c r="E58" s="241"/>
      <c r="F58" s="16" t="s">
        <v>178</v>
      </c>
      <c r="K58" s="73"/>
      <c r="M58" s="18" t="s">
        <v>6</v>
      </c>
      <c r="N58" s="22" t="s">
        <v>186</v>
      </c>
    </row>
    <row r="59" spans="2:14" ht="18" customHeight="1" x14ac:dyDescent="0.15">
      <c r="B59" s="23" t="s">
        <v>349</v>
      </c>
      <c r="C59" s="239"/>
      <c r="D59" s="240"/>
      <c r="E59" s="241"/>
      <c r="F59" s="16" t="s">
        <v>178</v>
      </c>
      <c r="K59" s="73"/>
      <c r="M59" s="18" t="s">
        <v>6</v>
      </c>
      <c r="N59" s="22" t="s">
        <v>188</v>
      </c>
    </row>
    <row r="60" spans="2:14" ht="18" customHeight="1" x14ac:dyDescent="0.15">
      <c r="B60" s="74" t="s">
        <v>353</v>
      </c>
      <c r="C60" s="239"/>
      <c r="D60" s="240"/>
      <c r="E60" s="241"/>
      <c r="F60" s="16" t="s">
        <v>178</v>
      </c>
      <c r="G60" s="67"/>
      <c r="K60" s="73"/>
      <c r="M60" s="18" t="s">
        <v>6</v>
      </c>
      <c r="N60" s="16" t="s">
        <v>191</v>
      </c>
    </row>
    <row r="61" spans="2:14" ht="18" customHeight="1" x14ac:dyDescent="0.15">
      <c r="B61" s="23" t="s">
        <v>350</v>
      </c>
      <c r="C61" s="239"/>
      <c r="D61" s="240"/>
      <c r="E61" s="241"/>
      <c r="F61" s="16" t="s">
        <v>178</v>
      </c>
      <c r="G61" s="67"/>
      <c r="K61" s="73"/>
      <c r="M61" s="18" t="s">
        <v>6</v>
      </c>
      <c r="N61" s="16" t="s">
        <v>189</v>
      </c>
    </row>
    <row r="62" spans="2:14" ht="18" customHeight="1" x14ac:dyDescent="0.15">
      <c r="B62" s="23" t="s">
        <v>343</v>
      </c>
      <c r="C62" s="239"/>
      <c r="D62" s="240"/>
      <c r="E62" s="241"/>
      <c r="F62" s="16" t="s">
        <v>178</v>
      </c>
      <c r="G62" s="67"/>
      <c r="K62" s="73"/>
      <c r="M62" s="18" t="s">
        <v>6</v>
      </c>
      <c r="N62" s="16" t="s">
        <v>195</v>
      </c>
    </row>
    <row r="63" spans="2:14" ht="18" customHeight="1" x14ac:dyDescent="0.15">
      <c r="B63" s="23" t="s">
        <v>352</v>
      </c>
      <c r="C63" s="239"/>
      <c r="D63" s="240"/>
      <c r="E63" s="241"/>
      <c r="F63" s="16" t="s">
        <v>178</v>
      </c>
      <c r="G63" s="67"/>
      <c r="K63" s="73"/>
      <c r="M63" s="18" t="s">
        <v>6</v>
      </c>
      <c r="N63" s="16" t="s">
        <v>194</v>
      </c>
    </row>
    <row r="64" spans="2:14" ht="18" customHeight="1" x14ac:dyDescent="0.15">
      <c r="B64" s="23" t="s">
        <v>341</v>
      </c>
      <c r="C64" s="239"/>
      <c r="D64" s="240"/>
      <c r="E64" s="241"/>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18" customHeight="1" thickBot="1" x14ac:dyDescent="0.2"/>
    <row r="94" spans="2:14" ht="18" customHeight="1" thickBot="1" x14ac:dyDescent="0.2">
      <c r="B94" s="20" t="s">
        <v>272</v>
      </c>
      <c r="C94" s="67"/>
      <c r="E94" s="67"/>
      <c r="G94" s="67"/>
      <c r="K94" s="223">
        <v>3</v>
      </c>
      <c r="L94" s="223"/>
      <c r="M94" s="16"/>
      <c r="N94" s="21" t="str">
        <f>IF('調査票(1期主)'!K8=F110,N114,IF(AND(G49="OK",G35="",K8=F110,K9=F110),N110,IF(AND(G49="OK",G35="",K9=F111),N111,IF(AND(G49="OK",G35="",'調査票(1期主)'!K8=F111,K9=F110),N112,N109))))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363</v>
      </c>
    </row>
    <row r="112" spans="2:14" ht="15.95" hidden="1" customHeight="1" x14ac:dyDescent="0.15">
      <c r="C112" s="67"/>
      <c r="D112" s="16" t="s">
        <v>11</v>
      </c>
      <c r="E112" s="93">
        <v>3</v>
      </c>
      <c r="I112" s="67"/>
      <c r="K112" s="67"/>
      <c r="M112" s="67"/>
      <c r="N112" s="16" t="s">
        <v>362</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spans="3:14" ht="15.95" customHeight="1" x14ac:dyDescent="0.15"/>
    <row r="176" spans="3:14" ht="18" customHeight="1" x14ac:dyDescent="0.15">
      <c r="C176" s="67"/>
      <c r="E176" s="67"/>
      <c r="G176" s="67"/>
      <c r="M176" s="16"/>
      <c r="N176" s="16"/>
    </row>
  </sheetData>
  <sheetProtection algorithmName="SHA-512" hashValue="Z5Ph3xCjtbZuKMv+nBkvP2R3LPIuQiP1XG+OsRzqmVDdmuJy+/9SE3gatKODhe1IZkpGGVScNy5I8BmhSyTXNw==" saltValue="ZgqyQdNirGOCVYwQsxRMyQ==" spinCount="100000" sheet="1" objects="1" scenarios="1"/>
  <mergeCells count="141">
    <mergeCell ref="C99:E99"/>
    <mergeCell ref="C100:E100"/>
    <mergeCell ref="C101:E101"/>
    <mergeCell ref="C102:E102"/>
    <mergeCell ref="D1:I1"/>
    <mergeCell ref="K2:L2"/>
    <mergeCell ref="H5:K5"/>
    <mergeCell ref="H6:K6"/>
    <mergeCell ref="C7:K7"/>
    <mergeCell ref="C9:D9"/>
    <mergeCell ref="C91:E91"/>
    <mergeCell ref="F91:H91"/>
    <mergeCell ref="I91:K91"/>
    <mergeCell ref="J17:K17"/>
    <mergeCell ref="C18:K18"/>
    <mergeCell ref="E19:F19"/>
    <mergeCell ref="H19:I19"/>
    <mergeCell ref="H20:I20"/>
    <mergeCell ref="E22:F22"/>
    <mergeCell ref="H22:I22"/>
    <mergeCell ref="J11:K11"/>
    <mergeCell ref="C12:E12"/>
    <mergeCell ref="C13:E13"/>
    <mergeCell ref="C14:E14"/>
    <mergeCell ref="J15:K15"/>
    <mergeCell ref="J16:K16"/>
    <mergeCell ref="E28:F28"/>
    <mergeCell ref="H28:I28"/>
    <mergeCell ref="E29:F29"/>
    <mergeCell ref="H29:I29"/>
    <mergeCell ref="E30:F30"/>
    <mergeCell ref="H30:I30"/>
    <mergeCell ref="C23:E23"/>
    <mergeCell ref="E25:F25"/>
    <mergeCell ref="H25:I25"/>
    <mergeCell ref="E26:F26"/>
    <mergeCell ref="H26:I26"/>
    <mergeCell ref="E27:F27"/>
    <mergeCell ref="H27:I27"/>
    <mergeCell ref="K47:L47"/>
    <mergeCell ref="C49:E49"/>
    <mergeCell ref="C50:E50"/>
    <mergeCell ref="C51:E51"/>
    <mergeCell ref="C52:E52"/>
    <mergeCell ref="C53:E53"/>
    <mergeCell ref="E31:F31"/>
    <mergeCell ref="H31:I31"/>
    <mergeCell ref="E32:G32"/>
    <mergeCell ref="H32:I32"/>
    <mergeCell ref="E33:G33"/>
    <mergeCell ref="H33:I33"/>
    <mergeCell ref="C60:E60"/>
    <mergeCell ref="C61:E61"/>
    <mergeCell ref="C62:E62"/>
    <mergeCell ref="C63:E63"/>
    <mergeCell ref="C64:E64"/>
    <mergeCell ref="C54:E54"/>
    <mergeCell ref="C55:E55"/>
    <mergeCell ref="C56:E56"/>
    <mergeCell ref="C57:E57"/>
    <mergeCell ref="C58:E58"/>
    <mergeCell ref="C59:E59"/>
    <mergeCell ref="C71:E71"/>
    <mergeCell ref="F71:H71"/>
    <mergeCell ref="I71:K71"/>
    <mergeCell ref="C72:E72"/>
    <mergeCell ref="F72:H72"/>
    <mergeCell ref="I72:K72"/>
    <mergeCell ref="N67:N68"/>
    <mergeCell ref="C69:E69"/>
    <mergeCell ref="F69:H69"/>
    <mergeCell ref="I69:K69"/>
    <mergeCell ref="C70:E70"/>
    <mergeCell ref="F70:H70"/>
    <mergeCell ref="I70:K70"/>
    <mergeCell ref="C75:E75"/>
    <mergeCell ref="F75:H75"/>
    <mergeCell ref="I75:K75"/>
    <mergeCell ref="C76:E76"/>
    <mergeCell ref="F76:H76"/>
    <mergeCell ref="I76:K76"/>
    <mergeCell ref="C73:E73"/>
    <mergeCell ref="F73:H73"/>
    <mergeCell ref="I73:K73"/>
    <mergeCell ref="C74:E74"/>
    <mergeCell ref="F74:H74"/>
    <mergeCell ref="I74:K74"/>
    <mergeCell ref="C79:E79"/>
    <mergeCell ref="F79:H79"/>
    <mergeCell ref="I79:K79"/>
    <mergeCell ref="C85:E85"/>
    <mergeCell ref="F85:H85"/>
    <mergeCell ref="I85:K85"/>
    <mergeCell ref="C77:E77"/>
    <mergeCell ref="F77:H77"/>
    <mergeCell ref="I77:K77"/>
    <mergeCell ref="C78:E78"/>
    <mergeCell ref="F78:H78"/>
    <mergeCell ref="I78:K78"/>
    <mergeCell ref="C83:E83"/>
    <mergeCell ref="F83:H83"/>
    <mergeCell ref="I83:K83"/>
    <mergeCell ref="C84:E84"/>
    <mergeCell ref="F84:H84"/>
    <mergeCell ref="I84:K84"/>
    <mergeCell ref="C82:E82"/>
    <mergeCell ref="F82:H82"/>
    <mergeCell ref="I82:K82"/>
    <mergeCell ref="C87:E87"/>
    <mergeCell ref="F87:H87"/>
    <mergeCell ref="I87:K87"/>
    <mergeCell ref="C88:E88"/>
    <mergeCell ref="F88:H88"/>
    <mergeCell ref="I88:K88"/>
    <mergeCell ref="C86:E86"/>
    <mergeCell ref="F86:H86"/>
    <mergeCell ref="I86:K86"/>
    <mergeCell ref="C103:E103"/>
    <mergeCell ref="C104:E104"/>
    <mergeCell ref="C105:E105"/>
    <mergeCell ref="C106:E106"/>
    <mergeCell ref="J103:K103"/>
    <mergeCell ref="J104:K104"/>
    <mergeCell ref="J105:K105"/>
    <mergeCell ref="J106:K106"/>
    <mergeCell ref="C89:E89"/>
    <mergeCell ref="F89:H89"/>
    <mergeCell ref="I89:K89"/>
    <mergeCell ref="C90:E90"/>
    <mergeCell ref="F90:H90"/>
    <mergeCell ref="I90:K90"/>
    <mergeCell ref="C92:E92"/>
    <mergeCell ref="F92:H92"/>
    <mergeCell ref="I92:K92"/>
    <mergeCell ref="J100:K100"/>
    <mergeCell ref="J101:K101"/>
    <mergeCell ref="J102:K102"/>
    <mergeCell ref="K94:L94"/>
    <mergeCell ref="C96:E96"/>
    <mergeCell ref="C97:E97"/>
    <mergeCell ref="C98:E98"/>
  </mergeCells>
  <phoneticPr fontId="15"/>
  <conditionalFormatting sqref="C50:E53 C55:E64">
    <cfRule type="expression" dxfId="95" priority="14">
      <formula>$C50&lt;&gt;""</formula>
    </cfRule>
  </conditionalFormatting>
  <conditionalFormatting sqref="C69:E79">
    <cfRule type="expression" dxfId="94" priority="2">
      <formula>$E$25=$D$148</formula>
    </cfRule>
  </conditionalFormatting>
  <conditionalFormatting sqref="C82:E92">
    <cfRule type="expression" dxfId="93" priority="9">
      <formula>AND($E$28&lt;&gt;"",$E$28&lt;&gt;"以下なし")</formula>
    </cfRule>
  </conditionalFormatting>
  <conditionalFormatting sqref="C96:E106">
    <cfRule type="expression" dxfId="92" priority="4">
      <formula>C96&lt;&gt;""</formula>
    </cfRule>
    <cfRule type="expression" dxfId="91" priority="5">
      <formula>AND($E$31&lt;&gt;"",$E$31&lt;&gt;"以下なし")</formula>
    </cfRule>
  </conditionalFormatting>
  <conditionalFormatting sqref="C7:K7 C12:E14 C23">
    <cfRule type="expression" dxfId="90" priority="39">
      <formula>$C7&lt;&gt;""</formula>
    </cfRule>
  </conditionalFormatting>
  <conditionalFormatting sqref="C69:K79">
    <cfRule type="expression" dxfId="89" priority="3">
      <formula>C69&lt;&gt;""</formula>
    </cfRule>
  </conditionalFormatting>
  <conditionalFormatting sqref="C82:K92">
    <cfRule type="expression" dxfId="88" priority="6">
      <formula>C82&lt;&gt;""</formula>
    </cfRule>
  </conditionalFormatting>
  <conditionalFormatting sqref="E19:F19 E22:F22">
    <cfRule type="expression" dxfId="87" priority="36">
      <formula>$E19&lt;&gt;""</formula>
    </cfRule>
  </conditionalFormatting>
  <conditionalFormatting sqref="E22:F22 H22 C23">
    <cfRule type="expression" dxfId="86" priority="1">
      <formula>$K$21="無"</formula>
    </cfRule>
  </conditionalFormatting>
  <conditionalFormatting sqref="E25:K31">
    <cfRule type="expression" dxfId="85" priority="157">
      <formula>$E$25=$D$148</formula>
    </cfRule>
    <cfRule type="expression" dxfId="84" priority="158">
      <formula>E25&lt;&gt;""</formula>
    </cfRule>
  </conditionalFormatting>
  <conditionalFormatting sqref="E26:K31">
    <cfRule type="expression" dxfId="83" priority="159">
      <formula>$E$26=$D$148</formula>
    </cfRule>
  </conditionalFormatting>
  <conditionalFormatting sqref="E27:K31">
    <cfRule type="expression" dxfId="82" priority="160">
      <formula>$E$27=$D$148</formula>
    </cfRule>
  </conditionalFormatting>
  <conditionalFormatting sqref="E28:K31">
    <cfRule type="expression" dxfId="81" priority="161">
      <formula>$E$28=$D$148</formula>
    </cfRule>
  </conditionalFormatting>
  <conditionalFormatting sqref="E29:K31">
    <cfRule type="expression" dxfId="80" priority="162">
      <formula>$E$29=$D$148</formula>
    </cfRule>
  </conditionalFormatting>
  <conditionalFormatting sqref="E30:K31">
    <cfRule type="expression" dxfId="79" priority="163">
      <formula>$E$30=$D$148</formula>
    </cfRule>
  </conditionalFormatting>
  <conditionalFormatting sqref="E31:K31">
    <cfRule type="expression" dxfId="78" priority="164">
      <formula>$E$31=$D$148</formula>
    </cfRule>
  </conditionalFormatting>
  <conditionalFormatting sqref="F69:H79">
    <cfRule type="expression" dxfId="77" priority="11">
      <formula>AND($E$26&lt;&gt;"",$E$26&lt;&gt;"以下なし")</formula>
    </cfRule>
  </conditionalFormatting>
  <conditionalFormatting sqref="F82:H92">
    <cfRule type="expression" dxfId="76" priority="8">
      <formula>AND($E$29&lt;&gt;"",$E$29&lt;&gt;"以下なし")</formula>
    </cfRule>
  </conditionalFormatting>
  <conditionalFormatting sqref="G49">
    <cfRule type="expression" dxfId="75" priority="12">
      <formula>$G$49="OK"</formula>
    </cfRule>
    <cfRule type="expression" dxfId="74" priority="13">
      <formula>$G$49="NG"</formula>
    </cfRule>
  </conditionalFormatting>
  <conditionalFormatting sqref="H19:I20 H22:I22">
    <cfRule type="expression" dxfId="73" priority="35">
      <formula>$H19&lt;&gt;""</formula>
    </cfRule>
  </conditionalFormatting>
  <conditionalFormatting sqref="I69:K79">
    <cfRule type="expression" dxfId="72" priority="10">
      <formula>AND($E$27&lt;&gt;"",$E$27&lt;&gt;"以下なし")</formula>
    </cfRule>
  </conditionalFormatting>
  <conditionalFormatting sqref="I82:K92">
    <cfRule type="expression" dxfId="71" priority="7">
      <formula>AND($E$30&lt;&gt;"",$E$30&lt;&gt;"以下なし")</formula>
    </cfRule>
  </conditionalFormatting>
  <conditionalFormatting sqref="J17:K17">
    <cfRule type="expression" dxfId="70" priority="37">
      <formula>$J17&lt;&gt;""</formula>
    </cfRule>
  </conditionalFormatting>
  <conditionalFormatting sqref="K8:K9 K21">
    <cfRule type="expression" dxfId="69" priority="38">
      <formula>$K8&lt;&gt;""</formula>
    </cfRule>
  </conditionalFormatting>
  <dataValidations count="3">
    <dataValidation type="list" allowBlank="1" showInputMessage="1" showErrorMessage="1" sqref="K21 K8:K9" xr:uid="{C7F56B70-B10F-4A92-B71C-546CD1E56A02}">
      <formula1>$F$109:$F$111</formula1>
    </dataValidation>
    <dataValidation type="list" allowBlank="1" showInputMessage="1" showErrorMessage="1" sqref="E25:F31" xr:uid="{699CDFF4-B003-4F78-8A6B-B02773CA0B3F}">
      <formula1>$D$136:$D$148</formula1>
    </dataValidation>
    <dataValidation type="list" allowBlank="1" showInputMessage="1" showErrorMessage="1" sqref="H25:I31" xr:uid="{AE79E9CA-70E0-4D61-AE21-5E1C7E4C55A9}">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161"/>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9"/>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280" t="str">
        <f>IF('調査票(2期主)'!$K$9="有",'調査票(2期主)'!H5:K5,"")</f>
        <v/>
      </c>
      <c r="I5" s="281"/>
      <c r="J5" s="281"/>
      <c r="K5" s="282"/>
      <c r="N5" s="22" t="s">
        <v>202</v>
      </c>
    </row>
    <row r="6" spans="2:14" ht="18" customHeight="1" x14ac:dyDescent="0.15">
      <c r="B6" s="27"/>
      <c r="C6" s="28"/>
      <c r="D6" s="29"/>
      <c r="E6" s="29"/>
      <c r="F6" s="29"/>
      <c r="G6" s="30" t="s">
        <v>202</v>
      </c>
      <c r="H6" s="283" t="str">
        <f>IF('調査票(2期主)'!$K$9="有",'調査票(2期主)'!H6:K6,"")</f>
        <v/>
      </c>
      <c r="I6" s="284"/>
      <c r="J6" s="284"/>
      <c r="K6" s="285"/>
      <c r="N6" s="22" t="s">
        <v>202</v>
      </c>
    </row>
    <row r="7" spans="2:14" ht="18" customHeight="1" x14ac:dyDescent="0.15">
      <c r="B7" s="31" t="s">
        <v>26</v>
      </c>
      <c r="C7" s="286" t="str">
        <f>IF('調査票(2期主)'!$K$9="有",'調査票(2期主)'!C7:C7,"")</f>
        <v/>
      </c>
      <c r="D7" s="287"/>
      <c r="E7" s="287"/>
      <c r="F7" s="287"/>
      <c r="G7" s="287"/>
      <c r="H7" s="287"/>
      <c r="I7" s="287"/>
      <c r="J7" s="287"/>
      <c r="K7" s="288"/>
      <c r="N7" s="22" t="s">
        <v>202</v>
      </c>
    </row>
    <row r="8" spans="2:14" ht="18" customHeight="1" x14ac:dyDescent="0.15">
      <c r="B8" s="27"/>
      <c r="C8" s="28"/>
      <c r="D8" s="29"/>
      <c r="E8" s="29"/>
      <c r="F8" s="29"/>
      <c r="G8" s="29"/>
      <c r="H8" s="29"/>
      <c r="I8" s="29"/>
      <c r="J8" s="30"/>
      <c r="K8" s="95"/>
    </row>
    <row r="9" spans="2:14" ht="18" customHeight="1" x14ac:dyDescent="0.15">
      <c r="B9" s="35" t="s">
        <v>31</v>
      </c>
      <c r="C9" s="289" t="str">
        <f>IF('調査票(2期主)'!$K$9="有",'調査票(2期主)'!C9:C9,"")</f>
        <v/>
      </c>
      <c r="D9" s="290"/>
      <c r="E9" s="36"/>
      <c r="F9" s="36"/>
      <c r="G9" s="36"/>
      <c r="H9" s="36"/>
      <c r="I9" s="36"/>
      <c r="J9" s="37"/>
      <c r="K9" s="96"/>
      <c r="N9" s="22" t="s">
        <v>202</v>
      </c>
    </row>
    <row r="10" spans="2:14" ht="18" customHeight="1" x14ac:dyDescent="0.15">
      <c r="B10" s="31" t="str">
        <f>'調査票(1期主)'!B10</f>
        <v>④ 週休２日促進工事の取組</v>
      </c>
      <c r="C10" s="38"/>
      <c r="D10" s="39"/>
      <c r="E10" s="39"/>
      <c r="F10" s="39"/>
      <c r="G10" s="39"/>
      <c r="H10" s="39"/>
      <c r="I10" s="39"/>
      <c r="J10" s="50" t="s">
        <v>202</v>
      </c>
      <c r="K10" s="94" t="str">
        <f>IF('調査票(2期主)'!$K$9="有",'調査票(2期主)'!K10:K10,"")</f>
        <v/>
      </c>
      <c r="N10" s="22" t="s">
        <v>202</v>
      </c>
    </row>
    <row r="11" spans="2:14" ht="18" customHeight="1" x14ac:dyDescent="0.15">
      <c r="B11" s="41"/>
      <c r="C11" s="28"/>
      <c r="D11" s="29"/>
      <c r="E11" s="29"/>
      <c r="F11" s="29"/>
      <c r="G11" s="29"/>
      <c r="H11" s="29"/>
      <c r="I11" s="30" t="s">
        <v>202</v>
      </c>
      <c r="J11" s="283" t="str">
        <f>IF('調査票(2期主)'!$K$9="有",'調査票(2期主)'!J11:J11,"")</f>
        <v/>
      </c>
      <c r="K11" s="285"/>
      <c r="N11" s="22" t="s">
        <v>202</v>
      </c>
    </row>
    <row r="12" spans="2:14" ht="18" customHeight="1" x14ac:dyDescent="0.15">
      <c r="B12" s="31" t="s">
        <v>83</v>
      </c>
      <c r="C12" s="298" t="str">
        <f>IF('調査票(2期主)'!$K$9="有",'調査票(2期主)'!C12:C12,"")</f>
        <v/>
      </c>
      <c r="D12" s="299"/>
      <c r="E12" s="299"/>
      <c r="F12" s="42" t="s">
        <v>84</v>
      </c>
      <c r="G12" s="39" t="s">
        <v>202</v>
      </c>
      <c r="H12" s="39"/>
      <c r="I12" s="39"/>
      <c r="J12" s="39"/>
      <c r="K12" s="43"/>
      <c r="N12" s="22" t="s">
        <v>202</v>
      </c>
    </row>
    <row r="13" spans="2:14" ht="18" customHeight="1" x14ac:dyDescent="0.15">
      <c r="B13" s="23"/>
      <c r="C13" s="300" t="str">
        <f>IF('調査票(2期主)'!$K$9="有",'調査票(2期主)'!C13:C13,"")</f>
        <v/>
      </c>
      <c r="D13" s="301"/>
      <c r="E13" s="301"/>
      <c r="F13" s="44" t="s">
        <v>84</v>
      </c>
      <c r="G13" s="45" t="s">
        <v>202</v>
      </c>
      <c r="H13" s="45"/>
      <c r="I13" s="45"/>
      <c r="J13" s="45"/>
      <c r="K13" s="46"/>
      <c r="N13" s="22" t="s">
        <v>202</v>
      </c>
    </row>
    <row r="14" spans="2:14" ht="18" customHeight="1" x14ac:dyDescent="0.15">
      <c r="B14" s="27"/>
      <c r="C14" s="302" t="str">
        <f>IF('調査票(2期主)'!$K$9="有",'調査票(2期主)'!C14:C14,"")</f>
        <v/>
      </c>
      <c r="D14" s="303"/>
      <c r="E14" s="303"/>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04" t="str">
        <f>IF('調査票(2期主)'!$K$9="有",'調査票(2期主)'!J15:J15,"")</f>
        <v/>
      </c>
      <c r="K15" s="305"/>
      <c r="N15" s="22" t="s">
        <v>202</v>
      </c>
    </row>
    <row r="16" spans="2:14" ht="18" customHeight="1" x14ac:dyDescent="0.15">
      <c r="B16" s="35" t="s">
        <v>334</v>
      </c>
      <c r="C16" s="36"/>
      <c r="D16" s="36"/>
      <c r="E16" s="36"/>
      <c r="F16" s="36"/>
      <c r="G16" s="36"/>
      <c r="H16" s="36"/>
      <c r="I16" s="37" t="s">
        <v>202</v>
      </c>
      <c r="J16" s="293" t="str">
        <f>IF('調査票(2期主)'!$K$9="有",'調査票(2期主)'!J16:J16,"")</f>
        <v/>
      </c>
      <c r="K16" s="294"/>
      <c r="N16" s="22" t="s">
        <v>202</v>
      </c>
    </row>
    <row r="17" spans="2:14" ht="18" customHeight="1" x14ac:dyDescent="0.15">
      <c r="B17" s="35" t="s">
        <v>99</v>
      </c>
      <c r="C17" s="36"/>
      <c r="D17" s="36"/>
      <c r="E17" s="36"/>
      <c r="F17" s="36"/>
      <c r="G17" s="36"/>
      <c r="H17" s="36"/>
      <c r="I17" s="37" t="s">
        <v>202</v>
      </c>
      <c r="J17" s="293" t="str">
        <f>IF('調査票(2期主)'!$K$9="有",'調査票(2期主)'!J17:J17,"")</f>
        <v/>
      </c>
      <c r="K17" s="294"/>
      <c r="N17" s="22" t="s">
        <v>202</v>
      </c>
    </row>
    <row r="18" spans="2:14" ht="18" customHeight="1" x14ac:dyDescent="0.15">
      <c r="B18" s="49" t="s">
        <v>102</v>
      </c>
      <c r="C18" s="289" t="str">
        <f>IF('調査票(2期主)'!$K$9="有",'調査票(2期主)'!C18:C18,"")</f>
        <v/>
      </c>
      <c r="D18" s="295"/>
      <c r="E18" s="295"/>
      <c r="F18" s="295"/>
      <c r="G18" s="295"/>
      <c r="H18" s="295"/>
      <c r="I18" s="295"/>
      <c r="J18" s="295"/>
      <c r="K18" s="294"/>
      <c r="N18" s="22" t="s">
        <v>202</v>
      </c>
    </row>
    <row r="19" spans="2:14" ht="18" customHeight="1" x14ac:dyDescent="0.15">
      <c r="B19" s="31" t="s">
        <v>103</v>
      </c>
      <c r="C19" s="38"/>
      <c r="D19" s="50" t="s">
        <v>105</v>
      </c>
      <c r="E19" s="296" t="str">
        <f>IF('調査票(2期主)'!$K$9="有",'調査票(2期主)'!E19:E19,"")</f>
        <v/>
      </c>
      <c r="F19" s="297"/>
      <c r="G19" s="51" t="s">
        <v>104</v>
      </c>
      <c r="H19" s="296" t="str">
        <f>IF('調査票(2期主)'!$K$9="有",'調査票(2期主)'!H19:H19,"")</f>
        <v/>
      </c>
      <c r="I19" s="297"/>
      <c r="J19" s="39" t="s">
        <v>106</v>
      </c>
      <c r="K19" s="43"/>
      <c r="N19" s="22" t="s">
        <v>202</v>
      </c>
    </row>
    <row r="20" spans="2:14" ht="18" customHeight="1" x14ac:dyDescent="0.15">
      <c r="B20" s="41"/>
      <c r="C20" s="28"/>
      <c r="D20" s="29"/>
      <c r="E20" s="29"/>
      <c r="F20" s="29"/>
      <c r="G20" s="30" t="s">
        <v>108</v>
      </c>
      <c r="H20" s="306" t="str">
        <f>IF('調査票(2期主)'!$K$9="有",'調査票(2期主)'!H20:H20,"")</f>
        <v/>
      </c>
      <c r="I20" s="307"/>
      <c r="J20" s="29" t="s">
        <v>107</v>
      </c>
      <c r="K20" s="48"/>
      <c r="N20" s="22" t="s">
        <v>202</v>
      </c>
    </row>
    <row r="21" spans="2:14" ht="18" customHeight="1" x14ac:dyDescent="0.15">
      <c r="B21" s="31" t="s">
        <v>109</v>
      </c>
      <c r="C21" s="38"/>
      <c r="D21" s="39"/>
      <c r="E21" s="39"/>
      <c r="F21" s="39"/>
      <c r="G21" s="39"/>
      <c r="H21" s="39"/>
      <c r="I21" s="39"/>
      <c r="J21" s="50" t="s">
        <v>110</v>
      </c>
      <c r="K21" s="94" t="str">
        <f>IF('調査票(2期主)'!$K$9="有",'調査票(2期主)'!K21:K21,"")</f>
        <v/>
      </c>
      <c r="N21" s="22" t="s">
        <v>202</v>
      </c>
    </row>
    <row r="22" spans="2:14" ht="18" customHeight="1" x14ac:dyDescent="0.15">
      <c r="B22" s="23"/>
      <c r="C22" s="58"/>
      <c r="D22" s="59" t="s">
        <v>111</v>
      </c>
      <c r="E22" s="308" t="str">
        <f>IF(AND('調査票(2期主)'!$K$9="有",'調査票(2期主)'!$K$21="有"),'調査票(2期主)'!E22:E22,"")</f>
        <v/>
      </c>
      <c r="F22" s="309"/>
      <c r="G22" s="55" t="s">
        <v>104</v>
      </c>
      <c r="H22" s="308" t="str">
        <f>IF(AND('調査票(2期主)'!$K$9="有",'調査票(2期主)'!$K$21="有"),'調査票(2期主)'!H22:H22,"")</f>
        <v/>
      </c>
      <c r="I22" s="309"/>
      <c r="J22" s="45" t="s">
        <v>112</v>
      </c>
      <c r="K22" s="46"/>
      <c r="N22" s="22" t="s">
        <v>202</v>
      </c>
    </row>
    <row r="23" spans="2:14" ht="18" customHeight="1" x14ac:dyDescent="0.15">
      <c r="B23" s="41"/>
      <c r="C23" s="291" t="str">
        <f>IF('調査票(2期主)'!$K$9="有",'調査票(2期主)'!C23:C23,"")</f>
        <v/>
      </c>
      <c r="D23" s="284"/>
      <c r="E23" s="292"/>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213</v>
      </c>
    </row>
    <row r="25" spans="2:14" ht="18" customHeight="1" x14ac:dyDescent="0.15">
      <c r="B25" s="23"/>
      <c r="C25" s="58"/>
      <c r="D25" s="59" t="s">
        <v>122</v>
      </c>
      <c r="E25" s="253"/>
      <c r="F25" s="254"/>
      <c r="G25" s="194"/>
      <c r="H25" s="253"/>
      <c r="I25" s="255"/>
      <c r="J25" s="195"/>
      <c r="K25" s="192"/>
      <c r="M25" s="18" t="s">
        <v>6</v>
      </c>
      <c r="N25" s="22" t="s">
        <v>240</v>
      </c>
    </row>
    <row r="26" spans="2:14" ht="18" customHeight="1" x14ac:dyDescent="0.15">
      <c r="B26" s="23"/>
      <c r="C26" s="58"/>
      <c r="D26" s="59" t="s">
        <v>123</v>
      </c>
      <c r="E26" s="253"/>
      <c r="F26" s="254"/>
      <c r="G26" s="194"/>
      <c r="H26" s="253"/>
      <c r="I26" s="255"/>
      <c r="J26" s="195"/>
      <c r="K26" s="192"/>
      <c r="M26" s="18" t="s">
        <v>6</v>
      </c>
      <c r="N26" s="22" t="s">
        <v>152</v>
      </c>
    </row>
    <row r="27" spans="2:14" ht="18" customHeight="1" x14ac:dyDescent="0.15">
      <c r="B27" s="23"/>
      <c r="C27" s="58"/>
      <c r="D27" s="59" t="s">
        <v>124</v>
      </c>
      <c r="E27" s="253"/>
      <c r="F27" s="254"/>
      <c r="G27" s="194"/>
      <c r="H27" s="253"/>
      <c r="I27" s="255"/>
      <c r="J27" s="195"/>
      <c r="K27" s="192"/>
      <c r="M27" s="18" t="s">
        <v>6</v>
      </c>
      <c r="N27" s="22" t="s">
        <v>158</v>
      </c>
    </row>
    <row r="28" spans="2:14" ht="18" customHeight="1" x14ac:dyDescent="0.15">
      <c r="B28" s="23"/>
      <c r="C28" s="58"/>
      <c r="D28" s="59" t="s">
        <v>125</v>
      </c>
      <c r="E28" s="253"/>
      <c r="F28" s="254"/>
      <c r="G28" s="194"/>
      <c r="H28" s="253"/>
      <c r="I28" s="255"/>
      <c r="J28" s="195"/>
      <c r="K28" s="192"/>
      <c r="M28" s="18" t="s">
        <v>6</v>
      </c>
      <c r="N28" s="22" t="s">
        <v>155</v>
      </c>
    </row>
    <row r="29" spans="2:14" ht="18" customHeight="1" x14ac:dyDescent="0.15">
      <c r="B29" s="23"/>
      <c r="C29" s="58"/>
      <c r="D29" s="59" t="s">
        <v>126</v>
      </c>
      <c r="E29" s="253"/>
      <c r="F29" s="254"/>
      <c r="G29" s="194"/>
      <c r="H29" s="253"/>
      <c r="I29" s="255"/>
      <c r="J29" s="195"/>
      <c r="K29" s="192"/>
      <c r="M29" s="18" t="s">
        <v>6</v>
      </c>
      <c r="N29" s="22" t="s">
        <v>156</v>
      </c>
    </row>
    <row r="30" spans="2:14" ht="18" customHeight="1" x14ac:dyDescent="0.15">
      <c r="B30" s="23"/>
      <c r="C30" s="58"/>
      <c r="D30" s="59" t="s">
        <v>127</v>
      </c>
      <c r="E30" s="253"/>
      <c r="F30" s="254"/>
      <c r="G30" s="194"/>
      <c r="H30" s="253"/>
      <c r="I30" s="255"/>
      <c r="J30" s="195"/>
      <c r="K30" s="192"/>
      <c r="M30" s="18" t="s">
        <v>6</v>
      </c>
      <c r="N30" s="22" t="s">
        <v>157</v>
      </c>
    </row>
    <row r="31" spans="2:14" ht="18" customHeight="1" x14ac:dyDescent="0.15">
      <c r="B31" s="41"/>
      <c r="C31" s="28"/>
      <c r="D31" s="30" t="s">
        <v>128</v>
      </c>
      <c r="E31" s="253"/>
      <c r="F31" s="254"/>
      <c r="G31" s="194"/>
      <c r="H31" s="253"/>
      <c r="I31" s="255"/>
      <c r="J31" s="195"/>
      <c r="K31" s="192"/>
      <c r="M31" s="18" t="s">
        <v>6</v>
      </c>
      <c r="N31" s="185" t="s">
        <v>375</v>
      </c>
    </row>
    <row r="32" spans="2:14" ht="18" customHeight="1" x14ac:dyDescent="0.15">
      <c r="B32" s="31" t="s">
        <v>146</v>
      </c>
      <c r="C32" s="38"/>
      <c r="D32" s="50" t="s">
        <v>202</v>
      </c>
      <c r="E32" s="310" t="str">
        <f>IF('調査票(2期主)'!$K$9="有",'調査票(2期主)'!E32:E32,"")</f>
        <v/>
      </c>
      <c r="F32" s="311"/>
      <c r="G32" s="312"/>
      <c r="H32" s="310" t="str">
        <f>IF('調査票(2期主)'!$K$9="有",'調査票(2期主)'!H32:H32,"")</f>
        <v/>
      </c>
      <c r="I32" s="312"/>
      <c r="J32" s="39" t="s">
        <v>202</v>
      </c>
      <c r="K32" s="60"/>
      <c r="N32" s="22" t="s">
        <v>202</v>
      </c>
    </row>
    <row r="33" spans="2:14" ht="18" customHeight="1" thickBot="1" x14ac:dyDescent="0.2">
      <c r="B33" s="61"/>
      <c r="C33" s="62"/>
      <c r="D33" s="63" t="s">
        <v>202</v>
      </c>
      <c r="E33" s="313" t="str">
        <f>IF('調査票(2期主)'!$K$9="有",'調査票(2期主)'!E33:E33,"")</f>
        <v/>
      </c>
      <c r="F33" s="314"/>
      <c r="G33" s="315"/>
      <c r="H33" s="316" t="str">
        <f>IF('調査票(2期主)'!$K$9="有",'調査票(2期主)'!H33:H33,"")</f>
        <v/>
      </c>
      <c r="I33" s="317"/>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320"/>
      <c r="E49" s="321"/>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322"/>
      <c r="E50" s="323"/>
      <c r="F50" s="16" t="s">
        <v>178</v>
      </c>
      <c r="K50" s="73"/>
      <c r="M50" s="18" t="s">
        <v>6</v>
      </c>
      <c r="N50" s="22" t="s">
        <v>180</v>
      </c>
    </row>
    <row r="51" spans="2:14" ht="18" customHeight="1" x14ac:dyDescent="0.15">
      <c r="B51" s="23" t="s">
        <v>161</v>
      </c>
      <c r="C51" s="239"/>
      <c r="D51" s="322"/>
      <c r="E51" s="323"/>
      <c r="F51" s="16" t="s">
        <v>178</v>
      </c>
      <c r="K51" s="73"/>
      <c r="M51" s="18" t="s">
        <v>6</v>
      </c>
      <c r="N51" s="22" t="s">
        <v>181</v>
      </c>
    </row>
    <row r="52" spans="2:14" ht="18" customHeight="1" x14ac:dyDescent="0.15">
      <c r="B52" s="23" t="s">
        <v>162</v>
      </c>
      <c r="C52" s="239"/>
      <c r="D52" s="322"/>
      <c r="E52" s="323"/>
      <c r="F52" s="16" t="s">
        <v>178</v>
      </c>
      <c r="K52" s="73"/>
      <c r="M52" s="18" t="s">
        <v>6</v>
      </c>
      <c r="N52" s="22" t="s">
        <v>182</v>
      </c>
    </row>
    <row r="53" spans="2:14" ht="18" customHeight="1" x14ac:dyDescent="0.15">
      <c r="B53" s="23" t="s">
        <v>163</v>
      </c>
      <c r="C53" s="239"/>
      <c r="D53" s="322"/>
      <c r="E53" s="323"/>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318"/>
      <c r="E55" s="319"/>
      <c r="F55" s="16" t="s">
        <v>178</v>
      </c>
      <c r="K55" s="73"/>
      <c r="M55" s="18" t="s">
        <v>6</v>
      </c>
      <c r="N55" s="22" t="s">
        <v>187</v>
      </c>
    </row>
    <row r="56" spans="2:14" ht="18" customHeight="1" x14ac:dyDescent="0.15">
      <c r="B56" s="23" t="s">
        <v>346</v>
      </c>
      <c r="C56" s="239"/>
      <c r="D56" s="318"/>
      <c r="E56" s="319"/>
      <c r="F56" s="16" t="s">
        <v>178</v>
      </c>
      <c r="K56" s="73"/>
      <c r="M56" s="18" t="s">
        <v>6</v>
      </c>
      <c r="N56" s="22" t="s">
        <v>184</v>
      </c>
    </row>
    <row r="57" spans="2:14" ht="18" customHeight="1" x14ac:dyDescent="0.15">
      <c r="B57" s="23" t="s">
        <v>347</v>
      </c>
      <c r="C57" s="239"/>
      <c r="D57" s="318"/>
      <c r="E57" s="319"/>
      <c r="F57" s="16" t="s">
        <v>178</v>
      </c>
      <c r="K57" s="73"/>
      <c r="M57" s="18" t="s">
        <v>6</v>
      </c>
      <c r="N57" s="22" t="s">
        <v>185</v>
      </c>
    </row>
    <row r="58" spans="2:14" ht="18" customHeight="1" x14ac:dyDescent="0.15">
      <c r="B58" s="23" t="s">
        <v>348</v>
      </c>
      <c r="C58" s="239"/>
      <c r="D58" s="318"/>
      <c r="E58" s="319"/>
      <c r="F58" s="16" t="s">
        <v>178</v>
      </c>
      <c r="K58" s="73"/>
      <c r="M58" s="18" t="s">
        <v>6</v>
      </c>
      <c r="N58" s="22" t="s">
        <v>186</v>
      </c>
    </row>
    <row r="59" spans="2:14" ht="18" customHeight="1" x14ac:dyDescent="0.15">
      <c r="B59" s="23" t="s">
        <v>349</v>
      </c>
      <c r="C59" s="239"/>
      <c r="D59" s="318"/>
      <c r="E59" s="319"/>
      <c r="F59" s="16" t="s">
        <v>178</v>
      </c>
      <c r="K59" s="73"/>
      <c r="M59" s="18" t="s">
        <v>6</v>
      </c>
      <c r="N59" s="22" t="s">
        <v>188</v>
      </c>
    </row>
    <row r="60" spans="2:14" ht="18" customHeight="1" x14ac:dyDescent="0.15">
      <c r="B60" s="74" t="s">
        <v>353</v>
      </c>
      <c r="C60" s="239"/>
      <c r="D60" s="318"/>
      <c r="E60" s="319"/>
      <c r="F60" s="16" t="s">
        <v>178</v>
      </c>
      <c r="G60" s="67"/>
      <c r="K60" s="73"/>
      <c r="M60" s="18" t="s">
        <v>6</v>
      </c>
      <c r="N60" s="16" t="s">
        <v>191</v>
      </c>
    </row>
    <row r="61" spans="2:14" ht="18" customHeight="1" x14ac:dyDescent="0.15">
      <c r="B61" s="23" t="s">
        <v>350</v>
      </c>
      <c r="C61" s="239"/>
      <c r="D61" s="318"/>
      <c r="E61" s="319"/>
      <c r="F61" s="16" t="s">
        <v>178</v>
      </c>
      <c r="G61" s="67"/>
      <c r="K61" s="73"/>
      <c r="M61" s="18" t="s">
        <v>6</v>
      </c>
      <c r="N61" s="16" t="s">
        <v>189</v>
      </c>
    </row>
    <row r="62" spans="2:14" ht="18" customHeight="1" x14ac:dyDescent="0.15">
      <c r="B62" s="23" t="s">
        <v>343</v>
      </c>
      <c r="C62" s="239"/>
      <c r="D62" s="318"/>
      <c r="E62" s="319"/>
      <c r="F62" s="16" t="s">
        <v>178</v>
      </c>
      <c r="G62" s="67"/>
      <c r="K62" s="73"/>
      <c r="M62" s="18" t="s">
        <v>6</v>
      </c>
      <c r="N62" s="16" t="s">
        <v>195</v>
      </c>
    </row>
    <row r="63" spans="2:14" ht="18" customHeight="1" x14ac:dyDescent="0.15">
      <c r="B63" s="23" t="s">
        <v>352</v>
      </c>
      <c r="C63" s="239"/>
      <c r="D63" s="318"/>
      <c r="E63" s="319"/>
      <c r="F63" s="16" t="s">
        <v>178</v>
      </c>
      <c r="G63" s="67"/>
      <c r="K63" s="73"/>
      <c r="M63" s="18" t="s">
        <v>6</v>
      </c>
      <c r="N63" s="16" t="s">
        <v>194</v>
      </c>
    </row>
    <row r="64" spans="2:14" ht="18" customHeight="1" x14ac:dyDescent="0.15">
      <c r="B64" s="23" t="s">
        <v>341</v>
      </c>
      <c r="C64" s="239"/>
      <c r="D64" s="318"/>
      <c r="E64" s="319"/>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18" customHeight="1" thickBot="1" x14ac:dyDescent="0.2"/>
    <row r="94" spans="2:14" ht="18" customHeight="1" thickBot="1" x14ac:dyDescent="0.2">
      <c r="B94" s="20" t="s">
        <v>272</v>
      </c>
      <c r="C94" s="67"/>
      <c r="E94" s="67"/>
      <c r="G94" s="67"/>
      <c r="K94" s="223">
        <v>3</v>
      </c>
      <c r="L94" s="223"/>
      <c r="M94" s="16"/>
      <c r="N94" s="21" t="str">
        <f>IF(OR('調査票(2期主)'!K9=F110,'調査票(1期主)'!K8=F110),N114,IF(AND(G49="OK",G35=""),N110,IF(AND(G49="OK",G35="",'調査票(2期主)'!K8=F111),N112,N109)))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207</v>
      </c>
    </row>
    <row r="112" spans="2:14" ht="15.95" hidden="1" customHeight="1" x14ac:dyDescent="0.15">
      <c r="C112" s="67"/>
      <c r="D112" s="16" t="s">
        <v>11</v>
      </c>
      <c r="E112" s="93">
        <v>3</v>
      </c>
      <c r="I112" s="67"/>
      <c r="K112" s="67"/>
      <c r="M112" s="67"/>
      <c r="N112" s="16" t="s">
        <v>362</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UVjiaChKyrQHM5UKsVnT/YrPxs7Kb2pNxbOIq1wuLYzSQmwOEtTMSZvh0ImxKBFYyVkYXkIO3wrK+a5KyTdpGA==" saltValue="uX/doLy32pGp4pthItu2rg==" spinCount="100000" sheet="1" objects="1" scenarios="1"/>
  <mergeCells count="141">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7:N68"/>
    <mergeCell ref="C69:E69"/>
    <mergeCell ref="F69:H69"/>
    <mergeCell ref="I69:K69"/>
    <mergeCell ref="C70:E70"/>
    <mergeCell ref="F70:H70"/>
    <mergeCell ref="I70:K70"/>
    <mergeCell ref="C60:E60"/>
    <mergeCell ref="C61:E61"/>
    <mergeCell ref="C62:E62"/>
    <mergeCell ref="C63:E63"/>
    <mergeCell ref="C64:E64"/>
    <mergeCell ref="C73:E73"/>
    <mergeCell ref="F73:H73"/>
    <mergeCell ref="I73:K73"/>
    <mergeCell ref="C74:E74"/>
    <mergeCell ref="F74:H74"/>
    <mergeCell ref="I74:K74"/>
    <mergeCell ref="C71:E71"/>
    <mergeCell ref="F71:H71"/>
    <mergeCell ref="I71:K71"/>
    <mergeCell ref="C72:E72"/>
    <mergeCell ref="F72:H72"/>
    <mergeCell ref="I72:K72"/>
    <mergeCell ref="C77:E77"/>
    <mergeCell ref="F77:H77"/>
    <mergeCell ref="I77:K77"/>
    <mergeCell ref="C78:E78"/>
    <mergeCell ref="F78:H78"/>
    <mergeCell ref="I78:K78"/>
    <mergeCell ref="C75:E75"/>
    <mergeCell ref="F75:H75"/>
    <mergeCell ref="I75:K75"/>
    <mergeCell ref="C76:E76"/>
    <mergeCell ref="F76:H76"/>
    <mergeCell ref="I76:K76"/>
    <mergeCell ref="C82:E82"/>
    <mergeCell ref="F82:H82"/>
    <mergeCell ref="I82:K82"/>
    <mergeCell ref="C79:E79"/>
    <mergeCell ref="F79:H79"/>
    <mergeCell ref="I79:K79"/>
    <mergeCell ref="C85:E85"/>
    <mergeCell ref="F85:H85"/>
    <mergeCell ref="I85:K85"/>
    <mergeCell ref="C86:E86"/>
    <mergeCell ref="F86:H86"/>
    <mergeCell ref="I86:K86"/>
    <mergeCell ref="C83:E83"/>
    <mergeCell ref="F83:H83"/>
    <mergeCell ref="I83:K83"/>
    <mergeCell ref="C84:E84"/>
    <mergeCell ref="F84:H84"/>
    <mergeCell ref="I84:K84"/>
    <mergeCell ref="C89:E89"/>
    <mergeCell ref="F89:H89"/>
    <mergeCell ref="I89:K89"/>
    <mergeCell ref="C90:E90"/>
    <mergeCell ref="F90:H90"/>
    <mergeCell ref="I90:K90"/>
    <mergeCell ref="C87:E87"/>
    <mergeCell ref="F87:H87"/>
    <mergeCell ref="I87:K87"/>
    <mergeCell ref="C88:E88"/>
    <mergeCell ref="F88:H88"/>
    <mergeCell ref="I88:K88"/>
    <mergeCell ref="C96:E96"/>
    <mergeCell ref="C97:E97"/>
    <mergeCell ref="C98:E98"/>
    <mergeCell ref="C99:E99"/>
    <mergeCell ref="C100:E100"/>
    <mergeCell ref="C101:E101"/>
    <mergeCell ref="C91:E91"/>
    <mergeCell ref="F91:H91"/>
    <mergeCell ref="I91:K91"/>
    <mergeCell ref="C92:E92"/>
    <mergeCell ref="F92:H92"/>
    <mergeCell ref="I92:K92"/>
    <mergeCell ref="K94:L94"/>
    <mergeCell ref="J100:K100"/>
    <mergeCell ref="J101:K101"/>
    <mergeCell ref="C102:E102"/>
    <mergeCell ref="C103:E103"/>
    <mergeCell ref="C104:E104"/>
    <mergeCell ref="C105:E105"/>
    <mergeCell ref="C106:E106"/>
    <mergeCell ref="J102:K102"/>
    <mergeCell ref="J103:K103"/>
    <mergeCell ref="J104:K104"/>
    <mergeCell ref="J105:K105"/>
    <mergeCell ref="J106:K106"/>
  </mergeCells>
  <phoneticPr fontId="15"/>
  <conditionalFormatting sqref="C50:E53 C55:E64">
    <cfRule type="expression" dxfId="68" priority="13">
      <formula>$C50&lt;&gt;""</formula>
    </cfRule>
  </conditionalFormatting>
  <conditionalFormatting sqref="C69:E79">
    <cfRule type="expression" dxfId="67" priority="1">
      <formula>$E$25=$D$148</formula>
    </cfRule>
  </conditionalFormatting>
  <conditionalFormatting sqref="C82:E92">
    <cfRule type="expression" dxfId="66" priority="8">
      <formula>AND($E$28&lt;&gt;"",$E$28&lt;&gt;"以下なし")</formula>
    </cfRule>
  </conditionalFormatting>
  <conditionalFormatting sqref="C96:E106">
    <cfRule type="expression" dxfId="65" priority="3">
      <formula>C96&lt;&gt;""</formula>
    </cfRule>
    <cfRule type="expression" dxfId="64" priority="4">
      <formula>AND($E$31&lt;&gt;"",$E$31&lt;&gt;"以下なし")</formula>
    </cfRule>
  </conditionalFormatting>
  <conditionalFormatting sqref="C69:K79">
    <cfRule type="expression" dxfId="63" priority="2">
      <formula>C69&lt;&gt;""</formula>
    </cfRule>
  </conditionalFormatting>
  <conditionalFormatting sqref="C82:K92">
    <cfRule type="expression" dxfId="62" priority="5">
      <formula>C82&lt;&gt;""</formula>
    </cfRule>
  </conditionalFormatting>
  <conditionalFormatting sqref="E25:K31">
    <cfRule type="expression" dxfId="61" priority="244">
      <formula>$E$25=$D$148</formula>
    </cfRule>
    <cfRule type="expression" dxfId="60" priority="245">
      <formula>E25&lt;&gt;""</formula>
    </cfRule>
  </conditionalFormatting>
  <conditionalFormatting sqref="E26:K31">
    <cfRule type="expression" dxfId="59" priority="246">
      <formula>$E$26=$D$148</formula>
    </cfRule>
  </conditionalFormatting>
  <conditionalFormatting sqref="E27:K31">
    <cfRule type="expression" dxfId="58" priority="247">
      <formula>$E$27=$D$148</formula>
    </cfRule>
  </conditionalFormatting>
  <conditionalFormatting sqref="E28:K31">
    <cfRule type="expression" dxfId="57" priority="248">
      <formula>$E$28=$D$148</formula>
    </cfRule>
  </conditionalFormatting>
  <conditionalFormatting sqref="E29:K31">
    <cfRule type="expression" dxfId="56" priority="249">
      <formula>$E$29=$D$148</formula>
    </cfRule>
  </conditionalFormatting>
  <conditionalFormatting sqref="E30:K31">
    <cfRule type="expression" dxfId="55" priority="250">
      <formula>$E$30=$D$148</formula>
    </cfRule>
  </conditionalFormatting>
  <conditionalFormatting sqref="E31:K31">
    <cfRule type="expression" dxfId="54" priority="251">
      <formula>$E$31=$D$148</formula>
    </cfRule>
  </conditionalFormatting>
  <conditionalFormatting sqref="F69:H79">
    <cfRule type="expression" dxfId="53" priority="10">
      <formula>AND($E$26&lt;&gt;"",$E$26&lt;&gt;"以下なし")</formula>
    </cfRule>
  </conditionalFormatting>
  <conditionalFormatting sqref="F82:H92">
    <cfRule type="expression" dxfId="52" priority="7">
      <formula>AND($E$29&lt;&gt;"",$E$29&lt;&gt;"以下なし")</formula>
    </cfRule>
  </conditionalFormatting>
  <conditionalFormatting sqref="G49">
    <cfRule type="expression" dxfId="51" priority="11">
      <formula>$G$49="OK"</formula>
    </cfRule>
    <cfRule type="expression" dxfId="50" priority="12">
      <formula>$G$49="NG"</formula>
    </cfRule>
  </conditionalFormatting>
  <conditionalFormatting sqref="I69:K79">
    <cfRule type="expression" dxfId="49" priority="9">
      <formula>AND($E$27&lt;&gt;"",$E$27&lt;&gt;"以下なし")</formula>
    </cfRule>
  </conditionalFormatting>
  <conditionalFormatting sqref="I82:K92">
    <cfRule type="expression" dxfId="48" priority="6">
      <formula>AND($E$30&lt;&gt;"",$E$30&lt;&gt;"以下なし")</formula>
    </cfRule>
  </conditionalFormatting>
  <dataValidations count="2">
    <dataValidation type="list" allowBlank="1" showInputMessage="1" showErrorMessage="1" sqref="H25:I31" xr:uid="{A45611AA-3D33-4214-B629-C784E133CC36}">
      <formula1>$D$149:$D$155</formula1>
    </dataValidation>
    <dataValidation type="list" allowBlank="1" showInputMessage="1" showErrorMessage="1" sqref="E25:F31" xr:uid="{4DD3C6E4-5500-4AAF-95CE-F6C95C407531}">
      <formula1>$D$136:$D$148</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161"/>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9"/>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34" t="str">
        <f>IF('調査票(2期主)'!$K$8="有",'調査票(2期主)'!H5:K5,"")</f>
        <v/>
      </c>
      <c r="I5" s="335"/>
      <c r="J5" s="335"/>
      <c r="K5" s="336"/>
      <c r="N5" s="22" t="s">
        <v>202</v>
      </c>
    </row>
    <row r="6" spans="2:14" ht="18" customHeight="1" x14ac:dyDescent="0.15">
      <c r="B6" s="27"/>
      <c r="C6" s="28"/>
      <c r="D6" s="29"/>
      <c r="E6" s="29"/>
      <c r="F6" s="29"/>
      <c r="G6" s="30" t="s">
        <v>202</v>
      </c>
      <c r="H6" s="289" t="str">
        <f>IF('調査票(2期主)'!$K$8="有",'調査票(2期主)'!H6:K6,"")</f>
        <v/>
      </c>
      <c r="I6" s="295"/>
      <c r="J6" s="295"/>
      <c r="K6" s="294"/>
      <c r="N6" s="22" t="s">
        <v>202</v>
      </c>
    </row>
    <row r="7" spans="2:14" ht="18" customHeight="1" x14ac:dyDescent="0.15">
      <c r="B7" s="31" t="s">
        <v>26</v>
      </c>
      <c r="C7" s="250"/>
      <c r="D7" s="251"/>
      <c r="E7" s="251"/>
      <c r="F7" s="251"/>
      <c r="G7" s="251"/>
      <c r="H7" s="251"/>
      <c r="I7" s="251"/>
      <c r="J7" s="251"/>
      <c r="K7" s="263"/>
      <c r="M7" s="18" t="s">
        <v>6</v>
      </c>
      <c r="N7" s="22" t="s">
        <v>27</v>
      </c>
    </row>
    <row r="8" spans="2:14" ht="18" customHeight="1" x14ac:dyDescent="0.15">
      <c r="B8" s="27"/>
      <c r="C8" s="32"/>
      <c r="D8" s="33"/>
      <c r="E8" s="33"/>
      <c r="F8" s="33"/>
      <c r="G8" s="33"/>
      <c r="H8" s="33"/>
      <c r="I8" s="33"/>
      <c r="J8" s="34" t="s">
        <v>215</v>
      </c>
      <c r="K8" s="192"/>
      <c r="M8" s="18" t="s">
        <v>6</v>
      </c>
      <c r="N8" s="22" t="s">
        <v>218</v>
      </c>
    </row>
    <row r="9" spans="2:14" ht="30" customHeight="1" x14ac:dyDescent="0.15">
      <c r="B9" s="35" t="s">
        <v>31</v>
      </c>
      <c r="C9" s="289" t="str">
        <f>IF('調査票(2期主)'!$K$8="有",'調査票(2期主)'!C9:D9,"")</f>
        <v/>
      </c>
      <c r="D9" s="337"/>
      <c r="E9" s="36"/>
      <c r="F9" s="36"/>
      <c r="G9" s="36"/>
      <c r="H9" s="36"/>
      <c r="I9" s="36"/>
      <c r="J9" s="37" t="s">
        <v>32</v>
      </c>
      <c r="K9" s="192"/>
      <c r="M9" s="18" t="s">
        <v>6</v>
      </c>
      <c r="N9" s="22" t="s">
        <v>219</v>
      </c>
    </row>
    <row r="10" spans="2:14" ht="17.100000000000001" customHeight="1" x14ac:dyDescent="0.15">
      <c r="B10" s="31" t="str">
        <f>'調査票(1期主)'!B10</f>
        <v>④ 週休２日促進工事の取組</v>
      </c>
      <c r="C10" s="38"/>
      <c r="D10" s="39"/>
      <c r="E10" s="39"/>
      <c r="F10" s="39"/>
      <c r="G10" s="39"/>
      <c r="H10" s="39"/>
      <c r="I10" s="39"/>
      <c r="J10" s="40" t="s">
        <v>202</v>
      </c>
      <c r="K10" s="97" t="str">
        <f>IF('調査票(2期主)'!$K$8="有",'調査票(2期主)'!K10,"")</f>
        <v/>
      </c>
      <c r="N10" s="22" t="s">
        <v>202</v>
      </c>
    </row>
    <row r="11" spans="2:14" ht="17.100000000000001" customHeight="1" x14ac:dyDescent="0.15">
      <c r="B11" s="41"/>
      <c r="C11" s="28"/>
      <c r="D11" s="29"/>
      <c r="E11" s="29"/>
      <c r="F11" s="29"/>
      <c r="G11" s="29"/>
      <c r="H11" s="29"/>
      <c r="I11" s="30" t="s">
        <v>202</v>
      </c>
      <c r="J11" s="289" t="str">
        <f>IF('調査票(2期主)'!$K$8="有",'調査票(2期主)'!J11,"")</f>
        <v/>
      </c>
      <c r="K11" s="294"/>
      <c r="N11" s="22" t="s">
        <v>202</v>
      </c>
    </row>
    <row r="12" spans="2:14" ht="17.100000000000001" customHeight="1" x14ac:dyDescent="0.15">
      <c r="B12" s="31" t="s">
        <v>83</v>
      </c>
      <c r="C12" s="250"/>
      <c r="D12" s="251"/>
      <c r="E12" s="252"/>
      <c r="F12" s="42" t="s">
        <v>84</v>
      </c>
      <c r="G12" s="39" t="s">
        <v>340</v>
      </c>
      <c r="H12" s="39"/>
      <c r="I12" s="39"/>
      <c r="J12" s="39"/>
      <c r="K12" s="43"/>
      <c r="M12" s="18" t="s">
        <v>6</v>
      </c>
      <c r="N12" s="22" t="s">
        <v>85</v>
      </c>
    </row>
    <row r="13" spans="2:14" ht="17.100000000000001" customHeight="1" x14ac:dyDescent="0.15">
      <c r="B13" s="23"/>
      <c r="C13" s="250"/>
      <c r="D13" s="251"/>
      <c r="E13" s="252"/>
      <c r="F13" s="44" t="s">
        <v>84</v>
      </c>
      <c r="G13" s="45" t="s">
        <v>87</v>
      </c>
      <c r="H13" s="45"/>
      <c r="I13" s="45"/>
      <c r="J13" s="45"/>
      <c r="K13" s="46"/>
      <c r="M13" s="18" t="s">
        <v>6</v>
      </c>
      <c r="N13" s="22" t="s">
        <v>86</v>
      </c>
    </row>
    <row r="14" spans="2:14" ht="17.100000000000001" customHeight="1" x14ac:dyDescent="0.15">
      <c r="B14" s="27"/>
      <c r="C14" s="250"/>
      <c r="D14" s="251"/>
      <c r="E14" s="252"/>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338</v>
      </c>
      <c r="J15" s="333" t="str">
        <f>IF('調査票(2期主)'!$K$8="有",'調査票(2期主)'!J15,"")</f>
        <v/>
      </c>
      <c r="K15" s="305"/>
      <c r="N15" s="22" t="s">
        <v>202</v>
      </c>
    </row>
    <row r="16" spans="2:14" ht="17.100000000000001" customHeight="1" x14ac:dyDescent="0.15">
      <c r="B16" s="35" t="s">
        <v>334</v>
      </c>
      <c r="C16" s="36"/>
      <c r="D16" s="36"/>
      <c r="E16" s="36"/>
      <c r="F16" s="36"/>
      <c r="G16" s="36"/>
      <c r="H16" s="36"/>
      <c r="I16" s="37" t="s">
        <v>335</v>
      </c>
      <c r="J16" s="289" t="str">
        <f>IF('調査票(2期主)'!$K$8="有",'調査票(2期主)'!J16,"")</f>
        <v/>
      </c>
      <c r="K16" s="294"/>
      <c r="N16" s="22" t="s">
        <v>202</v>
      </c>
    </row>
    <row r="17" spans="2:14" ht="17.100000000000001" customHeight="1" x14ac:dyDescent="0.15">
      <c r="B17" s="35" t="s">
        <v>99</v>
      </c>
      <c r="C17" s="36"/>
      <c r="D17" s="36"/>
      <c r="E17" s="36"/>
      <c r="F17" s="36"/>
      <c r="G17" s="36"/>
      <c r="H17" s="36"/>
      <c r="I17" s="37" t="s">
        <v>100</v>
      </c>
      <c r="J17" s="250"/>
      <c r="K17" s="262"/>
      <c r="M17" s="18" t="s">
        <v>6</v>
      </c>
      <c r="N17" s="22" t="s">
        <v>374</v>
      </c>
    </row>
    <row r="18" spans="2:14" ht="17.100000000000001" customHeight="1" x14ac:dyDescent="0.15">
      <c r="B18" s="49" t="s">
        <v>102</v>
      </c>
      <c r="C18" s="289" t="str">
        <f>IF('調査票(2期主)'!$K$8="有",'調査票(2期主)'!C18,"")</f>
        <v/>
      </c>
      <c r="D18" s="295"/>
      <c r="E18" s="295"/>
      <c r="F18" s="295"/>
      <c r="G18" s="295"/>
      <c r="H18" s="295"/>
      <c r="I18" s="295"/>
      <c r="J18" s="295"/>
      <c r="K18" s="294"/>
      <c r="N18" s="22" t="s">
        <v>202</v>
      </c>
    </row>
    <row r="19" spans="2:14" ht="17.100000000000001" customHeight="1" x14ac:dyDescent="0.15">
      <c r="B19" s="31" t="s">
        <v>103</v>
      </c>
      <c r="C19" s="38"/>
      <c r="D19" s="50" t="s">
        <v>105</v>
      </c>
      <c r="E19" s="264"/>
      <c r="F19" s="265"/>
      <c r="G19" s="51" t="s">
        <v>104</v>
      </c>
      <c r="H19" s="264"/>
      <c r="I19" s="265"/>
      <c r="J19" s="39" t="s">
        <v>106</v>
      </c>
      <c r="K19" s="43"/>
      <c r="M19" s="18" t="s">
        <v>6</v>
      </c>
      <c r="N19" s="22" t="s">
        <v>336</v>
      </c>
    </row>
    <row r="20" spans="2:14" ht="17.100000000000001" customHeight="1" x14ac:dyDescent="0.15">
      <c r="B20" s="41"/>
      <c r="C20" s="28"/>
      <c r="D20" s="29"/>
      <c r="E20" s="33"/>
      <c r="F20" s="33"/>
      <c r="G20" s="30" t="s">
        <v>108</v>
      </c>
      <c r="H20" s="264"/>
      <c r="I20" s="265"/>
      <c r="J20" s="29" t="s">
        <v>107</v>
      </c>
      <c r="K20" s="48"/>
      <c r="M20" s="18" t="s">
        <v>6</v>
      </c>
      <c r="N20" s="22" t="s">
        <v>359</v>
      </c>
    </row>
    <row r="21" spans="2:14" ht="17.100000000000001" customHeight="1" x14ac:dyDescent="0.15">
      <c r="B21" s="31" t="s">
        <v>109</v>
      </c>
      <c r="C21" s="38"/>
      <c r="D21" s="39"/>
      <c r="E21" s="52"/>
      <c r="F21" s="52"/>
      <c r="G21" s="39"/>
      <c r="H21" s="52"/>
      <c r="I21" s="52"/>
      <c r="J21" s="50" t="s">
        <v>110</v>
      </c>
      <c r="K21" s="192"/>
      <c r="M21" s="18" t="s">
        <v>6</v>
      </c>
      <c r="N21" s="22" t="s">
        <v>113</v>
      </c>
    </row>
    <row r="22" spans="2:14" ht="17.100000000000001" customHeight="1" x14ac:dyDescent="0.15">
      <c r="B22" s="23"/>
      <c r="C22" s="53"/>
      <c r="D22" s="54" t="s">
        <v>111</v>
      </c>
      <c r="E22" s="266"/>
      <c r="F22" s="265"/>
      <c r="G22" s="55" t="s">
        <v>104</v>
      </c>
      <c r="H22" s="264"/>
      <c r="I22" s="265"/>
      <c r="J22" s="45" t="s">
        <v>112</v>
      </c>
      <c r="K22" s="56"/>
      <c r="M22" s="18" t="s">
        <v>6</v>
      </c>
      <c r="N22" s="22" t="s">
        <v>337</v>
      </c>
    </row>
    <row r="23" spans="2:14" ht="17.100000000000001" customHeight="1" x14ac:dyDescent="0.15">
      <c r="B23" s="41"/>
      <c r="C23" s="250"/>
      <c r="D23" s="251"/>
      <c r="E23" s="252"/>
      <c r="F23" s="57" t="s">
        <v>84</v>
      </c>
      <c r="G23" s="29" t="s">
        <v>115</v>
      </c>
      <c r="H23" s="33"/>
      <c r="I23" s="33"/>
      <c r="J23" s="29"/>
      <c r="K23" s="48"/>
      <c r="M23" s="18" t="s">
        <v>6</v>
      </c>
      <c r="N23" s="22" t="s">
        <v>114</v>
      </c>
    </row>
    <row r="24" spans="2:14" ht="17.100000000000001" customHeight="1" x14ac:dyDescent="0.15">
      <c r="B24" s="31" t="s">
        <v>116</v>
      </c>
      <c r="C24" s="38"/>
      <c r="D24" s="39"/>
      <c r="E24" s="190" t="s">
        <v>117</v>
      </c>
      <c r="F24" s="190"/>
      <c r="G24" s="190" t="s">
        <v>118</v>
      </c>
      <c r="H24" s="190" t="s">
        <v>119</v>
      </c>
      <c r="I24" s="190"/>
      <c r="J24" s="190" t="s">
        <v>120</v>
      </c>
      <c r="K24" s="191" t="s">
        <v>121</v>
      </c>
      <c r="N24" s="98" t="s">
        <v>214</v>
      </c>
    </row>
    <row r="25" spans="2:14" ht="17.100000000000001" customHeight="1" x14ac:dyDescent="0.15">
      <c r="B25" s="23"/>
      <c r="C25" s="58"/>
      <c r="D25" s="59" t="s">
        <v>122</v>
      </c>
      <c r="E25" s="253" t="str">
        <f>IF('調査票(2期主)'!E25="","",'調査票(2期主)'!E25)</f>
        <v/>
      </c>
      <c r="F25" s="254"/>
      <c r="G25" s="194" t="str">
        <f>IF('調査票(2期主)'!G25="","",'調査票(2期主)'!G25)</f>
        <v/>
      </c>
      <c r="H25" s="253" t="str">
        <f>IF('調査票(2期主)'!H25:I25="","",'調査票(2期主)'!H25:I25)</f>
        <v/>
      </c>
      <c r="I25" s="255"/>
      <c r="J25" s="195" t="str">
        <f>IF('調査票(2期主)'!J25="","",'調査票(2期主)'!J25)</f>
        <v/>
      </c>
      <c r="K25" s="192" t="str">
        <f>IF('調査票(2期主)'!K25="","",'調査票(2期主)'!K25)</f>
        <v/>
      </c>
      <c r="M25" s="18" t="s">
        <v>6</v>
      </c>
      <c r="N25" s="22" t="s">
        <v>240</v>
      </c>
    </row>
    <row r="26" spans="2:14" ht="17.100000000000001" customHeight="1" x14ac:dyDescent="0.15">
      <c r="B26" s="23"/>
      <c r="C26" s="58"/>
      <c r="D26" s="59" t="s">
        <v>123</v>
      </c>
      <c r="E26" s="253" t="str">
        <f>IF('調査票(2期主)'!E26="","",'調査票(2期主)'!E26)</f>
        <v/>
      </c>
      <c r="F26" s="254"/>
      <c r="G26" s="194" t="str">
        <f>IF('調査票(2期主)'!G26="","",'調査票(2期主)'!G26)</f>
        <v/>
      </c>
      <c r="H26" s="253" t="str">
        <f>IF('調査票(2期主)'!H26:I26="","",'調査票(2期主)'!H26:I26)</f>
        <v/>
      </c>
      <c r="I26" s="255"/>
      <c r="J26" s="195" t="str">
        <f>IF('調査票(2期主)'!J26="","",'調査票(2期主)'!J26)</f>
        <v/>
      </c>
      <c r="K26" s="192" t="str">
        <f>IF('調査票(2期主)'!K26="","",'調査票(2期主)'!K26)</f>
        <v/>
      </c>
      <c r="M26" s="18" t="s">
        <v>6</v>
      </c>
      <c r="N26" s="22" t="s">
        <v>152</v>
      </c>
    </row>
    <row r="27" spans="2:14" ht="17.100000000000001" customHeight="1" x14ac:dyDescent="0.15">
      <c r="B27" s="23"/>
      <c r="C27" s="58"/>
      <c r="D27" s="59" t="s">
        <v>124</v>
      </c>
      <c r="E27" s="253" t="str">
        <f>IF('調査票(2期主)'!E27="","",'調査票(2期主)'!E27)</f>
        <v/>
      </c>
      <c r="F27" s="254"/>
      <c r="G27" s="194" t="str">
        <f>IF('調査票(2期主)'!G27="","",'調査票(2期主)'!G27)</f>
        <v/>
      </c>
      <c r="H27" s="253" t="str">
        <f>IF('調査票(2期主)'!H27:I27="","",'調査票(2期主)'!H27:I27)</f>
        <v/>
      </c>
      <c r="I27" s="255"/>
      <c r="J27" s="195" t="str">
        <f>IF('調査票(2期主)'!J27="","",'調査票(2期主)'!J27)</f>
        <v/>
      </c>
      <c r="K27" s="192" t="str">
        <f>IF('調査票(2期主)'!K27="","",'調査票(2期主)'!K27)</f>
        <v/>
      </c>
      <c r="M27" s="18" t="s">
        <v>6</v>
      </c>
      <c r="N27" s="22" t="s">
        <v>158</v>
      </c>
    </row>
    <row r="28" spans="2:14" ht="17.100000000000001" customHeight="1" x14ac:dyDescent="0.15">
      <c r="B28" s="23"/>
      <c r="C28" s="58"/>
      <c r="D28" s="59" t="s">
        <v>125</v>
      </c>
      <c r="E28" s="253" t="str">
        <f>IF('調査票(2期主)'!E28="","",'調査票(2期主)'!E28)</f>
        <v/>
      </c>
      <c r="F28" s="254"/>
      <c r="G28" s="194" t="str">
        <f>IF('調査票(2期主)'!G28="","",'調査票(2期主)'!G28)</f>
        <v/>
      </c>
      <c r="H28" s="253" t="str">
        <f>IF('調査票(2期主)'!H28:I28="","",'調査票(2期主)'!H28:I28)</f>
        <v/>
      </c>
      <c r="I28" s="255"/>
      <c r="J28" s="195" t="str">
        <f>IF('調査票(2期主)'!J28="","",'調査票(2期主)'!J28)</f>
        <v/>
      </c>
      <c r="K28" s="192" t="str">
        <f>IF('調査票(2期主)'!K28="","",'調査票(2期主)'!K28)</f>
        <v/>
      </c>
      <c r="M28" s="18" t="s">
        <v>6</v>
      </c>
      <c r="N28" s="22" t="s">
        <v>155</v>
      </c>
    </row>
    <row r="29" spans="2:14" ht="17.100000000000001" customHeight="1" x14ac:dyDescent="0.15">
      <c r="B29" s="23"/>
      <c r="C29" s="58"/>
      <c r="D29" s="59" t="s">
        <v>126</v>
      </c>
      <c r="E29" s="253" t="str">
        <f>IF('調査票(2期主)'!E29="","",'調査票(2期主)'!E29)</f>
        <v/>
      </c>
      <c r="F29" s="254"/>
      <c r="G29" s="194" t="str">
        <f>IF('調査票(2期主)'!G29="","",'調査票(2期主)'!G29)</f>
        <v/>
      </c>
      <c r="H29" s="253" t="str">
        <f>IF('調査票(2期主)'!H29:I29="","",'調査票(2期主)'!H29:I29)</f>
        <v/>
      </c>
      <c r="I29" s="255"/>
      <c r="J29" s="195" t="str">
        <f>IF('調査票(2期主)'!J29="","",'調査票(2期主)'!J29)</f>
        <v/>
      </c>
      <c r="K29" s="192" t="str">
        <f>IF('調査票(2期主)'!K29="","",'調査票(2期主)'!K29)</f>
        <v/>
      </c>
      <c r="M29" s="18" t="s">
        <v>6</v>
      </c>
      <c r="N29" s="22" t="s">
        <v>156</v>
      </c>
    </row>
    <row r="30" spans="2:14" ht="17.100000000000001" customHeight="1" x14ac:dyDescent="0.15">
      <c r="B30" s="23"/>
      <c r="C30" s="58"/>
      <c r="D30" s="59" t="s">
        <v>127</v>
      </c>
      <c r="E30" s="253" t="str">
        <f>IF('調査票(2期主)'!E30="","",'調査票(2期主)'!E30)</f>
        <v/>
      </c>
      <c r="F30" s="254"/>
      <c r="G30" s="194" t="str">
        <f>IF('調査票(2期主)'!G30="","",'調査票(2期主)'!G30)</f>
        <v/>
      </c>
      <c r="H30" s="253" t="str">
        <f>IF('調査票(2期主)'!H30:I30="","",'調査票(2期主)'!H30:I30)</f>
        <v/>
      </c>
      <c r="I30" s="255"/>
      <c r="J30" s="195" t="str">
        <f>IF('調査票(2期主)'!J30="","",'調査票(2期主)'!J30)</f>
        <v/>
      </c>
      <c r="K30" s="192" t="str">
        <f>IF('調査票(2期主)'!K30="","",'調査票(2期主)'!K30)</f>
        <v/>
      </c>
      <c r="M30" s="18" t="s">
        <v>6</v>
      </c>
      <c r="N30" s="22" t="s">
        <v>157</v>
      </c>
    </row>
    <row r="31" spans="2:14" ht="17.100000000000001" customHeight="1" x14ac:dyDescent="0.15">
      <c r="B31" s="41"/>
      <c r="C31" s="28"/>
      <c r="D31" s="30" t="s">
        <v>128</v>
      </c>
      <c r="E31" s="253" t="str">
        <f>IF('調査票(2期主)'!E31="","",'調査票(2期主)'!E31)</f>
        <v/>
      </c>
      <c r="F31" s="254"/>
      <c r="G31" s="194" t="str">
        <f>IF('調査票(2期主)'!G31="","",'調査票(2期主)'!G31)</f>
        <v/>
      </c>
      <c r="H31" s="253" t="str">
        <f>IF('調査票(2期主)'!H31:I31="","",'調査票(2期主)'!H31:I31)</f>
        <v/>
      </c>
      <c r="I31" s="255"/>
      <c r="J31" s="195" t="str">
        <f>IF('調査票(2期主)'!J31="","",'調査票(2期主)'!J31)</f>
        <v/>
      </c>
      <c r="K31" s="192" t="str">
        <f>IF('調査票(2期主)'!K31="","",'調査票(2期主)'!K31)</f>
        <v/>
      </c>
      <c r="M31" s="18" t="s">
        <v>6</v>
      </c>
      <c r="N31" s="185" t="s">
        <v>375</v>
      </c>
    </row>
    <row r="32" spans="2:14" ht="17.100000000000001" customHeight="1" x14ac:dyDescent="0.15">
      <c r="B32" s="31" t="s">
        <v>146</v>
      </c>
      <c r="C32" s="38"/>
      <c r="D32" s="50" t="s">
        <v>202</v>
      </c>
      <c r="E32" s="328" t="str">
        <f>IF('調査票(2期主)'!E32:G32="","",'調査票(2期主)'!E32:G32)</f>
        <v/>
      </c>
      <c r="F32" s="329"/>
      <c r="G32" s="329"/>
      <c r="H32" s="328" t="str">
        <f>IF('調査票(2期主)'!H32:I32="","",'調査票(2期主)'!H32:I32)</f>
        <v/>
      </c>
      <c r="I32" s="329"/>
      <c r="J32" s="39" t="s">
        <v>202</v>
      </c>
      <c r="K32" s="60"/>
      <c r="N32" s="22" t="s">
        <v>202</v>
      </c>
    </row>
    <row r="33" spans="2:14" ht="17.100000000000001" customHeight="1" thickBot="1" x14ac:dyDescent="0.2">
      <c r="B33" s="61"/>
      <c r="C33" s="62"/>
      <c r="D33" s="63" t="s">
        <v>202</v>
      </c>
      <c r="E33" s="330" t="str">
        <f>IF('調査票(2期主)'!E33:G33="","",'調査票(2期主)'!E33:G33)</f>
        <v/>
      </c>
      <c r="F33" s="331"/>
      <c r="G33" s="331"/>
      <c r="H33" s="332" t="str">
        <f>IF('調査票(2期主)'!H33:I33="","",'調査票(2期主)'!H33:I33)</f>
        <v/>
      </c>
      <c r="I33" s="332"/>
      <c r="J33" s="64" t="s">
        <v>202</v>
      </c>
      <c r="K33" s="65"/>
      <c r="N33" s="22" t="s">
        <v>202</v>
      </c>
    </row>
    <row r="34" spans="2:14" ht="18" customHeight="1" x14ac:dyDescent="0.15">
      <c r="N34" s="19"/>
    </row>
    <row r="35" spans="2:14" ht="18" customHeight="1" x14ac:dyDescent="0.15">
      <c r="G35" s="66" t="str">
        <f>IF(AND(C7&lt;&gt;"",OR(K8="",K9="",C12="",C13="",C14="",E19="",H19="",K21="")),N113,"")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243"/>
      <c r="E49" s="244"/>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245"/>
      <c r="E50" s="246"/>
      <c r="F50" s="16" t="s">
        <v>178</v>
      </c>
      <c r="K50" s="73"/>
      <c r="M50" s="18" t="s">
        <v>6</v>
      </c>
      <c r="N50" s="22" t="s">
        <v>180</v>
      </c>
    </row>
    <row r="51" spans="2:14" ht="18" customHeight="1" x14ac:dyDescent="0.15">
      <c r="B51" s="23" t="s">
        <v>161</v>
      </c>
      <c r="C51" s="239"/>
      <c r="D51" s="245"/>
      <c r="E51" s="246"/>
      <c r="F51" s="16" t="s">
        <v>178</v>
      </c>
      <c r="K51" s="73"/>
      <c r="M51" s="18" t="s">
        <v>6</v>
      </c>
      <c r="N51" s="22" t="s">
        <v>181</v>
      </c>
    </row>
    <row r="52" spans="2:14" ht="18" customHeight="1" x14ac:dyDescent="0.15">
      <c r="B52" s="23" t="s">
        <v>162</v>
      </c>
      <c r="C52" s="239"/>
      <c r="D52" s="245"/>
      <c r="E52" s="246"/>
      <c r="F52" s="16" t="s">
        <v>178</v>
      </c>
      <c r="K52" s="73"/>
      <c r="M52" s="18" t="s">
        <v>6</v>
      </c>
      <c r="N52" s="22" t="s">
        <v>182</v>
      </c>
    </row>
    <row r="53" spans="2:14" ht="18" customHeight="1" x14ac:dyDescent="0.15">
      <c r="B53" s="23" t="s">
        <v>163</v>
      </c>
      <c r="C53" s="239"/>
      <c r="D53" s="245"/>
      <c r="E53" s="246"/>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240"/>
      <c r="E55" s="241"/>
      <c r="F55" s="16" t="s">
        <v>178</v>
      </c>
      <c r="K55" s="73"/>
      <c r="M55" s="18" t="s">
        <v>6</v>
      </c>
      <c r="N55" s="22" t="s">
        <v>187</v>
      </c>
    </row>
    <row r="56" spans="2:14" ht="18" customHeight="1" x14ac:dyDescent="0.15">
      <c r="B56" s="23" t="s">
        <v>346</v>
      </c>
      <c r="C56" s="239"/>
      <c r="D56" s="240"/>
      <c r="E56" s="241"/>
      <c r="F56" s="16" t="s">
        <v>178</v>
      </c>
      <c r="K56" s="73"/>
      <c r="M56" s="18" t="s">
        <v>6</v>
      </c>
      <c r="N56" s="22" t="s">
        <v>184</v>
      </c>
    </row>
    <row r="57" spans="2:14" ht="18" customHeight="1" x14ac:dyDescent="0.15">
      <c r="B57" s="23" t="s">
        <v>347</v>
      </c>
      <c r="C57" s="239"/>
      <c r="D57" s="240"/>
      <c r="E57" s="241"/>
      <c r="F57" s="16" t="s">
        <v>178</v>
      </c>
      <c r="K57" s="73"/>
      <c r="M57" s="18" t="s">
        <v>6</v>
      </c>
      <c r="N57" s="22" t="s">
        <v>185</v>
      </c>
    </row>
    <row r="58" spans="2:14" ht="18" customHeight="1" x14ac:dyDescent="0.15">
      <c r="B58" s="23" t="s">
        <v>348</v>
      </c>
      <c r="C58" s="239"/>
      <c r="D58" s="240"/>
      <c r="E58" s="241"/>
      <c r="F58" s="16" t="s">
        <v>178</v>
      </c>
      <c r="K58" s="73"/>
      <c r="M58" s="18" t="s">
        <v>6</v>
      </c>
      <c r="N58" s="22" t="s">
        <v>186</v>
      </c>
    </row>
    <row r="59" spans="2:14" ht="18" customHeight="1" x14ac:dyDescent="0.15">
      <c r="B59" s="23" t="s">
        <v>349</v>
      </c>
      <c r="C59" s="239"/>
      <c r="D59" s="240"/>
      <c r="E59" s="241"/>
      <c r="F59" s="16" t="s">
        <v>178</v>
      </c>
      <c r="K59" s="73"/>
      <c r="M59" s="18" t="s">
        <v>6</v>
      </c>
      <c r="N59" s="22" t="s">
        <v>188</v>
      </c>
    </row>
    <row r="60" spans="2:14" ht="18" customHeight="1" x14ac:dyDescent="0.15">
      <c r="B60" s="74" t="s">
        <v>353</v>
      </c>
      <c r="C60" s="239"/>
      <c r="D60" s="240"/>
      <c r="E60" s="241"/>
      <c r="F60" s="16" t="s">
        <v>178</v>
      </c>
      <c r="G60" s="67"/>
      <c r="K60" s="73"/>
      <c r="M60" s="18" t="s">
        <v>6</v>
      </c>
      <c r="N60" s="16" t="s">
        <v>191</v>
      </c>
    </row>
    <row r="61" spans="2:14" ht="18" customHeight="1" x14ac:dyDescent="0.15">
      <c r="B61" s="23" t="s">
        <v>350</v>
      </c>
      <c r="C61" s="239"/>
      <c r="D61" s="240"/>
      <c r="E61" s="241"/>
      <c r="F61" s="16" t="s">
        <v>178</v>
      </c>
      <c r="G61" s="67"/>
      <c r="K61" s="73"/>
      <c r="M61" s="18" t="s">
        <v>6</v>
      </c>
      <c r="N61" s="16" t="s">
        <v>189</v>
      </c>
    </row>
    <row r="62" spans="2:14" ht="18" customHeight="1" x14ac:dyDescent="0.15">
      <c r="B62" s="23" t="s">
        <v>343</v>
      </c>
      <c r="C62" s="239"/>
      <c r="D62" s="240"/>
      <c r="E62" s="241"/>
      <c r="F62" s="16" t="s">
        <v>178</v>
      </c>
      <c r="G62" s="67"/>
      <c r="K62" s="73"/>
      <c r="M62" s="18" t="s">
        <v>6</v>
      </c>
      <c r="N62" s="16" t="s">
        <v>195</v>
      </c>
    </row>
    <row r="63" spans="2:14" ht="18" customHeight="1" x14ac:dyDescent="0.15">
      <c r="B63" s="23" t="s">
        <v>352</v>
      </c>
      <c r="C63" s="239"/>
      <c r="D63" s="240"/>
      <c r="E63" s="241"/>
      <c r="F63" s="16" t="s">
        <v>178</v>
      </c>
      <c r="G63" s="67"/>
      <c r="K63" s="73"/>
      <c r="M63" s="18" t="s">
        <v>6</v>
      </c>
      <c r="N63" s="16" t="s">
        <v>194</v>
      </c>
    </row>
    <row r="64" spans="2:14" ht="18" customHeight="1" x14ac:dyDescent="0.15">
      <c r="B64" s="23" t="s">
        <v>341</v>
      </c>
      <c r="C64" s="239"/>
      <c r="D64" s="240"/>
      <c r="E64" s="241"/>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18" customHeight="1" thickBot="1" x14ac:dyDescent="0.2"/>
    <row r="94" spans="2:14" ht="18" customHeight="1" thickBot="1" x14ac:dyDescent="0.2">
      <c r="B94" s="20" t="s">
        <v>272</v>
      </c>
      <c r="C94" s="67"/>
      <c r="E94" s="67"/>
      <c r="G94" s="67"/>
      <c r="K94" s="223">
        <v>3</v>
      </c>
      <c r="L94" s="223"/>
      <c r="M94" s="16"/>
      <c r="N94" s="21" t="str">
        <f>IF(OR('調査票(1期主)'!K8=F110,'調査票(2期主)'!K8=F110),N114,IF(AND(G49="OK",G35="",K8=F110,K9=F110),N110,IF(AND(G49="OK",G35="",K9=F111),N111,IF(AND(G49="OK",G35="",'調査票(2期主)'!K8=F111,K9=F110),N112,N109))))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364</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Cx0zxtJFum+WLQVSwChmlwZ+ilFoVRCl7n2oaEPRLnz+K6SrZIqAB3vcizI2VauckMSbJ49Mxi9SraukyJM+BA==" saltValue="nzgOf28RWH8kfEVwR1RCrA==" spinCount="100000" sheet="1" objects="1" scenarios="1"/>
  <mergeCells count="141">
    <mergeCell ref="C102:E102"/>
    <mergeCell ref="C103:E103"/>
    <mergeCell ref="C104:E104"/>
    <mergeCell ref="C105:E105"/>
    <mergeCell ref="C106:E106"/>
    <mergeCell ref="J102:K102"/>
    <mergeCell ref="J103:K103"/>
    <mergeCell ref="J104:K104"/>
    <mergeCell ref="J105:K105"/>
    <mergeCell ref="J106:K106"/>
    <mergeCell ref="C96:E96"/>
    <mergeCell ref="C97:E97"/>
    <mergeCell ref="C98:E98"/>
    <mergeCell ref="C99:E99"/>
    <mergeCell ref="C100:E100"/>
    <mergeCell ref="C101:E101"/>
    <mergeCell ref="C89:E89"/>
    <mergeCell ref="F89:H89"/>
    <mergeCell ref="I89:K89"/>
    <mergeCell ref="C90:E90"/>
    <mergeCell ref="F90:H90"/>
    <mergeCell ref="I90:K90"/>
    <mergeCell ref="C91:E91"/>
    <mergeCell ref="F91:H91"/>
    <mergeCell ref="I91:K91"/>
    <mergeCell ref="C92:E92"/>
    <mergeCell ref="F92:H92"/>
    <mergeCell ref="I92:K92"/>
    <mergeCell ref="K94:L94"/>
    <mergeCell ref="J100:K100"/>
    <mergeCell ref="J101:K101"/>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2:E82"/>
    <mergeCell ref="F82:H82"/>
    <mergeCell ref="I82:K82"/>
    <mergeCell ref="C79:E79"/>
    <mergeCell ref="F79:H79"/>
    <mergeCell ref="I79:K79"/>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C69:E69"/>
    <mergeCell ref="F69:H69"/>
    <mergeCell ref="I69:K69"/>
    <mergeCell ref="C70:E70"/>
    <mergeCell ref="F70:H70"/>
    <mergeCell ref="I70:K70"/>
    <mergeCell ref="N67:N68"/>
    <mergeCell ref="C60:E60"/>
    <mergeCell ref="C61:E61"/>
    <mergeCell ref="C62:E62"/>
    <mergeCell ref="C63:E63"/>
    <mergeCell ref="C64:E64"/>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 ref="J17:K17"/>
    <mergeCell ref="C18:K18"/>
    <mergeCell ref="E19:F19"/>
    <mergeCell ref="H19:I19"/>
  </mergeCells>
  <phoneticPr fontId="15"/>
  <conditionalFormatting sqref="C50:E53 C55:E64">
    <cfRule type="expression" dxfId="47" priority="14">
      <formula>$C50&lt;&gt;""</formula>
    </cfRule>
  </conditionalFormatting>
  <conditionalFormatting sqref="C69:E79">
    <cfRule type="expression" dxfId="46" priority="2">
      <formula>$E$25=$D$148</formula>
    </cfRule>
  </conditionalFormatting>
  <conditionalFormatting sqref="C82:E92">
    <cfRule type="expression" dxfId="45" priority="9">
      <formula>AND($E$28&lt;&gt;"",$E$28&lt;&gt;"以下なし")</formula>
    </cfRule>
  </conditionalFormatting>
  <conditionalFormatting sqref="C96:E106">
    <cfRule type="expression" dxfId="44" priority="4">
      <formula>C96&lt;&gt;""</formula>
    </cfRule>
    <cfRule type="expression" dxfId="43" priority="5">
      <formula>AND($E$31&lt;&gt;"",$E$31&lt;&gt;"以下なし")</formula>
    </cfRule>
  </conditionalFormatting>
  <conditionalFormatting sqref="C7:K7 C12:E14 C23">
    <cfRule type="expression" dxfId="42" priority="37">
      <formula>$C7&lt;&gt;""</formula>
    </cfRule>
  </conditionalFormatting>
  <conditionalFormatting sqref="C69:K79">
    <cfRule type="expression" dxfId="41" priority="3">
      <formula>C69&lt;&gt;""</formula>
    </cfRule>
  </conditionalFormatting>
  <conditionalFormatting sqref="C82:K92">
    <cfRule type="expression" dxfId="40" priority="6">
      <formula>C82&lt;&gt;""</formula>
    </cfRule>
  </conditionalFormatting>
  <conditionalFormatting sqref="E19:F19 E22:F22">
    <cfRule type="expression" dxfId="39" priority="34">
      <formula>$E19&lt;&gt;""</formula>
    </cfRule>
  </conditionalFormatting>
  <conditionalFormatting sqref="E22:F22 H22 C23">
    <cfRule type="expression" dxfId="38" priority="1">
      <formula>$K$21="無"</formula>
    </cfRule>
  </conditionalFormatting>
  <conditionalFormatting sqref="E25:K31">
    <cfRule type="expression" dxfId="37" priority="253">
      <formula>$E$25=$D$148</formula>
    </cfRule>
    <cfRule type="expression" dxfId="36" priority="254">
      <formula>E25&lt;&gt;""</formula>
    </cfRule>
  </conditionalFormatting>
  <conditionalFormatting sqref="E26:K31">
    <cfRule type="expression" dxfId="35" priority="255">
      <formula>$E$26=$D$148</formula>
    </cfRule>
  </conditionalFormatting>
  <conditionalFormatting sqref="E27:K31">
    <cfRule type="expression" dxfId="34" priority="256">
      <formula>$E$27=$D$148</formula>
    </cfRule>
  </conditionalFormatting>
  <conditionalFormatting sqref="E28:K31">
    <cfRule type="expression" dxfId="33" priority="257">
      <formula>$E$28=$D$148</formula>
    </cfRule>
  </conditionalFormatting>
  <conditionalFormatting sqref="E29:K31">
    <cfRule type="expression" dxfId="32" priority="258">
      <formula>$E$29=$D$148</formula>
    </cfRule>
  </conditionalFormatting>
  <conditionalFormatting sqref="E30:K31">
    <cfRule type="expression" dxfId="31" priority="259">
      <formula>$E$30=$D$148</formula>
    </cfRule>
  </conditionalFormatting>
  <conditionalFormatting sqref="E31:K31">
    <cfRule type="expression" dxfId="30" priority="260">
      <formula>$E$31=$D$148</formula>
    </cfRule>
  </conditionalFormatting>
  <conditionalFormatting sqref="F69:H79">
    <cfRule type="expression" dxfId="29" priority="11">
      <formula>AND($E$26&lt;&gt;"",$E$26&lt;&gt;"以下なし")</formula>
    </cfRule>
  </conditionalFormatting>
  <conditionalFormatting sqref="F82:H92">
    <cfRule type="expression" dxfId="28" priority="8">
      <formula>AND($E$29&lt;&gt;"",$E$29&lt;&gt;"以下なし")</formula>
    </cfRule>
  </conditionalFormatting>
  <conditionalFormatting sqref="G49">
    <cfRule type="expression" dxfId="27" priority="12">
      <formula>$G$49="OK"</formula>
    </cfRule>
    <cfRule type="expression" dxfId="26" priority="13">
      <formula>$G$49="NG"</formula>
    </cfRule>
  </conditionalFormatting>
  <conditionalFormatting sqref="H19:I20 H22:I22">
    <cfRule type="expression" dxfId="25" priority="33">
      <formula>$H19&lt;&gt;""</formula>
    </cfRule>
  </conditionalFormatting>
  <conditionalFormatting sqref="I69:K79">
    <cfRule type="expression" dxfId="24" priority="10">
      <formula>AND($E$27&lt;&gt;"",$E$27&lt;&gt;"以下なし")</formula>
    </cfRule>
  </conditionalFormatting>
  <conditionalFormatting sqref="I82:K92">
    <cfRule type="expression" dxfId="23" priority="7">
      <formula>AND($E$30&lt;&gt;"",$E$30&lt;&gt;"以下なし")</formula>
    </cfRule>
  </conditionalFormatting>
  <conditionalFormatting sqref="J17:K17">
    <cfRule type="expression" dxfId="22" priority="35">
      <formula>$J17&lt;&gt;""</formula>
    </cfRule>
  </conditionalFormatting>
  <conditionalFormatting sqref="K8:K9 K21">
    <cfRule type="expression" dxfId="21" priority="36">
      <formula>$K8&lt;&gt;""</formula>
    </cfRule>
  </conditionalFormatting>
  <dataValidations count="3">
    <dataValidation type="list" allowBlank="1" showInputMessage="1" showErrorMessage="1" sqref="H25:I31" xr:uid="{A2099782-C74B-43EF-9D8D-9DF5F95B696A}">
      <formula1>$D$149:$D$155</formula1>
    </dataValidation>
    <dataValidation type="list" allowBlank="1" showInputMessage="1" showErrorMessage="1" sqref="E25:F31" xr:uid="{EB83D456-9C15-40AA-991E-D20D67CEAA58}">
      <formula1>$D$136:$D$148</formula1>
    </dataValidation>
    <dataValidation type="list" allowBlank="1" showInputMessage="1" showErrorMessage="1" sqref="K21 K8:K9" xr:uid="{78516635-0108-4108-A6A0-80C73672C514}">
      <formula1>$F$109:$F$111</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161"/>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56" t="str">
        <f>'調査票(1期主)'!D1:I1</f>
        <v>「建築改修工事・発注者用」</v>
      </c>
      <c r="E1" s="257"/>
      <c r="F1" s="257"/>
      <c r="G1" s="257"/>
      <c r="H1" s="257"/>
      <c r="I1" s="258"/>
      <c r="J1" s="16" t="s">
        <v>1</v>
      </c>
      <c r="N1" s="19"/>
    </row>
    <row r="2" spans="2:14" ht="24.95" customHeight="1" thickBot="1" x14ac:dyDescent="0.2">
      <c r="B2" s="20" t="s">
        <v>372</v>
      </c>
      <c r="K2" s="223">
        <v>1</v>
      </c>
      <c r="L2" s="223"/>
      <c r="M2" s="202"/>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280" t="str">
        <f>IF('調査票(3期主)'!$K$9="有",'調査票(3期主)'!H5:K5,"")</f>
        <v/>
      </c>
      <c r="I5" s="281"/>
      <c r="J5" s="281"/>
      <c r="K5" s="282"/>
      <c r="N5" s="22" t="s">
        <v>202</v>
      </c>
    </row>
    <row r="6" spans="2:14" ht="18" customHeight="1" x14ac:dyDescent="0.15">
      <c r="B6" s="27"/>
      <c r="C6" s="28"/>
      <c r="D6" s="29"/>
      <c r="E6" s="29"/>
      <c r="F6" s="29"/>
      <c r="G6" s="30" t="s">
        <v>202</v>
      </c>
      <c r="H6" s="283" t="str">
        <f>IF('調査票(3期主)'!$K$9="有",'調査票(3期主)'!H6:K6,"")</f>
        <v/>
      </c>
      <c r="I6" s="284"/>
      <c r="J6" s="284"/>
      <c r="K6" s="285"/>
      <c r="N6" s="22" t="s">
        <v>202</v>
      </c>
    </row>
    <row r="7" spans="2:14" ht="18" customHeight="1" x14ac:dyDescent="0.15">
      <c r="B7" s="31" t="s">
        <v>26</v>
      </c>
      <c r="C7" s="286" t="str">
        <f>IF('調査票(3期主)'!$K$9="有",'調査票(3期主)'!C7:C7,"")</f>
        <v/>
      </c>
      <c r="D7" s="287"/>
      <c r="E7" s="287"/>
      <c r="F7" s="287"/>
      <c r="G7" s="287"/>
      <c r="H7" s="287"/>
      <c r="I7" s="287"/>
      <c r="J7" s="287"/>
      <c r="K7" s="288"/>
      <c r="N7" s="22" t="s">
        <v>202</v>
      </c>
    </row>
    <row r="8" spans="2:14" ht="18" customHeight="1" x14ac:dyDescent="0.15">
      <c r="B8" s="27"/>
      <c r="C8" s="28"/>
      <c r="D8" s="29"/>
      <c r="E8" s="29"/>
      <c r="F8" s="29"/>
      <c r="G8" s="29"/>
      <c r="H8" s="29"/>
      <c r="I8" s="29"/>
      <c r="J8" s="30"/>
      <c r="K8" s="95"/>
    </row>
    <row r="9" spans="2:14" ht="18" customHeight="1" x14ac:dyDescent="0.15">
      <c r="B9" s="35" t="s">
        <v>31</v>
      </c>
      <c r="C9" s="289" t="str">
        <f>IF('調査票(3期主)'!$K$9="有",'調査票(3期主)'!C9:C9,"")</f>
        <v/>
      </c>
      <c r="D9" s="290"/>
      <c r="E9" s="36"/>
      <c r="F9" s="36"/>
      <c r="G9" s="36"/>
      <c r="H9" s="36"/>
      <c r="I9" s="36"/>
      <c r="J9" s="37"/>
      <c r="K9" s="96"/>
      <c r="N9" s="22" t="s">
        <v>202</v>
      </c>
    </row>
    <row r="10" spans="2:14" ht="18" customHeight="1" x14ac:dyDescent="0.15">
      <c r="B10" s="31" t="str">
        <f>'調査票(1期主)'!B10</f>
        <v>④ 週休２日促進工事の取組</v>
      </c>
      <c r="C10" s="38"/>
      <c r="D10" s="39"/>
      <c r="E10" s="39"/>
      <c r="F10" s="39"/>
      <c r="G10" s="39"/>
      <c r="H10" s="39"/>
      <c r="I10" s="39"/>
      <c r="J10" s="50" t="s">
        <v>202</v>
      </c>
      <c r="K10" s="94" t="str">
        <f>IF('調査票(3期主)'!$K$9="有",'調査票(3期主)'!K10:K10,"")</f>
        <v/>
      </c>
      <c r="N10" s="22" t="s">
        <v>202</v>
      </c>
    </row>
    <row r="11" spans="2:14" ht="18" customHeight="1" x14ac:dyDescent="0.15">
      <c r="B11" s="41"/>
      <c r="C11" s="28"/>
      <c r="D11" s="29"/>
      <c r="E11" s="29"/>
      <c r="F11" s="29"/>
      <c r="G11" s="29"/>
      <c r="H11" s="29"/>
      <c r="I11" s="30" t="s">
        <v>202</v>
      </c>
      <c r="J11" s="283" t="str">
        <f>IF('調査票(3期主)'!$K$9="有",'調査票(3期主)'!J11:J11,"")</f>
        <v/>
      </c>
      <c r="K11" s="285"/>
      <c r="N11" s="22" t="s">
        <v>202</v>
      </c>
    </row>
    <row r="12" spans="2:14" ht="18" customHeight="1" x14ac:dyDescent="0.15">
      <c r="B12" s="31" t="s">
        <v>83</v>
      </c>
      <c r="C12" s="298" t="str">
        <f>IF('調査票(3期主)'!$K$9="有",'調査票(3期主)'!C12:C12,"")</f>
        <v/>
      </c>
      <c r="D12" s="299"/>
      <c r="E12" s="299"/>
      <c r="F12" s="42" t="s">
        <v>84</v>
      </c>
      <c r="G12" s="39" t="s">
        <v>202</v>
      </c>
      <c r="H12" s="39"/>
      <c r="I12" s="39"/>
      <c r="J12" s="39"/>
      <c r="K12" s="43"/>
      <c r="N12" s="22" t="s">
        <v>202</v>
      </c>
    </row>
    <row r="13" spans="2:14" ht="18" customHeight="1" x14ac:dyDescent="0.15">
      <c r="B13" s="23"/>
      <c r="C13" s="300" t="str">
        <f>IF('調査票(3期主)'!$K$9="有",'調査票(3期主)'!C13:C13,"")</f>
        <v/>
      </c>
      <c r="D13" s="301"/>
      <c r="E13" s="301"/>
      <c r="F13" s="44" t="s">
        <v>84</v>
      </c>
      <c r="G13" s="45" t="s">
        <v>202</v>
      </c>
      <c r="H13" s="45"/>
      <c r="I13" s="45"/>
      <c r="J13" s="45"/>
      <c r="K13" s="46"/>
      <c r="N13" s="22" t="s">
        <v>202</v>
      </c>
    </row>
    <row r="14" spans="2:14" ht="18" customHeight="1" x14ac:dyDescent="0.15">
      <c r="B14" s="27"/>
      <c r="C14" s="302" t="str">
        <f>IF('調査票(3期主)'!$K$9="有",'調査票(3期主)'!C14:C14,"")</f>
        <v/>
      </c>
      <c r="D14" s="303"/>
      <c r="E14" s="303"/>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04" t="str">
        <f>IF('調査票(3期主)'!$K$9="有",'調査票(3期主)'!J15:J15,"")</f>
        <v/>
      </c>
      <c r="K15" s="305"/>
      <c r="N15" s="22" t="s">
        <v>202</v>
      </c>
    </row>
    <row r="16" spans="2:14" ht="18" customHeight="1" x14ac:dyDescent="0.15">
      <c r="B16" s="35" t="s">
        <v>334</v>
      </c>
      <c r="C16" s="36"/>
      <c r="D16" s="36"/>
      <c r="E16" s="36"/>
      <c r="F16" s="36"/>
      <c r="G16" s="36"/>
      <c r="H16" s="36"/>
      <c r="I16" s="37" t="s">
        <v>202</v>
      </c>
      <c r="J16" s="293" t="str">
        <f>IF('調査票(3期主)'!$K$9="有",'調査票(3期主)'!J16:J16,"")</f>
        <v/>
      </c>
      <c r="K16" s="294"/>
      <c r="N16" s="22" t="s">
        <v>202</v>
      </c>
    </row>
    <row r="17" spans="2:14" ht="18" customHeight="1" x14ac:dyDescent="0.15">
      <c r="B17" s="35" t="s">
        <v>99</v>
      </c>
      <c r="C17" s="36"/>
      <c r="D17" s="36"/>
      <c r="E17" s="36"/>
      <c r="F17" s="36"/>
      <c r="G17" s="36"/>
      <c r="H17" s="36"/>
      <c r="I17" s="37" t="s">
        <v>202</v>
      </c>
      <c r="J17" s="293" t="str">
        <f>IF('調査票(3期主)'!$K$9="有",'調査票(3期主)'!J17:J17,"")</f>
        <v/>
      </c>
      <c r="K17" s="294"/>
      <c r="N17" s="22" t="s">
        <v>202</v>
      </c>
    </row>
    <row r="18" spans="2:14" ht="18" customHeight="1" x14ac:dyDescent="0.15">
      <c r="B18" s="49" t="s">
        <v>102</v>
      </c>
      <c r="C18" s="289" t="str">
        <f>IF('調査票(3期主)'!$K$9="有",'調査票(3期主)'!C18:C18,"")</f>
        <v/>
      </c>
      <c r="D18" s="295"/>
      <c r="E18" s="295"/>
      <c r="F18" s="295"/>
      <c r="G18" s="295"/>
      <c r="H18" s="295"/>
      <c r="I18" s="295"/>
      <c r="J18" s="295"/>
      <c r="K18" s="294"/>
      <c r="N18" s="22" t="s">
        <v>202</v>
      </c>
    </row>
    <row r="19" spans="2:14" ht="18" customHeight="1" x14ac:dyDescent="0.15">
      <c r="B19" s="31" t="s">
        <v>103</v>
      </c>
      <c r="C19" s="38"/>
      <c r="D19" s="50" t="s">
        <v>105</v>
      </c>
      <c r="E19" s="296" t="str">
        <f>IF('調査票(3期主)'!$K$9="有",'調査票(3期主)'!E19:E19,"")</f>
        <v/>
      </c>
      <c r="F19" s="297"/>
      <c r="G19" s="51" t="s">
        <v>104</v>
      </c>
      <c r="H19" s="296" t="str">
        <f>IF('調査票(3期主)'!$K$9="有",'調査票(3期主)'!H19:H19,"")</f>
        <v/>
      </c>
      <c r="I19" s="297"/>
      <c r="J19" s="39" t="s">
        <v>106</v>
      </c>
      <c r="K19" s="43"/>
      <c r="N19" s="22" t="s">
        <v>202</v>
      </c>
    </row>
    <row r="20" spans="2:14" ht="18" customHeight="1" x14ac:dyDescent="0.15">
      <c r="B20" s="41"/>
      <c r="C20" s="28"/>
      <c r="D20" s="29"/>
      <c r="E20" s="29"/>
      <c r="F20" s="29"/>
      <c r="G20" s="30" t="s">
        <v>108</v>
      </c>
      <c r="H20" s="306" t="str">
        <f>IF('調査票(3期主)'!$K$9="有",'調査票(3期主)'!H20:H20,"")</f>
        <v/>
      </c>
      <c r="I20" s="307"/>
      <c r="J20" s="29" t="s">
        <v>107</v>
      </c>
      <c r="K20" s="48"/>
      <c r="N20" s="22" t="s">
        <v>202</v>
      </c>
    </row>
    <row r="21" spans="2:14" ht="18" customHeight="1" x14ac:dyDescent="0.15">
      <c r="B21" s="31" t="s">
        <v>109</v>
      </c>
      <c r="C21" s="38"/>
      <c r="D21" s="39"/>
      <c r="E21" s="39"/>
      <c r="F21" s="39"/>
      <c r="G21" s="39"/>
      <c r="H21" s="39"/>
      <c r="I21" s="39"/>
      <c r="J21" s="50" t="s">
        <v>110</v>
      </c>
      <c r="K21" s="94" t="str">
        <f>IF('調査票(3期主)'!$K$9="有",'調査票(3期主)'!K21:K21,"")</f>
        <v/>
      </c>
      <c r="N21" s="22" t="s">
        <v>202</v>
      </c>
    </row>
    <row r="22" spans="2:14" ht="18" customHeight="1" x14ac:dyDescent="0.15">
      <c r="B22" s="23"/>
      <c r="C22" s="58"/>
      <c r="D22" s="59" t="s">
        <v>111</v>
      </c>
      <c r="E22" s="308" t="str">
        <f>IF(AND('調査票(3期主)'!$K$9="有",'調査票(3期主)'!$K$21="有"),'調査票(3期主)'!E22:E22,"")</f>
        <v/>
      </c>
      <c r="F22" s="309"/>
      <c r="G22" s="55" t="s">
        <v>104</v>
      </c>
      <c r="H22" s="308" t="str">
        <f>IF(AND('調査票(3期主)'!$K$9="有",'調査票(3期主)'!$K$21="有"),'調査票(3期主)'!H22:H22,"")</f>
        <v/>
      </c>
      <c r="I22" s="309"/>
      <c r="J22" s="45" t="s">
        <v>112</v>
      </c>
      <c r="K22" s="46"/>
      <c r="N22" s="22" t="s">
        <v>202</v>
      </c>
    </row>
    <row r="23" spans="2:14" ht="18" customHeight="1" x14ac:dyDescent="0.15">
      <c r="B23" s="41"/>
      <c r="C23" s="291" t="str">
        <f>IF('調査票(3期主)'!$K$9="有",'調査票(3期主)'!C23:C23,"")</f>
        <v/>
      </c>
      <c r="D23" s="284"/>
      <c r="E23" s="292"/>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213</v>
      </c>
    </row>
    <row r="25" spans="2:14" ht="18" customHeight="1" x14ac:dyDescent="0.15">
      <c r="B25" s="23"/>
      <c r="C25" s="58"/>
      <c r="D25" s="59" t="s">
        <v>122</v>
      </c>
      <c r="E25" s="253"/>
      <c r="F25" s="254"/>
      <c r="G25" s="194"/>
      <c r="H25" s="253"/>
      <c r="I25" s="255"/>
      <c r="J25" s="195"/>
      <c r="K25" s="192"/>
      <c r="M25" s="18" t="s">
        <v>6</v>
      </c>
      <c r="N25" s="22" t="s">
        <v>240</v>
      </c>
    </row>
    <row r="26" spans="2:14" ht="18" customHeight="1" x14ac:dyDescent="0.15">
      <c r="B26" s="23"/>
      <c r="C26" s="58"/>
      <c r="D26" s="59" t="s">
        <v>123</v>
      </c>
      <c r="E26" s="253"/>
      <c r="F26" s="254"/>
      <c r="G26" s="194"/>
      <c r="H26" s="253"/>
      <c r="I26" s="255"/>
      <c r="J26" s="195"/>
      <c r="K26" s="192"/>
      <c r="M26" s="18" t="s">
        <v>6</v>
      </c>
      <c r="N26" s="22" t="s">
        <v>152</v>
      </c>
    </row>
    <row r="27" spans="2:14" ht="18" customHeight="1" x14ac:dyDescent="0.15">
      <c r="B27" s="23"/>
      <c r="C27" s="58"/>
      <c r="D27" s="59" t="s">
        <v>124</v>
      </c>
      <c r="E27" s="253"/>
      <c r="F27" s="254"/>
      <c r="G27" s="194"/>
      <c r="H27" s="253"/>
      <c r="I27" s="255"/>
      <c r="J27" s="195"/>
      <c r="K27" s="192"/>
      <c r="M27" s="18" t="s">
        <v>6</v>
      </c>
      <c r="N27" s="22" t="s">
        <v>158</v>
      </c>
    </row>
    <row r="28" spans="2:14" ht="18" customHeight="1" x14ac:dyDescent="0.15">
      <c r="B28" s="23"/>
      <c r="C28" s="58"/>
      <c r="D28" s="59" t="s">
        <v>125</v>
      </c>
      <c r="E28" s="253"/>
      <c r="F28" s="254"/>
      <c r="G28" s="194"/>
      <c r="H28" s="253"/>
      <c r="I28" s="255"/>
      <c r="J28" s="195"/>
      <c r="K28" s="192"/>
      <c r="M28" s="18" t="s">
        <v>6</v>
      </c>
      <c r="N28" s="22" t="s">
        <v>155</v>
      </c>
    </row>
    <row r="29" spans="2:14" ht="18" customHeight="1" x14ac:dyDescent="0.15">
      <c r="B29" s="23"/>
      <c r="C29" s="58"/>
      <c r="D29" s="59" t="s">
        <v>126</v>
      </c>
      <c r="E29" s="253"/>
      <c r="F29" s="254"/>
      <c r="G29" s="194"/>
      <c r="H29" s="253"/>
      <c r="I29" s="255"/>
      <c r="J29" s="195"/>
      <c r="K29" s="192"/>
      <c r="M29" s="18" t="s">
        <v>6</v>
      </c>
      <c r="N29" s="22" t="s">
        <v>156</v>
      </c>
    </row>
    <row r="30" spans="2:14" ht="18" customHeight="1" x14ac:dyDescent="0.15">
      <c r="B30" s="23"/>
      <c r="C30" s="58"/>
      <c r="D30" s="59" t="s">
        <v>127</v>
      </c>
      <c r="E30" s="253"/>
      <c r="F30" s="254"/>
      <c r="G30" s="194"/>
      <c r="H30" s="253"/>
      <c r="I30" s="255"/>
      <c r="J30" s="195"/>
      <c r="K30" s="192"/>
      <c r="M30" s="18" t="s">
        <v>6</v>
      </c>
      <c r="N30" s="22" t="s">
        <v>157</v>
      </c>
    </row>
    <row r="31" spans="2:14" ht="18" customHeight="1" x14ac:dyDescent="0.15">
      <c r="B31" s="41"/>
      <c r="C31" s="28"/>
      <c r="D31" s="30" t="s">
        <v>128</v>
      </c>
      <c r="E31" s="253"/>
      <c r="F31" s="254"/>
      <c r="G31" s="194"/>
      <c r="H31" s="253"/>
      <c r="I31" s="255"/>
      <c r="J31" s="195"/>
      <c r="K31" s="192"/>
      <c r="M31" s="18" t="s">
        <v>6</v>
      </c>
      <c r="N31" s="185" t="s">
        <v>375</v>
      </c>
    </row>
    <row r="32" spans="2:14" ht="18" customHeight="1" x14ac:dyDescent="0.15">
      <c r="B32" s="31" t="s">
        <v>146</v>
      </c>
      <c r="C32" s="38"/>
      <c r="D32" s="50" t="s">
        <v>202</v>
      </c>
      <c r="E32" s="310" t="str">
        <f>IF('調査票(3期主)'!$K$9="有",'調査票(3期主)'!E32:E32,"")</f>
        <v/>
      </c>
      <c r="F32" s="311"/>
      <c r="G32" s="312"/>
      <c r="H32" s="310" t="str">
        <f>IF('調査票(3期主)'!$K$9="有",'調査票(3期主)'!H32:H32,"")</f>
        <v/>
      </c>
      <c r="I32" s="312"/>
      <c r="J32" s="39" t="s">
        <v>202</v>
      </c>
      <c r="K32" s="60"/>
      <c r="N32" s="22" t="s">
        <v>202</v>
      </c>
    </row>
    <row r="33" spans="2:14" ht="18" customHeight="1" thickBot="1" x14ac:dyDescent="0.2">
      <c r="B33" s="61"/>
      <c r="C33" s="62"/>
      <c r="D33" s="63" t="s">
        <v>202</v>
      </c>
      <c r="E33" s="313" t="str">
        <f>IF('調査票(3期主)'!$K$9="有",'調査票(3期主)'!E33:E33,"")</f>
        <v/>
      </c>
      <c r="F33" s="314"/>
      <c r="G33" s="315"/>
      <c r="H33" s="316" t="str">
        <f>IF('調査票(3期主)'!$K$9="有",'調査票(3期主)'!H33:H33,"")</f>
        <v/>
      </c>
      <c r="I33" s="317"/>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23">
        <v>2</v>
      </c>
      <c r="L47" s="223"/>
      <c r="M47" s="16"/>
      <c r="N47" s="16"/>
    </row>
    <row r="48" spans="2:14" ht="18" customHeight="1" thickBot="1" x14ac:dyDescent="0.2">
      <c r="B48" s="20" t="s">
        <v>159</v>
      </c>
      <c r="C48" s="67"/>
      <c r="E48" s="67"/>
      <c r="G48" s="67"/>
      <c r="M48" s="16"/>
      <c r="N48" s="16"/>
    </row>
    <row r="49" spans="2:14" ht="18" customHeight="1" x14ac:dyDescent="0.15">
      <c r="B49" s="68" t="s">
        <v>164</v>
      </c>
      <c r="C49" s="242" t="str">
        <f>IF(COUNTBLANK(C50:C64)=0,SUM(C50:C64),"")</f>
        <v/>
      </c>
      <c r="D49" s="320"/>
      <c r="E49" s="321"/>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39"/>
      <c r="D50" s="322"/>
      <c r="E50" s="323"/>
      <c r="F50" s="16" t="s">
        <v>178</v>
      </c>
      <c r="K50" s="73"/>
      <c r="M50" s="18" t="s">
        <v>6</v>
      </c>
      <c r="N50" s="22" t="s">
        <v>180</v>
      </c>
    </row>
    <row r="51" spans="2:14" ht="18" customHeight="1" x14ac:dyDescent="0.15">
      <c r="B51" s="23" t="s">
        <v>161</v>
      </c>
      <c r="C51" s="239"/>
      <c r="D51" s="322"/>
      <c r="E51" s="323"/>
      <c r="F51" s="16" t="s">
        <v>178</v>
      </c>
      <c r="K51" s="73"/>
      <c r="M51" s="18" t="s">
        <v>6</v>
      </c>
      <c r="N51" s="22" t="s">
        <v>181</v>
      </c>
    </row>
    <row r="52" spans="2:14" ht="18" customHeight="1" x14ac:dyDescent="0.15">
      <c r="B52" s="23" t="s">
        <v>162</v>
      </c>
      <c r="C52" s="239"/>
      <c r="D52" s="322"/>
      <c r="E52" s="323"/>
      <c r="F52" s="16" t="s">
        <v>178</v>
      </c>
      <c r="K52" s="73"/>
      <c r="M52" s="18" t="s">
        <v>6</v>
      </c>
      <c r="N52" s="22" t="s">
        <v>182</v>
      </c>
    </row>
    <row r="53" spans="2:14" ht="18" customHeight="1" x14ac:dyDescent="0.15">
      <c r="B53" s="23" t="s">
        <v>163</v>
      </c>
      <c r="C53" s="239"/>
      <c r="D53" s="322"/>
      <c r="E53" s="323"/>
      <c r="F53" s="16" t="s">
        <v>178</v>
      </c>
      <c r="G53" s="67"/>
      <c r="K53" s="73"/>
      <c r="M53" s="18" t="s">
        <v>6</v>
      </c>
      <c r="N53" s="22" t="s">
        <v>183</v>
      </c>
    </row>
    <row r="54" spans="2:14" ht="18" customHeight="1" x14ac:dyDescent="0.15">
      <c r="B54" s="23" t="s">
        <v>344</v>
      </c>
      <c r="C54" s="247"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48"/>
      <c r="E54" s="249"/>
      <c r="K54" s="73"/>
    </row>
    <row r="55" spans="2:14" ht="18" customHeight="1" x14ac:dyDescent="0.15">
      <c r="B55" s="23" t="s">
        <v>345</v>
      </c>
      <c r="C55" s="239"/>
      <c r="D55" s="318"/>
      <c r="E55" s="319"/>
      <c r="F55" s="16" t="s">
        <v>178</v>
      </c>
      <c r="K55" s="73"/>
      <c r="M55" s="18" t="s">
        <v>6</v>
      </c>
      <c r="N55" s="22" t="s">
        <v>187</v>
      </c>
    </row>
    <row r="56" spans="2:14" ht="18" customHeight="1" x14ac:dyDescent="0.15">
      <c r="B56" s="23" t="s">
        <v>346</v>
      </c>
      <c r="C56" s="239"/>
      <c r="D56" s="318"/>
      <c r="E56" s="319"/>
      <c r="F56" s="16" t="s">
        <v>178</v>
      </c>
      <c r="K56" s="73"/>
      <c r="M56" s="18" t="s">
        <v>6</v>
      </c>
      <c r="N56" s="22" t="s">
        <v>184</v>
      </c>
    </row>
    <row r="57" spans="2:14" ht="18" customHeight="1" x14ac:dyDescent="0.15">
      <c r="B57" s="23" t="s">
        <v>347</v>
      </c>
      <c r="C57" s="239"/>
      <c r="D57" s="318"/>
      <c r="E57" s="319"/>
      <c r="F57" s="16" t="s">
        <v>178</v>
      </c>
      <c r="K57" s="73"/>
      <c r="M57" s="18" t="s">
        <v>6</v>
      </c>
      <c r="N57" s="22" t="s">
        <v>185</v>
      </c>
    </row>
    <row r="58" spans="2:14" ht="18" customHeight="1" x14ac:dyDescent="0.15">
      <c r="B58" s="23" t="s">
        <v>348</v>
      </c>
      <c r="C58" s="239"/>
      <c r="D58" s="318"/>
      <c r="E58" s="319"/>
      <c r="F58" s="16" t="s">
        <v>178</v>
      </c>
      <c r="K58" s="73"/>
      <c r="M58" s="18" t="s">
        <v>6</v>
      </c>
      <c r="N58" s="22" t="s">
        <v>186</v>
      </c>
    </row>
    <row r="59" spans="2:14" ht="18" customHeight="1" x14ac:dyDescent="0.15">
      <c r="B59" s="23" t="s">
        <v>349</v>
      </c>
      <c r="C59" s="239"/>
      <c r="D59" s="318"/>
      <c r="E59" s="319"/>
      <c r="F59" s="16" t="s">
        <v>178</v>
      </c>
      <c r="K59" s="73"/>
      <c r="M59" s="18" t="s">
        <v>6</v>
      </c>
      <c r="N59" s="22" t="s">
        <v>188</v>
      </c>
    </row>
    <row r="60" spans="2:14" ht="18" customHeight="1" x14ac:dyDescent="0.15">
      <c r="B60" s="74" t="s">
        <v>353</v>
      </c>
      <c r="C60" s="239"/>
      <c r="D60" s="318"/>
      <c r="E60" s="319"/>
      <c r="F60" s="16" t="s">
        <v>178</v>
      </c>
      <c r="G60" s="67"/>
      <c r="K60" s="73"/>
      <c r="M60" s="18" t="s">
        <v>6</v>
      </c>
      <c r="N60" s="16" t="s">
        <v>191</v>
      </c>
    </row>
    <row r="61" spans="2:14" ht="18" customHeight="1" x14ac:dyDescent="0.15">
      <c r="B61" s="23" t="s">
        <v>350</v>
      </c>
      <c r="C61" s="239"/>
      <c r="D61" s="318"/>
      <c r="E61" s="319"/>
      <c r="F61" s="16" t="s">
        <v>178</v>
      </c>
      <c r="G61" s="67"/>
      <c r="K61" s="73"/>
      <c r="M61" s="18" t="s">
        <v>6</v>
      </c>
      <c r="N61" s="16" t="s">
        <v>189</v>
      </c>
    </row>
    <row r="62" spans="2:14" ht="18" customHeight="1" x14ac:dyDescent="0.15">
      <c r="B62" s="23" t="s">
        <v>343</v>
      </c>
      <c r="C62" s="239"/>
      <c r="D62" s="318"/>
      <c r="E62" s="319"/>
      <c r="F62" s="16" t="s">
        <v>178</v>
      </c>
      <c r="G62" s="67"/>
      <c r="K62" s="73"/>
      <c r="M62" s="18" t="s">
        <v>6</v>
      </c>
      <c r="N62" s="16" t="s">
        <v>195</v>
      </c>
    </row>
    <row r="63" spans="2:14" ht="18" customHeight="1" x14ac:dyDescent="0.15">
      <c r="B63" s="23" t="s">
        <v>352</v>
      </c>
      <c r="C63" s="239"/>
      <c r="D63" s="318"/>
      <c r="E63" s="319"/>
      <c r="F63" s="16" t="s">
        <v>178</v>
      </c>
      <c r="G63" s="67"/>
      <c r="K63" s="73"/>
      <c r="M63" s="18" t="s">
        <v>6</v>
      </c>
      <c r="N63" s="16" t="s">
        <v>194</v>
      </c>
    </row>
    <row r="64" spans="2:14" ht="18" customHeight="1" x14ac:dyDescent="0.15">
      <c r="B64" s="23" t="s">
        <v>341</v>
      </c>
      <c r="C64" s="239"/>
      <c r="D64" s="318"/>
      <c r="E64" s="319"/>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324" t="s">
        <v>193</v>
      </c>
    </row>
    <row r="68" spans="2:14" ht="18" customHeight="1" x14ac:dyDescent="0.15">
      <c r="B68" s="68" t="s">
        <v>354</v>
      </c>
      <c r="C68" s="80" t="s">
        <v>170</v>
      </c>
      <c r="D68" s="80"/>
      <c r="E68" s="81"/>
      <c r="F68" s="80" t="s">
        <v>171</v>
      </c>
      <c r="G68" s="81"/>
      <c r="H68" s="80"/>
      <c r="I68" s="80" t="s">
        <v>172</v>
      </c>
      <c r="J68" s="80"/>
      <c r="K68" s="82"/>
      <c r="M68" s="16"/>
      <c r="N68" s="325"/>
    </row>
    <row r="69" spans="2:14" ht="18" customHeight="1" x14ac:dyDescent="0.15">
      <c r="B69" s="83" t="s">
        <v>220</v>
      </c>
      <c r="C69" s="235"/>
      <c r="D69" s="236"/>
      <c r="E69" s="236"/>
      <c r="F69" s="229"/>
      <c r="G69" s="230"/>
      <c r="H69" s="230"/>
      <c r="I69" s="229"/>
      <c r="J69" s="230"/>
      <c r="K69" s="231"/>
      <c r="M69" s="18" t="s">
        <v>6</v>
      </c>
      <c r="N69" s="22" t="s">
        <v>190</v>
      </c>
    </row>
    <row r="70" spans="2:14" ht="18" customHeight="1" x14ac:dyDescent="0.15">
      <c r="B70" s="84" t="s">
        <v>221</v>
      </c>
      <c r="C70" s="235"/>
      <c r="D70" s="236"/>
      <c r="E70" s="236"/>
      <c r="F70" s="229"/>
      <c r="G70" s="230"/>
      <c r="H70" s="230"/>
      <c r="I70" s="229"/>
      <c r="J70" s="230"/>
      <c r="K70" s="231"/>
      <c r="M70" s="18" t="s">
        <v>6</v>
      </c>
      <c r="N70" s="22" t="s">
        <v>230</v>
      </c>
    </row>
    <row r="71" spans="2:14" ht="18" customHeight="1" x14ac:dyDescent="0.15">
      <c r="B71" s="84" t="s">
        <v>222</v>
      </c>
      <c r="C71" s="235"/>
      <c r="D71" s="236"/>
      <c r="E71" s="236"/>
      <c r="F71" s="229"/>
      <c r="G71" s="230"/>
      <c r="H71" s="230"/>
      <c r="I71" s="229"/>
      <c r="J71" s="230"/>
      <c r="K71" s="231"/>
      <c r="M71" s="18" t="s">
        <v>6</v>
      </c>
      <c r="N71" s="22" t="s">
        <v>231</v>
      </c>
    </row>
    <row r="72" spans="2:14" ht="18" customHeight="1" x14ac:dyDescent="0.15">
      <c r="B72" s="84" t="s">
        <v>223</v>
      </c>
      <c r="C72" s="235"/>
      <c r="D72" s="236"/>
      <c r="E72" s="236"/>
      <c r="F72" s="229"/>
      <c r="G72" s="230"/>
      <c r="H72" s="230"/>
      <c r="I72" s="229"/>
      <c r="J72" s="230"/>
      <c r="K72" s="231"/>
      <c r="M72" s="18" t="s">
        <v>6</v>
      </c>
      <c r="N72" s="22" t="s">
        <v>232</v>
      </c>
    </row>
    <row r="73" spans="2:14" ht="18" customHeight="1" x14ac:dyDescent="0.15">
      <c r="B73" s="84" t="s">
        <v>224</v>
      </c>
      <c r="C73" s="235"/>
      <c r="D73" s="236"/>
      <c r="E73" s="236"/>
      <c r="F73" s="229"/>
      <c r="G73" s="230"/>
      <c r="H73" s="230"/>
      <c r="I73" s="229"/>
      <c r="J73" s="230"/>
      <c r="K73" s="231"/>
      <c r="M73" s="18" t="s">
        <v>6</v>
      </c>
      <c r="N73" s="22" t="s">
        <v>233</v>
      </c>
    </row>
    <row r="74" spans="2:14" ht="18" customHeight="1" x14ac:dyDescent="0.15">
      <c r="B74" s="84" t="s">
        <v>225</v>
      </c>
      <c r="C74" s="235"/>
      <c r="D74" s="236"/>
      <c r="E74" s="236"/>
      <c r="F74" s="229"/>
      <c r="G74" s="230"/>
      <c r="H74" s="230"/>
      <c r="I74" s="229"/>
      <c r="J74" s="230"/>
      <c r="K74" s="231"/>
      <c r="M74" s="18" t="s">
        <v>6</v>
      </c>
      <c r="N74" s="22" t="s">
        <v>234</v>
      </c>
    </row>
    <row r="75" spans="2:14" ht="18" customHeight="1" x14ac:dyDescent="0.15">
      <c r="B75" s="84" t="s">
        <v>235</v>
      </c>
      <c r="C75" s="235"/>
      <c r="D75" s="236"/>
      <c r="E75" s="236"/>
      <c r="F75" s="229"/>
      <c r="G75" s="230"/>
      <c r="H75" s="230"/>
      <c r="I75" s="229"/>
      <c r="J75" s="230"/>
      <c r="K75" s="231"/>
      <c r="M75" s="18" t="s">
        <v>6</v>
      </c>
      <c r="N75" s="22" t="s">
        <v>236</v>
      </c>
    </row>
    <row r="76" spans="2:14" ht="18" customHeight="1" x14ac:dyDescent="0.15">
      <c r="B76" s="84" t="s">
        <v>226</v>
      </c>
      <c r="C76" s="235"/>
      <c r="D76" s="236"/>
      <c r="E76" s="236"/>
      <c r="F76" s="229"/>
      <c r="G76" s="230"/>
      <c r="H76" s="230"/>
      <c r="I76" s="229"/>
      <c r="J76" s="230"/>
      <c r="K76" s="231"/>
      <c r="M76" s="18" t="s">
        <v>6</v>
      </c>
      <c r="N76" s="22" t="s">
        <v>237</v>
      </c>
    </row>
    <row r="77" spans="2:14" ht="18" customHeight="1" x14ac:dyDescent="0.15">
      <c r="B77" s="84" t="s">
        <v>228</v>
      </c>
      <c r="C77" s="235"/>
      <c r="D77" s="236"/>
      <c r="E77" s="236"/>
      <c r="F77" s="229"/>
      <c r="G77" s="230"/>
      <c r="H77" s="230"/>
      <c r="I77" s="229"/>
      <c r="J77" s="230"/>
      <c r="K77" s="231"/>
      <c r="M77" s="18" t="s">
        <v>6</v>
      </c>
      <c r="N77" s="22" t="s">
        <v>239</v>
      </c>
    </row>
    <row r="78" spans="2:14" ht="18" customHeight="1" x14ac:dyDescent="0.15">
      <c r="B78" s="84" t="s">
        <v>229</v>
      </c>
      <c r="C78" s="235"/>
      <c r="D78" s="236"/>
      <c r="E78" s="236"/>
      <c r="F78" s="229"/>
      <c r="G78" s="230"/>
      <c r="H78" s="230"/>
      <c r="I78" s="229"/>
      <c r="J78" s="230"/>
      <c r="K78" s="231"/>
      <c r="M78" s="18" t="s">
        <v>6</v>
      </c>
      <c r="N78" s="22" t="s">
        <v>238</v>
      </c>
    </row>
    <row r="79" spans="2:14" ht="18" customHeight="1" thickBot="1" x14ac:dyDescent="0.2">
      <c r="B79" s="85" t="s">
        <v>227</v>
      </c>
      <c r="C79" s="237"/>
      <c r="D79" s="238"/>
      <c r="E79" s="238"/>
      <c r="F79" s="232"/>
      <c r="G79" s="233"/>
      <c r="H79" s="233"/>
      <c r="I79" s="232"/>
      <c r="J79" s="233"/>
      <c r="K79" s="234"/>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29"/>
      <c r="D82" s="230"/>
      <c r="E82" s="230"/>
      <c r="F82" s="229"/>
      <c r="G82" s="230"/>
      <c r="H82" s="230"/>
      <c r="I82" s="229"/>
      <c r="J82" s="230"/>
      <c r="K82" s="231"/>
      <c r="M82" s="18" t="s">
        <v>6</v>
      </c>
      <c r="N82" s="22" t="s">
        <v>190</v>
      </c>
    </row>
    <row r="83" spans="2:14" ht="17.100000000000001" customHeight="1" x14ac:dyDescent="0.15">
      <c r="B83" s="84" t="s">
        <v>221</v>
      </c>
      <c r="C83" s="229"/>
      <c r="D83" s="230"/>
      <c r="E83" s="230"/>
      <c r="F83" s="229"/>
      <c r="G83" s="230"/>
      <c r="H83" s="230"/>
      <c r="I83" s="229"/>
      <c r="J83" s="230"/>
      <c r="K83" s="231"/>
      <c r="M83" s="18" t="s">
        <v>6</v>
      </c>
      <c r="N83" s="22" t="s">
        <v>230</v>
      </c>
    </row>
    <row r="84" spans="2:14" ht="17.100000000000001" customHeight="1" x14ac:dyDescent="0.15">
      <c r="B84" s="84" t="s">
        <v>222</v>
      </c>
      <c r="C84" s="229"/>
      <c r="D84" s="230"/>
      <c r="E84" s="230"/>
      <c r="F84" s="229"/>
      <c r="G84" s="230"/>
      <c r="H84" s="230"/>
      <c r="I84" s="229"/>
      <c r="J84" s="230"/>
      <c r="K84" s="231"/>
      <c r="M84" s="18" t="s">
        <v>6</v>
      </c>
      <c r="N84" s="22" t="s">
        <v>231</v>
      </c>
    </row>
    <row r="85" spans="2:14" ht="17.100000000000001" customHeight="1" x14ac:dyDescent="0.15">
      <c r="B85" s="84" t="s">
        <v>223</v>
      </c>
      <c r="C85" s="229"/>
      <c r="D85" s="230"/>
      <c r="E85" s="230"/>
      <c r="F85" s="229"/>
      <c r="G85" s="230"/>
      <c r="H85" s="230"/>
      <c r="I85" s="229"/>
      <c r="J85" s="230"/>
      <c r="K85" s="231"/>
      <c r="M85" s="18" t="s">
        <v>6</v>
      </c>
      <c r="N85" s="22" t="s">
        <v>232</v>
      </c>
    </row>
    <row r="86" spans="2:14" ht="17.100000000000001" customHeight="1" x14ac:dyDescent="0.15">
      <c r="B86" s="84" t="s">
        <v>224</v>
      </c>
      <c r="C86" s="229"/>
      <c r="D86" s="230"/>
      <c r="E86" s="230"/>
      <c r="F86" s="229"/>
      <c r="G86" s="230"/>
      <c r="H86" s="230"/>
      <c r="I86" s="229"/>
      <c r="J86" s="230"/>
      <c r="K86" s="231"/>
      <c r="M86" s="18" t="s">
        <v>6</v>
      </c>
      <c r="N86" s="22" t="s">
        <v>233</v>
      </c>
    </row>
    <row r="87" spans="2:14" ht="17.100000000000001" customHeight="1" x14ac:dyDescent="0.15">
      <c r="B87" s="84" t="s">
        <v>225</v>
      </c>
      <c r="C87" s="229"/>
      <c r="D87" s="230"/>
      <c r="E87" s="230"/>
      <c r="F87" s="229"/>
      <c r="G87" s="230"/>
      <c r="H87" s="230"/>
      <c r="I87" s="229"/>
      <c r="J87" s="230"/>
      <c r="K87" s="231"/>
      <c r="M87" s="18" t="s">
        <v>6</v>
      </c>
      <c r="N87" s="22" t="s">
        <v>234</v>
      </c>
    </row>
    <row r="88" spans="2:14" ht="17.100000000000001" customHeight="1" x14ac:dyDescent="0.15">
      <c r="B88" s="84" t="s">
        <v>235</v>
      </c>
      <c r="C88" s="229"/>
      <c r="D88" s="230"/>
      <c r="E88" s="230"/>
      <c r="F88" s="229"/>
      <c r="G88" s="230"/>
      <c r="H88" s="230"/>
      <c r="I88" s="229"/>
      <c r="J88" s="230"/>
      <c r="K88" s="231"/>
      <c r="M88" s="18" t="s">
        <v>6</v>
      </c>
      <c r="N88" s="22" t="s">
        <v>236</v>
      </c>
    </row>
    <row r="89" spans="2:14" ht="17.100000000000001" customHeight="1" x14ac:dyDescent="0.15">
      <c r="B89" s="84" t="s">
        <v>226</v>
      </c>
      <c r="C89" s="229"/>
      <c r="D89" s="230"/>
      <c r="E89" s="230"/>
      <c r="F89" s="229"/>
      <c r="G89" s="230"/>
      <c r="H89" s="230"/>
      <c r="I89" s="229"/>
      <c r="J89" s="230"/>
      <c r="K89" s="231"/>
      <c r="M89" s="18" t="s">
        <v>6</v>
      </c>
      <c r="N89" s="22" t="s">
        <v>237</v>
      </c>
    </row>
    <row r="90" spans="2:14" ht="17.100000000000001" customHeight="1" x14ac:dyDescent="0.15">
      <c r="B90" s="84" t="s">
        <v>228</v>
      </c>
      <c r="C90" s="229"/>
      <c r="D90" s="230"/>
      <c r="E90" s="230"/>
      <c r="F90" s="229"/>
      <c r="G90" s="230"/>
      <c r="H90" s="230"/>
      <c r="I90" s="229"/>
      <c r="J90" s="230"/>
      <c r="K90" s="231"/>
      <c r="M90" s="18" t="s">
        <v>6</v>
      </c>
      <c r="N90" s="22" t="s">
        <v>239</v>
      </c>
    </row>
    <row r="91" spans="2:14" ht="17.100000000000001" customHeight="1" x14ac:dyDescent="0.15">
      <c r="B91" s="84" t="s">
        <v>229</v>
      </c>
      <c r="C91" s="229"/>
      <c r="D91" s="230"/>
      <c r="E91" s="230"/>
      <c r="F91" s="229"/>
      <c r="G91" s="230"/>
      <c r="H91" s="230"/>
      <c r="I91" s="229"/>
      <c r="J91" s="230"/>
      <c r="K91" s="231"/>
      <c r="M91" s="18" t="s">
        <v>6</v>
      </c>
      <c r="N91" s="22" t="s">
        <v>238</v>
      </c>
    </row>
    <row r="92" spans="2:14" ht="17.100000000000001" customHeight="1" thickBot="1" x14ac:dyDescent="0.2">
      <c r="B92" s="85" t="s">
        <v>227</v>
      </c>
      <c r="C92" s="232"/>
      <c r="D92" s="233"/>
      <c r="E92" s="233"/>
      <c r="F92" s="232"/>
      <c r="G92" s="233"/>
      <c r="H92" s="233"/>
      <c r="I92" s="232"/>
      <c r="J92" s="233"/>
      <c r="K92" s="234"/>
      <c r="M92" s="18" t="s">
        <v>6</v>
      </c>
      <c r="N92" s="22" t="s">
        <v>192</v>
      </c>
    </row>
    <row r="93" spans="2:14" ht="18" customHeight="1" thickBot="1" x14ac:dyDescent="0.2"/>
    <row r="94" spans="2:14" ht="18" customHeight="1" thickBot="1" x14ac:dyDescent="0.2">
      <c r="B94" s="20" t="s">
        <v>272</v>
      </c>
      <c r="C94" s="67"/>
      <c r="E94" s="67"/>
      <c r="G94" s="67"/>
      <c r="K94" s="223">
        <v>3</v>
      </c>
      <c r="L94" s="223"/>
      <c r="M94" s="16"/>
      <c r="N94" s="21" t="str">
        <f>IF(OR('調査票(1期主)'!K8=F110,'調査票(2期主)'!K8=F110,'調査票(3期主)'!K9=F110),N114,IF(AND(G49="OK",G35=""),N110,IF(AND(G49="OK",G35="",'調査票(3期主)'!K8=F111),N112,N109)))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74"/>
      <c r="D96" s="275"/>
      <c r="E96" s="276"/>
      <c r="F96" s="25"/>
      <c r="G96" s="90"/>
      <c r="H96" s="25"/>
      <c r="I96" s="25"/>
      <c r="J96" s="25"/>
      <c r="K96" s="56"/>
      <c r="M96" s="18" t="s">
        <v>6</v>
      </c>
      <c r="N96" s="22" t="s">
        <v>190</v>
      </c>
    </row>
    <row r="97" spans="2:14" ht="17.100000000000001" customHeight="1" x14ac:dyDescent="0.15">
      <c r="B97" s="84" t="s">
        <v>221</v>
      </c>
      <c r="C97" s="274"/>
      <c r="D97" s="275"/>
      <c r="E97" s="276"/>
      <c r="F97" s="45"/>
      <c r="G97" s="45"/>
      <c r="H97" s="45"/>
      <c r="I97" s="45"/>
      <c r="J97" s="45"/>
      <c r="K97" s="46"/>
      <c r="M97" s="18" t="s">
        <v>6</v>
      </c>
      <c r="N97" s="22" t="s">
        <v>230</v>
      </c>
    </row>
    <row r="98" spans="2:14" ht="17.100000000000001" customHeight="1" x14ac:dyDescent="0.15">
      <c r="B98" s="84" t="s">
        <v>222</v>
      </c>
      <c r="C98" s="274"/>
      <c r="D98" s="275"/>
      <c r="E98" s="276"/>
      <c r="F98" s="45"/>
      <c r="G98" s="91"/>
      <c r="H98" s="45"/>
      <c r="I98" s="45"/>
      <c r="J98" s="45"/>
      <c r="K98" s="46"/>
      <c r="M98" s="18" t="s">
        <v>6</v>
      </c>
      <c r="N98" s="22" t="s">
        <v>231</v>
      </c>
    </row>
    <row r="99" spans="2:14" ht="17.100000000000001" customHeight="1" x14ac:dyDescent="0.15">
      <c r="B99" s="84" t="s">
        <v>223</v>
      </c>
      <c r="C99" s="274"/>
      <c r="D99" s="275"/>
      <c r="E99" s="276"/>
      <c r="F99" s="45"/>
      <c r="G99" s="91"/>
      <c r="H99" s="45"/>
      <c r="I99" s="45"/>
      <c r="J99" s="45"/>
      <c r="K99" s="46"/>
      <c r="M99" s="18" t="s">
        <v>6</v>
      </c>
      <c r="N99" s="22" t="s">
        <v>232</v>
      </c>
    </row>
    <row r="100" spans="2:14" ht="17.100000000000001" customHeight="1" x14ac:dyDescent="0.15">
      <c r="B100" s="84" t="s">
        <v>224</v>
      </c>
      <c r="C100" s="274"/>
      <c r="D100" s="275"/>
      <c r="E100" s="276"/>
      <c r="F100" s="45"/>
      <c r="G100" s="91"/>
      <c r="H100" s="45"/>
      <c r="I100" s="45" t="s">
        <v>122</v>
      </c>
      <c r="J100" s="224" t="str">
        <f>IF(OR(E25="",E25="以下なし",COUNTBLANK(C69:C79)&lt;&gt;0),"",SUM(C69:C79))</f>
        <v/>
      </c>
      <c r="K100" s="225"/>
      <c r="M100" s="18" t="s">
        <v>6</v>
      </c>
      <c r="N100" s="22" t="s">
        <v>233</v>
      </c>
    </row>
    <row r="101" spans="2:14" ht="17.100000000000001" customHeight="1" x14ac:dyDescent="0.15">
      <c r="B101" s="84" t="s">
        <v>225</v>
      </c>
      <c r="C101" s="274"/>
      <c r="D101" s="275"/>
      <c r="E101" s="276"/>
      <c r="F101" s="45"/>
      <c r="G101" s="91"/>
      <c r="H101" s="45"/>
      <c r="I101" s="45" t="s">
        <v>123</v>
      </c>
      <c r="J101" s="224" t="str">
        <f>IF(OR(E26="",E26="以下なし",COUNTBLANK(F69:F79)&lt;&gt;0),"",SUM(F69:F79))</f>
        <v/>
      </c>
      <c r="K101" s="225"/>
      <c r="M101" s="18" t="s">
        <v>6</v>
      </c>
      <c r="N101" s="22" t="s">
        <v>234</v>
      </c>
    </row>
    <row r="102" spans="2:14" ht="17.100000000000001" customHeight="1" x14ac:dyDescent="0.15">
      <c r="B102" s="84" t="s">
        <v>235</v>
      </c>
      <c r="C102" s="274"/>
      <c r="D102" s="275"/>
      <c r="E102" s="276"/>
      <c r="F102" s="45"/>
      <c r="G102" s="45"/>
      <c r="H102" s="45"/>
      <c r="I102" s="45" t="s">
        <v>124</v>
      </c>
      <c r="J102" s="224" t="str">
        <f>IF(OR(E27="",E27="以下なし",COUNTBLANK(I69:I79)&lt;&gt;0),"",SUM(I69:I79))</f>
        <v/>
      </c>
      <c r="K102" s="225"/>
      <c r="M102" s="18" t="s">
        <v>6</v>
      </c>
      <c r="N102" s="22" t="s">
        <v>236</v>
      </c>
    </row>
    <row r="103" spans="2:14" ht="17.100000000000001" customHeight="1" x14ac:dyDescent="0.15">
      <c r="B103" s="84" t="s">
        <v>226</v>
      </c>
      <c r="C103" s="274"/>
      <c r="D103" s="275"/>
      <c r="E103" s="276"/>
      <c r="F103" s="45"/>
      <c r="G103" s="91"/>
      <c r="H103" s="45"/>
      <c r="I103" s="45" t="s">
        <v>125</v>
      </c>
      <c r="J103" s="224" t="str">
        <f>IF(OR(E28="",E28="以下なし",COUNTBLANK(C82:C92)&lt;&gt;0),"",SUM(C82:C92))</f>
        <v/>
      </c>
      <c r="K103" s="225"/>
      <c r="M103" s="18" t="s">
        <v>6</v>
      </c>
      <c r="N103" s="22" t="s">
        <v>237</v>
      </c>
    </row>
    <row r="104" spans="2:14" ht="17.100000000000001" customHeight="1" x14ac:dyDescent="0.15">
      <c r="B104" s="84" t="s">
        <v>228</v>
      </c>
      <c r="C104" s="274"/>
      <c r="D104" s="275"/>
      <c r="E104" s="276"/>
      <c r="F104" s="45"/>
      <c r="G104" s="91"/>
      <c r="H104" s="45"/>
      <c r="I104" s="45" t="s">
        <v>126</v>
      </c>
      <c r="J104" s="224" t="str">
        <f>IF(OR(E29="",E29="以下なし",COUNTBLANK(F82:F92)&lt;&gt;0),"",SUM(F82:F92))</f>
        <v/>
      </c>
      <c r="K104" s="225"/>
      <c r="M104" s="18" t="s">
        <v>6</v>
      </c>
      <c r="N104" s="22" t="s">
        <v>239</v>
      </c>
    </row>
    <row r="105" spans="2:14" ht="17.100000000000001" customHeight="1" x14ac:dyDescent="0.15">
      <c r="B105" s="84" t="s">
        <v>229</v>
      </c>
      <c r="C105" s="274"/>
      <c r="D105" s="275"/>
      <c r="E105" s="276"/>
      <c r="F105" s="45"/>
      <c r="G105" s="91"/>
      <c r="H105" s="45"/>
      <c r="I105" s="45" t="s">
        <v>127</v>
      </c>
      <c r="J105" s="224" t="str">
        <f>IF(OR(E30="",E30="以下なし",COUNTBLANK(I82:I92)&lt;&gt;0),"",SUM(I82:I92))</f>
        <v/>
      </c>
      <c r="K105" s="225"/>
      <c r="M105" s="18" t="s">
        <v>6</v>
      </c>
      <c r="N105" s="22" t="s">
        <v>238</v>
      </c>
    </row>
    <row r="106" spans="2:14" ht="17.100000000000001" customHeight="1" thickBot="1" x14ac:dyDescent="0.2">
      <c r="B106" s="85" t="s">
        <v>227</v>
      </c>
      <c r="C106" s="277"/>
      <c r="D106" s="278"/>
      <c r="E106" s="279"/>
      <c r="F106" s="64"/>
      <c r="G106" s="92"/>
      <c r="H106" s="64"/>
      <c r="I106" s="64" t="s">
        <v>128</v>
      </c>
      <c r="J106" s="226" t="str">
        <f>IF(OR(E31="",E31="以下なし",COUNTBLANK(C96:C106)&lt;&gt;0),"",SUM(C96:C106))</f>
        <v/>
      </c>
      <c r="K106" s="227"/>
      <c r="M106" s="18" t="s">
        <v>6</v>
      </c>
      <c r="N106" s="22" t="s">
        <v>192</v>
      </c>
    </row>
    <row r="107" spans="2:14" ht="16.149999999999999" customHeight="1" x14ac:dyDescent="0.15">
      <c r="C107" s="67"/>
      <c r="E107" s="67"/>
      <c r="G107" s="67"/>
      <c r="M107" s="16"/>
    </row>
    <row r="108" spans="2:14" ht="16.149999999999999" hidden="1" customHeight="1" x14ac:dyDescent="0.15">
      <c r="C108" s="67"/>
      <c r="E108" s="67"/>
      <c r="G108" s="67"/>
      <c r="M108" s="16"/>
      <c r="N108" s="16"/>
    </row>
    <row r="109" spans="2:14" ht="16.149999999999999" hidden="1" customHeight="1" x14ac:dyDescent="0.15">
      <c r="C109" s="67"/>
      <c r="E109" s="67"/>
      <c r="G109" s="67"/>
      <c r="M109" s="16"/>
      <c r="N109" s="16" t="s">
        <v>205</v>
      </c>
    </row>
    <row r="110" spans="2:14" ht="16.149999999999999" hidden="1" customHeight="1" x14ac:dyDescent="0.15">
      <c r="C110" s="67"/>
      <c r="D110" s="16" t="s">
        <v>9</v>
      </c>
      <c r="E110" s="93">
        <v>1</v>
      </c>
      <c r="F110" s="16" t="s">
        <v>29</v>
      </c>
      <c r="G110" s="93">
        <v>0</v>
      </c>
      <c r="M110" s="16"/>
      <c r="N110" s="16" t="s">
        <v>206</v>
      </c>
    </row>
    <row r="111" spans="2:14" ht="16.149999999999999" hidden="1" customHeight="1" x14ac:dyDescent="0.15">
      <c r="C111" s="67"/>
      <c r="D111" s="16" t="s">
        <v>10</v>
      </c>
      <c r="E111" s="93">
        <v>2</v>
      </c>
      <c r="F111" s="16" t="s">
        <v>30</v>
      </c>
      <c r="G111" s="93">
        <v>1</v>
      </c>
      <c r="I111" s="67"/>
      <c r="K111" s="67"/>
      <c r="M111" s="67"/>
      <c r="N111" s="16" t="s">
        <v>207</v>
      </c>
    </row>
    <row r="112" spans="2:14" ht="16.149999999999999" hidden="1" customHeight="1" x14ac:dyDescent="0.15">
      <c r="C112" s="67"/>
      <c r="D112" s="16" t="s">
        <v>11</v>
      </c>
      <c r="E112" s="93">
        <v>3</v>
      </c>
      <c r="I112" s="67"/>
      <c r="K112" s="67"/>
      <c r="M112" s="67"/>
      <c r="N112" s="16" t="s">
        <v>208</v>
      </c>
    </row>
    <row r="113" spans="3:17" ht="16.149999999999999" hidden="1" customHeight="1" x14ac:dyDescent="0.15">
      <c r="C113" s="67"/>
      <c r="D113" s="16" t="s">
        <v>12</v>
      </c>
      <c r="E113" s="93">
        <v>4</v>
      </c>
      <c r="F113" s="16" t="s">
        <v>33</v>
      </c>
      <c r="G113" s="93">
        <v>1</v>
      </c>
      <c r="I113" s="67"/>
      <c r="K113" s="67"/>
      <c r="M113" s="67"/>
      <c r="N113" s="16" t="s">
        <v>358</v>
      </c>
    </row>
    <row r="114" spans="3:17" ht="16.149999999999999" hidden="1" customHeight="1" x14ac:dyDescent="0.15">
      <c r="C114" s="67"/>
      <c r="D114" s="16" t="s">
        <v>13</v>
      </c>
      <c r="E114" s="93">
        <v>5</v>
      </c>
      <c r="F114" s="16" t="s">
        <v>34</v>
      </c>
      <c r="G114" s="93">
        <v>2</v>
      </c>
      <c r="K114" s="67"/>
      <c r="M114" s="67"/>
      <c r="N114" s="16" t="s">
        <v>357</v>
      </c>
    </row>
    <row r="115" spans="3:17" ht="16.149999999999999" hidden="1" customHeight="1" x14ac:dyDescent="0.15">
      <c r="C115" s="67"/>
      <c r="D115" s="16" t="s">
        <v>14</v>
      </c>
      <c r="E115" s="93">
        <v>6</v>
      </c>
      <c r="F115" s="16" t="s">
        <v>35</v>
      </c>
      <c r="G115" s="93">
        <v>3</v>
      </c>
      <c r="I115" s="67"/>
      <c r="K115" s="67"/>
      <c r="M115" s="67"/>
      <c r="N115" s="16"/>
    </row>
    <row r="116" spans="3:17" ht="16.149999999999999" hidden="1" customHeight="1" x14ac:dyDescent="0.15">
      <c r="C116" s="67"/>
      <c r="D116" s="16" t="s">
        <v>15</v>
      </c>
      <c r="E116" s="93">
        <v>7</v>
      </c>
      <c r="F116" s="16" t="s">
        <v>36</v>
      </c>
      <c r="G116" s="93">
        <v>4</v>
      </c>
      <c r="I116" s="67"/>
      <c r="M116" s="16"/>
      <c r="N116" s="16"/>
    </row>
    <row r="117" spans="3:17" ht="16.149999999999999" hidden="1" customHeight="1" x14ac:dyDescent="0.15">
      <c r="C117" s="67"/>
      <c r="D117" s="16" t="s">
        <v>16</v>
      </c>
      <c r="E117" s="93">
        <v>8</v>
      </c>
      <c r="F117" s="16" t="s">
        <v>37</v>
      </c>
      <c r="G117" s="93">
        <v>5</v>
      </c>
      <c r="I117" s="67"/>
      <c r="M117" s="16"/>
      <c r="N117" s="16"/>
    </row>
    <row r="118" spans="3:17" ht="16.149999999999999" hidden="1" customHeight="1" x14ac:dyDescent="0.15">
      <c r="C118" s="67"/>
      <c r="D118" s="16" t="s">
        <v>17</v>
      </c>
      <c r="E118" s="93">
        <v>9</v>
      </c>
      <c r="F118" s="16" t="s">
        <v>38</v>
      </c>
      <c r="G118" s="93">
        <v>6</v>
      </c>
      <c r="I118" s="67"/>
      <c r="M118" s="16"/>
      <c r="N118" s="16"/>
    </row>
    <row r="119" spans="3:17" ht="16.149999999999999" hidden="1" customHeight="1" x14ac:dyDescent="0.15">
      <c r="C119" s="67"/>
      <c r="D119" s="16" t="s">
        <v>18</v>
      </c>
      <c r="E119" s="93">
        <v>10</v>
      </c>
      <c r="F119" s="16" t="s">
        <v>39</v>
      </c>
      <c r="G119" s="93">
        <v>7</v>
      </c>
      <c r="I119" s="67"/>
      <c r="M119" s="16"/>
      <c r="N119" s="16"/>
    </row>
    <row r="120" spans="3:17" ht="16.149999999999999" hidden="1" customHeight="1" x14ac:dyDescent="0.15">
      <c r="C120" s="67"/>
      <c r="D120" s="16" t="s">
        <v>19</v>
      </c>
      <c r="E120" s="93">
        <v>11</v>
      </c>
      <c r="F120" s="16" t="s">
        <v>40</v>
      </c>
      <c r="G120" s="93">
        <v>8</v>
      </c>
      <c r="M120" s="16"/>
      <c r="N120" s="16"/>
    </row>
    <row r="121" spans="3:17" ht="16.149999999999999" hidden="1" customHeight="1" x14ac:dyDescent="0.15">
      <c r="D121" s="16" t="s">
        <v>20</v>
      </c>
      <c r="E121" s="93">
        <v>12</v>
      </c>
      <c r="F121" s="16" t="s">
        <v>41</v>
      </c>
      <c r="G121" s="93">
        <v>9</v>
      </c>
      <c r="M121" s="16"/>
      <c r="N121" s="16"/>
      <c r="Q121" s="22"/>
    </row>
    <row r="122" spans="3:17" ht="16.149999999999999" hidden="1" customHeight="1" x14ac:dyDescent="0.15">
      <c r="D122" s="16" t="s">
        <v>21</v>
      </c>
      <c r="E122" s="93">
        <v>13</v>
      </c>
      <c r="F122" s="16" t="s">
        <v>42</v>
      </c>
      <c r="G122" s="93">
        <v>10</v>
      </c>
      <c r="M122" s="16"/>
      <c r="N122" s="16"/>
      <c r="Q122" s="22"/>
    </row>
    <row r="123" spans="3:17" ht="16.149999999999999" hidden="1" customHeight="1" x14ac:dyDescent="0.15">
      <c r="D123" s="16" t="s">
        <v>22</v>
      </c>
      <c r="E123" s="93">
        <v>14</v>
      </c>
      <c r="F123" s="16" t="s">
        <v>43</v>
      </c>
      <c r="G123" s="93">
        <v>11</v>
      </c>
      <c r="M123" s="16"/>
      <c r="N123" s="16"/>
      <c r="Q123" s="22"/>
    </row>
    <row r="124" spans="3:17" ht="16.149999999999999" hidden="1" customHeight="1" x14ac:dyDescent="0.15">
      <c r="D124" s="16" t="s">
        <v>23</v>
      </c>
      <c r="E124" s="93">
        <v>15</v>
      </c>
      <c r="F124" s="16" t="s">
        <v>44</v>
      </c>
      <c r="G124" s="93">
        <v>12</v>
      </c>
      <c r="M124" s="16"/>
      <c r="N124" s="16"/>
      <c r="Q124" s="22"/>
    </row>
    <row r="125" spans="3:17" ht="16.149999999999999" hidden="1" customHeight="1" x14ac:dyDescent="0.15">
      <c r="F125" s="16" t="s">
        <v>45</v>
      </c>
      <c r="G125" s="93">
        <v>13</v>
      </c>
      <c r="M125" s="16"/>
      <c r="N125" s="16"/>
      <c r="Q125" s="22"/>
    </row>
    <row r="126" spans="3:17" ht="16.149999999999999" hidden="1" customHeight="1" x14ac:dyDescent="0.15">
      <c r="D126" s="16" t="s">
        <v>80</v>
      </c>
      <c r="E126" s="93">
        <v>1</v>
      </c>
      <c r="F126" s="16" t="s">
        <v>46</v>
      </c>
      <c r="G126" s="93">
        <v>14</v>
      </c>
      <c r="M126" s="16"/>
      <c r="N126" s="16"/>
      <c r="Q126" s="22"/>
    </row>
    <row r="127" spans="3:17" ht="16.149999999999999" hidden="1" customHeight="1" x14ac:dyDescent="0.15">
      <c r="D127" s="16" t="s">
        <v>81</v>
      </c>
      <c r="E127" s="93">
        <v>2</v>
      </c>
      <c r="F127" s="16" t="s">
        <v>47</v>
      </c>
      <c r="G127" s="93">
        <v>15</v>
      </c>
      <c r="M127" s="16"/>
      <c r="N127" s="16"/>
      <c r="Q127" s="22"/>
    </row>
    <row r="128" spans="3:17" ht="16.149999999999999" hidden="1" customHeight="1" x14ac:dyDescent="0.15">
      <c r="F128" s="16" t="s">
        <v>48</v>
      </c>
      <c r="G128" s="93">
        <v>16</v>
      </c>
      <c r="M128" s="16"/>
      <c r="N128" s="16"/>
      <c r="Q128" s="22"/>
    </row>
    <row r="129" spans="4:17" ht="16.149999999999999" hidden="1" customHeight="1" x14ac:dyDescent="0.15">
      <c r="D129" s="16" t="s">
        <v>91</v>
      </c>
      <c r="E129" s="93">
        <v>0</v>
      </c>
      <c r="F129" s="16" t="s">
        <v>49</v>
      </c>
      <c r="G129" s="93">
        <v>17</v>
      </c>
      <c r="M129" s="16"/>
      <c r="N129" s="16"/>
      <c r="Q129" s="22"/>
    </row>
    <row r="130" spans="4:17" ht="16.149999999999999" hidden="1" customHeight="1" x14ac:dyDescent="0.15">
      <c r="D130" s="16" t="s">
        <v>92</v>
      </c>
      <c r="E130" s="93">
        <v>1</v>
      </c>
      <c r="F130" s="16" t="s">
        <v>50</v>
      </c>
      <c r="G130" s="93">
        <v>18</v>
      </c>
      <c r="M130" s="16"/>
      <c r="N130" s="16"/>
      <c r="Q130" s="22"/>
    </row>
    <row r="131" spans="4:17" ht="16.149999999999999" hidden="1" customHeight="1" x14ac:dyDescent="0.15">
      <c r="D131" s="16" t="s">
        <v>93</v>
      </c>
      <c r="E131" s="93">
        <v>2</v>
      </c>
      <c r="F131" s="16" t="s">
        <v>51</v>
      </c>
      <c r="G131" s="93">
        <v>19</v>
      </c>
      <c r="M131" s="16"/>
      <c r="N131" s="16"/>
      <c r="Q131" s="22"/>
    </row>
    <row r="132" spans="4:17" ht="16.149999999999999" hidden="1" customHeight="1" x14ac:dyDescent="0.15">
      <c r="F132" s="16" t="s">
        <v>52</v>
      </c>
      <c r="G132" s="93">
        <v>20</v>
      </c>
      <c r="M132" s="16"/>
      <c r="N132" s="16"/>
      <c r="Q132" s="22"/>
    </row>
    <row r="133" spans="4:17" ht="16.149999999999999" hidden="1" customHeight="1" x14ac:dyDescent="0.15">
      <c r="D133" s="16" t="s">
        <v>96</v>
      </c>
      <c r="E133" s="93">
        <v>1</v>
      </c>
      <c r="F133" s="16" t="s">
        <v>53</v>
      </c>
      <c r="G133" s="93">
        <v>21</v>
      </c>
      <c r="M133" s="16"/>
      <c r="N133" s="16"/>
      <c r="Q133" s="22"/>
    </row>
    <row r="134" spans="4:17" ht="16.149999999999999" hidden="1" customHeight="1" x14ac:dyDescent="0.15">
      <c r="D134" s="16" t="s">
        <v>97</v>
      </c>
      <c r="E134" s="93">
        <v>2</v>
      </c>
      <c r="F134" s="16" t="s">
        <v>54</v>
      </c>
      <c r="G134" s="93">
        <v>22</v>
      </c>
      <c r="M134" s="16"/>
      <c r="N134" s="16"/>
      <c r="Q134" s="22"/>
    </row>
    <row r="135" spans="4:17" ht="16.149999999999999" hidden="1" customHeight="1" x14ac:dyDescent="0.15">
      <c r="D135" s="16" t="s">
        <v>98</v>
      </c>
      <c r="E135" s="93">
        <v>3</v>
      </c>
      <c r="F135" s="16" t="s">
        <v>55</v>
      </c>
      <c r="G135" s="93">
        <v>23</v>
      </c>
      <c r="M135" s="16"/>
      <c r="N135" s="16"/>
      <c r="Q135" s="22"/>
    </row>
    <row r="136" spans="4:17" ht="16.149999999999999" hidden="1" customHeight="1" x14ac:dyDescent="0.15">
      <c r="F136" s="16" t="s">
        <v>56</v>
      </c>
      <c r="G136" s="93">
        <v>24</v>
      </c>
      <c r="M136" s="16"/>
      <c r="N136" s="16"/>
      <c r="Q136" s="22"/>
    </row>
    <row r="137" spans="4:17" ht="16.149999999999999" hidden="1" customHeight="1" x14ac:dyDescent="0.15">
      <c r="D137" s="16" t="s">
        <v>129</v>
      </c>
      <c r="E137" s="93">
        <v>1</v>
      </c>
      <c r="F137" s="16" t="s">
        <v>57</v>
      </c>
      <c r="G137" s="93">
        <v>25</v>
      </c>
      <c r="M137" s="16"/>
      <c r="N137" s="16"/>
      <c r="Q137" s="22"/>
    </row>
    <row r="138" spans="4:17" ht="16.149999999999999" hidden="1" customHeight="1" x14ac:dyDescent="0.15">
      <c r="D138" s="16" t="s">
        <v>130</v>
      </c>
      <c r="E138" s="93">
        <v>2</v>
      </c>
      <c r="F138" s="16" t="s">
        <v>58</v>
      </c>
      <c r="G138" s="93">
        <v>26</v>
      </c>
      <c r="M138" s="16"/>
      <c r="N138" s="16"/>
      <c r="Q138" s="22"/>
    </row>
    <row r="139" spans="4:17" ht="16.149999999999999" hidden="1" customHeight="1" x14ac:dyDescent="0.15">
      <c r="D139" s="16" t="s">
        <v>131</v>
      </c>
      <c r="E139" s="93">
        <v>3</v>
      </c>
      <c r="F139" s="16" t="s">
        <v>59</v>
      </c>
      <c r="G139" s="93">
        <v>27</v>
      </c>
      <c r="M139" s="16"/>
      <c r="N139" s="16"/>
      <c r="Q139" s="22"/>
    </row>
    <row r="140" spans="4:17" ht="16.149999999999999" hidden="1" customHeight="1" x14ac:dyDescent="0.15">
      <c r="D140" s="16" t="s">
        <v>132</v>
      </c>
      <c r="E140" s="93">
        <v>4</v>
      </c>
      <c r="F140" s="16" t="s">
        <v>60</v>
      </c>
      <c r="G140" s="93">
        <v>28</v>
      </c>
      <c r="M140" s="16"/>
      <c r="N140" s="16"/>
      <c r="Q140" s="22"/>
    </row>
    <row r="141" spans="4:17" ht="16.149999999999999" hidden="1" customHeight="1" x14ac:dyDescent="0.15">
      <c r="D141" s="16" t="s">
        <v>133</v>
      </c>
      <c r="E141" s="93">
        <v>5</v>
      </c>
      <c r="F141" s="16" t="s">
        <v>61</v>
      </c>
      <c r="G141" s="93">
        <v>29</v>
      </c>
      <c r="M141" s="16"/>
      <c r="N141" s="16"/>
      <c r="Q141" s="22"/>
    </row>
    <row r="142" spans="4:17" ht="16.149999999999999" hidden="1" customHeight="1" x14ac:dyDescent="0.15">
      <c r="D142" s="16" t="s">
        <v>134</v>
      </c>
      <c r="E142" s="93">
        <v>6</v>
      </c>
      <c r="F142" s="16" t="s">
        <v>62</v>
      </c>
      <c r="G142" s="93">
        <v>30</v>
      </c>
      <c r="M142" s="16"/>
      <c r="N142" s="16"/>
      <c r="Q142" s="22"/>
    </row>
    <row r="143" spans="4:17" ht="16.149999999999999" hidden="1" customHeight="1" x14ac:dyDescent="0.15">
      <c r="D143" s="16" t="s">
        <v>135</v>
      </c>
      <c r="E143" s="93">
        <v>7</v>
      </c>
      <c r="F143" s="16" t="s">
        <v>63</v>
      </c>
      <c r="G143" s="93">
        <v>31</v>
      </c>
      <c r="M143" s="16"/>
      <c r="N143" s="16"/>
      <c r="Q143" s="22"/>
    </row>
    <row r="144" spans="4:17" ht="16.149999999999999" hidden="1" customHeight="1" x14ac:dyDescent="0.15">
      <c r="D144" s="16" t="s">
        <v>136</v>
      </c>
      <c r="E144" s="93">
        <v>8</v>
      </c>
      <c r="F144" s="16" t="s">
        <v>64</v>
      </c>
      <c r="G144" s="93">
        <v>32</v>
      </c>
      <c r="M144" s="16"/>
      <c r="N144" s="16"/>
      <c r="Q144" s="22"/>
    </row>
    <row r="145" spans="4:17" ht="16.149999999999999" hidden="1" customHeight="1" x14ac:dyDescent="0.15">
      <c r="D145" s="16" t="s">
        <v>137</v>
      </c>
      <c r="E145" s="93">
        <v>9</v>
      </c>
      <c r="F145" s="16" t="s">
        <v>65</v>
      </c>
      <c r="G145" s="93">
        <v>33</v>
      </c>
      <c r="M145" s="16"/>
      <c r="N145" s="16"/>
      <c r="Q145" s="22"/>
    </row>
    <row r="146" spans="4:17" ht="16.149999999999999" hidden="1" customHeight="1" x14ac:dyDescent="0.15">
      <c r="D146" s="16" t="s">
        <v>138</v>
      </c>
      <c r="E146" s="93">
        <v>10</v>
      </c>
      <c r="F146" s="16" t="s">
        <v>66</v>
      </c>
      <c r="G146" s="93">
        <v>34</v>
      </c>
      <c r="M146" s="16"/>
      <c r="N146" s="16"/>
      <c r="Q146" s="22"/>
    </row>
    <row r="147" spans="4:17" ht="16.149999999999999" hidden="1" customHeight="1" x14ac:dyDescent="0.15">
      <c r="D147" s="16" t="s">
        <v>139</v>
      </c>
      <c r="E147" s="93">
        <v>11</v>
      </c>
      <c r="F147" s="16" t="s">
        <v>67</v>
      </c>
      <c r="G147" s="93">
        <v>35</v>
      </c>
      <c r="M147" s="16"/>
      <c r="N147" s="16"/>
      <c r="Q147" s="22"/>
    </row>
    <row r="148" spans="4:17" ht="16.149999999999999" hidden="1" customHeight="1" x14ac:dyDescent="0.15">
      <c r="D148" s="16" t="s">
        <v>201</v>
      </c>
      <c r="F148" s="16" t="s">
        <v>68</v>
      </c>
      <c r="G148" s="93">
        <v>36</v>
      </c>
      <c r="M148" s="16"/>
      <c r="N148" s="16"/>
      <c r="Q148" s="22"/>
    </row>
    <row r="149" spans="4:17" ht="16.149999999999999" hidden="1" customHeight="1" x14ac:dyDescent="0.15">
      <c r="F149" s="16" t="s">
        <v>69</v>
      </c>
      <c r="G149" s="93">
        <v>37</v>
      </c>
      <c r="M149" s="16"/>
      <c r="N149" s="16"/>
      <c r="Q149" s="22"/>
    </row>
    <row r="150" spans="4:17" ht="16.149999999999999" hidden="1" customHeight="1" x14ac:dyDescent="0.15">
      <c r="D150" s="16" t="s">
        <v>140</v>
      </c>
      <c r="E150" s="93">
        <v>1</v>
      </c>
      <c r="F150" s="16" t="s">
        <v>70</v>
      </c>
      <c r="G150" s="93">
        <v>38</v>
      </c>
      <c r="M150" s="16"/>
      <c r="N150" s="16"/>
      <c r="Q150" s="22"/>
    </row>
    <row r="151" spans="4:17" ht="16.149999999999999" hidden="1" customHeight="1" x14ac:dyDescent="0.15">
      <c r="D151" s="16" t="s">
        <v>141</v>
      </c>
      <c r="E151" s="93">
        <v>2</v>
      </c>
      <c r="F151" s="16" t="s">
        <v>71</v>
      </c>
      <c r="G151" s="93">
        <v>39</v>
      </c>
      <c r="M151" s="16"/>
      <c r="N151" s="16"/>
      <c r="Q151" s="22"/>
    </row>
    <row r="152" spans="4:17" ht="16.149999999999999" hidden="1" customHeight="1" x14ac:dyDescent="0.15">
      <c r="D152" s="16" t="s">
        <v>142</v>
      </c>
      <c r="E152" s="93">
        <v>3</v>
      </c>
      <c r="F152" s="16" t="s">
        <v>72</v>
      </c>
      <c r="G152" s="93">
        <v>40</v>
      </c>
      <c r="M152" s="16"/>
      <c r="N152" s="16"/>
      <c r="Q152" s="22"/>
    </row>
    <row r="153" spans="4:17" ht="16.149999999999999" hidden="1" customHeight="1" x14ac:dyDescent="0.15">
      <c r="D153" s="16" t="s">
        <v>143</v>
      </c>
      <c r="E153" s="93">
        <v>4</v>
      </c>
      <c r="F153" s="16" t="s">
        <v>73</v>
      </c>
      <c r="G153" s="93">
        <v>41</v>
      </c>
      <c r="M153" s="16"/>
      <c r="N153" s="16"/>
      <c r="Q153" s="22"/>
    </row>
    <row r="154" spans="4:17" ht="16.149999999999999" hidden="1" customHeight="1" x14ac:dyDescent="0.15">
      <c r="D154" s="16" t="s">
        <v>144</v>
      </c>
      <c r="E154" s="93">
        <v>5</v>
      </c>
      <c r="F154" s="16" t="s">
        <v>74</v>
      </c>
      <c r="G154" s="93">
        <v>42</v>
      </c>
      <c r="M154" s="16"/>
      <c r="N154" s="16"/>
      <c r="Q154" s="22"/>
    </row>
    <row r="155" spans="4:17" ht="16.149999999999999" hidden="1" customHeight="1" x14ac:dyDescent="0.15">
      <c r="D155" s="16" t="s">
        <v>145</v>
      </c>
      <c r="E155" s="93">
        <v>6</v>
      </c>
      <c r="F155" s="16" t="s">
        <v>75</v>
      </c>
      <c r="G155" s="93">
        <v>43</v>
      </c>
      <c r="M155" s="16"/>
      <c r="N155" s="16"/>
      <c r="Q155" s="22"/>
    </row>
    <row r="156" spans="4:17" ht="16.149999999999999" hidden="1" customHeight="1" x14ac:dyDescent="0.15">
      <c r="F156" s="16" t="s">
        <v>76</v>
      </c>
      <c r="G156" s="93">
        <v>44</v>
      </c>
      <c r="M156" s="16"/>
      <c r="N156" s="16"/>
      <c r="Q156" s="22"/>
    </row>
    <row r="157" spans="4:17" ht="16.149999999999999" hidden="1" customHeight="1" x14ac:dyDescent="0.15">
      <c r="F157" s="16" t="s">
        <v>77</v>
      </c>
      <c r="G157" s="93">
        <v>45</v>
      </c>
      <c r="M157" s="16"/>
      <c r="N157" s="16"/>
      <c r="Q157" s="22"/>
    </row>
    <row r="158" spans="4:17" ht="16.149999999999999" hidden="1" customHeight="1" x14ac:dyDescent="0.15">
      <c r="F158" s="16" t="s">
        <v>78</v>
      </c>
      <c r="G158" s="93">
        <v>46</v>
      </c>
      <c r="M158" s="16"/>
      <c r="N158" s="16"/>
      <c r="Q158" s="22"/>
    </row>
    <row r="159" spans="4:17" ht="16.149999999999999" hidden="1" customHeight="1" x14ac:dyDescent="0.15">
      <c r="F159" s="16" t="s">
        <v>79</v>
      </c>
      <c r="G159" s="93">
        <v>47</v>
      </c>
      <c r="M159" s="16"/>
      <c r="N159" s="16"/>
      <c r="Q159" s="22"/>
    </row>
    <row r="160" spans="4:17" ht="16.149999999999999" hidden="1" customHeight="1" x14ac:dyDescent="0.15"/>
    <row r="161" ht="16.149999999999999" customHeight="1" x14ac:dyDescent="0.15"/>
  </sheetData>
  <sheetProtection algorithmName="SHA-512" hashValue="qPq3rEn2f0QyPQ1rh4IDAnrRjPXXFbEroaGElg+8+wMx3x6CW9mKTmN5W2tgcpRN7VUMiwP7M7040QDQtyPFWA==" saltValue="fZJR8aQPHt58Or7sYyNghQ==" spinCount="100000" sheet="1" objects="1" scenarios="1"/>
  <mergeCells count="141">
    <mergeCell ref="C102:E102"/>
    <mergeCell ref="C103:E103"/>
    <mergeCell ref="C104:E104"/>
    <mergeCell ref="C105:E105"/>
    <mergeCell ref="C106:E106"/>
    <mergeCell ref="J102:K102"/>
    <mergeCell ref="J103:K103"/>
    <mergeCell ref="J104:K104"/>
    <mergeCell ref="J105:K105"/>
    <mergeCell ref="J106:K106"/>
    <mergeCell ref="C96:E96"/>
    <mergeCell ref="C97:E97"/>
    <mergeCell ref="C98:E98"/>
    <mergeCell ref="C99:E99"/>
    <mergeCell ref="C100:E100"/>
    <mergeCell ref="C101:E101"/>
    <mergeCell ref="C89:E89"/>
    <mergeCell ref="F89:H89"/>
    <mergeCell ref="I89:K89"/>
    <mergeCell ref="C90:E90"/>
    <mergeCell ref="F90:H90"/>
    <mergeCell ref="I90:K90"/>
    <mergeCell ref="C91:E91"/>
    <mergeCell ref="F91:H91"/>
    <mergeCell ref="I91:K91"/>
    <mergeCell ref="C92:E92"/>
    <mergeCell ref="F92:H92"/>
    <mergeCell ref="I92:K92"/>
    <mergeCell ref="J100:K100"/>
    <mergeCell ref="J101:K101"/>
    <mergeCell ref="K94:L94"/>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2:E82"/>
    <mergeCell ref="F82:H82"/>
    <mergeCell ref="I82:K82"/>
    <mergeCell ref="C79:E79"/>
    <mergeCell ref="F79:H79"/>
    <mergeCell ref="I79:K79"/>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C69:E69"/>
    <mergeCell ref="F69:H69"/>
    <mergeCell ref="I69:K69"/>
    <mergeCell ref="C70:E70"/>
    <mergeCell ref="F70:H70"/>
    <mergeCell ref="I70:K70"/>
    <mergeCell ref="N67:N68"/>
    <mergeCell ref="C60:E60"/>
    <mergeCell ref="C61:E61"/>
    <mergeCell ref="C62:E62"/>
    <mergeCell ref="C63:E63"/>
    <mergeCell ref="C64:E64"/>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 ref="J17:K17"/>
    <mergeCell ref="C18:K18"/>
    <mergeCell ref="E19:F19"/>
    <mergeCell ref="H19:I19"/>
  </mergeCells>
  <phoneticPr fontId="15"/>
  <conditionalFormatting sqref="C50:E53 C55:E64">
    <cfRule type="expression" dxfId="20" priority="13">
      <formula>$C50&lt;&gt;""</formula>
    </cfRule>
  </conditionalFormatting>
  <conditionalFormatting sqref="C69:E79">
    <cfRule type="expression" dxfId="19" priority="1">
      <formula>$E$25=$D$148</formula>
    </cfRule>
  </conditionalFormatting>
  <conditionalFormatting sqref="C82:E92">
    <cfRule type="expression" dxfId="18" priority="8">
      <formula>AND($E$28&lt;&gt;"",$E$28&lt;&gt;"以下なし")</formula>
    </cfRule>
  </conditionalFormatting>
  <conditionalFormatting sqref="C96:E106">
    <cfRule type="expression" dxfId="17" priority="3">
      <formula>C96&lt;&gt;""</formula>
    </cfRule>
    <cfRule type="expression" dxfId="16" priority="4">
      <formula>AND($E$31&lt;&gt;"",$E$31&lt;&gt;"以下なし")</formula>
    </cfRule>
  </conditionalFormatting>
  <conditionalFormatting sqref="C69:K79">
    <cfRule type="expression" dxfId="15" priority="2">
      <formula>C69&lt;&gt;""</formula>
    </cfRule>
  </conditionalFormatting>
  <conditionalFormatting sqref="C82:K92">
    <cfRule type="expression" dxfId="14" priority="5">
      <formula>C82&lt;&gt;""</formula>
    </cfRule>
  </conditionalFormatting>
  <conditionalFormatting sqref="E25:K31">
    <cfRule type="expression" dxfId="13" priority="236">
      <formula>$E$25=$D$148</formula>
    </cfRule>
    <cfRule type="expression" dxfId="12" priority="237">
      <formula>E25&lt;&gt;""</formula>
    </cfRule>
  </conditionalFormatting>
  <conditionalFormatting sqref="E26:K31">
    <cfRule type="expression" dxfId="11" priority="238">
      <formula>$E$26=$D$148</formula>
    </cfRule>
  </conditionalFormatting>
  <conditionalFormatting sqref="E27:K31">
    <cfRule type="expression" dxfId="10" priority="239">
      <formula>$E$27=$D$148</formula>
    </cfRule>
  </conditionalFormatting>
  <conditionalFormatting sqref="E28:K31">
    <cfRule type="expression" dxfId="9" priority="240">
      <formula>$E$28=$D$148</formula>
    </cfRule>
  </conditionalFormatting>
  <conditionalFormatting sqref="E29:K31">
    <cfRule type="expression" dxfId="8" priority="241">
      <formula>$E$29=$D$148</formula>
    </cfRule>
  </conditionalFormatting>
  <conditionalFormatting sqref="E30:K31">
    <cfRule type="expression" dxfId="7" priority="242">
      <formula>$E$30=$D$148</formula>
    </cfRule>
  </conditionalFormatting>
  <conditionalFormatting sqref="E31:K31">
    <cfRule type="expression" dxfId="6" priority="243">
      <formula>$E$31=$D$148</formula>
    </cfRule>
  </conditionalFormatting>
  <conditionalFormatting sqref="F69:H79">
    <cfRule type="expression" dxfId="5" priority="10">
      <formula>AND($E$26&lt;&gt;"",$E$26&lt;&gt;"以下なし")</formula>
    </cfRule>
  </conditionalFormatting>
  <conditionalFormatting sqref="F82:H92">
    <cfRule type="expression" dxfId="4" priority="7">
      <formula>AND($E$29&lt;&gt;"",$E$29&lt;&gt;"以下なし")</formula>
    </cfRule>
  </conditionalFormatting>
  <conditionalFormatting sqref="G49">
    <cfRule type="expression" dxfId="3" priority="11">
      <formula>$G$49="OK"</formula>
    </cfRule>
    <cfRule type="expression" dxfId="2" priority="12">
      <formula>$G$49="NG"</formula>
    </cfRule>
  </conditionalFormatting>
  <conditionalFormatting sqref="I69:K79">
    <cfRule type="expression" dxfId="1" priority="9">
      <formula>AND($E$27&lt;&gt;"",$E$27&lt;&gt;"以下なし")</formula>
    </cfRule>
  </conditionalFormatting>
  <conditionalFormatting sqref="I82:K92">
    <cfRule type="expression" dxfId="0" priority="6">
      <formula>AND($E$30&lt;&gt;"",$E$30&lt;&gt;"以下なし")</formula>
    </cfRule>
  </conditionalFormatting>
  <dataValidations count="2">
    <dataValidation type="list" allowBlank="1" showInputMessage="1" showErrorMessage="1" sqref="E25:F31" xr:uid="{C28FBAD4-E059-4D86-9493-FA82529531D2}">
      <formula1>$D$136:$D$148</formula1>
    </dataValidation>
    <dataValidation type="list" allowBlank="1" showInputMessage="1" showErrorMessage="1" sqref="H25:I31" xr:uid="{7D234AF6-A665-4F22-AF0D-E42C1711ED3B}">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2024-02-06T01:30:33Z</cp:lastPrinted>
  <dcterms:created xsi:type="dcterms:W3CDTF">2023-11-14T05:31:31Z</dcterms:created>
  <dcterms:modified xsi:type="dcterms:W3CDTF">2025-04-16T08:58:42Z</dcterms:modified>
</cp:coreProperties>
</file>