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80" windowHeight="11640" activeTab="0"/>
  </bookViews>
  <sheets>
    <sheet name="Sheet1" sheetId="1" r:id="rId1"/>
  </sheets>
  <definedNames/>
  <calcPr calcMode="manual" fullCalcOnLoad="1"/>
</workbook>
</file>

<file path=xl/sharedStrings.xml><?xml version="1.0" encoding="utf-8"?>
<sst xmlns="http://schemas.openxmlformats.org/spreadsheetml/2006/main" count="64" uniqueCount="44">
  <si>
    <t>（単位：百万円）</t>
  </si>
  <si>
    <t>事　　　項</t>
  </si>
  <si>
    <t>予　算　額</t>
  </si>
  <si>
    <t>〔</t>
  </si>
  <si>
    <t>〕</t>
  </si>
  <si>
    <t>治　　　山　　　治　　　水</t>
  </si>
  <si>
    <t>治水</t>
  </si>
  <si>
    <t>海岸</t>
  </si>
  <si>
    <t>急傾斜地等</t>
  </si>
  <si>
    <t>道　　　路　　　整　　　備</t>
  </si>
  <si>
    <t>港　湾　空　港　鉄　道　等</t>
  </si>
  <si>
    <t>港湾</t>
  </si>
  <si>
    <t>空港</t>
  </si>
  <si>
    <t>都市・幹線鉄道</t>
  </si>
  <si>
    <t>新幹線</t>
  </si>
  <si>
    <t>航路標識</t>
  </si>
  <si>
    <t>住 宅 都 市 環 境 整 備</t>
  </si>
  <si>
    <t>住宅対策</t>
  </si>
  <si>
    <t>宅地対策</t>
  </si>
  <si>
    <t>都市環境整備</t>
  </si>
  <si>
    <t>公園水道廃棄物処理等</t>
  </si>
  <si>
    <t>下水道</t>
  </si>
  <si>
    <t>国営公園等</t>
  </si>
  <si>
    <t>社会資本総合整備</t>
  </si>
  <si>
    <t>皆増</t>
  </si>
  <si>
    <t>推　進　費　等</t>
  </si>
  <si>
    <t>一 般 公 共 事 業 計</t>
  </si>
  <si>
    <t>災　害　復　旧　等</t>
  </si>
  <si>
    <t>災害復旧</t>
  </si>
  <si>
    <t>災害関連</t>
  </si>
  <si>
    <t>公 共 事 業 関 係 計</t>
  </si>
  <si>
    <t>そ　の　他　施　設　費</t>
  </si>
  <si>
    <t>行 政 経 費</t>
  </si>
  <si>
    <t>国土交通省関係予算合計</t>
  </si>
  <si>
    <t>一 般 会 計 予 算 総 額</t>
  </si>
  <si>
    <t>（国全体）</t>
  </si>
  <si>
    <t>２２年度</t>
  </si>
  <si>
    <t>２３年度</t>
  </si>
  <si>
    <t>伸 率（％）</t>
  </si>
  <si>
    <t>（注）  １　本表は、沖縄振興開発事業費の国土交通省関係分を含む。</t>
  </si>
  <si>
    <t>　　　  ３　予算額は当初（予算決定時の予算）である。</t>
  </si>
  <si>
    <t>資料1-2　国土交通省関係予算の推移（国費：当初ベース）</t>
  </si>
  <si>
    <t xml:space="preserve">        ４　上段（　）書きは、対前年度との比較を容易にするため、内閣府計上の地域自主戦略交付金に移行した額を加えた場合の計数である。</t>
  </si>
  <si>
    <t>　　　  ２　〔　〕書は公共事業関係計に対するシェアを示す。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</si>
</sst>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0\)"/>
    <numFmt numFmtId="179" formatCode="#,##0;&quot;△ &quot;#,##0"/>
    <numFmt numFmtId="180" formatCode="&quot;　&quot;\ #,##0.0;&quot;＜△&quot;\ #,##0.0&quot;＞&quot;"/>
    <numFmt numFmtId="181" formatCode="#,##0.0;&quot;△ &quot;#,##0.0"/>
    <numFmt numFmtId="182" formatCode="&quot;&lt;&quot;\ #,##0.0&quot;&gt;&quot;;&quot;＜△&quot;\ #,##0.0&quot;＞&quot;"/>
    <numFmt numFmtId="183" formatCode="&quot;&lt;&quot;#,##0.0&quot;&gt;&quot;"/>
    <numFmt numFmtId="184" formatCode="&quot;　&quot;\ #,##0;&quot;＜△&quot;\ #,##0.0&quot;＞&quot;"/>
    <numFmt numFmtId="185" formatCode="&quot;　&quot;\ #,##0.0;&quot;＜△&quot;\ #,##0.00&quot;＞&quot;"/>
    <numFmt numFmtId="186" formatCode="&quot;　&quot;\ #,##0.0;&quot;△&quot;\ #,##0.00&quot;&quot;"/>
    <numFmt numFmtId="187" formatCode="\(#,###\)"/>
    <numFmt numFmtId="188" formatCode="&quot;&quot;\ #,##0;&quot;△&quot;\ #,##0.0"/>
    <numFmt numFmtId="189" formatCode="&quot;　&quot;\ #,##0;&quot;△&quot;\ #,##0.0&quot;&quot;"/>
  </numFmts>
  <fonts count="4">
    <font>
      <sz val="11"/>
      <name val="ＭＳ Ｐゴシック"/>
      <family val="3"/>
    </font>
    <font>
      <b/>
      <sz val="11"/>
      <name val="ＭＳ Ｐゴシック"/>
      <family val="3"/>
    </font>
    <font>
      <sz val="6"/>
      <name val="ＭＳ Ｐゴシック"/>
      <family val="3"/>
    </font>
    <font>
      <sz val="6"/>
      <name val="ＭＳ 明朝"/>
      <family val="1"/>
    </font>
  </fonts>
  <fills count="2">
    <fill>
      <patternFill/>
    </fill>
    <fill>
      <patternFill patternType="gray125"/>
    </fill>
  </fills>
  <borders count="16">
    <border>
      <left/>
      <right/>
      <top/>
      <bottom/>
      <diagonal/>
    </border>
    <border>
      <left style="thin"/>
      <right style="thin"/>
      <top style="thin"/>
      <bottom style="thin"/>
    </border>
    <border>
      <left style="thin"/>
      <right/>
      <top style="thin"/>
      <bottom/>
    </border>
    <border>
      <left/>
      <right style="thin"/>
      <top style="thin"/>
      <bottom/>
    </border>
    <border>
      <left/>
      <right/>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style="thin"/>
      <top/>
      <bottom style="thin"/>
    </border>
    <border>
      <left/>
      <right/>
      <top/>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5">
    <xf numFmtId="0" fontId="0" fillId="0" borderId="0" xfId="0"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horizontal="right"/>
    </xf>
    <xf numFmtId="0" fontId="0" fillId="0" borderId="1" xfId="0" applyFont="1" applyFill="1" applyBorder="1" applyAlignment="1">
      <alignment horizontal="center"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38" fontId="0" fillId="0" borderId="4" xfId="16" applyFont="1" applyFill="1" applyBorder="1" applyAlignment="1">
      <alignment/>
    </xf>
    <xf numFmtId="0" fontId="0" fillId="0" borderId="0" xfId="0" applyFont="1" applyFill="1" applyBorder="1" applyAlignment="1">
      <alignment vertical="center"/>
    </xf>
    <xf numFmtId="176" fontId="0" fillId="0" borderId="4" xfId="15" applyNumberFormat="1" applyFont="1" applyFill="1" applyBorder="1" applyAlignment="1">
      <alignment/>
    </xf>
    <xf numFmtId="3" fontId="0" fillId="0" borderId="0" xfId="0" applyNumberFormat="1" applyFont="1" applyFill="1" applyBorder="1" applyAlignment="1">
      <alignment vertical="center"/>
    </xf>
    <xf numFmtId="177" fontId="0" fillId="0" borderId="0" xfId="0" applyNumberFormat="1" applyFont="1" applyFill="1" applyBorder="1" applyAlignment="1">
      <alignment horizontal="right"/>
    </xf>
    <xf numFmtId="178" fontId="0" fillId="0" borderId="4" xfId="15" applyNumberFormat="1" applyFont="1" applyFill="1" applyBorder="1" applyAlignment="1">
      <alignment/>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7" xfId="0" applyFont="1" applyFill="1" applyBorder="1" applyAlignment="1">
      <alignment vertical="center"/>
    </xf>
    <xf numFmtId="38" fontId="0" fillId="0" borderId="0" xfId="16" applyFont="1" applyFill="1" applyBorder="1" applyAlignment="1">
      <alignment/>
    </xf>
    <xf numFmtId="176" fontId="0" fillId="0" borderId="0" xfId="15" applyNumberFormat="1" applyFont="1" applyFill="1" applyBorder="1" applyAlignment="1">
      <alignment/>
    </xf>
    <xf numFmtId="179" fontId="0" fillId="0" borderId="0" xfId="0" applyNumberFormat="1" applyFont="1" applyFill="1" applyBorder="1" applyAlignment="1">
      <alignment vertical="center"/>
    </xf>
    <xf numFmtId="180" fontId="0" fillId="0" borderId="8" xfId="0" applyNumberFormat="1" applyFont="1" applyFill="1" applyBorder="1" applyAlignment="1">
      <alignment horizontal="center"/>
    </xf>
    <xf numFmtId="181" fontId="0" fillId="0" borderId="8" xfId="0" applyNumberFormat="1" applyFont="1" applyFill="1" applyBorder="1" applyAlignment="1">
      <alignment vertical="center"/>
    </xf>
    <xf numFmtId="0" fontId="0" fillId="0" borderId="7" xfId="0" applyFont="1" applyFill="1" applyBorder="1" applyAlignment="1">
      <alignment horizontal="distributed"/>
    </xf>
    <xf numFmtId="182" fontId="0" fillId="0" borderId="8" xfId="0" applyNumberFormat="1" applyFont="1" applyFill="1" applyBorder="1" applyAlignment="1">
      <alignment horizontal="center"/>
    </xf>
    <xf numFmtId="183" fontId="0" fillId="0" borderId="8" xfId="0" applyNumberFormat="1" applyFont="1" applyFill="1" applyBorder="1" applyAlignment="1">
      <alignment horizontal="right"/>
    </xf>
    <xf numFmtId="180" fontId="0" fillId="0" borderId="8" xfId="0" applyNumberFormat="1"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3" fontId="0" fillId="0" borderId="11" xfId="0" applyNumberFormat="1" applyFont="1" applyFill="1" applyBorder="1" applyAlignment="1">
      <alignment vertical="center"/>
    </xf>
    <xf numFmtId="177" fontId="0" fillId="0" borderId="11" xfId="0" applyNumberFormat="1" applyFont="1" applyFill="1" applyBorder="1" applyAlignment="1">
      <alignment horizontal="right"/>
    </xf>
    <xf numFmtId="181" fontId="0" fillId="0" borderId="12" xfId="0" applyNumberFormat="1" applyFont="1" applyFill="1" applyBorder="1" applyAlignment="1">
      <alignment vertical="center"/>
    </xf>
    <xf numFmtId="182" fontId="0" fillId="0" borderId="8" xfId="0" applyNumberFormat="1" applyFont="1" applyFill="1" applyBorder="1" applyAlignment="1">
      <alignment vertical="center"/>
    </xf>
    <xf numFmtId="38" fontId="0" fillId="0" borderId="11" xfId="16" applyFont="1" applyFill="1" applyBorder="1" applyAlignment="1">
      <alignment/>
    </xf>
    <xf numFmtId="177" fontId="0" fillId="0" borderId="10" xfId="0" applyNumberFormat="1" applyFont="1" applyFill="1" applyBorder="1" applyAlignment="1">
      <alignment horizontal="right"/>
    </xf>
    <xf numFmtId="184" fontId="0" fillId="0" borderId="8" xfId="0" applyNumberFormat="1" applyFont="1" applyFill="1" applyBorder="1" applyAlignment="1">
      <alignment vertical="center"/>
    </xf>
    <xf numFmtId="0" fontId="0" fillId="0" borderId="10" xfId="0" applyFont="1" applyFill="1" applyBorder="1" applyAlignment="1">
      <alignment horizontal="distributed"/>
    </xf>
    <xf numFmtId="179" fontId="0" fillId="0" borderId="11" xfId="0" applyNumberFormat="1" applyFont="1" applyFill="1" applyBorder="1" applyAlignment="1">
      <alignment vertical="center"/>
    </xf>
    <xf numFmtId="176" fontId="0" fillId="0" borderId="0" xfId="0" applyNumberFormat="1" applyFont="1" applyFill="1" applyBorder="1" applyAlignment="1">
      <alignment vertical="center"/>
    </xf>
    <xf numFmtId="185" fontId="0" fillId="0" borderId="8" xfId="0" applyNumberFormat="1" applyFont="1" applyFill="1" applyBorder="1" applyAlignment="1">
      <alignment vertical="center"/>
    </xf>
    <xf numFmtId="178" fontId="0" fillId="0" borderId="0" xfId="15" applyNumberFormat="1" applyFont="1" applyFill="1" applyBorder="1" applyAlignment="1">
      <alignment/>
    </xf>
    <xf numFmtId="0" fontId="0" fillId="0" borderId="8" xfId="0" applyFont="1" applyFill="1" applyBorder="1" applyAlignment="1">
      <alignment vertical="center"/>
    </xf>
    <xf numFmtId="187" fontId="0" fillId="0" borderId="0" xfId="16" applyNumberFormat="1" applyFont="1" applyFill="1" applyBorder="1" applyAlignment="1">
      <alignment horizontal="right"/>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3" fontId="0" fillId="0" borderId="15" xfId="0" applyNumberFormat="1" applyFont="1" applyFill="1" applyBorder="1" applyAlignment="1">
      <alignment vertical="center"/>
    </xf>
    <xf numFmtId="177" fontId="0" fillId="0" borderId="14" xfId="0" applyNumberFormat="1" applyFont="1" applyFill="1" applyBorder="1" applyAlignment="1">
      <alignment horizontal="right"/>
    </xf>
    <xf numFmtId="179" fontId="0" fillId="0" borderId="15" xfId="0" applyNumberFormat="1" applyFont="1" applyFill="1" applyBorder="1" applyAlignment="1">
      <alignment vertical="center"/>
    </xf>
    <xf numFmtId="181" fontId="0" fillId="0" borderId="1" xfId="0" applyNumberFormat="1" applyFont="1" applyFill="1" applyBorder="1" applyAlignment="1">
      <alignment vertical="center"/>
    </xf>
    <xf numFmtId="0" fontId="0" fillId="0" borderId="4" xfId="0" applyFont="1" applyFill="1" applyBorder="1" applyAlignment="1">
      <alignment vertical="center"/>
    </xf>
    <xf numFmtId="0" fontId="0" fillId="0" borderId="3" xfId="0" applyFont="1" applyFill="1" applyBorder="1" applyAlignment="1">
      <alignment vertical="center"/>
    </xf>
    <xf numFmtId="0" fontId="0" fillId="0" borderId="2" xfId="0" applyFont="1" applyFill="1" applyBorder="1" applyAlignment="1">
      <alignment vertical="center"/>
    </xf>
    <xf numFmtId="0" fontId="0" fillId="0" borderId="11" xfId="0" applyFont="1" applyFill="1" applyBorder="1" applyAlignment="1">
      <alignment vertical="center"/>
    </xf>
    <xf numFmtId="0" fontId="0" fillId="0" borderId="10" xfId="0" applyFont="1" applyFill="1" applyBorder="1" applyAlignment="1">
      <alignment vertical="center"/>
    </xf>
    <xf numFmtId="0" fontId="0" fillId="0" borderId="9" xfId="0" applyFont="1" applyFill="1" applyBorder="1" applyAlignment="1">
      <alignment vertical="center"/>
    </xf>
    <xf numFmtId="189" fontId="0" fillId="0" borderId="8" xfId="0" applyNumberFormat="1" applyFont="1" applyFill="1" applyBorder="1" applyAlignment="1">
      <alignment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38" fontId="0" fillId="0" borderId="4" xfId="16" applyFont="1" applyFill="1" applyBorder="1" applyAlignment="1">
      <alignment vertical="center"/>
    </xf>
    <xf numFmtId="38" fontId="0" fillId="0" borderId="11" xfId="16" applyFont="1" applyFill="1" applyBorder="1" applyAlignment="1">
      <alignment vertical="center"/>
    </xf>
    <xf numFmtId="3" fontId="0" fillId="0" borderId="4"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177" fontId="0" fillId="0" borderId="5" xfId="0" applyNumberFormat="1" applyFont="1" applyFill="1" applyBorder="1" applyAlignment="1">
      <alignment horizontal="right" vertical="center"/>
    </xf>
    <xf numFmtId="177" fontId="0" fillId="0" borderId="12" xfId="0" applyNumberFormat="1" applyFont="1" applyFill="1" applyBorder="1" applyAlignment="1">
      <alignment horizontal="right" vertical="center"/>
    </xf>
    <xf numFmtId="177" fontId="0" fillId="0" borderId="5" xfId="0" applyNumberFormat="1" applyFont="1" applyFill="1" applyBorder="1" applyAlignment="1">
      <alignment vertical="center"/>
    </xf>
    <xf numFmtId="177" fontId="0" fillId="0" borderId="12" xfId="0" applyNumberFormat="1"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4</xdr:row>
      <xdr:rowOff>19050</xdr:rowOff>
    </xdr:from>
    <xdr:to>
      <xdr:col>9</xdr:col>
      <xdr:colOff>76200</xdr:colOff>
      <xdr:row>5</xdr:row>
      <xdr:rowOff>133350</xdr:rowOff>
    </xdr:to>
    <xdr:sp>
      <xdr:nvSpPr>
        <xdr:cNvPr id="1" name="左大かっこ 1"/>
        <xdr:cNvSpPr>
          <a:spLocks/>
        </xdr:cNvSpPr>
      </xdr:nvSpPr>
      <xdr:spPr>
        <a:xfrm>
          <a:off x="4981575" y="704850"/>
          <a:ext cx="47625" cy="285750"/>
        </a:xfrm>
        <a:prstGeom prst="leftBracket">
          <a:avLst>
            <a:gd name="adj" fmla="val -485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xdr:row>
      <xdr:rowOff>19050</xdr:rowOff>
    </xdr:from>
    <xdr:to>
      <xdr:col>10</xdr:col>
      <xdr:colOff>95250</xdr:colOff>
      <xdr:row>6</xdr:row>
      <xdr:rowOff>0</xdr:rowOff>
    </xdr:to>
    <xdr:sp>
      <xdr:nvSpPr>
        <xdr:cNvPr id="2" name="右大かっこ 2"/>
        <xdr:cNvSpPr>
          <a:spLocks/>
        </xdr:cNvSpPr>
      </xdr:nvSpPr>
      <xdr:spPr>
        <a:xfrm>
          <a:off x="5543550" y="704850"/>
          <a:ext cx="47625" cy="323850"/>
        </a:xfrm>
        <a:prstGeom prst="rightBracket">
          <a:avLst>
            <a:gd name="adj" fmla="val -48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38</xdr:row>
      <xdr:rowOff>9525</xdr:rowOff>
    </xdr:from>
    <xdr:to>
      <xdr:col>9</xdr:col>
      <xdr:colOff>76200</xdr:colOff>
      <xdr:row>39</xdr:row>
      <xdr:rowOff>152400</xdr:rowOff>
    </xdr:to>
    <xdr:sp>
      <xdr:nvSpPr>
        <xdr:cNvPr id="3" name="左大かっこ 3"/>
        <xdr:cNvSpPr>
          <a:spLocks/>
        </xdr:cNvSpPr>
      </xdr:nvSpPr>
      <xdr:spPr>
        <a:xfrm>
          <a:off x="4981575" y="6524625"/>
          <a:ext cx="47625" cy="314325"/>
        </a:xfrm>
        <a:prstGeom prst="leftBracket">
          <a:avLst>
            <a:gd name="adj" fmla="val -485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29</xdr:row>
      <xdr:rowOff>19050</xdr:rowOff>
    </xdr:from>
    <xdr:to>
      <xdr:col>9</xdr:col>
      <xdr:colOff>85725</xdr:colOff>
      <xdr:row>31</xdr:row>
      <xdr:rowOff>9525</xdr:rowOff>
    </xdr:to>
    <xdr:sp>
      <xdr:nvSpPr>
        <xdr:cNvPr id="4" name="左大かっこ 4"/>
        <xdr:cNvSpPr>
          <a:spLocks/>
        </xdr:cNvSpPr>
      </xdr:nvSpPr>
      <xdr:spPr>
        <a:xfrm>
          <a:off x="5000625" y="4991100"/>
          <a:ext cx="38100" cy="333375"/>
        </a:xfrm>
        <a:prstGeom prst="leftBracket">
          <a:avLst>
            <a:gd name="adj" fmla="val -485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16</xdr:row>
      <xdr:rowOff>28575</xdr:rowOff>
    </xdr:from>
    <xdr:to>
      <xdr:col>9</xdr:col>
      <xdr:colOff>76200</xdr:colOff>
      <xdr:row>17</xdr:row>
      <xdr:rowOff>142875</xdr:rowOff>
    </xdr:to>
    <xdr:sp>
      <xdr:nvSpPr>
        <xdr:cNvPr id="5" name="左大かっこ 5"/>
        <xdr:cNvSpPr>
          <a:spLocks/>
        </xdr:cNvSpPr>
      </xdr:nvSpPr>
      <xdr:spPr>
        <a:xfrm>
          <a:off x="4981575" y="2771775"/>
          <a:ext cx="47625" cy="285750"/>
        </a:xfrm>
        <a:prstGeom prst="leftBracket">
          <a:avLst>
            <a:gd name="adj" fmla="val -485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13</xdr:row>
      <xdr:rowOff>19050</xdr:rowOff>
    </xdr:from>
    <xdr:to>
      <xdr:col>9</xdr:col>
      <xdr:colOff>66675</xdr:colOff>
      <xdr:row>14</xdr:row>
      <xdr:rowOff>133350</xdr:rowOff>
    </xdr:to>
    <xdr:sp>
      <xdr:nvSpPr>
        <xdr:cNvPr id="6" name="左大かっこ 6"/>
        <xdr:cNvSpPr>
          <a:spLocks/>
        </xdr:cNvSpPr>
      </xdr:nvSpPr>
      <xdr:spPr>
        <a:xfrm>
          <a:off x="4972050" y="2247900"/>
          <a:ext cx="47625" cy="285750"/>
        </a:xfrm>
        <a:prstGeom prst="leftBracket">
          <a:avLst>
            <a:gd name="adj" fmla="val -485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61</xdr:row>
      <xdr:rowOff>19050</xdr:rowOff>
    </xdr:from>
    <xdr:to>
      <xdr:col>9</xdr:col>
      <xdr:colOff>76200</xdr:colOff>
      <xdr:row>62</xdr:row>
      <xdr:rowOff>161925</xdr:rowOff>
    </xdr:to>
    <xdr:sp>
      <xdr:nvSpPr>
        <xdr:cNvPr id="7" name="左大かっこ 7"/>
        <xdr:cNvSpPr>
          <a:spLocks/>
        </xdr:cNvSpPr>
      </xdr:nvSpPr>
      <xdr:spPr>
        <a:xfrm>
          <a:off x="4981575" y="10477500"/>
          <a:ext cx="47625" cy="314325"/>
        </a:xfrm>
        <a:prstGeom prst="leftBracket">
          <a:avLst>
            <a:gd name="adj" fmla="val -485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57</xdr:row>
      <xdr:rowOff>19050</xdr:rowOff>
    </xdr:from>
    <xdr:to>
      <xdr:col>9</xdr:col>
      <xdr:colOff>76200</xdr:colOff>
      <xdr:row>59</xdr:row>
      <xdr:rowOff>0</xdr:rowOff>
    </xdr:to>
    <xdr:sp>
      <xdr:nvSpPr>
        <xdr:cNvPr id="8" name="左大かっこ 8"/>
        <xdr:cNvSpPr>
          <a:spLocks/>
        </xdr:cNvSpPr>
      </xdr:nvSpPr>
      <xdr:spPr>
        <a:xfrm>
          <a:off x="4991100" y="9791700"/>
          <a:ext cx="38100" cy="323850"/>
        </a:xfrm>
        <a:prstGeom prst="leftBracket">
          <a:avLst>
            <a:gd name="adj" fmla="val -485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53</xdr:row>
      <xdr:rowOff>19050</xdr:rowOff>
    </xdr:from>
    <xdr:to>
      <xdr:col>9</xdr:col>
      <xdr:colOff>85725</xdr:colOff>
      <xdr:row>55</xdr:row>
      <xdr:rowOff>9525</xdr:rowOff>
    </xdr:to>
    <xdr:sp>
      <xdr:nvSpPr>
        <xdr:cNvPr id="9" name="左大かっこ 9"/>
        <xdr:cNvSpPr>
          <a:spLocks/>
        </xdr:cNvSpPr>
      </xdr:nvSpPr>
      <xdr:spPr>
        <a:xfrm>
          <a:off x="4991100" y="9105900"/>
          <a:ext cx="47625" cy="333375"/>
        </a:xfrm>
        <a:prstGeom prst="leftBracket">
          <a:avLst>
            <a:gd name="adj" fmla="val -485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49</xdr:row>
      <xdr:rowOff>28575</xdr:rowOff>
    </xdr:from>
    <xdr:to>
      <xdr:col>9</xdr:col>
      <xdr:colOff>76200</xdr:colOff>
      <xdr:row>50</xdr:row>
      <xdr:rowOff>161925</xdr:rowOff>
    </xdr:to>
    <xdr:sp>
      <xdr:nvSpPr>
        <xdr:cNvPr id="10" name="左大かっこ 10"/>
        <xdr:cNvSpPr>
          <a:spLocks/>
        </xdr:cNvSpPr>
      </xdr:nvSpPr>
      <xdr:spPr>
        <a:xfrm>
          <a:off x="4981575" y="8429625"/>
          <a:ext cx="47625" cy="304800"/>
        </a:xfrm>
        <a:prstGeom prst="leftBracket">
          <a:avLst>
            <a:gd name="adj" fmla="val -485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45</xdr:row>
      <xdr:rowOff>9525</xdr:rowOff>
    </xdr:from>
    <xdr:to>
      <xdr:col>9</xdr:col>
      <xdr:colOff>95250</xdr:colOff>
      <xdr:row>46</xdr:row>
      <xdr:rowOff>161925</xdr:rowOff>
    </xdr:to>
    <xdr:sp>
      <xdr:nvSpPr>
        <xdr:cNvPr id="11" name="左大かっこ 11"/>
        <xdr:cNvSpPr>
          <a:spLocks/>
        </xdr:cNvSpPr>
      </xdr:nvSpPr>
      <xdr:spPr>
        <a:xfrm>
          <a:off x="5010150" y="7724775"/>
          <a:ext cx="38100" cy="323850"/>
        </a:xfrm>
        <a:prstGeom prst="leftBracket">
          <a:avLst>
            <a:gd name="adj" fmla="val -485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29</xdr:row>
      <xdr:rowOff>19050</xdr:rowOff>
    </xdr:from>
    <xdr:to>
      <xdr:col>10</xdr:col>
      <xdr:colOff>104775</xdr:colOff>
      <xdr:row>31</xdr:row>
      <xdr:rowOff>9525</xdr:rowOff>
    </xdr:to>
    <xdr:sp>
      <xdr:nvSpPr>
        <xdr:cNvPr id="12" name="右大かっこ 12"/>
        <xdr:cNvSpPr>
          <a:spLocks/>
        </xdr:cNvSpPr>
      </xdr:nvSpPr>
      <xdr:spPr>
        <a:xfrm>
          <a:off x="5553075" y="4991100"/>
          <a:ext cx="47625" cy="333375"/>
        </a:xfrm>
        <a:prstGeom prst="rightBracket">
          <a:avLst>
            <a:gd name="adj" fmla="val -48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16</xdr:row>
      <xdr:rowOff>9525</xdr:rowOff>
    </xdr:from>
    <xdr:to>
      <xdr:col>10</xdr:col>
      <xdr:colOff>95250</xdr:colOff>
      <xdr:row>17</xdr:row>
      <xdr:rowOff>152400</xdr:rowOff>
    </xdr:to>
    <xdr:sp>
      <xdr:nvSpPr>
        <xdr:cNvPr id="13" name="右大かっこ 13"/>
        <xdr:cNvSpPr>
          <a:spLocks/>
        </xdr:cNvSpPr>
      </xdr:nvSpPr>
      <xdr:spPr>
        <a:xfrm>
          <a:off x="5543550" y="2752725"/>
          <a:ext cx="47625" cy="314325"/>
        </a:xfrm>
        <a:prstGeom prst="rightBracket">
          <a:avLst>
            <a:gd name="adj" fmla="val -48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13</xdr:row>
      <xdr:rowOff>19050</xdr:rowOff>
    </xdr:from>
    <xdr:to>
      <xdr:col>10</xdr:col>
      <xdr:colOff>95250</xdr:colOff>
      <xdr:row>15</xdr:row>
      <xdr:rowOff>0</xdr:rowOff>
    </xdr:to>
    <xdr:sp>
      <xdr:nvSpPr>
        <xdr:cNvPr id="14" name="右大かっこ 14"/>
        <xdr:cNvSpPr>
          <a:spLocks/>
        </xdr:cNvSpPr>
      </xdr:nvSpPr>
      <xdr:spPr>
        <a:xfrm>
          <a:off x="5553075" y="2247900"/>
          <a:ext cx="38100" cy="323850"/>
        </a:xfrm>
        <a:prstGeom prst="rightBracket">
          <a:avLst>
            <a:gd name="adj" fmla="val -48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45</xdr:row>
      <xdr:rowOff>19050</xdr:rowOff>
    </xdr:from>
    <xdr:to>
      <xdr:col>10</xdr:col>
      <xdr:colOff>114300</xdr:colOff>
      <xdr:row>47</xdr:row>
      <xdr:rowOff>0</xdr:rowOff>
    </xdr:to>
    <xdr:sp>
      <xdr:nvSpPr>
        <xdr:cNvPr id="15" name="右大かっこ 15"/>
        <xdr:cNvSpPr>
          <a:spLocks/>
        </xdr:cNvSpPr>
      </xdr:nvSpPr>
      <xdr:spPr>
        <a:xfrm>
          <a:off x="5562600" y="7734300"/>
          <a:ext cx="47625" cy="323850"/>
        </a:xfrm>
        <a:prstGeom prst="rightBracket">
          <a:avLst>
            <a:gd name="adj" fmla="val -48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38</xdr:row>
      <xdr:rowOff>19050</xdr:rowOff>
    </xdr:from>
    <xdr:to>
      <xdr:col>10</xdr:col>
      <xdr:colOff>95250</xdr:colOff>
      <xdr:row>40</xdr:row>
      <xdr:rowOff>0</xdr:rowOff>
    </xdr:to>
    <xdr:sp>
      <xdr:nvSpPr>
        <xdr:cNvPr id="16" name="右大かっこ 16"/>
        <xdr:cNvSpPr>
          <a:spLocks/>
        </xdr:cNvSpPr>
      </xdr:nvSpPr>
      <xdr:spPr>
        <a:xfrm>
          <a:off x="5553075" y="6534150"/>
          <a:ext cx="38100" cy="323850"/>
        </a:xfrm>
        <a:prstGeom prst="rightBracket">
          <a:avLst>
            <a:gd name="adj" fmla="val -48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57</xdr:row>
      <xdr:rowOff>19050</xdr:rowOff>
    </xdr:from>
    <xdr:to>
      <xdr:col>10</xdr:col>
      <xdr:colOff>95250</xdr:colOff>
      <xdr:row>59</xdr:row>
      <xdr:rowOff>0</xdr:rowOff>
    </xdr:to>
    <xdr:sp>
      <xdr:nvSpPr>
        <xdr:cNvPr id="17" name="右大かっこ 17"/>
        <xdr:cNvSpPr>
          <a:spLocks/>
        </xdr:cNvSpPr>
      </xdr:nvSpPr>
      <xdr:spPr>
        <a:xfrm>
          <a:off x="5553075" y="9791700"/>
          <a:ext cx="38100" cy="323850"/>
        </a:xfrm>
        <a:prstGeom prst="rightBracket">
          <a:avLst>
            <a:gd name="adj" fmla="val -48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53</xdr:row>
      <xdr:rowOff>19050</xdr:rowOff>
    </xdr:from>
    <xdr:to>
      <xdr:col>10</xdr:col>
      <xdr:colOff>95250</xdr:colOff>
      <xdr:row>55</xdr:row>
      <xdr:rowOff>0</xdr:rowOff>
    </xdr:to>
    <xdr:sp>
      <xdr:nvSpPr>
        <xdr:cNvPr id="18" name="右大かっこ 18"/>
        <xdr:cNvSpPr>
          <a:spLocks/>
        </xdr:cNvSpPr>
      </xdr:nvSpPr>
      <xdr:spPr>
        <a:xfrm>
          <a:off x="5553075" y="9105900"/>
          <a:ext cx="38100" cy="323850"/>
        </a:xfrm>
        <a:prstGeom prst="rightBracket">
          <a:avLst>
            <a:gd name="adj" fmla="val -48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49</xdr:row>
      <xdr:rowOff>19050</xdr:rowOff>
    </xdr:from>
    <xdr:to>
      <xdr:col>10</xdr:col>
      <xdr:colOff>85725</xdr:colOff>
      <xdr:row>51</xdr:row>
      <xdr:rowOff>9525</xdr:rowOff>
    </xdr:to>
    <xdr:sp>
      <xdr:nvSpPr>
        <xdr:cNvPr id="19" name="右大かっこ 19"/>
        <xdr:cNvSpPr>
          <a:spLocks/>
        </xdr:cNvSpPr>
      </xdr:nvSpPr>
      <xdr:spPr>
        <a:xfrm>
          <a:off x="5534025" y="8420100"/>
          <a:ext cx="47625" cy="333375"/>
        </a:xfrm>
        <a:prstGeom prst="rightBracket">
          <a:avLst>
            <a:gd name="adj" fmla="val -48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61</xdr:row>
      <xdr:rowOff>19050</xdr:rowOff>
    </xdr:from>
    <xdr:to>
      <xdr:col>10</xdr:col>
      <xdr:colOff>95250</xdr:colOff>
      <xdr:row>63</xdr:row>
      <xdr:rowOff>9525</xdr:rowOff>
    </xdr:to>
    <xdr:sp>
      <xdr:nvSpPr>
        <xdr:cNvPr id="20" name="右大かっこ 20"/>
        <xdr:cNvSpPr>
          <a:spLocks/>
        </xdr:cNvSpPr>
      </xdr:nvSpPr>
      <xdr:spPr>
        <a:xfrm>
          <a:off x="5543550" y="10477500"/>
          <a:ext cx="47625" cy="333375"/>
        </a:xfrm>
        <a:prstGeom prst="rightBracket">
          <a:avLst>
            <a:gd name="adj" fmla="val -48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6"/>
  <sheetViews>
    <sheetView tabSelected="1" workbookViewId="0" topLeftCell="A1">
      <selection activeCell="A78" sqref="A78"/>
    </sheetView>
  </sheetViews>
  <sheetFormatPr defaultColWidth="9.00390625" defaultRowHeight="13.5"/>
  <cols>
    <col min="1" max="1" width="5.625" style="3" customWidth="1"/>
    <col min="2" max="2" width="17.00390625" style="3" customWidth="1"/>
    <col min="3" max="3" width="2.50390625" style="3" bestFit="1" customWidth="1"/>
    <col min="4" max="4" width="5.875" style="3" bestFit="1" customWidth="1"/>
    <col min="5" max="5" width="2.50390625" style="3" bestFit="1" customWidth="1"/>
    <col min="6" max="6" width="10.25390625" style="3" bestFit="1" customWidth="1"/>
    <col min="7" max="7" width="2.50390625" style="3" bestFit="1" customWidth="1"/>
    <col min="8" max="8" width="9.75390625" style="3" bestFit="1" customWidth="1"/>
    <col min="9" max="9" width="9.00390625" style="3" customWidth="1"/>
    <col min="10" max="10" width="7.125" style="3" bestFit="1" customWidth="1"/>
    <col min="11" max="11" width="2.50390625" style="3" bestFit="1" customWidth="1"/>
    <col min="12" max="12" width="10.50390625" style="3" bestFit="1" customWidth="1"/>
    <col min="13" max="13" width="2.50390625" style="3" bestFit="1" customWidth="1"/>
    <col min="14" max="14" width="14.25390625" style="3" bestFit="1" customWidth="1"/>
    <col min="15" max="16384" width="9.00390625" style="3" customWidth="1"/>
  </cols>
  <sheetData>
    <row r="1" spans="1:14" ht="13.5">
      <c r="A1" s="1" t="s">
        <v>41</v>
      </c>
      <c r="B1" s="2"/>
      <c r="C1" s="2"/>
      <c r="D1" s="2"/>
      <c r="E1" s="2"/>
      <c r="F1" s="2"/>
      <c r="G1" s="2"/>
      <c r="H1" s="2"/>
      <c r="I1" s="2"/>
      <c r="J1" s="2"/>
      <c r="K1" s="2"/>
      <c r="L1" s="2"/>
      <c r="M1" s="2"/>
      <c r="N1" s="2"/>
    </row>
    <row r="2" spans="1:14" ht="13.5">
      <c r="A2" s="1"/>
      <c r="B2" s="2"/>
      <c r="C2" s="2"/>
      <c r="D2" s="2"/>
      <c r="E2" s="2"/>
      <c r="F2" s="2"/>
      <c r="G2" s="2"/>
      <c r="H2" s="4"/>
      <c r="I2" s="2"/>
      <c r="J2" s="2"/>
      <c r="K2" s="2"/>
      <c r="L2" s="2"/>
      <c r="M2" s="2"/>
      <c r="N2" s="4" t="s">
        <v>0</v>
      </c>
    </row>
    <row r="3" spans="1:14" ht="13.5">
      <c r="A3" s="58" t="s">
        <v>1</v>
      </c>
      <c r="B3" s="59"/>
      <c r="C3" s="62" t="s">
        <v>36</v>
      </c>
      <c r="D3" s="63"/>
      <c r="E3" s="63"/>
      <c r="F3" s="63"/>
      <c r="G3" s="63"/>
      <c r="H3" s="64"/>
      <c r="I3" s="62" t="s">
        <v>37</v>
      </c>
      <c r="J3" s="63"/>
      <c r="K3" s="63"/>
      <c r="L3" s="63"/>
      <c r="M3" s="63"/>
      <c r="N3" s="64"/>
    </row>
    <row r="4" spans="1:14" ht="13.5">
      <c r="A4" s="60"/>
      <c r="B4" s="61"/>
      <c r="C4" s="62" t="s">
        <v>2</v>
      </c>
      <c r="D4" s="63"/>
      <c r="E4" s="63"/>
      <c r="F4" s="63"/>
      <c r="G4" s="64"/>
      <c r="H4" s="5" t="s">
        <v>38</v>
      </c>
      <c r="I4" s="62" t="s">
        <v>2</v>
      </c>
      <c r="J4" s="63"/>
      <c r="K4" s="63"/>
      <c r="L4" s="63"/>
      <c r="M4" s="64"/>
      <c r="N4" s="5" t="s">
        <v>38</v>
      </c>
    </row>
    <row r="5" spans="1:14" ht="13.5">
      <c r="A5" s="6"/>
      <c r="B5" s="7"/>
      <c r="C5" s="10" t="s">
        <v>3</v>
      </c>
      <c r="D5" s="11">
        <f>ROUND(F7/F$65*100,1)</f>
        <v>12.6</v>
      </c>
      <c r="E5" s="10" t="s">
        <v>4</v>
      </c>
      <c r="F5" s="12"/>
      <c r="G5" s="7"/>
      <c r="H5" s="13"/>
      <c r="I5" s="6"/>
      <c r="J5" s="14">
        <f>ROUND(L7/L$64*100,1)</f>
        <v>12.7</v>
      </c>
      <c r="K5" s="8"/>
      <c r="L5" s="9"/>
      <c r="M5" s="7"/>
      <c r="N5" s="15"/>
    </row>
    <row r="6" spans="1:14" ht="13.5">
      <c r="A6" s="16" t="s">
        <v>5</v>
      </c>
      <c r="B6" s="17"/>
      <c r="C6" s="10"/>
      <c r="D6" s="10"/>
      <c r="E6" s="10"/>
      <c r="F6" s="12"/>
      <c r="G6" s="17"/>
      <c r="H6" s="13"/>
      <c r="I6" s="16"/>
      <c r="J6" s="19">
        <f>ROUND(L7/L$65*100,1)</f>
        <v>13.8</v>
      </c>
      <c r="K6" s="10"/>
      <c r="L6" s="20"/>
      <c r="M6" s="17"/>
      <c r="N6" s="21"/>
    </row>
    <row r="7" spans="1:14" ht="13.5">
      <c r="A7" s="16"/>
      <c r="B7" s="17"/>
      <c r="C7" s="10"/>
      <c r="D7" s="10"/>
      <c r="E7" s="10"/>
      <c r="F7" s="12">
        <f>SUM(F9,F11,F13)</f>
        <v>613129</v>
      </c>
      <c r="G7" s="17"/>
      <c r="H7" s="13">
        <v>-24.4</v>
      </c>
      <c r="I7" s="16"/>
      <c r="J7" s="10"/>
      <c r="K7" s="10"/>
      <c r="L7" s="12">
        <f>SUM(L9,L11,L13)</f>
        <v>590981</v>
      </c>
      <c r="M7" s="17"/>
      <c r="N7" s="22">
        <f>ROUND(((L7/F7)-1)*100,1)</f>
        <v>-3.6</v>
      </c>
    </row>
    <row r="8" spans="1:14" ht="13.5">
      <c r="A8" s="16"/>
      <c r="B8" s="23" t="s">
        <v>6</v>
      </c>
      <c r="C8" s="10"/>
      <c r="D8" s="10"/>
      <c r="E8" s="10"/>
      <c r="F8" s="12"/>
      <c r="G8" s="17"/>
      <c r="H8" s="13"/>
      <c r="I8" s="16"/>
      <c r="J8" s="10"/>
      <c r="K8" s="10"/>
      <c r="L8" s="18"/>
      <c r="M8" s="17"/>
      <c r="N8" s="24"/>
    </row>
    <row r="9" spans="1:14" ht="13.5">
      <c r="A9" s="16"/>
      <c r="B9" s="23"/>
      <c r="C9" s="10"/>
      <c r="D9" s="10"/>
      <c r="E9" s="10"/>
      <c r="F9" s="12">
        <v>590220</v>
      </c>
      <c r="G9" s="17"/>
      <c r="H9" s="13">
        <v>-19.9</v>
      </c>
      <c r="I9" s="16"/>
      <c r="J9" s="10"/>
      <c r="K9" s="10"/>
      <c r="L9" s="20">
        <v>568593</v>
      </c>
      <c r="M9" s="17"/>
      <c r="N9" s="22">
        <f>ROUND(((L9/F9)-1)*100,1)</f>
        <v>-3.7</v>
      </c>
    </row>
    <row r="10" spans="1:14" ht="13.5">
      <c r="A10" s="16"/>
      <c r="B10" s="23" t="s">
        <v>7</v>
      </c>
      <c r="C10" s="10"/>
      <c r="D10" s="10"/>
      <c r="E10" s="10"/>
      <c r="F10" s="12"/>
      <c r="G10" s="17"/>
      <c r="H10" s="13"/>
      <c r="I10" s="16"/>
      <c r="J10" s="10"/>
      <c r="K10" s="10"/>
      <c r="L10" s="10"/>
      <c r="M10" s="17"/>
      <c r="N10" s="25"/>
    </row>
    <row r="11" spans="1:14" ht="13.5">
      <c r="A11" s="16"/>
      <c r="B11" s="23"/>
      <c r="C11" s="10"/>
      <c r="D11" s="10"/>
      <c r="E11" s="10"/>
      <c r="F11" s="12">
        <v>22345</v>
      </c>
      <c r="G11" s="17"/>
      <c r="H11" s="13">
        <v>-52.1</v>
      </c>
      <c r="I11" s="16"/>
      <c r="J11" s="10"/>
      <c r="K11" s="10"/>
      <c r="L11" s="20">
        <v>22318</v>
      </c>
      <c r="M11" s="17"/>
      <c r="N11" s="22">
        <f>ROUND(((L11/F11)-1)*100,1)</f>
        <v>-0.1</v>
      </c>
    </row>
    <row r="12" spans="1:14" ht="13.5">
      <c r="A12" s="16"/>
      <c r="B12" s="23" t="s">
        <v>8</v>
      </c>
      <c r="C12" s="10"/>
      <c r="D12" s="10"/>
      <c r="E12" s="10"/>
      <c r="F12" s="12"/>
      <c r="G12" s="17"/>
      <c r="H12" s="13"/>
      <c r="I12" s="16"/>
      <c r="J12" s="10"/>
      <c r="K12" s="10"/>
      <c r="L12" s="10"/>
      <c r="M12" s="17"/>
      <c r="N12" s="26"/>
    </row>
    <row r="13" spans="1:14" ht="13.5">
      <c r="A13" s="27"/>
      <c r="B13" s="28"/>
      <c r="C13" s="27"/>
      <c r="D13" s="29"/>
      <c r="E13" s="29"/>
      <c r="F13" s="30">
        <v>564</v>
      </c>
      <c r="G13" s="28"/>
      <c r="H13" s="31">
        <v>-97.9</v>
      </c>
      <c r="I13" s="27"/>
      <c r="J13" s="29"/>
      <c r="K13" s="29"/>
      <c r="L13" s="18">
        <v>70</v>
      </c>
      <c r="M13" s="28"/>
      <c r="N13" s="32">
        <f>ROUND(((L13/F13)-1)*100,1)</f>
        <v>-87.6</v>
      </c>
    </row>
    <row r="14" spans="1:14" ht="13.5">
      <c r="A14" s="6"/>
      <c r="B14" s="7"/>
      <c r="C14" s="10" t="s">
        <v>3</v>
      </c>
      <c r="D14" s="11">
        <f>ROUND(F16/F$65*100,1)</f>
        <v>20.2</v>
      </c>
      <c r="E14" s="10" t="s">
        <v>4</v>
      </c>
      <c r="F14" s="12"/>
      <c r="G14" s="17"/>
      <c r="H14" s="13"/>
      <c r="I14" s="16"/>
      <c r="J14" s="14">
        <f>ROUND(L16/L$64*100,1)</f>
        <v>21.2</v>
      </c>
      <c r="K14" s="8"/>
      <c r="L14" s="9"/>
      <c r="M14" s="7"/>
      <c r="N14" s="15"/>
    </row>
    <row r="15" spans="1:14" ht="13.5">
      <c r="A15" s="16" t="s">
        <v>9</v>
      </c>
      <c r="B15" s="17"/>
      <c r="C15" s="10"/>
      <c r="D15" s="10"/>
      <c r="E15" s="10"/>
      <c r="F15" s="12"/>
      <c r="G15" s="17"/>
      <c r="H15" s="13"/>
      <c r="I15" s="16"/>
      <c r="J15" s="19">
        <f>ROUND(L16/L$65*100,1)</f>
        <v>23</v>
      </c>
      <c r="K15" s="10"/>
      <c r="L15" s="18"/>
      <c r="M15" s="17"/>
      <c r="N15" s="33"/>
    </row>
    <row r="16" spans="1:14" ht="13.5">
      <c r="A16" s="27"/>
      <c r="B16" s="28"/>
      <c r="C16" s="27"/>
      <c r="D16" s="29"/>
      <c r="E16" s="29"/>
      <c r="F16" s="30">
        <v>982179</v>
      </c>
      <c r="G16" s="28"/>
      <c r="H16" s="35">
        <v>-19.6</v>
      </c>
      <c r="I16" s="27"/>
      <c r="J16" s="29"/>
      <c r="K16" s="29"/>
      <c r="L16" s="20">
        <v>986238</v>
      </c>
      <c r="M16" s="28"/>
      <c r="N16" s="32">
        <f>ROUND(((L16/F16)-1)*100,1)</f>
        <v>0.4</v>
      </c>
    </row>
    <row r="17" spans="1:14" ht="13.5">
      <c r="A17" s="6"/>
      <c r="B17" s="7"/>
      <c r="C17" s="10" t="s">
        <v>3</v>
      </c>
      <c r="D17" s="11">
        <f>ROUND(F19/F$65*100,1)</f>
        <v>7.8</v>
      </c>
      <c r="E17" s="10" t="s">
        <v>4</v>
      </c>
      <c r="F17" s="12"/>
      <c r="G17" s="17"/>
      <c r="H17" s="13"/>
      <c r="I17" s="6"/>
      <c r="J17" s="14">
        <f>ROUND(L19/L$64*100,1)</f>
        <v>7.2</v>
      </c>
      <c r="K17" s="8"/>
      <c r="L17" s="9"/>
      <c r="M17" s="7"/>
      <c r="N17" s="15"/>
    </row>
    <row r="18" spans="1:14" ht="13.5">
      <c r="A18" s="16" t="s">
        <v>10</v>
      </c>
      <c r="B18" s="17"/>
      <c r="C18" s="10"/>
      <c r="D18" s="10"/>
      <c r="E18" s="10"/>
      <c r="F18" s="12"/>
      <c r="G18" s="17"/>
      <c r="H18" s="13"/>
      <c r="I18" s="16"/>
      <c r="J18" s="19">
        <f>ROUND(L19/L$65*100,1)</f>
        <v>7.9</v>
      </c>
      <c r="K18" s="10"/>
      <c r="L18" s="10"/>
      <c r="M18" s="17"/>
      <c r="N18" s="33"/>
    </row>
    <row r="19" spans="1:14" ht="13.5">
      <c r="A19" s="16"/>
      <c r="B19" s="17"/>
      <c r="C19" s="10"/>
      <c r="D19" s="10"/>
      <c r="E19" s="10"/>
      <c r="F19" s="12">
        <f>SUM(F21,F23,F25,F27,F29)</f>
        <v>380725</v>
      </c>
      <c r="G19" s="17"/>
      <c r="H19" s="13">
        <v>-19.7</v>
      </c>
      <c r="I19" s="16"/>
      <c r="J19" s="10"/>
      <c r="K19" s="10"/>
      <c r="L19" s="12">
        <f>SUM(L21,L23,L25,L27,L29)</f>
        <v>337213</v>
      </c>
      <c r="M19" s="17"/>
      <c r="N19" s="22">
        <f>ROUND(((L19/F19)-1)*100,1)</f>
        <v>-11.4</v>
      </c>
    </row>
    <row r="20" spans="1:14" ht="13.5">
      <c r="A20" s="16"/>
      <c r="B20" s="23" t="s">
        <v>11</v>
      </c>
      <c r="C20" s="10"/>
      <c r="D20" s="10"/>
      <c r="E20" s="10"/>
      <c r="F20" s="12"/>
      <c r="G20" s="17"/>
      <c r="H20" s="13"/>
      <c r="I20" s="16"/>
      <c r="J20" s="10"/>
      <c r="K20" s="10"/>
      <c r="L20" s="10"/>
      <c r="M20" s="17"/>
      <c r="N20" s="33"/>
    </row>
    <row r="21" spans="1:14" ht="13.5">
      <c r="A21" s="16"/>
      <c r="B21" s="23"/>
      <c r="C21" s="10"/>
      <c r="D21" s="10"/>
      <c r="E21" s="10"/>
      <c r="F21" s="12">
        <v>165489</v>
      </c>
      <c r="G21" s="17"/>
      <c r="H21" s="13">
        <v>-24.6</v>
      </c>
      <c r="I21" s="16"/>
      <c r="J21" s="10"/>
      <c r="K21" s="10"/>
      <c r="L21" s="20">
        <v>166649</v>
      </c>
      <c r="M21" s="17"/>
      <c r="N21" s="22">
        <f>ROUND(((L21/F21)-1)*100,1)</f>
        <v>0.7</v>
      </c>
    </row>
    <row r="22" spans="1:14" ht="13.5">
      <c r="A22" s="16"/>
      <c r="B22" s="23" t="s">
        <v>12</v>
      </c>
      <c r="C22" s="10"/>
      <c r="D22" s="10"/>
      <c r="E22" s="10"/>
      <c r="F22" s="12"/>
      <c r="G22" s="17"/>
      <c r="H22" s="13"/>
      <c r="I22" s="16"/>
      <c r="J22" s="10"/>
      <c r="K22" s="10"/>
      <c r="L22" s="10"/>
      <c r="M22" s="17"/>
      <c r="N22" s="26"/>
    </row>
    <row r="23" spans="1:14" ht="13.5">
      <c r="A23" s="16"/>
      <c r="B23" s="23"/>
      <c r="C23" s="10"/>
      <c r="D23" s="10"/>
      <c r="E23" s="10"/>
      <c r="F23" s="12">
        <v>113130</v>
      </c>
      <c r="G23" s="17"/>
      <c r="H23" s="13">
        <v>-20.8</v>
      </c>
      <c r="I23" s="16"/>
      <c r="J23" s="10"/>
      <c r="K23" s="10"/>
      <c r="L23" s="20">
        <v>71944</v>
      </c>
      <c r="M23" s="17"/>
      <c r="N23" s="22">
        <f>ROUND(((L23/F23)-1)*100,1)</f>
        <v>-36.4</v>
      </c>
    </row>
    <row r="24" spans="1:14" ht="13.5">
      <c r="A24" s="16"/>
      <c r="B24" s="23" t="s">
        <v>13</v>
      </c>
      <c r="C24" s="10"/>
      <c r="D24" s="10"/>
      <c r="E24" s="10"/>
      <c r="F24" s="12"/>
      <c r="G24" s="17"/>
      <c r="H24" s="13"/>
      <c r="I24" s="16"/>
      <c r="J24" s="10"/>
      <c r="K24" s="10"/>
      <c r="L24" s="10"/>
      <c r="M24" s="17"/>
      <c r="N24" s="36"/>
    </row>
    <row r="25" spans="1:14" ht="13.5">
      <c r="A25" s="16"/>
      <c r="B25" s="23"/>
      <c r="C25" s="10"/>
      <c r="D25" s="10"/>
      <c r="E25" s="10"/>
      <c r="F25" s="12">
        <v>26546</v>
      </c>
      <c r="G25" s="17"/>
      <c r="H25" s="13">
        <v>-26.7</v>
      </c>
      <c r="I25" s="16"/>
      <c r="J25" s="10"/>
      <c r="K25" s="10"/>
      <c r="L25" s="20">
        <v>23546</v>
      </c>
      <c r="M25" s="17"/>
      <c r="N25" s="22">
        <f>ROUND(((L27/F25)-1)*100,1)</f>
        <v>166</v>
      </c>
    </row>
    <row r="26" spans="1:14" ht="13.5">
      <c r="A26" s="16"/>
      <c r="B26" s="23" t="s">
        <v>14</v>
      </c>
      <c r="C26" s="10"/>
      <c r="D26" s="10"/>
      <c r="E26" s="10"/>
      <c r="F26" s="12"/>
      <c r="G26" s="17"/>
      <c r="H26" s="13"/>
      <c r="I26" s="16"/>
      <c r="J26" s="10"/>
      <c r="K26" s="10"/>
      <c r="L26" s="18"/>
      <c r="M26" s="17"/>
      <c r="N26" s="36"/>
    </row>
    <row r="27" spans="1:14" ht="13.5">
      <c r="A27" s="16"/>
      <c r="B27" s="23"/>
      <c r="C27" s="10"/>
      <c r="D27" s="10"/>
      <c r="E27" s="10"/>
      <c r="F27" s="12">
        <v>70600</v>
      </c>
      <c r="G27" s="17"/>
      <c r="H27" s="13">
        <v>0</v>
      </c>
      <c r="I27" s="16"/>
      <c r="J27" s="10"/>
      <c r="K27" s="10"/>
      <c r="L27" s="20">
        <v>70600</v>
      </c>
      <c r="M27" s="17"/>
      <c r="N27" s="22">
        <f>ROUND(((L27/F27)-1)*100,1)</f>
        <v>0</v>
      </c>
    </row>
    <row r="28" spans="1:14" ht="13.5">
      <c r="A28" s="16"/>
      <c r="B28" s="23" t="s">
        <v>15</v>
      </c>
      <c r="C28" s="10"/>
      <c r="D28" s="10"/>
      <c r="E28" s="10"/>
      <c r="F28" s="12"/>
      <c r="G28" s="17"/>
      <c r="H28" s="13"/>
      <c r="I28" s="16"/>
      <c r="J28" s="10"/>
      <c r="K28" s="10"/>
      <c r="L28" s="18"/>
      <c r="M28" s="17"/>
      <c r="N28" s="36"/>
    </row>
    <row r="29" spans="1:14" ht="13.5">
      <c r="A29" s="27"/>
      <c r="B29" s="37"/>
      <c r="C29" s="29"/>
      <c r="D29" s="29"/>
      <c r="E29" s="29"/>
      <c r="F29" s="30">
        <v>4960</v>
      </c>
      <c r="G29" s="28"/>
      <c r="H29" s="35">
        <v>-5</v>
      </c>
      <c r="I29" s="27"/>
      <c r="J29" s="29"/>
      <c r="K29" s="29"/>
      <c r="L29" s="38">
        <v>4474</v>
      </c>
      <c r="M29" s="28"/>
      <c r="N29" s="22">
        <f>ROUND(((L29/F29)-1)*100,1)</f>
        <v>-9.8</v>
      </c>
    </row>
    <row r="30" spans="1:14" ht="13.5">
      <c r="A30" s="16"/>
      <c r="B30" s="17"/>
      <c r="C30" s="10" t="s">
        <v>3</v>
      </c>
      <c r="D30" s="11">
        <f>ROUND(F32/F$65*100,1)</f>
        <v>10.4</v>
      </c>
      <c r="E30" s="10" t="s">
        <v>4</v>
      </c>
      <c r="F30" s="12"/>
      <c r="G30" s="17"/>
      <c r="H30" s="13"/>
      <c r="I30" s="16"/>
      <c r="J30" s="14">
        <f>ROUND(L32/L$64*100,1)</f>
        <v>10.2</v>
      </c>
      <c r="K30" s="10"/>
      <c r="L30" s="10"/>
      <c r="M30" s="17"/>
      <c r="N30" s="15"/>
    </row>
    <row r="31" spans="1:14" ht="13.5">
      <c r="A31" s="16" t="s">
        <v>16</v>
      </c>
      <c r="B31" s="17"/>
      <c r="C31" s="10"/>
      <c r="D31" s="10"/>
      <c r="E31" s="10"/>
      <c r="F31" s="12"/>
      <c r="G31" s="17"/>
      <c r="H31" s="13"/>
      <c r="I31" s="16"/>
      <c r="J31" s="19">
        <f>ROUND(L32/L$65*100,1)</f>
        <v>11.1</v>
      </c>
      <c r="K31" s="10"/>
      <c r="L31" s="18"/>
      <c r="M31" s="17"/>
      <c r="N31" s="33"/>
    </row>
    <row r="32" spans="1:14" ht="13.5">
      <c r="A32" s="16"/>
      <c r="B32" s="17"/>
      <c r="C32" s="10"/>
      <c r="D32" s="10"/>
      <c r="E32" s="10"/>
      <c r="F32" s="12">
        <f>SUM(F34,F36,F38)</f>
        <v>504009</v>
      </c>
      <c r="G32" s="17"/>
      <c r="H32" s="13">
        <v>-79.1</v>
      </c>
      <c r="I32" s="16"/>
      <c r="J32" s="39"/>
      <c r="K32" s="10"/>
      <c r="L32" s="12">
        <f>SUM(L34,L36,L38)</f>
        <v>477130</v>
      </c>
      <c r="M32" s="17"/>
      <c r="N32" s="22">
        <f>ROUND(((L32/F32)-1)*100,1)</f>
        <v>-5.3</v>
      </c>
    </row>
    <row r="33" spans="1:14" ht="13.5">
      <c r="A33" s="16"/>
      <c r="B33" s="23" t="s">
        <v>17</v>
      </c>
      <c r="C33" s="10"/>
      <c r="D33" s="10"/>
      <c r="E33" s="10"/>
      <c r="F33" s="12"/>
      <c r="G33" s="17"/>
      <c r="H33" s="13"/>
      <c r="I33" s="16"/>
      <c r="J33" s="10"/>
      <c r="K33" s="10"/>
      <c r="L33" s="18"/>
      <c r="M33" s="17"/>
      <c r="N33" s="33"/>
    </row>
    <row r="34" spans="1:14" ht="13.5">
      <c r="A34" s="16"/>
      <c r="B34" s="23"/>
      <c r="C34" s="10"/>
      <c r="D34" s="10"/>
      <c r="E34" s="10"/>
      <c r="F34" s="12">
        <v>201662</v>
      </c>
      <c r="G34" s="17"/>
      <c r="H34" s="13">
        <v>-46.6</v>
      </c>
      <c r="I34" s="16"/>
      <c r="J34" s="10"/>
      <c r="K34" s="10"/>
      <c r="L34" s="18">
        <v>182303</v>
      </c>
      <c r="M34" s="17"/>
      <c r="N34" s="22">
        <f>ROUND(((L34/F34)-1)*100,1)</f>
        <v>-9.6</v>
      </c>
    </row>
    <row r="35" spans="1:14" ht="13.5">
      <c r="A35" s="16"/>
      <c r="B35" s="23" t="s">
        <v>18</v>
      </c>
      <c r="C35" s="10"/>
      <c r="D35" s="10"/>
      <c r="E35" s="10"/>
      <c r="F35" s="12"/>
      <c r="G35" s="17"/>
      <c r="H35" s="13"/>
      <c r="I35" s="16"/>
      <c r="J35" s="10"/>
      <c r="K35" s="10"/>
      <c r="L35" s="18"/>
      <c r="M35" s="17"/>
      <c r="N35" s="33"/>
    </row>
    <row r="36" spans="1:14" ht="13.5">
      <c r="A36" s="16"/>
      <c r="B36" s="23"/>
      <c r="C36" s="10"/>
      <c r="D36" s="10"/>
      <c r="E36" s="10"/>
      <c r="F36" s="12">
        <v>0</v>
      </c>
      <c r="G36" s="17"/>
      <c r="H36" s="13">
        <v>0</v>
      </c>
      <c r="I36" s="16"/>
      <c r="J36" s="10"/>
      <c r="K36" s="10"/>
      <c r="L36" s="20">
        <v>0</v>
      </c>
      <c r="M36" s="17"/>
      <c r="N36" s="22">
        <v>0</v>
      </c>
    </row>
    <row r="37" spans="1:14" ht="13.5">
      <c r="A37" s="16"/>
      <c r="B37" s="23" t="s">
        <v>19</v>
      </c>
      <c r="C37" s="10"/>
      <c r="D37" s="10"/>
      <c r="E37" s="10"/>
      <c r="F37" s="12"/>
      <c r="G37" s="17"/>
      <c r="H37" s="13"/>
      <c r="I37" s="16"/>
      <c r="J37" s="10"/>
      <c r="K37" s="10"/>
      <c r="L37" s="18"/>
      <c r="M37" s="17"/>
      <c r="N37" s="40"/>
    </row>
    <row r="38" spans="1:14" ht="13.5">
      <c r="A38" s="27"/>
      <c r="B38" s="37"/>
      <c r="C38" s="27"/>
      <c r="D38" s="29"/>
      <c r="E38" s="29"/>
      <c r="F38" s="30">
        <v>302347</v>
      </c>
      <c r="G38" s="28"/>
      <c r="H38" s="31">
        <v>-83.1</v>
      </c>
      <c r="I38" s="27"/>
      <c r="J38" s="29"/>
      <c r="K38" s="29"/>
      <c r="L38" s="20">
        <v>294827</v>
      </c>
      <c r="M38" s="28"/>
      <c r="N38" s="57">
        <f>ROUND(((L38/F38)-1)*100,1)</f>
        <v>-2.5</v>
      </c>
    </row>
    <row r="39" spans="1:14" ht="13.5">
      <c r="A39" s="6"/>
      <c r="B39" s="7"/>
      <c r="C39" s="10" t="s">
        <v>3</v>
      </c>
      <c r="D39" s="11">
        <f>ROUND(F41/F$65*100,1)</f>
        <v>1.8</v>
      </c>
      <c r="E39" s="10" t="s">
        <v>4</v>
      </c>
      <c r="F39" s="12"/>
      <c r="G39" s="17"/>
      <c r="H39" s="13"/>
      <c r="I39" s="16"/>
      <c r="J39" s="41">
        <f>ROUND(L41/L$64*100,1)</f>
        <v>1</v>
      </c>
      <c r="K39" s="8"/>
      <c r="L39" s="9"/>
      <c r="M39" s="7"/>
      <c r="N39" s="15"/>
    </row>
    <row r="40" spans="1:14" ht="13.5">
      <c r="A40" s="16" t="s">
        <v>20</v>
      </c>
      <c r="B40" s="17"/>
      <c r="C40" s="10"/>
      <c r="D40" s="10"/>
      <c r="E40" s="10"/>
      <c r="F40" s="12"/>
      <c r="G40" s="17"/>
      <c r="H40" s="13"/>
      <c r="I40" s="16"/>
      <c r="J40" s="19">
        <f>ROUND(L41/L$65*100,1)</f>
        <v>1</v>
      </c>
      <c r="K40" s="10"/>
      <c r="L40" s="18"/>
      <c r="M40" s="17"/>
      <c r="N40" s="33"/>
    </row>
    <row r="41" spans="1:14" ht="13.5">
      <c r="A41" s="16"/>
      <c r="B41" s="23"/>
      <c r="C41" s="10"/>
      <c r="D41" s="10"/>
      <c r="E41" s="10"/>
      <c r="F41" s="12">
        <f>SUM(F43,F45)</f>
        <v>85833</v>
      </c>
      <c r="G41" s="17"/>
      <c r="H41" s="13">
        <v>-87.5</v>
      </c>
      <c r="I41" s="16"/>
      <c r="J41" s="10"/>
      <c r="K41" s="10"/>
      <c r="L41" s="12">
        <f>SUM(L43,L45)</f>
        <v>44393</v>
      </c>
      <c r="M41" s="17"/>
      <c r="N41" s="22">
        <f>ROUND(((L41/F41)-1)*100,1)</f>
        <v>-48.3</v>
      </c>
    </row>
    <row r="42" spans="1:14" ht="13.5">
      <c r="A42" s="16"/>
      <c r="B42" s="23" t="s">
        <v>21</v>
      </c>
      <c r="C42" s="10"/>
      <c r="D42" s="10"/>
      <c r="E42" s="10"/>
      <c r="F42" s="12"/>
      <c r="G42" s="17"/>
      <c r="H42" s="13"/>
      <c r="I42" s="16"/>
      <c r="J42" s="10"/>
      <c r="K42" s="10"/>
      <c r="L42" s="18"/>
      <c r="M42" s="17"/>
      <c r="N42" s="33"/>
    </row>
    <row r="43" spans="1:14" ht="13.5">
      <c r="A43" s="16"/>
      <c r="B43" s="23"/>
      <c r="C43" s="10"/>
      <c r="D43" s="10"/>
      <c r="E43" s="10"/>
      <c r="F43" s="12">
        <v>49624</v>
      </c>
      <c r="G43" s="17"/>
      <c r="H43" s="13">
        <v>-91.6</v>
      </c>
      <c r="I43" s="16"/>
      <c r="J43" s="10"/>
      <c r="K43" s="10"/>
      <c r="L43" s="20">
        <v>11261</v>
      </c>
      <c r="M43" s="17"/>
      <c r="N43" s="22">
        <f>ROUND(((L43/F43)-1)*100,1)</f>
        <v>-77.3</v>
      </c>
    </row>
    <row r="44" spans="1:14" ht="13.5">
      <c r="A44" s="16"/>
      <c r="B44" s="23" t="s">
        <v>22</v>
      </c>
      <c r="C44" s="10"/>
      <c r="D44" s="10"/>
      <c r="E44" s="10"/>
      <c r="F44" s="12"/>
      <c r="G44" s="17"/>
      <c r="H44" s="13"/>
      <c r="I44" s="16"/>
      <c r="J44" s="10"/>
      <c r="K44" s="10"/>
      <c r="L44" s="18"/>
      <c r="M44" s="17"/>
      <c r="N44" s="33"/>
    </row>
    <row r="45" spans="1:14" ht="13.5">
      <c r="A45" s="27"/>
      <c r="B45" s="37"/>
      <c r="C45" s="27"/>
      <c r="D45" s="29"/>
      <c r="E45" s="29"/>
      <c r="F45" s="30">
        <v>36209</v>
      </c>
      <c r="G45" s="28"/>
      <c r="H45" s="35">
        <v>-63.7</v>
      </c>
      <c r="I45" s="27"/>
      <c r="J45" s="29"/>
      <c r="K45" s="29"/>
      <c r="L45" s="20">
        <v>33132</v>
      </c>
      <c r="M45" s="28"/>
      <c r="N45" s="32">
        <f>ROUND(((L45/F45)-1)*100,1)</f>
        <v>-8.5</v>
      </c>
    </row>
    <row r="46" spans="1:14" ht="13.5">
      <c r="A46" s="16"/>
      <c r="B46" s="23"/>
      <c r="C46" s="10" t="s">
        <v>3</v>
      </c>
      <c r="D46" s="11">
        <f>ROUND(F49/F$65*100,1)</f>
        <v>45.3</v>
      </c>
      <c r="E46" s="10" t="s">
        <v>4</v>
      </c>
      <c r="F46" s="12"/>
      <c r="G46" s="17"/>
      <c r="H46" s="13"/>
      <c r="I46" s="6"/>
      <c r="J46" s="14">
        <f>ROUND(L48/L$64*100,1)</f>
        <v>45.7</v>
      </c>
      <c r="K46" s="8"/>
      <c r="L46" s="9"/>
      <c r="M46" s="7"/>
      <c r="N46" s="15"/>
    </row>
    <row r="47" spans="1:14" ht="13.5">
      <c r="A47" s="16" t="s">
        <v>23</v>
      </c>
      <c r="B47" s="23"/>
      <c r="C47" s="10"/>
      <c r="D47" s="19"/>
      <c r="E47" s="10"/>
      <c r="F47" s="12"/>
      <c r="G47" s="17"/>
      <c r="H47" s="13"/>
      <c r="I47" s="16"/>
      <c r="J47" s="19">
        <f>ROUND(L49/L$65*100,1)</f>
        <v>41</v>
      </c>
      <c r="K47" s="10"/>
      <c r="L47" s="18"/>
      <c r="M47" s="17"/>
      <c r="N47" s="42"/>
    </row>
    <row r="48" spans="1:14" ht="13.5">
      <c r="A48" s="16"/>
      <c r="B48" s="23"/>
      <c r="C48" s="10"/>
      <c r="D48" s="10"/>
      <c r="E48" s="10"/>
      <c r="F48" s="12"/>
      <c r="G48" s="17"/>
      <c r="H48" s="13"/>
      <c r="I48" s="16"/>
      <c r="J48" s="10"/>
      <c r="K48" s="10"/>
      <c r="L48" s="43">
        <f>L49+376000</f>
        <v>2129870</v>
      </c>
      <c r="M48" s="17"/>
      <c r="N48" s="22">
        <f>ROUND(((L48/F49)-1)*100,1)</f>
        <v>-3.2</v>
      </c>
    </row>
    <row r="49" spans="1:14" ht="13.5">
      <c r="A49" s="16"/>
      <c r="B49" s="23"/>
      <c r="C49" s="27"/>
      <c r="D49" s="29"/>
      <c r="E49" s="29"/>
      <c r="F49" s="30">
        <v>2200000</v>
      </c>
      <c r="G49" s="28"/>
      <c r="H49" s="35" t="s">
        <v>24</v>
      </c>
      <c r="I49" s="27"/>
      <c r="J49" s="29"/>
      <c r="K49" s="29"/>
      <c r="L49" s="20">
        <v>1753870</v>
      </c>
      <c r="M49" s="28"/>
      <c r="N49" s="32">
        <f>ROUND(((L49/F49)-1)*100,1)</f>
        <v>-20.3</v>
      </c>
    </row>
    <row r="50" spans="1:14" ht="13.5">
      <c r="A50" s="6"/>
      <c r="B50" s="7"/>
      <c r="C50" s="10" t="s">
        <v>3</v>
      </c>
      <c r="D50" s="11">
        <f>ROUND(F53/F$65*100,1)</f>
        <v>0.8</v>
      </c>
      <c r="E50" s="10" t="s">
        <v>4</v>
      </c>
      <c r="F50" s="12"/>
      <c r="G50" s="17"/>
      <c r="H50" s="13"/>
      <c r="I50" s="6"/>
      <c r="J50" s="14">
        <f>ROUND(L53/L$64*100,1)</f>
        <v>0.8</v>
      </c>
      <c r="K50" s="8"/>
      <c r="L50" s="9"/>
      <c r="M50" s="7"/>
      <c r="N50" s="15"/>
    </row>
    <row r="51" spans="1:14" ht="13.5">
      <c r="A51" s="65" t="s">
        <v>25</v>
      </c>
      <c r="B51" s="66"/>
      <c r="C51" s="10"/>
      <c r="D51" s="19"/>
      <c r="E51" s="10"/>
      <c r="F51" s="12"/>
      <c r="G51" s="17"/>
      <c r="H51" s="13"/>
      <c r="I51" s="16"/>
      <c r="J51" s="19">
        <f>ROUND(L53/L$65*100,1)</f>
        <v>0.8</v>
      </c>
      <c r="K51" s="10"/>
      <c r="L51" s="18"/>
      <c r="M51" s="17"/>
      <c r="N51" s="42"/>
    </row>
    <row r="52" spans="1:14" ht="13.5">
      <c r="A52" s="65"/>
      <c r="B52" s="66"/>
      <c r="C52" s="10"/>
      <c r="D52" s="10"/>
      <c r="E52" s="10"/>
      <c r="F52" s="12"/>
      <c r="G52" s="17"/>
      <c r="H52" s="13"/>
      <c r="I52" s="16"/>
      <c r="J52" s="19"/>
      <c r="K52" s="10"/>
      <c r="L52" s="43"/>
      <c r="M52" s="17"/>
      <c r="N52" s="22"/>
    </row>
    <row r="53" spans="1:14" ht="13.5">
      <c r="A53" s="27"/>
      <c r="B53" s="28"/>
      <c r="C53" s="27"/>
      <c r="D53" s="29"/>
      <c r="E53" s="29"/>
      <c r="F53" s="30">
        <v>39210</v>
      </c>
      <c r="G53" s="28"/>
      <c r="H53" s="35">
        <v>-42.2</v>
      </c>
      <c r="I53" s="27"/>
      <c r="J53" s="29"/>
      <c r="K53" s="29"/>
      <c r="L53" s="34">
        <v>36332</v>
      </c>
      <c r="M53" s="28"/>
      <c r="N53" s="32">
        <f>ROUND(((L53/F53)-1)*100,1)</f>
        <v>-7.3</v>
      </c>
    </row>
    <row r="54" spans="1:14" ht="13.5">
      <c r="A54" s="6"/>
      <c r="B54" s="7"/>
      <c r="C54" s="10" t="s">
        <v>3</v>
      </c>
      <c r="D54" s="11">
        <f>ROUND(F57/F$65*100,1)</f>
        <v>98.9</v>
      </c>
      <c r="E54" s="10" t="s">
        <v>4</v>
      </c>
      <c r="F54" s="12"/>
      <c r="G54" s="17"/>
      <c r="H54" s="13"/>
      <c r="I54" s="6"/>
      <c r="J54" s="14">
        <f>ROUND(L56/L$64*100,1)</f>
        <v>98.9</v>
      </c>
      <c r="K54" s="8"/>
      <c r="L54" s="9"/>
      <c r="M54" s="7"/>
      <c r="N54" s="15"/>
    </row>
    <row r="55" spans="1:14" ht="13.5">
      <c r="A55" s="65" t="s">
        <v>26</v>
      </c>
      <c r="B55" s="66"/>
      <c r="C55" s="10"/>
      <c r="D55" s="19"/>
      <c r="E55" s="10"/>
      <c r="F55" s="12"/>
      <c r="G55" s="17"/>
      <c r="H55" s="13"/>
      <c r="I55" s="16"/>
      <c r="J55" s="19">
        <f>ROUND(L57/L$65*100,1)</f>
        <v>98.8</v>
      </c>
      <c r="K55" s="10"/>
      <c r="L55" s="18"/>
      <c r="M55" s="17"/>
      <c r="N55" s="42"/>
    </row>
    <row r="56" spans="1:14" ht="13.5">
      <c r="A56" s="65"/>
      <c r="B56" s="66"/>
      <c r="C56" s="10"/>
      <c r="D56" s="10"/>
      <c r="E56" s="10"/>
      <c r="F56" s="12"/>
      <c r="G56" s="17"/>
      <c r="H56" s="13"/>
      <c r="I56" s="16"/>
      <c r="J56" s="19"/>
      <c r="K56" s="10"/>
      <c r="L56" s="43">
        <f>L57+376000</f>
        <v>4602157</v>
      </c>
      <c r="M56" s="17"/>
      <c r="N56" s="22">
        <f>ROUND(((L56/F57)-1)*100,1)</f>
        <v>-4.2</v>
      </c>
    </row>
    <row r="57" spans="1:14" ht="13.5">
      <c r="A57" s="27"/>
      <c r="B57" s="28"/>
      <c r="C57" s="27"/>
      <c r="D57" s="29"/>
      <c r="E57" s="29"/>
      <c r="F57" s="30">
        <f>SUM(F49,F41,F32,F19,F16,F7,F53)</f>
        <v>4805085</v>
      </c>
      <c r="G57" s="28"/>
      <c r="H57" s="35">
        <v>-15.1</v>
      </c>
      <c r="I57" s="27"/>
      <c r="J57" s="29"/>
      <c r="K57" s="29"/>
      <c r="L57" s="34">
        <f>SUM(L7,L16,L19,L32,L41,L49,L53)</f>
        <v>4226157</v>
      </c>
      <c r="M57" s="28"/>
      <c r="N57" s="32">
        <f>ROUND(((L57/F57)-1)*100,1)</f>
        <v>-12</v>
      </c>
    </row>
    <row r="58" spans="1:14" ht="13.5">
      <c r="A58" s="16"/>
      <c r="B58" s="17"/>
      <c r="C58" s="10" t="s">
        <v>3</v>
      </c>
      <c r="D58" s="19">
        <f>ROUND(F59/F$65*100,1)</f>
        <v>1.1</v>
      </c>
      <c r="E58" s="10" t="s">
        <v>4</v>
      </c>
      <c r="F58" s="12"/>
      <c r="G58" s="17"/>
      <c r="H58" s="13"/>
      <c r="I58" s="16"/>
      <c r="J58" s="41">
        <f>ROUND(L59/L$64*100,1)</f>
        <v>1.1</v>
      </c>
      <c r="K58" s="10"/>
      <c r="L58" s="18"/>
      <c r="M58" s="17"/>
      <c r="N58" s="42"/>
    </row>
    <row r="59" spans="1:14" ht="13.5">
      <c r="A59" s="16" t="s">
        <v>27</v>
      </c>
      <c r="B59" s="17"/>
      <c r="C59" s="10"/>
      <c r="D59" s="10"/>
      <c r="E59" s="10"/>
      <c r="F59" s="12">
        <v>53449</v>
      </c>
      <c r="G59" s="17"/>
      <c r="H59" s="13">
        <v>0</v>
      </c>
      <c r="I59" s="16"/>
      <c r="J59" s="19">
        <f>ROUND(L61/L$65*100,1)</f>
        <v>0.2</v>
      </c>
      <c r="K59" s="10"/>
      <c r="L59" s="20">
        <v>53449</v>
      </c>
      <c r="M59" s="17"/>
      <c r="N59" s="22">
        <f>ROUND(((L59/F59)-1)*100,1)</f>
        <v>0</v>
      </c>
    </row>
    <row r="60" spans="1:14" ht="13.5">
      <c r="A60" s="16"/>
      <c r="B60" s="23" t="s">
        <v>28</v>
      </c>
      <c r="C60" s="10"/>
      <c r="D60" s="10"/>
      <c r="E60" s="10"/>
      <c r="F60" s="12">
        <v>44590</v>
      </c>
      <c r="G60" s="17"/>
      <c r="H60" s="13">
        <v>1.8</v>
      </c>
      <c r="I60" s="16"/>
      <c r="J60" s="10"/>
      <c r="K60" s="10"/>
      <c r="L60" s="18">
        <v>44890</v>
      </c>
      <c r="M60" s="17"/>
      <c r="N60" s="22">
        <f>ROUND(((L60/F60)-1)*100,1)</f>
        <v>0.7</v>
      </c>
    </row>
    <row r="61" spans="1:14" ht="13.5">
      <c r="A61" s="27"/>
      <c r="B61" s="37" t="s">
        <v>29</v>
      </c>
      <c r="C61" s="10"/>
      <c r="D61" s="29"/>
      <c r="E61" s="29"/>
      <c r="F61" s="30">
        <v>8859</v>
      </c>
      <c r="G61" s="28"/>
      <c r="H61" s="35">
        <v>-8.1</v>
      </c>
      <c r="I61" s="27"/>
      <c r="J61" s="29"/>
      <c r="K61" s="29"/>
      <c r="L61" s="34">
        <v>8559</v>
      </c>
      <c r="M61" s="28"/>
      <c r="N61" s="22">
        <f>ROUND(((L61/F61)-1)*100,1)</f>
        <v>-3.4</v>
      </c>
    </row>
    <row r="62" spans="1:14" ht="13.5">
      <c r="A62" s="6"/>
      <c r="B62" s="7"/>
      <c r="C62" s="6" t="s">
        <v>3</v>
      </c>
      <c r="D62" s="11">
        <f>ROUND(F65/F$65*100,1)</f>
        <v>100</v>
      </c>
      <c r="E62" s="10" t="s">
        <v>4</v>
      </c>
      <c r="F62" s="12"/>
      <c r="G62" s="17"/>
      <c r="H62" s="13"/>
      <c r="I62" s="6"/>
      <c r="J62" s="14">
        <f>ROUND(L65/L$65*100,1)</f>
        <v>100</v>
      </c>
      <c r="K62" s="8"/>
      <c r="L62" s="9"/>
      <c r="M62" s="7"/>
      <c r="N62" s="15"/>
    </row>
    <row r="63" spans="1:14" ht="13.5">
      <c r="A63" s="65" t="s">
        <v>30</v>
      </c>
      <c r="B63" s="66"/>
      <c r="C63" s="10"/>
      <c r="D63" s="19"/>
      <c r="E63" s="10"/>
      <c r="F63" s="12"/>
      <c r="G63" s="17"/>
      <c r="H63" s="13"/>
      <c r="I63" s="16"/>
      <c r="J63" s="19">
        <f>ROUND(L65/L$65*100,1)</f>
        <v>100</v>
      </c>
      <c r="K63" s="10"/>
      <c r="L63" s="18"/>
      <c r="M63" s="17"/>
      <c r="N63" s="42"/>
    </row>
    <row r="64" spans="1:14" ht="13.5">
      <c r="A64" s="65"/>
      <c r="B64" s="66"/>
      <c r="C64" s="10"/>
      <c r="D64" s="10"/>
      <c r="E64" s="10"/>
      <c r="F64" s="12"/>
      <c r="G64" s="17"/>
      <c r="H64" s="13"/>
      <c r="I64" s="16"/>
      <c r="J64" s="19"/>
      <c r="K64" s="10"/>
      <c r="L64" s="43">
        <f>L65+376000</f>
        <v>4655606</v>
      </c>
      <c r="M64" s="17"/>
      <c r="N64" s="22">
        <f>ROUND(((L64/F65)-1)*100,1)</f>
        <v>-4.2</v>
      </c>
    </row>
    <row r="65" spans="1:14" ht="13.5">
      <c r="A65" s="16"/>
      <c r="B65" s="17"/>
      <c r="C65" s="27"/>
      <c r="D65" s="29"/>
      <c r="E65" s="29"/>
      <c r="F65" s="30">
        <f>SUM(F57:F59)</f>
        <v>4858534</v>
      </c>
      <c r="G65" s="28"/>
      <c r="H65" s="35">
        <v>-14.9</v>
      </c>
      <c r="I65" s="16"/>
      <c r="J65" s="10"/>
      <c r="K65" s="10"/>
      <c r="L65" s="30">
        <f>SUM(L57:L59)</f>
        <v>4279606</v>
      </c>
      <c r="M65" s="28"/>
      <c r="N65" s="22">
        <f>ROUND(((L65/F65)-1)*100,1)</f>
        <v>-11.9</v>
      </c>
    </row>
    <row r="66" spans="1:14" ht="13.5">
      <c r="A66" s="44" t="s">
        <v>31</v>
      </c>
      <c r="B66" s="45"/>
      <c r="C66" s="44"/>
      <c r="D66" s="46"/>
      <c r="E66" s="46"/>
      <c r="F66" s="47">
        <v>52823</v>
      </c>
      <c r="G66" s="45"/>
      <c r="H66" s="48">
        <v>-7.7</v>
      </c>
      <c r="I66" s="44"/>
      <c r="J66" s="46"/>
      <c r="K66" s="46"/>
      <c r="L66" s="49">
        <v>48932</v>
      </c>
      <c r="M66" s="45"/>
      <c r="N66" s="50">
        <f>ROUND(((L66/F66)-1)*100,1)</f>
        <v>-7.4</v>
      </c>
    </row>
    <row r="67" spans="1:14" ht="13.5">
      <c r="A67" s="44" t="s">
        <v>32</v>
      </c>
      <c r="B67" s="45"/>
      <c r="C67" s="27"/>
      <c r="D67" s="29"/>
      <c r="E67" s="29"/>
      <c r="F67" s="30">
        <v>673324</v>
      </c>
      <c r="G67" s="28"/>
      <c r="H67" s="35">
        <v>18.6</v>
      </c>
      <c r="I67" s="27"/>
      <c r="J67" s="46"/>
      <c r="K67" s="46"/>
      <c r="L67" s="49">
        <v>672450</v>
      </c>
      <c r="M67" s="45"/>
      <c r="N67" s="50">
        <f>ROUND(((L67/F67)-1)*100,1)</f>
        <v>-0.1</v>
      </c>
    </row>
    <row r="68" spans="1:14" ht="13.5">
      <c r="A68" s="16" t="s">
        <v>33</v>
      </c>
      <c r="B68" s="17"/>
      <c r="C68" s="10"/>
      <c r="D68" s="10"/>
      <c r="E68" s="10"/>
      <c r="F68" s="12"/>
      <c r="G68" s="17"/>
      <c r="H68" s="13"/>
      <c r="I68" s="16"/>
      <c r="J68" s="10"/>
      <c r="K68" s="10"/>
      <c r="L68" s="43">
        <f>L69+376000</f>
        <v>1048450</v>
      </c>
      <c r="M68" s="17"/>
      <c r="N68" s="22">
        <f>ROUND(((L68/F69)-1)*100,1)</f>
        <v>-81.2</v>
      </c>
    </row>
    <row r="69" spans="1:14" ht="13.5">
      <c r="A69" s="27"/>
      <c r="B69" s="28"/>
      <c r="C69" s="27"/>
      <c r="D69" s="29"/>
      <c r="E69" s="29"/>
      <c r="F69" s="30">
        <f>SUM(F65:F66,F67)</f>
        <v>5584681</v>
      </c>
      <c r="G69" s="28"/>
      <c r="H69" s="35">
        <v>-11.8</v>
      </c>
      <c r="I69" s="27"/>
      <c r="J69" s="29"/>
      <c r="K69" s="29"/>
      <c r="L69" s="34">
        <f>SUM(L67:L67)</f>
        <v>672450</v>
      </c>
      <c r="M69" s="28"/>
      <c r="N69" s="32">
        <f>ROUND(((L69/F69)-1)*100,1)</f>
        <v>-88</v>
      </c>
    </row>
    <row r="70" spans="1:14" ht="13.5">
      <c r="A70" s="6" t="s">
        <v>34</v>
      </c>
      <c r="B70" s="7"/>
      <c r="C70" s="10"/>
      <c r="D70" s="10"/>
      <c r="E70" s="10"/>
      <c r="F70" s="69">
        <v>92299193</v>
      </c>
      <c r="G70" s="17"/>
      <c r="H70" s="71">
        <v>4.2</v>
      </c>
      <c r="I70" s="53"/>
      <c r="J70" s="51"/>
      <c r="K70" s="51"/>
      <c r="L70" s="67">
        <v>92411613</v>
      </c>
      <c r="M70" s="52"/>
      <c r="N70" s="73">
        <f>ROUND(((L70/F70)-1)*100,1)</f>
        <v>0.1</v>
      </c>
    </row>
    <row r="71" spans="1:14" ht="13.5">
      <c r="A71" s="27"/>
      <c r="B71" s="37" t="s">
        <v>35</v>
      </c>
      <c r="C71" s="27"/>
      <c r="D71" s="29"/>
      <c r="E71" s="29"/>
      <c r="F71" s="70"/>
      <c r="G71" s="28"/>
      <c r="H71" s="72"/>
      <c r="I71" s="56"/>
      <c r="J71" s="54"/>
      <c r="K71" s="54"/>
      <c r="L71" s="68"/>
      <c r="M71" s="55"/>
      <c r="N71" s="74" t="e">
        <f>ROUND(((L71/F71)-1)*100,1)</f>
        <v>#DIV/0!</v>
      </c>
    </row>
    <row r="72" spans="1:14" ht="13.5">
      <c r="A72" s="10"/>
      <c r="B72" s="10"/>
      <c r="C72" s="10"/>
      <c r="D72" s="10"/>
      <c r="E72" s="10"/>
      <c r="F72" s="10"/>
      <c r="G72" s="10"/>
      <c r="H72" s="10"/>
      <c r="I72" s="10"/>
      <c r="J72" s="10"/>
      <c r="K72" s="10"/>
      <c r="L72" s="10"/>
      <c r="M72" s="10"/>
      <c r="N72" s="10"/>
    </row>
    <row r="73" spans="1:14" ht="13.5">
      <c r="A73" s="2" t="s">
        <v>39</v>
      </c>
      <c r="B73" s="2"/>
      <c r="C73" s="2"/>
      <c r="D73" s="2"/>
      <c r="E73" s="2"/>
      <c r="F73" s="2"/>
      <c r="G73" s="2"/>
      <c r="H73" s="2"/>
      <c r="I73" s="2"/>
      <c r="J73" s="2"/>
      <c r="K73" s="2"/>
      <c r="L73" s="2"/>
      <c r="M73" s="2"/>
      <c r="N73" s="2"/>
    </row>
    <row r="74" spans="1:14" ht="13.5">
      <c r="A74" s="2" t="s">
        <v>43</v>
      </c>
      <c r="B74" s="2"/>
      <c r="C74" s="2"/>
      <c r="D74" s="2"/>
      <c r="E74" s="2"/>
      <c r="F74" s="2"/>
      <c r="G74" s="2"/>
      <c r="H74" s="2"/>
      <c r="I74" s="2"/>
      <c r="J74" s="2"/>
      <c r="K74" s="2"/>
      <c r="L74" s="2"/>
      <c r="M74" s="2"/>
      <c r="N74" s="2"/>
    </row>
    <row r="75" spans="1:14" ht="13.5">
      <c r="A75" s="2" t="s">
        <v>40</v>
      </c>
      <c r="B75" s="2"/>
      <c r="C75" s="2"/>
      <c r="D75" s="2"/>
      <c r="E75" s="2"/>
      <c r="F75" s="2"/>
      <c r="G75" s="2"/>
      <c r="H75" s="2"/>
      <c r="I75" s="2"/>
      <c r="J75" s="2"/>
      <c r="K75" s="2"/>
      <c r="L75" s="2"/>
      <c r="M75" s="2"/>
      <c r="N75" s="2"/>
    </row>
    <row r="76" spans="1:14" ht="13.5">
      <c r="A76" s="2" t="s">
        <v>42</v>
      </c>
      <c r="B76" s="2"/>
      <c r="C76" s="2"/>
      <c r="D76" s="2"/>
      <c r="E76" s="2"/>
      <c r="F76" s="2"/>
      <c r="G76" s="2"/>
      <c r="H76" s="2"/>
      <c r="I76" s="2"/>
      <c r="J76" s="2"/>
      <c r="K76" s="2"/>
      <c r="L76" s="2"/>
      <c r="M76" s="2"/>
      <c r="N76" s="2"/>
    </row>
  </sheetData>
  <mergeCells count="12">
    <mergeCell ref="F70:F71"/>
    <mergeCell ref="H70:H71"/>
    <mergeCell ref="L70:L71"/>
    <mergeCell ref="N70:N71"/>
    <mergeCell ref="A51:B52"/>
    <mergeCell ref="A55:B56"/>
    <mergeCell ref="A63:B64"/>
    <mergeCell ref="A3:B4"/>
    <mergeCell ref="C3:H3"/>
    <mergeCell ref="I3:N3"/>
    <mergeCell ref="C4:G4"/>
    <mergeCell ref="I4:M4"/>
  </mergeCells>
  <printOptions/>
  <pageMargins left="0.7874015748031497" right="0.7874015748031497" top="0.7874015748031497" bottom="0.984251968503937" header="0.5118110236220472" footer="0.5118110236220472"/>
  <pageSetup horizontalDpi="600" verticalDpi="600" orientation="portrait"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pasta</dc:creator>
  <cp:keywords/>
  <dc:description/>
  <cp:lastModifiedBy>y-inomata</cp:lastModifiedBy>
  <cp:lastPrinted>2012-06-27T01:00:07Z</cp:lastPrinted>
  <dcterms:created xsi:type="dcterms:W3CDTF">2012-06-04T08:11:00Z</dcterms:created>
  <dcterms:modified xsi:type="dcterms:W3CDTF">2012-06-27T01:01:35Z</dcterms:modified>
  <cp:category/>
  <cp:version/>
  <cp:contentType/>
  <cp:contentStatus/>
</cp:coreProperties>
</file>