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2_作業中フォルダ（保存期間１年未満）\05_政策調査室\01_国土交通白書\2024（令和6）年版白書\82_市販版・HTML版作成\HTML版\資料編\r06\data\excel\"/>
    </mc:Choice>
  </mc:AlternateContent>
  <xr:revisionPtr revIDLastSave="0" documentId="8_{DF3073FC-A4D0-40A4-9E9B-83DCE45B4325}" xr6:coauthVersionLast="47" xr6:coauthVersionMax="47" xr10:uidLastSave="{00000000-0000-0000-0000-000000000000}"/>
  <bookViews>
    <workbookView xWindow="-120" yWindow="-120" windowWidth="29040" windowHeight="15720" xr2:uid="{DFF8284F-E6C4-4025-ADFC-2EBEC44662E6}"/>
  </bookViews>
  <sheets>
    <sheet name="資料11-7-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3" i="1" l="1"/>
  <c r="G43" i="1" s="1"/>
  <c r="X42" i="1"/>
  <c r="G42" i="1" s="1"/>
  <c r="X41" i="1"/>
  <c r="G41" i="1"/>
  <c r="F41" i="1" s="1"/>
  <c r="X40" i="1"/>
  <c r="G40" i="1" s="1"/>
  <c r="X39" i="1"/>
  <c r="G39" i="1"/>
  <c r="D39" i="1" s="1"/>
  <c r="E39" i="1"/>
  <c r="X38" i="1"/>
  <c r="G38" i="1"/>
  <c r="C38" i="1" s="1"/>
  <c r="F38" i="1"/>
  <c r="D38" i="1"/>
  <c r="X37" i="1"/>
  <c r="G37" i="1" s="1"/>
  <c r="X36" i="1"/>
  <c r="G36" i="1"/>
  <c r="F36" i="1" s="1"/>
  <c r="E36" i="1"/>
  <c r="D36" i="1"/>
  <c r="C36" i="1"/>
  <c r="B36" i="1"/>
  <c r="X35" i="1"/>
  <c r="G35" i="1" s="1"/>
  <c r="X34" i="1"/>
  <c r="G34" i="1" s="1"/>
  <c r="X33" i="1"/>
  <c r="G33" i="1"/>
  <c r="F33" i="1" s="1"/>
  <c r="X32" i="1"/>
  <c r="G32" i="1" s="1"/>
  <c r="X31" i="1"/>
  <c r="G31" i="1"/>
  <c r="D31" i="1" s="1"/>
  <c r="E31" i="1"/>
  <c r="X30" i="1"/>
  <c r="G30" i="1"/>
  <c r="C30" i="1" s="1"/>
  <c r="F30" i="1"/>
  <c r="D30" i="1"/>
  <c r="X29" i="1"/>
  <c r="G29" i="1" s="1"/>
  <c r="X28" i="1"/>
  <c r="G28" i="1" s="1"/>
  <c r="X27" i="1"/>
  <c r="G27" i="1" s="1"/>
  <c r="X26" i="1"/>
  <c r="G26" i="1" s="1"/>
  <c r="X25" i="1"/>
  <c r="G25" i="1"/>
  <c r="F25" i="1" s="1"/>
  <c r="X24" i="1"/>
  <c r="G24" i="1" s="1"/>
  <c r="X23" i="1"/>
  <c r="G23" i="1"/>
  <c r="D23" i="1" s="1"/>
  <c r="E23" i="1"/>
  <c r="X22" i="1"/>
  <c r="G22" i="1"/>
  <c r="C22" i="1" s="1"/>
  <c r="F22" i="1"/>
  <c r="D22" i="1"/>
  <c r="X21" i="1"/>
  <c r="G21" i="1" s="1"/>
  <c r="X20" i="1"/>
  <c r="G20" i="1"/>
  <c r="F20" i="1" s="1"/>
  <c r="E20" i="1"/>
  <c r="D20" i="1"/>
  <c r="C20" i="1"/>
  <c r="B20" i="1"/>
  <c r="X19" i="1"/>
  <c r="G19" i="1" s="1"/>
  <c r="X18" i="1"/>
  <c r="G18" i="1" s="1"/>
  <c r="X17" i="1"/>
  <c r="G17" i="1"/>
  <c r="F17" i="1" s="1"/>
  <c r="X16" i="1"/>
  <c r="G16" i="1" s="1"/>
  <c r="X15" i="1"/>
  <c r="G15" i="1"/>
  <c r="D15" i="1" s="1"/>
  <c r="E15" i="1"/>
  <c r="X14" i="1"/>
  <c r="G14" i="1"/>
  <c r="C14" i="1" s="1"/>
  <c r="F14" i="1"/>
  <c r="D14" i="1"/>
  <c r="X13" i="1"/>
  <c r="G13" i="1" s="1"/>
  <c r="X12" i="1"/>
  <c r="G12" i="1" s="1"/>
  <c r="X11" i="1"/>
  <c r="G11" i="1" s="1"/>
  <c r="X10" i="1"/>
  <c r="G10" i="1" s="1"/>
  <c r="X9" i="1"/>
  <c r="G9" i="1"/>
  <c r="F9" i="1" s="1"/>
  <c r="F8" i="1"/>
  <c r="E8" i="1"/>
  <c r="D8" i="1"/>
  <c r="C8" i="1"/>
  <c r="B8" i="1"/>
  <c r="F7" i="1"/>
  <c r="E7" i="1"/>
  <c r="D7" i="1"/>
  <c r="C7" i="1"/>
  <c r="B7" i="1"/>
  <c r="F6" i="1"/>
  <c r="E6" i="1"/>
  <c r="D6" i="1"/>
  <c r="C6" i="1"/>
  <c r="B6" i="1"/>
  <c r="B29" i="1" l="1"/>
  <c r="C29" i="1"/>
  <c r="F29" i="1"/>
  <c r="E29" i="1"/>
  <c r="D29" i="1"/>
  <c r="F18" i="1"/>
  <c r="E18" i="1"/>
  <c r="D18" i="1"/>
  <c r="C18" i="1"/>
  <c r="B18" i="1"/>
  <c r="B37" i="1"/>
  <c r="C37" i="1"/>
  <c r="F37" i="1"/>
  <c r="E37" i="1"/>
  <c r="D37" i="1"/>
  <c r="C10" i="1"/>
  <c r="F10" i="1"/>
  <c r="E10" i="1"/>
  <c r="D10" i="1"/>
  <c r="B10" i="1"/>
  <c r="F26" i="1"/>
  <c r="E26" i="1"/>
  <c r="D26" i="1"/>
  <c r="C26" i="1"/>
  <c r="B26" i="1"/>
  <c r="E32" i="1"/>
  <c r="D32" i="1"/>
  <c r="C32" i="1"/>
  <c r="F32" i="1"/>
  <c r="B32" i="1"/>
  <c r="E24" i="1"/>
  <c r="D24" i="1"/>
  <c r="C24" i="1"/>
  <c r="B24" i="1"/>
  <c r="F24" i="1"/>
  <c r="C19" i="1"/>
  <c r="F19" i="1"/>
  <c r="E19" i="1"/>
  <c r="D19" i="1"/>
  <c r="B19" i="1"/>
  <c r="F34" i="1"/>
  <c r="E34" i="1"/>
  <c r="D34" i="1"/>
  <c r="C34" i="1"/>
  <c r="B34" i="1"/>
  <c r="F12" i="1"/>
  <c r="E12" i="1"/>
  <c r="B12" i="1"/>
  <c r="D12" i="1"/>
  <c r="C12" i="1"/>
  <c r="F27" i="1"/>
  <c r="E27" i="1"/>
  <c r="D27" i="1"/>
  <c r="C27" i="1"/>
  <c r="B27" i="1"/>
  <c r="F42" i="1"/>
  <c r="E42" i="1"/>
  <c r="D42" i="1"/>
  <c r="C42" i="1"/>
  <c r="B42" i="1"/>
  <c r="B21" i="1"/>
  <c r="E21" i="1"/>
  <c r="F21" i="1"/>
  <c r="C21" i="1"/>
  <c r="D21" i="1"/>
  <c r="E40" i="1"/>
  <c r="D40" i="1"/>
  <c r="F40" i="1"/>
  <c r="C40" i="1"/>
  <c r="B40" i="1"/>
  <c r="F35" i="1"/>
  <c r="E35" i="1"/>
  <c r="D35" i="1"/>
  <c r="C35" i="1"/>
  <c r="B35" i="1"/>
  <c r="D11" i="1"/>
  <c r="C11" i="1"/>
  <c r="F11" i="1"/>
  <c r="E11" i="1"/>
  <c r="B11" i="1"/>
  <c r="B13" i="1"/>
  <c r="E13" i="1"/>
  <c r="F13" i="1"/>
  <c r="C13" i="1"/>
  <c r="D13" i="1"/>
  <c r="E16" i="1"/>
  <c r="D16" i="1"/>
  <c r="C16" i="1"/>
  <c r="B16" i="1"/>
  <c r="F16" i="1"/>
  <c r="B28" i="1"/>
  <c r="F28" i="1"/>
  <c r="E28" i="1"/>
  <c r="D28" i="1"/>
  <c r="C28" i="1"/>
  <c r="F43" i="1"/>
  <c r="E43" i="1"/>
  <c r="D43" i="1"/>
  <c r="C43" i="1"/>
  <c r="B43" i="1"/>
  <c r="E14" i="1"/>
  <c r="F15" i="1"/>
  <c r="E22" i="1"/>
  <c r="F23" i="1"/>
  <c r="E30" i="1"/>
  <c r="F31" i="1"/>
  <c r="E38" i="1"/>
  <c r="F39" i="1"/>
  <c r="B9" i="1"/>
  <c r="B17" i="1"/>
  <c r="B25" i="1"/>
  <c r="B33" i="1"/>
  <c r="B41" i="1"/>
  <c r="C9" i="1"/>
  <c r="C17" i="1"/>
  <c r="C25" i="1"/>
  <c r="C33" i="1"/>
  <c r="C41" i="1"/>
  <c r="D9" i="1"/>
  <c r="B15" i="1"/>
  <c r="D17" i="1"/>
  <c r="B23" i="1"/>
  <c r="D25" i="1"/>
  <c r="B31" i="1"/>
  <c r="D33" i="1"/>
  <c r="B39" i="1"/>
  <c r="D41" i="1"/>
  <c r="E9" i="1"/>
  <c r="B14" i="1"/>
  <c r="C15" i="1"/>
  <c r="E17" i="1"/>
  <c r="B22" i="1"/>
  <c r="C23" i="1"/>
  <c r="E25" i="1"/>
  <c r="B30" i="1"/>
  <c r="C31" i="1"/>
  <c r="E33" i="1"/>
  <c r="B38" i="1"/>
  <c r="C39" i="1"/>
  <c r="E41" i="1"/>
</calcChain>
</file>

<file path=xl/sharedStrings.xml><?xml version="1.0" encoding="utf-8"?>
<sst xmlns="http://schemas.openxmlformats.org/spreadsheetml/2006/main" count="29" uniqueCount="29">
  <si>
    <t>資料11-7　造船の動向</t>
    <phoneticPr fontId="4"/>
  </si>
  <si>
    <t>世界の新造船建造量の推移</t>
    <rPh sb="0" eb="2">
      <t>セカイ</t>
    </rPh>
    <rPh sb="3" eb="6">
      <t>シンゾウセン</t>
    </rPh>
    <rPh sb="6" eb="8">
      <t>ケンゾウ</t>
    </rPh>
    <rPh sb="8" eb="9">
      <t>リョウ</t>
    </rPh>
    <rPh sb="10" eb="12">
      <t>スイイ</t>
    </rPh>
    <phoneticPr fontId="4"/>
  </si>
  <si>
    <t>建造量シェア</t>
    <rPh sb="0" eb="3">
      <t>ケンゾウリョウ</t>
    </rPh>
    <phoneticPr fontId="4"/>
  </si>
  <si>
    <t>建造量[万総トン]</t>
    <rPh sb="0" eb="3">
      <t>ケンゾウリョウ</t>
    </rPh>
    <rPh sb="4" eb="5">
      <t>マン</t>
    </rPh>
    <rPh sb="5" eb="6">
      <t>ソウ</t>
    </rPh>
    <phoneticPr fontId="4"/>
  </si>
  <si>
    <t>暦年</t>
    <rPh sb="0" eb="2">
      <t>レキネン</t>
    </rPh>
    <phoneticPr fontId="4"/>
  </si>
  <si>
    <t>日本</t>
  </si>
  <si>
    <t>韓国</t>
  </si>
  <si>
    <t>欧州</t>
    <rPh sb="0" eb="2">
      <t>オウシュウ</t>
    </rPh>
    <phoneticPr fontId="6"/>
  </si>
  <si>
    <t>中国</t>
    <rPh sb="0" eb="2">
      <t>チュウゴク</t>
    </rPh>
    <phoneticPr fontId="6"/>
  </si>
  <si>
    <t>その他</t>
  </si>
  <si>
    <t>合計値</t>
    <rPh sb="0" eb="3">
      <t>ゴウケイチ</t>
    </rPh>
    <phoneticPr fontId="4"/>
  </si>
  <si>
    <t>昭和61</t>
    <rPh sb="0" eb="2">
      <t>ショウワ</t>
    </rPh>
    <phoneticPr fontId="7"/>
  </si>
  <si>
    <t>万総トン変換用</t>
    <rPh sb="0" eb="2">
      <t>マンソウ</t>
    </rPh>
    <phoneticPr fontId="7"/>
  </si>
  <si>
    <t>IHS202404より</t>
    <phoneticPr fontId="7"/>
  </si>
  <si>
    <t>年</t>
    <rPh sb="0" eb="1">
      <t>ネン</t>
    </rPh>
    <phoneticPr fontId="7"/>
  </si>
  <si>
    <t>日本</t>
    <rPh sb="0" eb="2">
      <t>ニホン</t>
    </rPh>
    <phoneticPr fontId="7"/>
  </si>
  <si>
    <t>韓国</t>
    <rPh sb="0" eb="2">
      <t>カンコク</t>
    </rPh>
    <phoneticPr fontId="7"/>
  </si>
  <si>
    <t>欧州</t>
    <rPh sb="0" eb="2">
      <t>オウシュウ</t>
    </rPh>
    <phoneticPr fontId="7"/>
  </si>
  <si>
    <t>中国</t>
    <rPh sb="0" eb="2">
      <t>チュウゴク</t>
    </rPh>
    <phoneticPr fontId="7"/>
  </si>
  <si>
    <t>その他</t>
    <rPh sb="2" eb="3">
      <t>タ</t>
    </rPh>
    <phoneticPr fontId="7"/>
  </si>
  <si>
    <t>合計</t>
    <rPh sb="0" eb="2">
      <t>ゴウケイ</t>
    </rPh>
    <phoneticPr fontId="7"/>
  </si>
  <si>
    <t>平成元</t>
    <rPh sb="0" eb="2">
      <t>ヘイセイ</t>
    </rPh>
    <rPh sb="2" eb="3">
      <t>ゲン</t>
    </rPh>
    <phoneticPr fontId="4"/>
  </si>
  <si>
    <t>平成3</t>
    <rPh sb="0" eb="2">
      <t>ヘイセイ</t>
    </rPh>
    <phoneticPr fontId="7"/>
  </si>
  <si>
    <t>令和元</t>
    <rPh sb="0" eb="2">
      <t>レイワ</t>
    </rPh>
    <rPh sb="2" eb="3">
      <t>ガン</t>
    </rPh>
    <phoneticPr fontId="7"/>
  </si>
  <si>
    <t>令和2</t>
    <rPh sb="0" eb="2">
      <t>レイワ</t>
    </rPh>
    <phoneticPr fontId="7"/>
  </si>
  <si>
    <t xml:space="preserve"> （注）  １　令和6年4月時点</t>
    <phoneticPr fontId="4"/>
  </si>
  <si>
    <t>　　　   ２ 　棒グラフの上の数値は合計値を示す。</t>
    <rPh sb="9" eb="10">
      <t>ボウ</t>
    </rPh>
    <rPh sb="14" eb="15">
      <t>ウエ</t>
    </rPh>
    <rPh sb="16" eb="18">
      <t>スウチ</t>
    </rPh>
    <rPh sb="19" eb="22">
      <t>ゴウケイチ</t>
    </rPh>
    <rPh sb="23" eb="24">
      <t>シメ</t>
    </rPh>
    <phoneticPr fontId="4"/>
  </si>
  <si>
    <t>　　　   ３   棒グラフの中の数値は構成比を示す。</t>
    <rPh sb="10" eb="11">
      <t>ボウ</t>
    </rPh>
    <rPh sb="15" eb="16">
      <t>ナカ</t>
    </rPh>
    <rPh sb="17" eb="19">
      <t>スウチ</t>
    </rPh>
    <rPh sb="20" eb="23">
      <t>コウセイヒ</t>
    </rPh>
    <rPh sb="24" eb="25">
      <t>シメ</t>
    </rPh>
    <phoneticPr fontId="4"/>
  </si>
  <si>
    <t>資料）　IHS Markit社データより作成</t>
    <rPh sb="0" eb="2">
      <t>シリョウ</t>
    </rPh>
    <rPh sb="14" eb="15">
      <t>シャ</t>
    </rPh>
    <rPh sb="20" eb="22">
      <t>サクセイ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</si>
</sst>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0.0_ 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6"/>
      <name val="游ゴシック"/>
      <family val="3"/>
      <charset val="128"/>
    </font>
    <font>
      <sz val="8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176" fontId="5" fillId="0" borderId="1" xfId="2" applyNumberFormat="1" applyFont="1" applyFill="1" applyBorder="1">
      <alignment vertical="center"/>
    </xf>
    <xf numFmtId="177" fontId="5" fillId="0" borderId="1" xfId="1" applyNumberFormat="1" applyFont="1" applyBorder="1">
      <alignment vertical="center"/>
    </xf>
    <xf numFmtId="1" fontId="1" fillId="0" borderId="0" xfId="3" applyNumberFormat="1"/>
    <xf numFmtId="0" fontId="1" fillId="0" borderId="0" xfId="3"/>
    <xf numFmtId="176" fontId="5" fillId="0" borderId="0" xfId="2" applyNumberFormat="1" applyFont="1" applyFill="1">
      <alignment vertical="center"/>
    </xf>
    <xf numFmtId="0" fontId="8" fillId="0" borderId="0" xfId="2" applyNumberFormat="1" applyFont="1" applyFill="1">
      <alignment vertical="center"/>
    </xf>
    <xf numFmtId="0" fontId="5" fillId="0" borderId="0" xfId="2" applyNumberFormat="1" applyFont="1" applyFill="1">
      <alignment vertical="center"/>
    </xf>
    <xf numFmtId="0" fontId="5" fillId="0" borderId="1" xfId="1" applyFont="1" applyBorder="1" applyAlignment="1">
      <alignment horizontal="left"/>
    </xf>
    <xf numFmtId="0" fontId="1" fillId="0" borderId="0" xfId="1" applyAlignment="1"/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5" fillId="0" borderId="0" xfId="1" applyFont="1" applyAlignment="1">
      <alignment horizontal="center"/>
    </xf>
    <xf numFmtId="178" fontId="5" fillId="0" borderId="0" xfId="1" applyNumberFormat="1" applyFont="1">
      <alignment vertical="center"/>
    </xf>
  </cellXfs>
  <cellStyles count="4">
    <cellStyle name="パーセント 3" xfId="2" xr:uid="{DF0A3FA2-31F2-41EA-B6DF-2270A88C0CB1}"/>
    <cellStyle name="標準" xfId="0" builtinId="0"/>
    <cellStyle name="標準 2" xfId="1" xr:uid="{8E1A36CC-D0D2-4086-BC2D-F93079DEE1E5}"/>
    <cellStyle name="標準 3" xfId="3" xr:uid="{C1911455-3A26-49C8-ADD4-C2F9F58AC6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6920384951881"/>
          <c:y val="4.9639727549537459E-2"/>
          <c:w val="0.85375240594925639"/>
          <c:h val="0.793512623324197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'資料11-7-1'!$S$8</c:f>
              <c:strCache>
                <c:ptCount val="1"/>
                <c:pt idx="0">
                  <c:v>日本</c:v>
                </c:pt>
              </c:strCache>
            </c:strRef>
          </c:tx>
          <c:spPr>
            <a:pattFill prst="pct90">
              <a:fgClr>
                <a:srgbClr val="FF99CC"/>
              </a:fgClr>
              <a:bgClr>
                <a:sysClr val="window" lastClr="FFFFFF"/>
              </a:bgClr>
            </a:patt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278F041-45B7-4588-8385-908651D703A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262-4C0F-A729-AA3AC0CA522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681DBF6-21FB-4055-A743-963FE62CAF9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262-4C0F-A729-AA3AC0CA522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0523418-555C-410A-8965-56DD8783697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262-4C0F-A729-AA3AC0CA522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4F0ABED-0EC0-4C97-9557-E9C45028804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262-4C0F-A729-AA3AC0CA522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7DE4DB7-8211-42C8-8A3A-DBB0D1A3859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262-4C0F-A729-AA3AC0CA522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7B158E6-E713-4AF3-BA17-33BF9FBCCFA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262-4C0F-A729-AA3AC0CA522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5CDE1F3-1667-4B6B-8049-227112BDAEA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262-4C0F-A729-AA3AC0CA522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445F36E-EAF3-42FA-A84B-CAAFFE75C3D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262-4C0F-A729-AA3AC0CA522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76DB03E-B119-4298-9471-7F8548A22E9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262-4C0F-A729-AA3AC0CA522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23941EB-7398-4B40-9763-B73A6FE8849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262-4C0F-A729-AA3AC0CA522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F9E5927-9579-48C8-BE6C-8E24874B251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262-4C0F-A729-AA3AC0CA522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EC70E9F-3932-4794-9301-D8B1DAB6115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2262-4C0F-A729-AA3AC0CA522A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4DE6DD8F-C04D-495D-8005-C6F278DD0EB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262-4C0F-A729-AA3AC0CA522A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5668078-D222-4DA8-BBF0-307294DF66A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2262-4C0F-A729-AA3AC0CA522A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2A645584-9C65-4B3D-B6FA-91F3682B162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2262-4C0F-A729-AA3AC0CA522A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7167F4A-9976-49D2-8210-EBAA146001A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2262-4C0F-A729-AA3AC0CA522A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46E687BC-7C49-4587-8B40-2904EE47440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2262-4C0F-A729-AA3AC0CA522A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42B8AD8F-38D9-47BC-BED2-73BB293EB80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2262-4C0F-A729-AA3AC0CA522A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6492B16C-C950-44BB-BEB9-02A36BC051B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2262-4C0F-A729-AA3AC0CA522A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92F86DEF-379D-4991-817C-5419210593D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2262-4C0F-A729-AA3AC0CA522A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6D45CC15-3748-4435-87EE-E200834F25B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2262-4C0F-A729-AA3AC0CA522A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DBD3FDB2-7768-456F-913F-2129882B225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2262-4C0F-A729-AA3AC0CA522A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F8582D3D-A996-40F4-855B-3B98337DCC6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2262-4C0F-A729-AA3AC0CA522A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4167CC36-2BC3-4199-9EC3-C510F50558D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2262-4C0F-A729-AA3AC0CA522A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AD44282A-D20E-4AD7-9E37-F4155D4ED13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2262-4C0F-A729-AA3AC0CA522A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669AA99B-4216-4254-8B15-455E91F8A53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2262-4C0F-A729-AA3AC0CA522A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1FEE6BF3-EFBF-4F01-8B0A-96F61E3424B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2262-4C0F-A729-AA3AC0CA522A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81EAA86B-1A03-438E-9465-09DCCA4A54D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2262-4C0F-A729-AA3AC0CA522A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8F77E18F-EE0A-4063-AD94-C1C31007B37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2262-4C0F-A729-AA3AC0CA522A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7806693E-0272-4262-9266-4446F9F9755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2262-4C0F-A729-AA3AC0CA522A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BB985AE9-2023-45DB-AE01-C5EBF905C91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2262-4C0F-A729-AA3AC0CA522A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8F8B7FB0-2B58-4DD5-B087-989C8E48D20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2262-4C0F-A729-AA3AC0CA522A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353CBA50-F59F-49FD-A4A9-8448DAE49F7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2262-4C0F-A729-AA3AC0CA522A}"/>
                </c:ext>
              </c:extLst>
            </c:dLbl>
            <c:spPr>
              <a:solidFill>
                <a:sysClr val="window" lastClr="FFFFFF">
                  <a:alpha val="40000"/>
                </a:sys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00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'資料11-7-1'!$A$11:$A$43</c:f>
              <c:strCache>
                <c:ptCount val="33"/>
                <c:pt idx="0">
                  <c:v>平成3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令和元</c:v>
                </c:pt>
                <c:pt idx="29">
                  <c:v>令和2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</c:strCache>
            </c:strRef>
          </c:cat>
          <c:val>
            <c:numRef>
              <c:f>'資料11-7-1'!$S$11:$S$43</c:f>
              <c:numCache>
                <c:formatCode>General</c:formatCode>
                <c:ptCount val="33"/>
                <c:pt idx="0">
                  <c:v>7721387</c:v>
                </c:pt>
                <c:pt idx="1">
                  <c:v>7885816</c:v>
                </c:pt>
                <c:pt idx="2">
                  <c:v>9343279</c:v>
                </c:pt>
                <c:pt idx="3">
                  <c:v>8744877</c:v>
                </c:pt>
                <c:pt idx="4">
                  <c:v>9426704</c:v>
                </c:pt>
                <c:pt idx="5">
                  <c:v>10367891</c:v>
                </c:pt>
                <c:pt idx="6">
                  <c:v>10185910</c:v>
                </c:pt>
                <c:pt idx="7">
                  <c:v>10421152</c:v>
                </c:pt>
                <c:pt idx="8">
                  <c:v>11205856</c:v>
                </c:pt>
                <c:pt idx="9">
                  <c:v>12199754</c:v>
                </c:pt>
                <c:pt idx="10">
                  <c:v>12040183</c:v>
                </c:pt>
                <c:pt idx="11">
                  <c:v>12026316</c:v>
                </c:pt>
                <c:pt idx="12">
                  <c:v>12906513</c:v>
                </c:pt>
                <c:pt idx="13">
                  <c:v>14645645</c:v>
                </c:pt>
                <c:pt idx="14">
                  <c:v>16474485</c:v>
                </c:pt>
                <c:pt idx="15">
                  <c:v>18106407</c:v>
                </c:pt>
                <c:pt idx="16">
                  <c:v>17539895</c:v>
                </c:pt>
                <c:pt idx="17">
                  <c:v>18853498</c:v>
                </c:pt>
                <c:pt idx="18">
                  <c:v>18992324</c:v>
                </c:pt>
                <c:pt idx="19">
                  <c:v>20266393</c:v>
                </c:pt>
                <c:pt idx="20">
                  <c:v>19426827</c:v>
                </c:pt>
                <c:pt idx="21">
                  <c:v>17490450</c:v>
                </c:pt>
                <c:pt idx="22">
                  <c:v>14603940</c:v>
                </c:pt>
                <c:pt idx="23">
                  <c:v>13438503</c:v>
                </c:pt>
                <c:pt idx="24">
                  <c:v>13049913</c:v>
                </c:pt>
                <c:pt idx="25">
                  <c:v>13339380</c:v>
                </c:pt>
                <c:pt idx="26">
                  <c:v>13201184</c:v>
                </c:pt>
                <c:pt idx="27">
                  <c:v>14557609</c:v>
                </c:pt>
                <c:pt idx="28">
                  <c:v>16237158</c:v>
                </c:pt>
                <c:pt idx="29">
                  <c:v>12945242</c:v>
                </c:pt>
                <c:pt idx="30">
                  <c:v>10784319</c:v>
                </c:pt>
                <c:pt idx="31">
                  <c:v>9603812</c:v>
                </c:pt>
                <c:pt idx="32">
                  <c:v>10050314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'資料11-7-1'!$B$11:$B$43</c15:f>
                <c15:dlblRangeCache>
                  <c:ptCount val="33"/>
                  <c:pt idx="0">
                    <c:v>43.5%</c:v>
                  </c:pt>
                  <c:pt idx="1">
                    <c:v>41.0%</c:v>
                  </c:pt>
                  <c:pt idx="2">
                    <c:v>43.3%</c:v>
                  </c:pt>
                  <c:pt idx="3">
                    <c:v>43.5%</c:v>
                  </c:pt>
                  <c:pt idx="4">
                    <c:v>40.0%</c:v>
                  </c:pt>
                  <c:pt idx="5">
                    <c:v>39.2%</c:v>
                  </c:pt>
                  <c:pt idx="6">
                    <c:v>38.4%</c:v>
                  </c:pt>
                  <c:pt idx="7">
                    <c:v>39.2%</c:v>
                  </c:pt>
                  <c:pt idx="8">
                    <c:v>38.8%</c:v>
                  </c:pt>
                  <c:pt idx="9">
                    <c:v>37.1%</c:v>
                  </c:pt>
                  <c:pt idx="10">
                    <c:v>37.1%</c:v>
                  </c:pt>
                  <c:pt idx="11">
                    <c:v>34.6%</c:v>
                  </c:pt>
                  <c:pt idx="12">
                    <c:v>34.0%</c:v>
                  </c:pt>
                  <c:pt idx="13">
                    <c:v>34.6%</c:v>
                  </c:pt>
                  <c:pt idx="14">
                    <c:v>33.6%</c:v>
                  </c:pt>
                  <c:pt idx="15">
                    <c:v>33.6%</c:v>
                  </c:pt>
                  <c:pt idx="16">
                    <c:v>29.3%</c:v>
                  </c:pt>
                  <c:pt idx="17">
                    <c:v>26.8%</c:v>
                  </c:pt>
                  <c:pt idx="18">
                    <c:v>23.6%</c:v>
                  </c:pt>
                  <c:pt idx="19">
                    <c:v>20.3%</c:v>
                  </c:pt>
                  <c:pt idx="20">
                    <c:v>18.4%</c:v>
                  </c:pt>
                  <c:pt idx="21">
                    <c:v>17.6%</c:v>
                  </c:pt>
                  <c:pt idx="22">
                    <c:v>20.0%</c:v>
                  </c:pt>
                  <c:pt idx="23">
                    <c:v>20.2%</c:v>
                  </c:pt>
                  <c:pt idx="24">
                    <c:v>18.6%</c:v>
                  </c:pt>
                  <c:pt idx="25">
                    <c:v>19.4%</c:v>
                  </c:pt>
                  <c:pt idx="26">
                    <c:v>19.2%</c:v>
                  </c:pt>
                  <c:pt idx="27">
                    <c:v>24.5%</c:v>
                  </c:pt>
                  <c:pt idx="28">
                    <c:v>23.7%</c:v>
                  </c:pt>
                  <c:pt idx="29">
                    <c:v>21.7%</c:v>
                  </c:pt>
                  <c:pt idx="30">
                    <c:v>17.5%</c:v>
                  </c:pt>
                  <c:pt idx="31">
                    <c:v>17.1%</c:v>
                  </c:pt>
                  <c:pt idx="32">
                    <c:v>15.6%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1-2262-4C0F-A729-AA3AC0CA522A}"/>
            </c:ext>
          </c:extLst>
        </c:ser>
        <c:ser>
          <c:idx val="1"/>
          <c:order val="1"/>
          <c:tx>
            <c:strRef>
              <c:f>'資料11-7-1'!$T$8</c:f>
              <c:strCache>
                <c:ptCount val="1"/>
                <c:pt idx="0">
                  <c:v>韓国</c:v>
                </c:pt>
              </c:strCache>
            </c:strRef>
          </c:tx>
          <c:spPr>
            <a:pattFill prst="wdUpDiag">
              <a:fgClr>
                <a:srgbClr val="FFC000">
                  <a:lumMod val="75000"/>
                </a:srgbClr>
              </a:fgClr>
              <a:bgClr>
                <a:sysClr val="window" lastClr="FFFFFF"/>
              </a:bgClr>
            </a:patt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52E1232-772C-4A0A-AA0C-B54B13DCE4F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2262-4C0F-A729-AA3AC0CA522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3BA45FF-D86C-4D02-9748-5E47B7D88AC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2262-4C0F-A729-AA3AC0CA522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8016DAA-42D3-45B5-AA1C-92A970DCD4B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2262-4C0F-A729-AA3AC0CA522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CFD0630-4900-426B-B488-2088E886672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2262-4C0F-A729-AA3AC0CA522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6951909-1E01-414A-9514-DB8BE316B3A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2262-4C0F-A729-AA3AC0CA522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1F24FC6-4D48-46C6-8A0F-94DD2B78E2A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2262-4C0F-A729-AA3AC0CA522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FE1A001-E2EB-49BB-9116-3C3F2591419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2262-4C0F-A729-AA3AC0CA522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5649138-D64B-4984-83CB-8208906BE32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2262-4C0F-A729-AA3AC0CA522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250F363-CBBF-4B15-83B8-46ADB5CBE9C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2262-4C0F-A729-AA3AC0CA522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3555CF0-EF48-4231-AC70-F0F9293F010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2262-4C0F-A729-AA3AC0CA522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AC3F6F4-7C83-4FFA-960D-883A69F1AF7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2262-4C0F-A729-AA3AC0CA522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C771808C-D71E-446A-BE8C-ADA544734B3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2262-4C0F-A729-AA3AC0CA522A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51F6303A-4B74-4F7F-84D3-FC10CAFB096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2262-4C0F-A729-AA3AC0CA522A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EE0CF520-27CC-48F1-BFA4-ABCAB975881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2262-4C0F-A729-AA3AC0CA522A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A6C65AF-BA2B-4876-AA4B-83DFEF41341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2262-4C0F-A729-AA3AC0CA522A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0006ADDA-54EB-46B7-9E26-4D3A9C10865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2262-4C0F-A729-AA3AC0CA522A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B612F4EF-C9B2-4B32-A8B2-DA37CCB5631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2262-4C0F-A729-AA3AC0CA522A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A34DFA8A-CA36-4042-8E50-CF18F479DC3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2262-4C0F-A729-AA3AC0CA522A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324C4D9F-E44A-444C-977C-3382FE4D2D2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2262-4C0F-A729-AA3AC0CA522A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211A106E-880B-4724-98DF-80CB8246BD2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2262-4C0F-A729-AA3AC0CA522A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EE3D09A6-2791-42E3-9370-E2978E008BD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2262-4C0F-A729-AA3AC0CA522A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CB43D151-4A6F-4746-8677-F3B47A0EDC8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2262-4C0F-A729-AA3AC0CA522A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7DEF9ABA-0BE1-4A96-8110-B2F3DE55C89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2262-4C0F-A729-AA3AC0CA522A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0626CCCB-3877-48D8-811E-B5476FA62AB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2262-4C0F-A729-AA3AC0CA522A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DF13C6D2-1A6A-4ED6-AC21-04EDC152FF3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2262-4C0F-A729-AA3AC0CA522A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13C292D3-1BF0-4150-A465-B10626AB7B8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2262-4C0F-A729-AA3AC0CA522A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C89BBCDE-C2CE-48B1-8A35-84740AC4352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2262-4C0F-A729-AA3AC0CA522A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9FC6331D-9704-497C-9873-767AD8BEF7A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2262-4C0F-A729-AA3AC0CA522A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E7A1EF51-5CB4-4503-80F1-8A8D738BBF0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2262-4C0F-A729-AA3AC0CA522A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0B795E9A-8937-4385-939C-E09D2356CE8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2262-4C0F-A729-AA3AC0CA522A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5F72BB67-0985-4266-9710-AFC444E671A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2262-4C0F-A729-AA3AC0CA522A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DBC90697-7EC8-4DF3-B5E0-01759EDB9CA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2262-4C0F-A729-AA3AC0CA522A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F976DE8A-7C59-4592-B3B7-3D6BFF9479F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2262-4C0F-A729-AA3AC0CA522A}"/>
                </c:ext>
              </c:extLst>
            </c:dLbl>
            <c:spPr>
              <a:solidFill>
                <a:sysClr val="window" lastClr="FFFFFF">
                  <a:alpha val="40000"/>
                </a:sys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00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'資料11-7-1'!$A$11:$A$43</c:f>
              <c:strCache>
                <c:ptCount val="33"/>
                <c:pt idx="0">
                  <c:v>平成3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令和元</c:v>
                </c:pt>
                <c:pt idx="29">
                  <c:v>令和2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</c:strCache>
            </c:strRef>
          </c:cat>
          <c:val>
            <c:numRef>
              <c:f>'資料11-7-1'!$T$11:$T$43</c:f>
              <c:numCache>
                <c:formatCode>General</c:formatCode>
                <c:ptCount val="33"/>
                <c:pt idx="0">
                  <c:v>3754818</c:v>
                </c:pt>
                <c:pt idx="1">
                  <c:v>4542101</c:v>
                </c:pt>
                <c:pt idx="2">
                  <c:v>4704405</c:v>
                </c:pt>
                <c:pt idx="3">
                  <c:v>4259253</c:v>
                </c:pt>
                <c:pt idx="4">
                  <c:v>6333002</c:v>
                </c:pt>
                <c:pt idx="5">
                  <c:v>7336294</c:v>
                </c:pt>
                <c:pt idx="6">
                  <c:v>8257128</c:v>
                </c:pt>
                <c:pt idx="7">
                  <c:v>7294404</c:v>
                </c:pt>
                <c:pt idx="8">
                  <c:v>9620444</c:v>
                </c:pt>
                <c:pt idx="9">
                  <c:v>12314021</c:v>
                </c:pt>
                <c:pt idx="10">
                  <c:v>11666633</c:v>
                </c:pt>
                <c:pt idx="11">
                  <c:v>13190040</c:v>
                </c:pt>
                <c:pt idx="12">
                  <c:v>14172631</c:v>
                </c:pt>
                <c:pt idx="13">
                  <c:v>15295948</c:v>
                </c:pt>
                <c:pt idx="14">
                  <c:v>18509022</c:v>
                </c:pt>
                <c:pt idx="15">
                  <c:v>18800613</c:v>
                </c:pt>
                <c:pt idx="16">
                  <c:v>21069790</c:v>
                </c:pt>
                <c:pt idx="17">
                  <c:v>26566489</c:v>
                </c:pt>
                <c:pt idx="18">
                  <c:v>29104128</c:v>
                </c:pt>
                <c:pt idx="19">
                  <c:v>32428956</c:v>
                </c:pt>
                <c:pt idx="20">
                  <c:v>36084205</c:v>
                </c:pt>
                <c:pt idx="21">
                  <c:v>31795691</c:v>
                </c:pt>
                <c:pt idx="22">
                  <c:v>24832678</c:v>
                </c:pt>
                <c:pt idx="23">
                  <c:v>22829152</c:v>
                </c:pt>
                <c:pt idx="24">
                  <c:v>23647736</c:v>
                </c:pt>
                <c:pt idx="25">
                  <c:v>25637240</c:v>
                </c:pt>
                <c:pt idx="26">
                  <c:v>23709661</c:v>
                </c:pt>
                <c:pt idx="27">
                  <c:v>14484476</c:v>
                </c:pt>
                <c:pt idx="28">
                  <c:v>21864614</c:v>
                </c:pt>
                <c:pt idx="29">
                  <c:v>18503656</c:v>
                </c:pt>
                <c:pt idx="30">
                  <c:v>19667015</c:v>
                </c:pt>
                <c:pt idx="31">
                  <c:v>16256126</c:v>
                </c:pt>
                <c:pt idx="32">
                  <c:v>18354713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'資料11-7-1'!$C$11:$C$43</c15:f>
                <c15:dlblRangeCache>
                  <c:ptCount val="33"/>
                  <c:pt idx="0">
                    <c:v>21.1%</c:v>
                  </c:pt>
                  <c:pt idx="1">
                    <c:v>23.6%</c:v>
                  </c:pt>
                  <c:pt idx="2">
                    <c:v>21.8%</c:v>
                  </c:pt>
                  <c:pt idx="3">
                    <c:v>21.2%</c:v>
                  </c:pt>
                  <c:pt idx="4">
                    <c:v>26.8%</c:v>
                  </c:pt>
                  <c:pt idx="5">
                    <c:v>27.7%</c:v>
                  </c:pt>
                  <c:pt idx="6">
                    <c:v>31.2%</c:v>
                  </c:pt>
                  <c:pt idx="7">
                    <c:v>27.4%</c:v>
                  </c:pt>
                  <c:pt idx="8">
                    <c:v>33.3%</c:v>
                  </c:pt>
                  <c:pt idx="9">
                    <c:v>37.5%</c:v>
                  </c:pt>
                  <c:pt idx="10">
                    <c:v>35.9%</c:v>
                  </c:pt>
                  <c:pt idx="11">
                    <c:v>38.0%</c:v>
                  </c:pt>
                  <c:pt idx="12">
                    <c:v>37.3%</c:v>
                  </c:pt>
                  <c:pt idx="13">
                    <c:v>36.2%</c:v>
                  </c:pt>
                  <c:pt idx="14">
                    <c:v>37.7%</c:v>
                  </c:pt>
                  <c:pt idx="15">
                    <c:v>34.9%</c:v>
                  </c:pt>
                  <c:pt idx="16">
                    <c:v>35.2%</c:v>
                  </c:pt>
                  <c:pt idx="17">
                    <c:v>37.7%</c:v>
                  </c:pt>
                  <c:pt idx="18">
                    <c:v>36.2%</c:v>
                  </c:pt>
                  <c:pt idx="19">
                    <c:v>32.5%</c:v>
                  </c:pt>
                  <c:pt idx="20">
                    <c:v>34.1%</c:v>
                  </c:pt>
                  <c:pt idx="21">
                    <c:v>32.1%</c:v>
                  </c:pt>
                  <c:pt idx="22">
                    <c:v>33.9%</c:v>
                  </c:pt>
                  <c:pt idx="23">
                    <c:v>34.2%</c:v>
                  </c:pt>
                  <c:pt idx="24">
                    <c:v>33.8%</c:v>
                  </c:pt>
                  <c:pt idx="25">
                    <c:v>37.2%</c:v>
                  </c:pt>
                  <c:pt idx="26">
                    <c:v>34.5%</c:v>
                  </c:pt>
                  <c:pt idx="27">
                    <c:v>24.4%</c:v>
                  </c:pt>
                  <c:pt idx="28">
                    <c:v>31.9%</c:v>
                  </c:pt>
                  <c:pt idx="29">
                    <c:v>31.0%</c:v>
                  </c:pt>
                  <c:pt idx="30">
                    <c:v>31.9%</c:v>
                  </c:pt>
                  <c:pt idx="31">
                    <c:v>29.0%</c:v>
                  </c:pt>
                  <c:pt idx="32">
                    <c:v>28.5%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43-2262-4C0F-A729-AA3AC0CA522A}"/>
            </c:ext>
          </c:extLst>
        </c:ser>
        <c:ser>
          <c:idx val="2"/>
          <c:order val="2"/>
          <c:tx>
            <c:strRef>
              <c:f>'資料11-7-1'!$U$8</c:f>
              <c:strCache>
                <c:ptCount val="1"/>
                <c:pt idx="0">
                  <c:v>欧州</c:v>
                </c:pt>
              </c:strCache>
            </c:strRef>
          </c:tx>
          <c:spPr>
            <a:pattFill prst="dkVert">
              <a:fgClr>
                <a:srgbClr val="70AD47">
                  <a:lumMod val="60000"/>
                  <a:lumOff val="40000"/>
                </a:srgbClr>
              </a:fgClr>
              <a:bgClr>
                <a:sysClr val="window" lastClr="FFFFFF"/>
              </a:bgClr>
            </a:patt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1FD941C-B421-438A-AA3D-DCA6600340CD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4-2262-4C0F-A729-AA3AC0CA522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51323C9-1BA0-4540-B7C6-F89BFA3A9DE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5-2262-4C0F-A729-AA3AC0CA522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2B271CE-5EC9-435D-A614-23D3144F0E0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2262-4C0F-A729-AA3AC0CA522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5F67986-1846-4A04-8D0C-47FE3B07CCA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2262-4C0F-A729-AA3AC0CA522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9D271B2-AF94-4A46-8C72-F3E76F8CB49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2262-4C0F-A729-AA3AC0CA522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5996C8D-97D3-43D6-BF8D-57607B45D97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2262-4C0F-A729-AA3AC0CA522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8C1531C-99F1-482C-AA82-BEBB86050D2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A-2262-4C0F-A729-AA3AC0CA522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D8C68B4-0E24-435C-8FF8-0C1D925BE5E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2262-4C0F-A729-AA3AC0CA522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A8F11984-C390-431C-876E-52F26E06B03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2262-4C0F-A729-AA3AC0CA522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1F06864-F558-47DF-B2D5-CD121D6D341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2262-4C0F-A729-AA3AC0CA522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6177D7E-D653-4BE8-AD74-9B004883E00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E-2262-4C0F-A729-AA3AC0CA522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04DDC80-0FDF-427E-B19C-575090B214C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F-2262-4C0F-A729-AA3AC0CA522A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36A350B-7F1C-472F-9405-799D109F1AF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0-2262-4C0F-A729-AA3AC0CA522A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5CC2B04-07C6-4C33-8267-C0EDF5FF6CC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1-2262-4C0F-A729-AA3AC0CA522A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229F9867-ECBD-4459-8E5E-E50F1851138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2-2262-4C0F-A729-AA3AC0CA522A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1C14A68B-31BF-4714-97DD-2C64BF34FE4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3-2262-4C0F-A729-AA3AC0CA522A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F4A054D7-E5A6-4886-BC75-0235DC4D747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4-2262-4C0F-A729-AA3AC0CA522A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DA72FF7E-AF5C-4306-8CE1-53916FA5A20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5-2262-4C0F-A729-AA3AC0CA522A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3961A4F6-161C-4265-8A28-CB8EEF66474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6-2262-4C0F-A729-AA3AC0CA522A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C7E7C3AC-A448-411C-8315-1F72D1CDE53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7-2262-4C0F-A729-AA3AC0CA522A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8A422F08-33BC-444A-8D37-811E975FB9A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8-2262-4C0F-A729-AA3AC0CA522A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A597016B-05D8-45A3-87C0-13B6279F99F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9-2262-4C0F-A729-AA3AC0CA522A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94DA2A26-8C09-410B-A63E-418CA204FAF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A-2262-4C0F-A729-AA3AC0CA522A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45E6542D-E453-402E-8612-0D87D9890A4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B-2262-4C0F-A729-AA3AC0CA522A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86881970-61BA-456E-BBD3-A50B12CED25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C-2262-4C0F-A729-AA3AC0CA522A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05072E07-974B-4987-BD88-2A30F29F280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D-2262-4C0F-A729-AA3AC0CA522A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562F0F79-38AB-4CD0-B81F-706E51B9E5B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E-2262-4C0F-A729-AA3AC0CA522A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FC09F9C9-BFCE-46B4-9AC1-DD6B60DFAC8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F-2262-4C0F-A729-AA3AC0CA522A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6066F073-0617-424B-B150-5A8136ABD03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0-2262-4C0F-A729-AA3AC0CA522A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29D5958C-1875-465C-83C8-B6EC3CBEAC5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1-2262-4C0F-A729-AA3AC0CA522A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5E8694A2-5107-4FA6-9036-D0E025BB4F7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2-2262-4C0F-A729-AA3AC0CA522A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280E8D48-76F1-440D-986A-62685EA4AD1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3-2262-4C0F-A729-AA3AC0CA522A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048C87A2-55C8-4997-BF8B-B39C317BCF2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4-2262-4C0F-A729-AA3AC0CA522A}"/>
                </c:ext>
              </c:extLst>
            </c:dLbl>
            <c:spPr>
              <a:solidFill>
                <a:sysClr val="window" lastClr="FFFFFF">
                  <a:alpha val="40000"/>
                </a:sys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'資料11-7-1'!$A$11:$A$43</c:f>
              <c:strCache>
                <c:ptCount val="33"/>
                <c:pt idx="0">
                  <c:v>平成3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令和元</c:v>
                </c:pt>
                <c:pt idx="29">
                  <c:v>令和2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</c:strCache>
            </c:strRef>
          </c:cat>
          <c:val>
            <c:numRef>
              <c:f>'資料11-7-1'!$U$11:$U$43</c:f>
              <c:numCache>
                <c:formatCode>General</c:formatCode>
                <c:ptCount val="33"/>
                <c:pt idx="0">
                  <c:v>3599740</c:v>
                </c:pt>
                <c:pt idx="1">
                  <c:v>4199421</c:v>
                </c:pt>
                <c:pt idx="2">
                  <c:v>4715512</c:v>
                </c:pt>
                <c:pt idx="3">
                  <c:v>4168482</c:v>
                </c:pt>
                <c:pt idx="4">
                  <c:v>4908745</c:v>
                </c:pt>
                <c:pt idx="5">
                  <c:v>5645681</c:v>
                </c:pt>
                <c:pt idx="6">
                  <c:v>4636638</c:v>
                </c:pt>
                <c:pt idx="7">
                  <c:v>5138201</c:v>
                </c:pt>
                <c:pt idx="8">
                  <c:v>4673871</c:v>
                </c:pt>
                <c:pt idx="9">
                  <c:v>4705735</c:v>
                </c:pt>
                <c:pt idx="10">
                  <c:v>4762247</c:v>
                </c:pt>
                <c:pt idx="11">
                  <c:v>4849239</c:v>
                </c:pt>
                <c:pt idx="12">
                  <c:v>4561246</c:v>
                </c:pt>
                <c:pt idx="13">
                  <c:v>4740341</c:v>
                </c:pt>
                <c:pt idx="14">
                  <c:v>4399133</c:v>
                </c:pt>
                <c:pt idx="15">
                  <c:v>5255909</c:v>
                </c:pt>
                <c:pt idx="16">
                  <c:v>6071233</c:v>
                </c:pt>
                <c:pt idx="17">
                  <c:v>5736772</c:v>
                </c:pt>
                <c:pt idx="18">
                  <c:v>4348001</c:v>
                </c:pt>
                <c:pt idx="19">
                  <c:v>4457405</c:v>
                </c:pt>
                <c:pt idx="20">
                  <c:v>2825526</c:v>
                </c:pt>
                <c:pt idx="21">
                  <c:v>2222598</c:v>
                </c:pt>
                <c:pt idx="22">
                  <c:v>1927743</c:v>
                </c:pt>
                <c:pt idx="23">
                  <c:v>1916963</c:v>
                </c:pt>
                <c:pt idx="24">
                  <c:v>1734093</c:v>
                </c:pt>
                <c:pt idx="25">
                  <c:v>2812246</c:v>
                </c:pt>
                <c:pt idx="26">
                  <c:v>2605777</c:v>
                </c:pt>
                <c:pt idx="27">
                  <c:v>2171687</c:v>
                </c:pt>
                <c:pt idx="28">
                  <c:v>2574643</c:v>
                </c:pt>
                <c:pt idx="29">
                  <c:v>1631799</c:v>
                </c:pt>
                <c:pt idx="30">
                  <c:v>2003837</c:v>
                </c:pt>
                <c:pt idx="31">
                  <c:v>2414077</c:v>
                </c:pt>
                <c:pt idx="32">
                  <c:v>1788243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'資料11-7-1'!$D$11:$D$43</c15:f>
                <c15:dlblRangeCache>
                  <c:ptCount val="33"/>
                  <c:pt idx="0">
                    <c:v>20.3%</c:v>
                  </c:pt>
                  <c:pt idx="1">
                    <c:v>21.8%</c:v>
                  </c:pt>
                  <c:pt idx="2">
                    <c:v>21.9%</c:v>
                  </c:pt>
                  <c:pt idx="3">
                    <c:v>20.8%</c:v>
                  </c:pt>
                  <c:pt idx="4">
                    <c:v>20.8%</c:v>
                  </c:pt>
                  <c:pt idx="5">
                    <c:v>21.3%</c:v>
                  </c:pt>
                  <c:pt idx="6">
                    <c:v>17.5%</c:v>
                  </c:pt>
                  <c:pt idx="7">
                    <c:v>19.3%</c:v>
                  </c:pt>
                  <c:pt idx="8">
                    <c:v>16.2%</c:v>
                  </c:pt>
                  <c:pt idx="9">
                    <c:v>14.3%</c:v>
                  </c:pt>
                  <c:pt idx="10">
                    <c:v>14.7%</c:v>
                  </c:pt>
                  <c:pt idx="11">
                    <c:v>14.0%</c:v>
                  </c:pt>
                  <c:pt idx="12">
                    <c:v>12.0%</c:v>
                  </c:pt>
                  <c:pt idx="13">
                    <c:v>11.2%</c:v>
                  </c:pt>
                  <c:pt idx="14">
                    <c:v>9.0%</c:v>
                  </c:pt>
                  <c:pt idx="15">
                    <c:v>9.8%</c:v>
                  </c:pt>
                  <c:pt idx="16">
                    <c:v>10.1%</c:v>
                  </c:pt>
                  <c:pt idx="17">
                    <c:v>8.2%</c:v>
                  </c:pt>
                  <c:pt idx="18">
                    <c:v>5.4%</c:v>
                  </c:pt>
                  <c:pt idx="19">
                    <c:v>4.5%</c:v>
                  </c:pt>
                  <c:pt idx="20">
                    <c:v>2.7%</c:v>
                  </c:pt>
                  <c:pt idx="21">
                    <c:v>2.2%</c:v>
                  </c:pt>
                  <c:pt idx="22">
                    <c:v>2.6%</c:v>
                  </c:pt>
                  <c:pt idx="23">
                    <c:v>2.9%</c:v>
                  </c:pt>
                  <c:pt idx="24">
                    <c:v>2.5%</c:v>
                  </c:pt>
                  <c:pt idx="25">
                    <c:v>4.1%</c:v>
                  </c:pt>
                  <c:pt idx="26">
                    <c:v>3.8%</c:v>
                  </c:pt>
                  <c:pt idx="27">
                    <c:v>3.7%</c:v>
                  </c:pt>
                  <c:pt idx="28">
                    <c:v>3.8%</c:v>
                  </c:pt>
                  <c:pt idx="29">
                    <c:v>2.7%</c:v>
                  </c:pt>
                  <c:pt idx="30">
                    <c:v>3.2%</c:v>
                  </c:pt>
                  <c:pt idx="31">
                    <c:v>4.3%</c:v>
                  </c:pt>
                  <c:pt idx="32">
                    <c:v>2.8%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5-2262-4C0F-A729-AA3AC0CA522A}"/>
            </c:ext>
          </c:extLst>
        </c:ser>
        <c:ser>
          <c:idx val="3"/>
          <c:order val="3"/>
          <c:tx>
            <c:strRef>
              <c:f>'資料11-7-1'!$V$8</c:f>
              <c:strCache>
                <c:ptCount val="1"/>
                <c:pt idx="0">
                  <c:v>中国</c:v>
                </c:pt>
              </c:strCache>
            </c:strRef>
          </c:tx>
          <c:spPr>
            <a:pattFill prst="wdDnDiag">
              <a:fgClr>
                <a:srgbClr val="00B050"/>
              </a:fgClr>
              <a:bgClr>
                <a:srgbClr val="70AD47">
                  <a:lumMod val="60000"/>
                  <a:lumOff val="40000"/>
                </a:srgbClr>
              </a:bgClr>
            </a:patt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30555C5-B5D8-4518-B2EC-5245F02AF569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2262-4C0F-A729-AA3AC0CA522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7DA4E6F-FD91-4B8F-BEA0-2A22BB5CE57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7-2262-4C0F-A729-AA3AC0CA522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E84DC91-A291-4703-83A6-7464DEA6FF6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8-2262-4C0F-A729-AA3AC0CA522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9C8C6B7-A8C5-480A-9011-990F9254B2D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9-2262-4C0F-A729-AA3AC0CA522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36FF64E-98F5-4327-8EFD-6D7867F962A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A-2262-4C0F-A729-AA3AC0CA522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1ABEA6A-CD32-421D-B3D2-CB222A62D6F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B-2262-4C0F-A729-AA3AC0CA522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0C40E35-DB8D-44A0-B3A4-F98E7D980A7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C-2262-4C0F-A729-AA3AC0CA522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337B60B-62F6-4822-9B95-3245E50F482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D-2262-4C0F-A729-AA3AC0CA522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273D4C4-1189-40D0-BF39-56E17192526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E-2262-4C0F-A729-AA3AC0CA522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2DA3D2D-4902-4087-A6C4-64B0DEA9811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F-2262-4C0F-A729-AA3AC0CA522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D529035-E105-4C8D-9482-DC1789FE850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0-2262-4C0F-A729-AA3AC0CA522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79CACA8-251F-4440-B45F-C2FD6A61960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1-2262-4C0F-A729-AA3AC0CA522A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DA809AC-F4E6-4303-9FB2-C506EB35307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2-2262-4C0F-A729-AA3AC0CA522A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DD9E28B2-DEA9-4A7D-93BA-5E5BF198CA4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3-2262-4C0F-A729-AA3AC0CA522A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BD693FB-B14B-4CED-96EA-2FD784EDAFC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4-2262-4C0F-A729-AA3AC0CA522A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CAA4D2F6-A806-4B9E-81E6-17E99A73C6E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5-2262-4C0F-A729-AA3AC0CA522A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60AD178-0CC6-4994-B03B-4CA51C43A9C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6-2262-4C0F-A729-AA3AC0CA522A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C88DBB6D-D7B7-4E65-BC5C-41D9E332E6D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7-2262-4C0F-A729-AA3AC0CA522A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2B7627B0-4037-490C-88A5-9E93194E5E0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8-2262-4C0F-A729-AA3AC0CA522A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EBAE182D-1627-405B-85B6-382B6EE01DE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9-2262-4C0F-A729-AA3AC0CA522A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7F963446-D060-4358-8C0D-A811CEE89D1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A-2262-4C0F-A729-AA3AC0CA522A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1CFC6D6D-96E6-421C-8C58-61F5ECCDB61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B-2262-4C0F-A729-AA3AC0CA522A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0AEDB7D5-DD7A-4F5E-9CED-CCC20A17690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C-2262-4C0F-A729-AA3AC0CA522A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9350F875-689E-412B-BE07-A5478F4FA90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D-2262-4C0F-A729-AA3AC0CA522A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BE1676AF-9F18-469B-BE76-8C4B6233C05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E-2262-4C0F-A729-AA3AC0CA522A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3690933F-37F4-496F-B303-227285A4380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F-2262-4C0F-A729-AA3AC0CA522A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86B0DA1E-59BD-4C54-89DB-84EE1FA83C4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0-2262-4C0F-A729-AA3AC0CA522A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E4A50DC7-2A8B-4497-8A12-066AC82261D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1-2262-4C0F-A729-AA3AC0CA522A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B3C797A6-24E0-4E73-A94E-2C126CB5FD9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2-2262-4C0F-A729-AA3AC0CA522A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007E9C95-A743-42C1-801E-99C2E3EAA02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3-2262-4C0F-A729-AA3AC0CA522A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B46EBCCC-CDAB-4AC2-A262-2D69E661A56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4-2262-4C0F-A729-AA3AC0CA522A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CE321ED2-07DE-4407-8D06-A3BE5D960AC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5-2262-4C0F-A729-AA3AC0CA522A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1DC2DCD0-C0B8-4DB0-A19E-C58920BF183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6-2262-4C0F-A729-AA3AC0CA522A}"/>
                </c:ext>
              </c:extLst>
            </c:dLbl>
            <c:spPr>
              <a:solidFill>
                <a:sysClr val="window" lastClr="FFFFFF">
                  <a:alpha val="40000"/>
                </a:sys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00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'資料11-7-1'!$A$11:$A$43</c:f>
              <c:strCache>
                <c:ptCount val="33"/>
                <c:pt idx="0">
                  <c:v>平成3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令和元</c:v>
                </c:pt>
                <c:pt idx="29">
                  <c:v>令和2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</c:strCache>
            </c:strRef>
          </c:cat>
          <c:val>
            <c:numRef>
              <c:f>'資料11-7-1'!$V$11:$V$43</c:f>
              <c:numCache>
                <c:formatCode>General</c:formatCode>
                <c:ptCount val="33"/>
                <c:pt idx="0">
                  <c:v>543467</c:v>
                </c:pt>
                <c:pt idx="1">
                  <c:v>679605</c:v>
                </c:pt>
                <c:pt idx="2">
                  <c:v>831998</c:v>
                </c:pt>
                <c:pt idx="3">
                  <c:v>977172</c:v>
                </c:pt>
                <c:pt idx="4">
                  <c:v>1086719</c:v>
                </c:pt>
                <c:pt idx="5">
                  <c:v>1193462</c:v>
                </c:pt>
                <c:pt idx="6">
                  <c:v>1526548</c:v>
                </c:pt>
                <c:pt idx="7">
                  <c:v>1642445</c:v>
                </c:pt>
                <c:pt idx="8">
                  <c:v>1609613</c:v>
                </c:pt>
                <c:pt idx="9">
                  <c:v>1841763</c:v>
                </c:pt>
                <c:pt idx="10">
                  <c:v>2136030</c:v>
                </c:pt>
                <c:pt idx="11">
                  <c:v>2551938</c:v>
                </c:pt>
                <c:pt idx="12">
                  <c:v>4123867</c:v>
                </c:pt>
                <c:pt idx="13">
                  <c:v>5433266</c:v>
                </c:pt>
                <c:pt idx="14">
                  <c:v>7117359</c:v>
                </c:pt>
                <c:pt idx="15">
                  <c:v>8707933</c:v>
                </c:pt>
                <c:pt idx="16">
                  <c:v>11632460</c:v>
                </c:pt>
                <c:pt idx="17">
                  <c:v>15142759</c:v>
                </c:pt>
                <c:pt idx="18">
                  <c:v>23806209</c:v>
                </c:pt>
                <c:pt idx="19">
                  <c:v>37944799</c:v>
                </c:pt>
                <c:pt idx="20">
                  <c:v>42353148</c:v>
                </c:pt>
                <c:pt idx="21">
                  <c:v>41300219</c:v>
                </c:pt>
                <c:pt idx="22">
                  <c:v>27213497</c:v>
                </c:pt>
                <c:pt idx="23">
                  <c:v>23821489</c:v>
                </c:pt>
                <c:pt idx="24">
                  <c:v>26333237</c:v>
                </c:pt>
                <c:pt idx="25">
                  <c:v>23164739</c:v>
                </c:pt>
                <c:pt idx="26">
                  <c:v>24811380</c:v>
                </c:pt>
                <c:pt idx="27">
                  <c:v>23919907</c:v>
                </c:pt>
                <c:pt idx="28">
                  <c:v>24335880</c:v>
                </c:pt>
                <c:pt idx="29">
                  <c:v>24152491</c:v>
                </c:pt>
                <c:pt idx="30">
                  <c:v>27156747</c:v>
                </c:pt>
                <c:pt idx="31">
                  <c:v>25665783</c:v>
                </c:pt>
                <c:pt idx="32">
                  <c:v>31480234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'資料11-7-1'!$E$11:$E$43</c15:f>
                <c15:dlblRangeCache>
                  <c:ptCount val="33"/>
                  <c:pt idx="0">
                    <c:v>3.1%</c:v>
                  </c:pt>
                  <c:pt idx="1">
                    <c:v>3.5%</c:v>
                  </c:pt>
                  <c:pt idx="2">
                    <c:v>3.9%</c:v>
                  </c:pt>
                  <c:pt idx="3">
                    <c:v>4.9%</c:v>
                  </c:pt>
                  <c:pt idx="4">
                    <c:v>4.6%</c:v>
                  </c:pt>
                  <c:pt idx="5">
                    <c:v>4.5%</c:v>
                  </c:pt>
                  <c:pt idx="6">
                    <c:v>5.8%</c:v>
                  </c:pt>
                  <c:pt idx="7">
                    <c:v>6.2%</c:v>
                  </c:pt>
                  <c:pt idx="8">
                    <c:v>5.6%</c:v>
                  </c:pt>
                  <c:pt idx="9">
                    <c:v>5.6%</c:v>
                  </c:pt>
                  <c:pt idx="10">
                    <c:v>6.6%</c:v>
                  </c:pt>
                  <c:pt idx="11">
                    <c:v>7.3%</c:v>
                  </c:pt>
                  <c:pt idx="12">
                    <c:v>10.9%</c:v>
                  </c:pt>
                  <c:pt idx="13">
                    <c:v>12.8%</c:v>
                  </c:pt>
                  <c:pt idx="14">
                    <c:v>14.5%</c:v>
                  </c:pt>
                  <c:pt idx="15">
                    <c:v>16.2%</c:v>
                  </c:pt>
                  <c:pt idx="16">
                    <c:v>19.4%</c:v>
                  </c:pt>
                  <c:pt idx="17">
                    <c:v>21.5%</c:v>
                  </c:pt>
                  <c:pt idx="18">
                    <c:v>29.6%</c:v>
                  </c:pt>
                  <c:pt idx="19">
                    <c:v>38.0%</c:v>
                  </c:pt>
                  <c:pt idx="20">
                    <c:v>40.0%</c:v>
                  </c:pt>
                  <c:pt idx="21">
                    <c:v>41.7%</c:v>
                  </c:pt>
                  <c:pt idx="22">
                    <c:v>37.2%</c:v>
                  </c:pt>
                  <c:pt idx="23">
                    <c:v>35.7%</c:v>
                  </c:pt>
                  <c:pt idx="24">
                    <c:v>37.6%</c:v>
                  </c:pt>
                  <c:pt idx="25">
                    <c:v>33.6%</c:v>
                  </c:pt>
                  <c:pt idx="26">
                    <c:v>36.1%</c:v>
                  </c:pt>
                  <c:pt idx="27">
                    <c:v>40.3%</c:v>
                  </c:pt>
                  <c:pt idx="28">
                    <c:v>35.5%</c:v>
                  </c:pt>
                  <c:pt idx="29">
                    <c:v>40.4%</c:v>
                  </c:pt>
                  <c:pt idx="30">
                    <c:v>44.0%</c:v>
                  </c:pt>
                  <c:pt idx="31">
                    <c:v>45.8%</c:v>
                  </c:pt>
                  <c:pt idx="32">
                    <c:v>48.9%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87-2262-4C0F-A729-AA3AC0CA522A}"/>
            </c:ext>
          </c:extLst>
        </c:ser>
        <c:ser>
          <c:idx val="4"/>
          <c:order val="4"/>
          <c:tx>
            <c:strRef>
              <c:f>'資料11-7-1'!$W$8</c:f>
              <c:strCache>
                <c:ptCount val="1"/>
                <c:pt idx="0">
                  <c:v>その他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9F1AEF7-DB63-4453-BB67-0D506CCA0AE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8-2262-4C0F-A729-AA3AC0CA522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E39E2E5-101D-468D-B00B-F6A12D5D1E0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9-2262-4C0F-A729-AA3AC0CA522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5DB3357-F589-47C9-8592-1F23C50F4F7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A-2262-4C0F-A729-AA3AC0CA522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3A614CD-2D74-429D-BAD3-EF6E6B68895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B-2262-4C0F-A729-AA3AC0CA522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723D121-E96B-49ED-9A70-C757A0B2043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C-2262-4C0F-A729-AA3AC0CA522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4E2041F-7341-4F2A-812E-42FA5C6D03F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D-2262-4C0F-A729-AA3AC0CA522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0355B38-A986-4CB3-A807-ACEDD90DC5B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E-2262-4C0F-A729-AA3AC0CA522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5B86948-351E-4112-8C19-17886C4492E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F-2262-4C0F-A729-AA3AC0CA522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A31A0EC-BFCB-4B44-AF02-9F3D6C3ABBF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0-2262-4C0F-A729-AA3AC0CA522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6B2E2BB-8B8A-44BA-A29C-4668EEE1B53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1-2262-4C0F-A729-AA3AC0CA522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BCE2848-60A2-446A-86EA-8F26C696086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2-2262-4C0F-A729-AA3AC0CA522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E6CF45A-E6C8-499E-828E-694ECF35225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3-2262-4C0F-A729-AA3AC0CA522A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271F1967-5DBF-43CF-B5A7-90B0ADB2805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4-2262-4C0F-A729-AA3AC0CA522A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9552F6D-F5B9-4C56-B74F-4867934C94B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5-2262-4C0F-A729-AA3AC0CA522A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30D46F92-E131-4786-B016-02F8C0D35B1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6-2262-4C0F-A729-AA3AC0CA522A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42E2423-8BCB-4709-9150-9E0DF6944B8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7-2262-4C0F-A729-AA3AC0CA522A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C36761B-CA74-4735-B64F-D4A169E421F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8-2262-4C0F-A729-AA3AC0CA522A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7C982A1B-E2F2-4409-A1A9-2BDFE07E848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9-2262-4C0F-A729-AA3AC0CA522A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1081AE57-72E2-4942-B83A-8A7B443057B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A-2262-4C0F-A729-AA3AC0CA522A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33DBA484-22B0-4496-9634-8D6F4AEF6A1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B-2262-4C0F-A729-AA3AC0CA522A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A90298D1-4EAA-43F3-9662-B411D6F1DB3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C-2262-4C0F-A729-AA3AC0CA522A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7CC0D878-F821-4C71-9C03-66FC0E14196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D-2262-4C0F-A729-AA3AC0CA522A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C0861DC6-F9F6-469C-9D51-5B5D414FA04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E-2262-4C0F-A729-AA3AC0CA522A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F8D4C276-8800-4FFD-9BFF-4EEAABF7D76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F-2262-4C0F-A729-AA3AC0CA522A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90A47E04-5BC1-4707-8C9C-F6DC40DB6F3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0-2262-4C0F-A729-AA3AC0CA522A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20944054-5DF9-458D-A98B-0DB3C50815F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1-2262-4C0F-A729-AA3AC0CA522A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0D75137C-DCE0-4CDE-B0E3-60D116566B5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2-2262-4C0F-A729-AA3AC0CA522A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E6FCEA30-A0F1-4BF5-BF9D-3D822F12850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3-2262-4C0F-A729-AA3AC0CA522A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A6EA9580-2165-47B1-915D-7EDC58BBAE2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4-2262-4C0F-A729-AA3AC0CA522A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89623088-1FCF-4083-BF7B-E9E96C7881B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5-2262-4C0F-A729-AA3AC0CA522A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9F7B0E74-499E-4CAA-B0DE-E6C0E44D1B8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6-2262-4C0F-A729-AA3AC0CA522A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EB5680EC-1B7D-4A28-8897-61EFACF09BA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7-2262-4C0F-A729-AA3AC0CA522A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B3C85F75-59B5-45D3-9B0A-FF4B3DFFE53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8-2262-4C0F-A729-AA3AC0CA522A}"/>
                </c:ext>
              </c:extLst>
            </c:dLbl>
            <c:spPr>
              <a:solidFill>
                <a:sysClr val="window" lastClr="FFFFFF">
                  <a:alpha val="40000"/>
                </a:sys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00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'資料11-7-1'!$A$11:$A$43</c:f>
              <c:strCache>
                <c:ptCount val="33"/>
                <c:pt idx="0">
                  <c:v>平成3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令和元</c:v>
                </c:pt>
                <c:pt idx="29">
                  <c:v>令和2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</c:strCache>
            </c:strRef>
          </c:cat>
          <c:val>
            <c:numRef>
              <c:f>'資料11-7-1'!$W$11:$W$43</c:f>
              <c:numCache>
                <c:formatCode>General</c:formatCode>
                <c:ptCount val="33"/>
                <c:pt idx="0">
                  <c:v>2150795</c:v>
                </c:pt>
                <c:pt idx="1">
                  <c:v>1935533</c:v>
                </c:pt>
                <c:pt idx="2">
                  <c:v>1965380</c:v>
                </c:pt>
                <c:pt idx="3">
                  <c:v>1937586</c:v>
                </c:pt>
                <c:pt idx="4">
                  <c:v>1831786</c:v>
                </c:pt>
                <c:pt idx="5">
                  <c:v>1930479</c:v>
                </c:pt>
                <c:pt idx="6">
                  <c:v>1899952</c:v>
                </c:pt>
                <c:pt idx="7">
                  <c:v>2099976</c:v>
                </c:pt>
                <c:pt idx="8">
                  <c:v>1802143</c:v>
                </c:pt>
                <c:pt idx="9">
                  <c:v>1817957</c:v>
                </c:pt>
                <c:pt idx="10">
                  <c:v>1856000</c:v>
                </c:pt>
                <c:pt idx="11">
                  <c:v>2121982</c:v>
                </c:pt>
                <c:pt idx="12">
                  <c:v>2208626</c:v>
                </c:pt>
                <c:pt idx="13">
                  <c:v>2192191</c:v>
                </c:pt>
                <c:pt idx="14">
                  <c:v>2548282</c:v>
                </c:pt>
                <c:pt idx="15">
                  <c:v>2948999</c:v>
                </c:pt>
                <c:pt idx="16">
                  <c:v>3535357</c:v>
                </c:pt>
                <c:pt idx="17">
                  <c:v>4089984</c:v>
                </c:pt>
                <c:pt idx="18">
                  <c:v>4136447</c:v>
                </c:pt>
                <c:pt idx="19">
                  <c:v>4737639</c:v>
                </c:pt>
                <c:pt idx="20">
                  <c:v>5173306</c:v>
                </c:pt>
                <c:pt idx="21">
                  <c:v>6301017</c:v>
                </c:pt>
                <c:pt idx="22">
                  <c:v>4598954</c:v>
                </c:pt>
                <c:pt idx="23">
                  <c:v>4684746</c:v>
                </c:pt>
                <c:pt idx="24">
                  <c:v>5219619</c:v>
                </c:pt>
                <c:pt idx="25">
                  <c:v>3906726</c:v>
                </c:pt>
                <c:pt idx="26">
                  <c:v>4326157</c:v>
                </c:pt>
                <c:pt idx="27">
                  <c:v>4260957</c:v>
                </c:pt>
                <c:pt idx="28">
                  <c:v>3571087</c:v>
                </c:pt>
                <c:pt idx="29">
                  <c:v>2492037</c:v>
                </c:pt>
                <c:pt idx="30">
                  <c:v>2080855</c:v>
                </c:pt>
                <c:pt idx="31">
                  <c:v>2125237</c:v>
                </c:pt>
                <c:pt idx="32">
                  <c:v>2648030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'資料11-7-1'!$F$11:$F$43</c15:f>
                <c15:dlblRangeCache>
                  <c:ptCount val="33"/>
                  <c:pt idx="0">
                    <c:v>12.1%</c:v>
                  </c:pt>
                  <c:pt idx="1">
                    <c:v>10.1%</c:v>
                  </c:pt>
                  <c:pt idx="2">
                    <c:v>9.1%</c:v>
                  </c:pt>
                  <c:pt idx="3">
                    <c:v>9.6%</c:v>
                  </c:pt>
                  <c:pt idx="4">
                    <c:v>7.8%</c:v>
                  </c:pt>
                  <c:pt idx="5">
                    <c:v>7.3%</c:v>
                  </c:pt>
                  <c:pt idx="6">
                    <c:v>7.2%</c:v>
                  </c:pt>
                  <c:pt idx="7">
                    <c:v>7.9%</c:v>
                  </c:pt>
                  <c:pt idx="8">
                    <c:v>6.2%</c:v>
                  </c:pt>
                  <c:pt idx="9">
                    <c:v>5.5%</c:v>
                  </c:pt>
                  <c:pt idx="10">
                    <c:v>5.7%</c:v>
                  </c:pt>
                  <c:pt idx="11">
                    <c:v>6.1%</c:v>
                  </c:pt>
                  <c:pt idx="12">
                    <c:v>5.8%</c:v>
                  </c:pt>
                  <c:pt idx="13">
                    <c:v>5.2%</c:v>
                  </c:pt>
                  <c:pt idx="14">
                    <c:v>5.2%</c:v>
                  </c:pt>
                  <c:pt idx="15">
                    <c:v>5.5%</c:v>
                  </c:pt>
                  <c:pt idx="16">
                    <c:v>5.9%</c:v>
                  </c:pt>
                  <c:pt idx="17">
                    <c:v>5.8%</c:v>
                  </c:pt>
                  <c:pt idx="18">
                    <c:v>5.1%</c:v>
                  </c:pt>
                  <c:pt idx="19">
                    <c:v>4.7%</c:v>
                  </c:pt>
                  <c:pt idx="20">
                    <c:v>4.9%</c:v>
                  </c:pt>
                  <c:pt idx="21">
                    <c:v>6.4%</c:v>
                  </c:pt>
                  <c:pt idx="22">
                    <c:v>6.3%</c:v>
                  </c:pt>
                  <c:pt idx="23">
                    <c:v>7.0%</c:v>
                  </c:pt>
                  <c:pt idx="24">
                    <c:v>7.5%</c:v>
                  </c:pt>
                  <c:pt idx="25">
                    <c:v>5.7%</c:v>
                  </c:pt>
                  <c:pt idx="26">
                    <c:v>6.3%</c:v>
                  </c:pt>
                  <c:pt idx="27">
                    <c:v>7.2%</c:v>
                  </c:pt>
                  <c:pt idx="28">
                    <c:v>5.2%</c:v>
                  </c:pt>
                  <c:pt idx="29">
                    <c:v>4.2%</c:v>
                  </c:pt>
                  <c:pt idx="30">
                    <c:v>3.4%</c:v>
                  </c:pt>
                  <c:pt idx="31">
                    <c:v>3.8%</c:v>
                  </c:pt>
                  <c:pt idx="32">
                    <c:v>4.1%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A9-2262-4C0F-A729-AA3AC0CA522A}"/>
            </c:ext>
          </c:extLst>
        </c:ser>
        <c:ser>
          <c:idx val="5"/>
          <c:order val="5"/>
          <c:tx>
            <c:strRef>
              <c:f>'資料11-7-1'!$X$8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1B1E4EE-2601-4C55-B66C-57580A17587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A-2262-4C0F-A729-AA3AC0CA522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BB26CD6-651C-4F36-84E9-C8591DA2633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B-2262-4C0F-A729-AA3AC0CA522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C82EDC3-5B46-4D52-8AA7-1049974DB1C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C-2262-4C0F-A729-AA3AC0CA522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0BD5EDF-3C82-415F-BD1B-D785B59716C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D-2262-4C0F-A729-AA3AC0CA522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F639B68-C8B7-4F64-9A45-DA576C47458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E-2262-4C0F-A729-AA3AC0CA522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920A3B9-975F-460C-9E7F-8E5CAE0C51C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F-2262-4C0F-A729-AA3AC0CA522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80F04B2-DEC2-4D17-998C-6878E89C25C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0-2262-4C0F-A729-AA3AC0CA522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11F8DE7-A812-40B4-BE5E-E9D0F4503F6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1-2262-4C0F-A729-AA3AC0CA522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BD1A1E3-C327-417F-BFA2-0F039AD4DA3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2-2262-4C0F-A729-AA3AC0CA522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561A60B-B54E-41DA-BA28-23ACC8E8159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3-2262-4C0F-A729-AA3AC0CA522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D6BC347-B82B-4D25-BDB0-50A0CF3263F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4-2262-4C0F-A729-AA3AC0CA522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8A236F4-662D-49D5-AEA5-E2A43168F28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5-2262-4C0F-A729-AA3AC0CA522A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E1A4A82-1F6C-41BA-937A-FC837CD206B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6-2262-4C0F-A729-AA3AC0CA522A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1F363E2-E6F1-4FAE-82A0-0508F40805C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7-2262-4C0F-A729-AA3AC0CA522A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79AB3034-E3A6-47C1-8010-0A30D23E51D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8-2262-4C0F-A729-AA3AC0CA522A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3D4995FA-B98B-4D31-B57D-B2BE362A679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9-2262-4C0F-A729-AA3AC0CA522A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6D7A82F-83FF-41CD-9905-509FA1E5E00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A-2262-4C0F-A729-AA3AC0CA522A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D7A8533F-A265-49A6-97CB-AAA099E13F4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B-2262-4C0F-A729-AA3AC0CA522A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3853FC9C-A9E5-4767-9E1B-955415B5059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C-2262-4C0F-A729-AA3AC0CA522A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CA858513-4433-48A3-B2D9-D8E6CE95EEB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D-2262-4C0F-A729-AA3AC0CA522A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7843105E-4152-4009-91BC-08665525DAF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E-2262-4C0F-A729-AA3AC0CA522A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74A3AABA-FC7A-47C5-85E7-27427DFC574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F-2262-4C0F-A729-AA3AC0CA522A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C4B52A22-3A41-438C-BE96-6676341EBAF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0-2262-4C0F-A729-AA3AC0CA522A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27354E61-08A8-4209-BCD7-B0E49D23D0C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1-2262-4C0F-A729-AA3AC0CA522A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A9709511-0719-4522-8EFB-1326E7DB555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2-2262-4C0F-A729-AA3AC0CA522A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068A9FC4-1D26-4E2A-9EAB-3CE2E40DCAB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3-2262-4C0F-A729-AA3AC0CA522A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78924B04-7C44-41D0-8AE1-E327F0D2E26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4-2262-4C0F-A729-AA3AC0CA522A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6AFC6D73-E8DB-4AF1-ABA0-1ED50944AD6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5-2262-4C0F-A729-AA3AC0CA522A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782BB9AD-A22D-4577-BEEC-98814A45CA0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6-2262-4C0F-A729-AA3AC0CA522A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B93817B1-76C7-48BE-9036-A03E2D589FB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7-2262-4C0F-A729-AA3AC0CA522A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8FCF8CAA-E0A6-414D-9717-A702ABA918A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8-2262-4C0F-A729-AA3AC0CA522A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373B6570-1440-44A2-9372-7D47EF3E0B4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9-2262-4C0F-A729-AA3AC0CA522A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AD1D4D6C-751D-4EBD-9252-E3D1AB71A03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A-2262-4C0F-A729-AA3AC0CA52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00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'資料11-7-1'!$A$11:$A$43</c:f>
              <c:strCache>
                <c:ptCount val="33"/>
                <c:pt idx="0">
                  <c:v>平成3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令和元</c:v>
                </c:pt>
                <c:pt idx="29">
                  <c:v>令和2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</c:strCache>
            </c:strRef>
          </c:cat>
          <c:val>
            <c:numRef>
              <c:f>'資料11-7-1'!$X$11:$X$43</c:f>
              <c:numCache>
                <c:formatCode>General</c:formatCode>
                <c:ptCount val="33"/>
                <c:pt idx="0">
                  <c:v>17770207</c:v>
                </c:pt>
                <c:pt idx="1">
                  <c:v>19242476</c:v>
                </c:pt>
                <c:pt idx="2">
                  <c:v>21560574</c:v>
                </c:pt>
                <c:pt idx="3">
                  <c:v>20087370</c:v>
                </c:pt>
                <c:pt idx="4">
                  <c:v>23586956</c:v>
                </c:pt>
                <c:pt idx="5">
                  <c:v>26473807</c:v>
                </c:pt>
                <c:pt idx="6">
                  <c:v>26506176</c:v>
                </c:pt>
                <c:pt idx="7">
                  <c:v>26596178</c:v>
                </c:pt>
                <c:pt idx="8">
                  <c:v>28911927</c:v>
                </c:pt>
                <c:pt idx="9">
                  <c:v>32879230</c:v>
                </c:pt>
                <c:pt idx="10">
                  <c:v>32461093</c:v>
                </c:pt>
                <c:pt idx="11">
                  <c:v>34739515</c:v>
                </c:pt>
                <c:pt idx="12">
                  <c:v>37972883</c:v>
                </c:pt>
                <c:pt idx="13">
                  <c:v>42307391</c:v>
                </c:pt>
                <c:pt idx="14">
                  <c:v>49048281</c:v>
                </c:pt>
                <c:pt idx="15">
                  <c:v>53819861</c:v>
                </c:pt>
                <c:pt idx="16">
                  <c:v>59848735</c:v>
                </c:pt>
                <c:pt idx="17">
                  <c:v>70389502</c:v>
                </c:pt>
                <c:pt idx="18">
                  <c:v>80387109</c:v>
                </c:pt>
                <c:pt idx="19">
                  <c:v>99835192</c:v>
                </c:pt>
                <c:pt idx="20">
                  <c:v>105863012</c:v>
                </c:pt>
                <c:pt idx="21">
                  <c:v>99109975</c:v>
                </c:pt>
                <c:pt idx="22">
                  <c:v>73176812</c:v>
                </c:pt>
                <c:pt idx="23">
                  <c:v>66690853</c:v>
                </c:pt>
                <c:pt idx="24">
                  <c:v>69984598</c:v>
                </c:pt>
                <c:pt idx="25">
                  <c:v>68860331</c:v>
                </c:pt>
                <c:pt idx="26">
                  <c:v>68654159</c:v>
                </c:pt>
                <c:pt idx="27">
                  <c:v>59394636</c:v>
                </c:pt>
                <c:pt idx="28">
                  <c:v>68583382</c:v>
                </c:pt>
                <c:pt idx="29">
                  <c:v>59725225</c:v>
                </c:pt>
                <c:pt idx="30">
                  <c:v>61692773</c:v>
                </c:pt>
                <c:pt idx="31">
                  <c:v>56065035</c:v>
                </c:pt>
                <c:pt idx="32">
                  <c:v>64321534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'資料11-7-1'!$G$11:$G$43</c15:f>
                <c15:dlblRangeCache>
                  <c:ptCount val="33"/>
                  <c:pt idx="0">
                    <c:v>1,777 </c:v>
                  </c:pt>
                  <c:pt idx="1">
                    <c:v>1,924 </c:v>
                  </c:pt>
                  <c:pt idx="2">
                    <c:v>2,156 </c:v>
                  </c:pt>
                  <c:pt idx="3">
                    <c:v>2,009 </c:v>
                  </c:pt>
                  <c:pt idx="4">
                    <c:v>2,359 </c:v>
                  </c:pt>
                  <c:pt idx="5">
                    <c:v>2,647 </c:v>
                  </c:pt>
                  <c:pt idx="6">
                    <c:v>2,651 </c:v>
                  </c:pt>
                  <c:pt idx="7">
                    <c:v>2,660 </c:v>
                  </c:pt>
                  <c:pt idx="8">
                    <c:v>2,891 </c:v>
                  </c:pt>
                  <c:pt idx="9">
                    <c:v>3,288 </c:v>
                  </c:pt>
                  <c:pt idx="10">
                    <c:v>3,246 </c:v>
                  </c:pt>
                  <c:pt idx="11">
                    <c:v>3,474 </c:v>
                  </c:pt>
                  <c:pt idx="12">
                    <c:v>3,797 </c:v>
                  </c:pt>
                  <c:pt idx="13">
                    <c:v>4,231 </c:v>
                  </c:pt>
                  <c:pt idx="14">
                    <c:v>4,905 </c:v>
                  </c:pt>
                  <c:pt idx="15">
                    <c:v>5,382 </c:v>
                  </c:pt>
                  <c:pt idx="16">
                    <c:v>5,985 </c:v>
                  </c:pt>
                  <c:pt idx="17">
                    <c:v>7,039 </c:v>
                  </c:pt>
                  <c:pt idx="18">
                    <c:v>8,039 </c:v>
                  </c:pt>
                  <c:pt idx="19">
                    <c:v>9,984 </c:v>
                  </c:pt>
                  <c:pt idx="20">
                    <c:v>10,586 </c:v>
                  </c:pt>
                  <c:pt idx="21">
                    <c:v>9,911 </c:v>
                  </c:pt>
                  <c:pt idx="22">
                    <c:v>7,318 </c:v>
                  </c:pt>
                  <c:pt idx="23">
                    <c:v>6,669 </c:v>
                  </c:pt>
                  <c:pt idx="24">
                    <c:v>6,998 </c:v>
                  </c:pt>
                  <c:pt idx="25">
                    <c:v>6,886 </c:v>
                  </c:pt>
                  <c:pt idx="26">
                    <c:v>6,865 </c:v>
                  </c:pt>
                  <c:pt idx="27">
                    <c:v>5,939 </c:v>
                  </c:pt>
                  <c:pt idx="28">
                    <c:v>6,858 </c:v>
                  </c:pt>
                  <c:pt idx="29">
                    <c:v>5,973 </c:v>
                  </c:pt>
                  <c:pt idx="30">
                    <c:v>6,169 </c:v>
                  </c:pt>
                  <c:pt idx="31">
                    <c:v>5,607 </c:v>
                  </c:pt>
                  <c:pt idx="32">
                    <c:v>6,432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CB-2262-4C0F-A729-AA3AC0CA522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1651051288"/>
        <c:axId val="1"/>
      </c:barChart>
      <c:catAx>
        <c:axId val="165105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1651051288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4.5398278703534148E-2"/>
                <c:y val="2.301692105392335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r>
                    <a:rPr lang="ja-JP" altLang="en-US" dirty="0">
                      <a:solidFill>
                        <a:sysClr val="windowText" lastClr="000000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</a:rPr>
                    <a:t>（万総トン）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2748242758877515"/>
          <c:y val="5.8324134185285342E-2"/>
          <c:w val="0.32777173399606924"/>
          <c:h val="2.460596008583854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17</xdr:row>
      <xdr:rowOff>171450</xdr:rowOff>
    </xdr:from>
    <xdr:to>
      <xdr:col>12</xdr:col>
      <xdr:colOff>571500</xdr:colOff>
      <xdr:row>23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F7668A1-90CB-4BD8-986F-71C5F54DCFA6}"/>
            </a:ext>
          </a:extLst>
        </xdr:cNvPr>
        <xdr:cNvSpPr txBox="1"/>
      </xdr:nvSpPr>
      <xdr:spPr>
        <a:xfrm>
          <a:off x="7629525" y="3886200"/>
          <a:ext cx="2305050" cy="1381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400">
              <a:solidFill>
                <a:srgbClr val="FF0000"/>
              </a:solidFill>
            </a:rPr>
            <a:t>グラフ</a:t>
          </a:r>
        </a:p>
      </xdr:txBody>
    </xdr:sp>
    <xdr:clientData/>
  </xdr:twoCellAnchor>
  <xdr:twoCellAnchor>
    <xdr:from>
      <xdr:col>7</xdr:col>
      <xdr:colOff>21046</xdr:colOff>
      <xdr:row>0</xdr:row>
      <xdr:rowOff>0</xdr:rowOff>
    </xdr:from>
    <xdr:to>
      <xdr:col>16</xdr:col>
      <xdr:colOff>649135</xdr:colOff>
      <xdr:row>37</xdr:row>
      <xdr:rowOff>226638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1B67EDF-4922-4142-B56E-F38C5490D7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0.78718</cdr:x>
      <cdr:y>0.98158</cdr:y>
    </cdr:from>
    <cdr:to>
      <cdr:x>0.99181</cdr:x>
      <cdr:y>0.99458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495925" y="8629650"/>
          <a:ext cx="1428750" cy="11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0.72013</cdr:x>
      <cdr:y>0.93574</cdr:y>
    </cdr:from>
    <cdr:to>
      <cdr:x>0.97934</cdr:x>
      <cdr:y>0.965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979383" y="8144537"/>
          <a:ext cx="1792331" cy="254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出典：</a:t>
          </a:r>
          <a:r>
            <a:rPr lang="en-US" altLang="ja-JP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IHSMarkit</a:t>
          </a:r>
          <a:r>
            <a:rPr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社データ</a:t>
          </a:r>
          <a:r>
            <a:rPr lang="ja-JP" altLang="en-US" sz="8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より作成</a:t>
          </a:r>
          <a:endParaRPr lang="ja-JP" altLang="en-US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cdr:txBody>
    </cdr:sp>
  </cdr:relSizeAnchor>
  <cdr:relSizeAnchor xmlns:cdr="http://schemas.openxmlformats.org/drawingml/2006/chartDrawing">
    <cdr:from>
      <cdr:x>0.0965</cdr:x>
      <cdr:y>0.86839</cdr:y>
    </cdr:from>
    <cdr:to>
      <cdr:x>0.38845</cdr:x>
      <cdr:y>0.95207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667242" y="7558377"/>
          <a:ext cx="2018715" cy="7283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100"/>
            </a:lnSpc>
          </a:pPr>
          <a:r>
            <a:rPr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（注）</a:t>
          </a:r>
          <a:endParaRPr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 xmlns:a="http://schemas.openxmlformats.org/drawingml/2006/main">
          <a:pPr>
            <a:lnSpc>
              <a:spcPts val="1100"/>
            </a:lnSpc>
          </a:pPr>
          <a:r>
            <a:rPr lang="en-US" altLang="ja-JP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lang="ja-JP" altLang="en-US" sz="8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令和６年４月時点</a:t>
          </a:r>
          <a:endParaRPr lang="en-US" altLang="ja-JP" sz="800" baseline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 xmlns:a="http://schemas.openxmlformats.org/drawingml/2006/main">
          <a:pPr>
            <a:lnSpc>
              <a:spcPts val="1100"/>
            </a:lnSpc>
          </a:pPr>
          <a:r>
            <a:rPr lang="en-US" altLang="ja-JP" sz="8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lang="ja-JP" altLang="en-US" sz="8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棒グラフの上の数値は合計値を示す</a:t>
          </a:r>
          <a:endParaRPr lang="en-US" altLang="ja-JP" sz="800" baseline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 xmlns:a="http://schemas.openxmlformats.org/drawingml/2006/main">
          <a:r>
            <a:rPr lang="en-US" altLang="ja-JP" sz="8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3 </a:t>
          </a:r>
          <a:r>
            <a:rPr lang="ja-JP" altLang="en-US" sz="8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棒グラフの中の数値は構成比を示す</a:t>
          </a:r>
          <a:endParaRPr lang="ja-JP" altLang="en-US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02_&#20316;&#26989;&#20013;&#12501;&#12457;&#12523;&#12480;&#65288;&#20445;&#23384;&#26399;&#38291;&#65297;&#24180;&#26410;&#28288;&#65289;\05_&#25919;&#31574;&#35519;&#26619;&#23460;\01_&#22269;&#22303;&#20132;&#36890;&#30333;&#26360;\2024&#65288;&#20196;&#21644;6&#65289;&#24180;&#29256;&#30333;&#26360;\82_&#24066;&#36009;&#29256;&#12539;HTML&#29256;&#20316;&#25104;\HTML&#29256;\&#36039;&#26009;&#32232;&#12522;&#12496;&#12452;&#12473;\&#21508;&#23616;&#12363;&#12425;\&#12304;&#37096;&#23616;&#12414;&#12383;&#12399;&#35506;&#21517;&#12434;&#35352;&#36617;&#12375;&#12390;&#12367;&#12384;&#12373;&#12356;&#12290;&#12305;&#8544;R6_&#22269;&#22303;&#20132;&#36890;&#34892;&#25919;&#38306;&#20418;&#36039;&#26009;_URL&#31561;&#19968;&#35239;.xlsx" TargetMode="External"/><Relationship Id="rId1" Type="http://schemas.openxmlformats.org/officeDocument/2006/relationships/externalLinkPath" Target="/02_&#20316;&#26989;&#20013;&#12501;&#12457;&#12523;&#12480;&#65288;&#20445;&#23384;&#26399;&#38291;&#65297;&#24180;&#26410;&#28288;&#65289;/05_&#25919;&#31574;&#35519;&#26619;&#23460;/01_&#22269;&#22303;&#20132;&#36890;&#30333;&#26360;/2024&#65288;&#20196;&#21644;6&#65289;&#24180;&#29256;&#30333;&#26360;/82_&#24066;&#36009;&#29256;&#12539;HTML&#29256;&#20316;&#25104;/HTML&#29256;/&#36039;&#26009;&#32232;&#12522;&#12496;&#12452;&#12473;/&#21508;&#23616;&#12363;&#12425;/&#12304;&#37096;&#23616;&#12414;&#12383;&#12399;&#35506;&#21517;&#12434;&#35352;&#36617;&#12375;&#12390;&#12367;&#12384;&#12373;&#12356;&#12290;&#12305;&#8544;R6_&#22269;&#22303;&#20132;&#36890;&#34892;&#25919;&#38306;&#20418;&#36039;&#26009;_URL&#31561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令和6年版資料更新"/>
      <sheetName val="資料11-7-2"/>
      <sheetName val="資料11-7-1"/>
      <sheetName val="資料11-6"/>
      <sheetName val="資料11-1-2"/>
      <sheetName val="資料9-2"/>
      <sheetName val="資料6-2"/>
      <sheetName val="資料6-1"/>
      <sheetName val="資料5-1-1"/>
      <sheetName val="資料5-1-２"/>
      <sheetName val="資料5-1-3"/>
      <sheetName val="資料5-1-4"/>
      <sheetName val="資料5-1-５"/>
      <sheetName val="資料4-2"/>
      <sheetName val="資料3-3"/>
      <sheetName val="資料2-19"/>
      <sheetName val="資料2-18-1"/>
      <sheetName val="資料2-18-2"/>
      <sheetName val="資料2-18-3"/>
      <sheetName val="資料1-7"/>
      <sheetName val="資料1-9"/>
      <sheetName val="資料1-10"/>
      <sheetName val="資料1-11"/>
      <sheetName val="資料1-11 (画像用)"/>
      <sheetName val="資料1-15-1"/>
      <sheetName val="資料1-15-1 (グラフ)"/>
      <sheetName val="資料1-15-2"/>
      <sheetName val="資料1-15-2 (グラフ)"/>
      <sheetName val="資料1-15-3"/>
      <sheetName val="資料1-15-3 (グラフ)"/>
      <sheetName val="資料2-14-1"/>
      <sheetName val="資料2-14-2"/>
      <sheetName val="資料2-16"/>
      <sheetName val="資料2-17-1"/>
      <sheetName val="資料2-17-2"/>
    </sheetNames>
    <sheetDataSet>
      <sheetData sheetId="0"/>
      <sheetData sheetId="1"/>
      <sheetData sheetId="2">
        <row r="8">
          <cell r="S8" t="str">
            <v>日本</v>
          </cell>
          <cell r="T8" t="str">
            <v>韓国</v>
          </cell>
          <cell r="U8" t="str">
            <v>欧州</v>
          </cell>
          <cell r="V8" t="str">
            <v>中国</v>
          </cell>
          <cell r="W8" t="str">
            <v>その他</v>
          </cell>
          <cell r="X8" t="str">
            <v>合計</v>
          </cell>
        </row>
        <row r="11">
          <cell r="A11" t="str">
            <v>平成3</v>
          </cell>
          <cell r="B11">
            <v>0.43451305885181862</v>
          </cell>
          <cell r="C11">
            <v>0.21129849528483266</v>
          </cell>
          <cell r="D11">
            <v>0.20257164139956274</v>
          </cell>
          <cell r="E11">
            <v>3.0583042729890538E-2</v>
          </cell>
          <cell r="F11">
            <v>0.12103376173389539</v>
          </cell>
          <cell r="G11">
            <v>1777.0207</v>
          </cell>
          <cell r="S11">
            <v>7721387</v>
          </cell>
          <cell r="T11">
            <v>3754818</v>
          </cell>
          <cell r="U11">
            <v>3599740</v>
          </cell>
          <cell r="V11">
            <v>543467</v>
          </cell>
          <cell r="W11">
            <v>2150795</v>
          </cell>
          <cell r="X11">
            <v>17770207</v>
          </cell>
        </row>
        <row r="12">
          <cell r="A12">
            <v>4</v>
          </cell>
          <cell r="B12">
            <v>0.4098129575424701</v>
          </cell>
          <cell r="C12">
            <v>0.23604555879399305</v>
          </cell>
          <cell r="D12">
            <v>0.21823703976556863</v>
          </cell>
          <cell r="E12">
            <v>3.5317960121140336E-2</v>
          </cell>
          <cell r="F12">
            <v>0.1005864837768279</v>
          </cell>
          <cell r="G12">
            <v>1924.2475999999999</v>
          </cell>
          <cell r="S12">
            <v>7885816</v>
          </cell>
          <cell r="T12">
            <v>4542101</v>
          </cell>
          <cell r="U12">
            <v>4199421</v>
          </cell>
          <cell r="V12">
            <v>679605</v>
          </cell>
          <cell r="W12">
            <v>1935533</v>
          </cell>
          <cell r="X12">
            <v>19242476</v>
          </cell>
        </row>
        <row r="13">
          <cell r="A13">
            <v>5</v>
          </cell>
          <cell r="B13">
            <v>0.43335019744836106</v>
          </cell>
          <cell r="C13">
            <v>0.21819479388628518</v>
          </cell>
          <cell r="D13">
            <v>0.21870994714704717</v>
          </cell>
          <cell r="E13">
            <v>3.8588861316957511E-2</v>
          </cell>
          <cell r="F13">
            <v>9.1156200201349E-2</v>
          </cell>
          <cell r="G13">
            <v>2156.0574000000001</v>
          </cell>
          <cell r="S13">
            <v>9343279</v>
          </cell>
          <cell r="T13">
            <v>4704405</v>
          </cell>
          <cell r="U13">
            <v>4715512</v>
          </cell>
          <cell r="V13">
            <v>831998</v>
          </cell>
          <cell r="W13">
            <v>1965380</v>
          </cell>
          <cell r="X13">
            <v>21560574</v>
          </cell>
        </row>
        <row r="14">
          <cell r="A14">
            <v>6</v>
          </cell>
          <cell r="B14">
            <v>0.43534205821867172</v>
          </cell>
          <cell r="C14">
            <v>0.21203636912149273</v>
          </cell>
          <cell r="D14">
            <v>0.20751755954114451</v>
          </cell>
          <cell r="E14">
            <v>4.8646089557766899E-2</v>
          </cell>
          <cell r="F14">
            <v>9.64579235609241E-2</v>
          </cell>
          <cell r="G14">
            <v>2008.7370000000001</v>
          </cell>
          <cell r="S14">
            <v>8744877</v>
          </cell>
          <cell r="T14">
            <v>4259253</v>
          </cell>
          <cell r="U14">
            <v>4168482</v>
          </cell>
          <cell r="V14">
            <v>977172</v>
          </cell>
          <cell r="W14">
            <v>1937586</v>
          </cell>
          <cell r="X14">
            <v>20087370</v>
          </cell>
        </row>
        <row r="15">
          <cell r="A15">
            <v>7</v>
          </cell>
          <cell r="B15">
            <v>0.39965750561454388</v>
          </cell>
          <cell r="C15">
            <v>0.26849594326626974</v>
          </cell>
          <cell r="D15">
            <v>0.2081126958476541</v>
          </cell>
          <cell r="E15">
            <v>4.607288028179643E-2</v>
          </cell>
          <cell r="F15">
            <v>7.7660974989735843E-2</v>
          </cell>
          <cell r="G15">
            <v>2358.6956</v>
          </cell>
          <cell r="S15">
            <v>9426704</v>
          </cell>
          <cell r="T15">
            <v>6333002</v>
          </cell>
          <cell r="U15">
            <v>4908745</v>
          </cell>
          <cell r="V15">
            <v>1086719</v>
          </cell>
          <cell r="W15">
            <v>1831786</v>
          </cell>
          <cell r="X15">
            <v>23586956</v>
          </cell>
        </row>
        <row r="16">
          <cell r="A16">
            <v>8</v>
          </cell>
          <cell r="B16">
            <v>0.39162826109595794</v>
          </cell>
          <cell r="C16">
            <v>0.27711518785341299</v>
          </cell>
          <cell r="D16">
            <v>0.21325535084546016</v>
          </cell>
          <cell r="E16">
            <v>4.5080860489766353E-2</v>
          </cell>
          <cell r="F16">
            <v>7.2920339715402474E-2</v>
          </cell>
          <cell r="G16">
            <v>2647.3807000000002</v>
          </cell>
          <cell r="S16">
            <v>10367891</v>
          </cell>
          <cell r="T16">
            <v>7336294</v>
          </cell>
          <cell r="U16">
            <v>5645681</v>
          </cell>
          <cell r="V16">
            <v>1193462</v>
          </cell>
          <cell r="W16">
            <v>1930479</v>
          </cell>
          <cell r="X16">
            <v>26473807</v>
          </cell>
        </row>
        <row r="17">
          <cell r="A17">
            <v>9</v>
          </cell>
          <cell r="B17">
            <v>0.38428440224648019</v>
          </cell>
          <cell r="C17">
            <v>0.31151713472362064</v>
          </cell>
          <cell r="D17">
            <v>0.17492670387459888</v>
          </cell>
          <cell r="E17">
            <v>5.7592162671824106E-2</v>
          </cell>
          <cell r="F17">
            <v>7.167959648347616E-2</v>
          </cell>
          <cell r="G17">
            <v>2650.6176</v>
          </cell>
          <cell r="S17">
            <v>10185910</v>
          </cell>
          <cell r="T17">
            <v>8257128</v>
          </cell>
          <cell r="U17">
            <v>4636638</v>
          </cell>
          <cell r="V17">
            <v>1526548</v>
          </cell>
          <cell r="W17">
            <v>1899952</v>
          </cell>
          <cell r="X17">
            <v>26506176</v>
          </cell>
        </row>
        <row r="18">
          <cell r="A18">
            <v>10</v>
          </cell>
          <cell r="B18">
            <v>0.39182893120958956</v>
          </cell>
          <cell r="C18">
            <v>0.27426512185322266</v>
          </cell>
          <cell r="D18">
            <v>0.19319320994166908</v>
          </cell>
          <cell r="E18">
            <v>6.1754925839344284E-2</v>
          </cell>
          <cell r="F18">
            <v>7.8957811156174396E-2</v>
          </cell>
          <cell r="G18">
            <v>2659.6178</v>
          </cell>
          <cell r="S18">
            <v>10421152</v>
          </cell>
          <cell r="T18">
            <v>7294404</v>
          </cell>
          <cell r="U18">
            <v>5138201</v>
          </cell>
          <cell r="V18">
            <v>1642445</v>
          </cell>
          <cell r="W18">
            <v>2099976</v>
          </cell>
          <cell r="X18">
            <v>26596178</v>
          </cell>
        </row>
        <row r="19">
          <cell r="A19">
            <v>11</v>
          </cell>
          <cell r="B19">
            <v>0.38758592604360137</v>
          </cell>
          <cell r="C19">
            <v>0.33275001005640337</v>
          </cell>
          <cell r="D19">
            <v>0.16165892366842236</v>
          </cell>
          <cell r="E19">
            <v>5.5672975377946958E-2</v>
          </cell>
          <cell r="F19">
            <v>6.2332164853625978E-2</v>
          </cell>
          <cell r="G19">
            <v>2891.1927000000001</v>
          </cell>
          <cell r="S19">
            <v>11205856</v>
          </cell>
          <cell r="T19">
            <v>9620444</v>
          </cell>
          <cell r="U19">
            <v>4673871</v>
          </cell>
          <cell r="V19">
            <v>1609613</v>
          </cell>
          <cell r="W19">
            <v>1802143</v>
          </cell>
          <cell r="X19">
            <v>28911927</v>
          </cell>
        </row>
        <row r="20">
          <cell r="A20">
            <v>12</v>
          </cell>
          <cell r="B20">
            <v>0.37104743632986542</v>
          </cell>
          <cell r="C20">
            <v>0.37452279144006723</v>
          </cell>
          <cell r="D20">
            <v>0.14312181276751312</v>
          </cell>
          <cell r="E20">
            <v>5.6016001591278147E-2</v>
          </cell>
          <cell r="F20">
            <v>5.5291957871276193E-2</v>
          </cell>
          <cell r="G20">
            <v>3287.9229999999998</v>
          </cell>
          <cell r="S20">
            <v>12199754</v>
          </cell>
          <cell r="T20">
            <v>12314021</v>
          </cell>
          <cell r="U20">
            <v>4705735</v>
          </cell>
          <cell r="V20">
            <v>1841763</v>
          </cell>
          <cell r="W20">
            <v>1817957</v>
          </cell>
          <cell r="X20">
            <v>32879230</v>
          </cell>
        </row>
        <row r="21">
          <cell r="A21">
            <v>13</v>
          </cell>
          <cell r="B21">
            <v>0.37091120129565569</v>
          </cell>
          <cell r="C21">
            <v>0.35940357892446811</v>
          </cell>
          <cell r="D21">
            <v>0.14670630468296306</v>
          </cell>
          <cell r="E21">
            <v>6.5802775032867813E-2</v>
          </cell>
          <cell r="F21">
            <v>5.7176140064045283E-2</v>
          </cell>
          <cell r="G21">
            <v>3246.1093000000001</v>
          </cell>
          <cell r="S21">
            <v>12040183</v>
          </cell>
          <cell r="T21">
            <v>11666633</v>
          </cell>
          <cell r="U21">
            <v>4762247</v>
          </cell>
          <cell r="V21">
            <v>2136030</v>
          </cell>
          <cell r="W21">
            <v>1856000</v>
          </cell>
          <cell r="X21">
            <v>32461093</v>
          </cell>
        </row>
        <row r="22">
          <cell r="A22">
            <v>14</v>
          </cell>
          <cell r="B22">
            <v>0.34618548934836885</v>
          </cell>
          <cell r="C22">
            <v>0.37968405718962972</v>
          </cell>
          <cell r="D22">
            <v>0.13958856362847899</v>
          </cell>
          <cell r="E22">
            <v>7.3459229353086825E-2</v>
          </cell>
          <cell r="F22">
            <v>6.1082660480435612E-2</v>
          </cell>
          <cell r="G22">
            <v>3473.9515000000001</v>
          </cell>
          <cell r="S22">
            <v>12026316</v>
          </cell>
          <cell r="T22">
            <v>13190040</v>
          </cell>
          <cell r="U22">
            <v>4849239</v>
          </cell>
          <cell r="V22">
            <v>2551938</v>
          </cell>
          <cell r="W22">
            <v>2121982</v>
          </cell>
          <cell r="X22">
            <v>34739515</v>
          </cell>
        </row>
        <row r="23">
          <cell r="A23">
            <v>15</v>
          </cell>
          <cell r="B23">
            <v>0.33988762454512605</v>
          </cell>
          <cell r="C23">
            <v>0.37323031279979446</v>
          </cell>
          <cell r="D23">
            <v>0.12011850667224819</v>
          </cell>
          <cell r="E23">
            <v>0.10860031354479985</v>
          </cell>
          <cell r="F23">
            <v>5.8163242438031365E-2</v>
          </cell>
          <cell r="G23">
            <v>3797.2883000000002</v>
          </cell>
          <cell r="S23">
            <v>12906513</v>
          </cell>
          <cell r="T23">
            <v>14172631</v>
          </cell>
          <cell r="U23">
            <v>4561246</v>
          </cell>
          <cell r="V23">
            <v>4123867</v>
          </cell>
          <cell r="W23">
            <v>2208626</v>
          </cell>
          <cell r="X23">
            <v>37972883</v>
          </cell>
        </row>
        <row r="24">
          <cell r="A24">
            <v>16</v>
          </cell>
          <cell r="B24">
            <v>0.34617225628495979</v>
          </cell>
          <cell r="C24">
            <v>0.36154316393558755</v>
          </cell>
          <cell r="D24">
            <v>0.11204522160206004</v>
          </cell>
          <cell r="E24">
            <v>0.1284235655183748</v>
          </cell>
          <cell r="F24">
            <v>5.1815792659017902E-2</v>
          </cell>
          <cell r="G24">
            <v>4230.7390999999998</v>
          </cell>
          <cell r="S24">
            <v>14645645</v>
          </cell>
          <cell r="T24">
            <v>15295948</v>
          </cell>
          <cell r="U24">
            <v>4740341</v>
          </cell>
          <cell r="V24">
            <v>5433266</v>
          </cell>
          <cell r="W24">
            <v>2192191</v>
          </cell>
          <cell r="X24">
            <v>42307391</v>
          </cell>
        </row>
        <row r="25">
          <cell r="A25">
            <v>17</v>
          </cell>
          <cell r="B25">
            <v>0.33588302513598794</v>
          </cell>
          <cell r="C25">
            <v>0.37736331676945012</v>
          </cell>
          <cell r="D25">
            <v>8.9689850700374191E-2</v>
          </cell>
          <cell r="E25">
            <v>0.14510924450135165</v>
          </cell>
          <cell r="F25">
            <v>5.1954562892836148E-2</v>
          </cell>
          <cell r="G25">
            <v>4904.8280999999997</v>
          </cell>
          <cell r="S25">
            <v>16474485</v>
          </cell>
          <cell r="T25">
            <v>18509022</v>
          </cell>
          <cell r="U25">
            <v>4399133</v>
          </cell>
          <cell r="V25">
            <v>7117359</v>
          </cell>
          <cell r="W25">
            <v>2548282</v>
          </cell>
          <cell r="X25">
            <v>49048281</v>
          </cell>
        </row>
        <row r="26">
          <cell r="A26">
            <v>18</v>
          </cell>
          <cell r="B26">
            <v>0.3364261197181464</v>
          </cell>
          <cell r="C26">
            <v>0.34932481523874614</v>
          </cell>
          <cell r="D26">
            <v>9.7657424273169341E-2</v>
          </cell>
          <cell r="E26">
            <v>0.16179776086749834</v>
          </cell>
          <cell r="F26">
            <v>5.4793879902439731E-2</v>
          </cell>
          <cell r="G26">
            <v>5381.9861000000001</v>
          </cell>
          <cell r="S26">
            <v>18106407</v>
          </cell>
          <cell r="T26">
            <v>18800613</v>
          </cell>
          <cell r="U26">
            <v>5255909</v>
          </cell>
          <cell r="V26">
            <v>8707933</v>
          </cell>
          <cell r="W26">
            <v>2948999</v>
          </cell>
          <cell r="X26">
            <v>53819861</v>
          </cell>
        </row>
        <row r="27">
          <cell r="A27">
            <v>19</v>
          </cell>
          <cell r="B27">
            <v>0.29307043833090207</v>
          </cell>
          <cell r="C27">
            <v>0.35205071585890663</v>
          </cell>
          <cell r="D27">
            <v>0.10144296282954017</v>
          </cell>
          <cell r="E27">
            <v>0.19436434203663622</v>
          </cell>
          <cell r="F27">
            <v>5.9071540944014948E-2</v>
          </cell>
          <cell r="G27">
            <v>5984.8734999999997</v>
          </cell>
          <cell r="S27">
            <v>17539895</v>
          </cell>
          <cell r="T27">
            <v>21069790</v>
          </cell>
          <cell r="U27">
            <v>6071233</v>
          </cell>
          <cell r="V27">
            <v>11632460</v>
          </cell>
          <cell r="W27">
            <v>3535357</v>
          </cell>
          <cell r="X27">
            <v>59848735</v>
          </cell>
        </row>
        <row r="28">
          <cell r="A28">
            <v>20</v>
          </cell>
          <cell r="B28">
            <v>0.26784531022822122</v>
          </cell>
          <cell r="C28">
            <v>0.3774211813574132</v>
          </cell>
          <cell r="D28">
            <v>8.1500391919238177E-2</v>
          </cell>
          <cell r="E28">
            <v>0.21512808827657284</v>
          </cell>
          <cell r="F28">
            <v>5.8105028218554518E-2</v>
          </cell>
          <cell r="G28">
            <v>7038.9502000000002</v>
          </cell>
          <cell r="S28">
            <v>18853498</v>
          </cell>
          <cell r="T28">
            <v>26566489</v>
          </cell>
          <cell r="U28">
            <v>5736772</v>
          </cell>
          <cell r="V28">
            <v>15142759</v>
          </cell>
          <cell r="W28">
            <v>4089984</v>
          </cell>
          <cell r="X28">
            <v>70389502</v>
          </cell>
        </row>
        <row r="29">
          <cell r="A29">
            <v>21</v>
          </cell>
          <cell r="B29">
            <v>0.23626081639532528</v>
          </cell>
          <cell r="C29">
            <v>0.3620496913255084</v>
          </cell>
          <cell r="D29">
            <v>5.408828671771241E-2</v>
          </cell>
          <cell r="E29">
            <v>0.29614460945473231</v>
          </cell>
          <cell r="F29">
            <v>5.1456596106721542E-2</v>
          </cell>
          <cell r="G29">
            <v>8038.7109</v>
          </cell>
          <cell r="S29">
            <v>18992324</v>
          </cell>
          <cell r="T29">
            <v>29104128</v>
          </cell>
          <cell r="U29">
            <v>4348001</v>
          </cell>
          <cell r="V29">
            <v>23806209</v>
          </cell>
          <cell r="W29">
            <v>4136447</v>
          </cell>
          <cell r="X29">
            <v>80387109</v>
          </cell>
        </row>
        <row r="30">
          <cell r="A30">
            <v>22</v>
          </cell>
          <cell r="B30">
            <v>0.2029984877476872</v>
          </cell>
          <cell r="C30">
            <v>0.32482489741693488</v>
          </cell>
          <cell r="D30">
            <v>4.4647632870781676E-2</v>
          </cell>
          <cell r="E30">
            <v>0.38007438298911667</v>
          </cell>
          <cell r="F30">
            <v>4.7454598975479503E-2</v>
          </cell>
          <cell r="G30">
            <v>9983.5192000000006</v>
          </cell>
          <cell r="S30">
            <v>20266393</v>
          </cell>
          <cell r="T30">
            <v>32428956</v>
          </cell>
          <cell r="U30">
            <v>4457405</v>
          </cell>
          <cell r="V30">
            <v>37944799</v>
          </cell>
          <cell r="W30">
            <v>4737639</v>
          </cell>
          <cell r="X30">
            <v>99835192</v>
          </cell>
        </row>
        <row r="31">
          <cell r="A31">
            <v>23</v>
          </cell>
          <cell r="B31">
            <v>0.1835091089227652</v>
          </cell>
          <cell r="C31">
            <v>0.34085753199616126</v>
          </cell>
          <cell r="D31">
            <v>2.6690398720187556E-2</v>
          </cell>
          <cell r="E31">
            <v>0.40007503281693896</v>
          </cell>
          <cell r="F31">
            <v>4.886792754394708E-2</v>
          </cell>
          <cell r="G31">
            <v>10586.3012</v>
          </cell>
          <cell r="S31">
            <v>19426827</v>
          </cell>
          <cell r="T31">
            <v>36084205</v>
          </cell>
          <cell r="U31">
            <v>2825526</v>
          </cell>
          <cell r="V31">
            <v>42353148</v>
          </cell>
          <cell r="W31">
            <v>5173306</v>
          </cell>
          <cell r="X31">
            <v>105863012</v>
          </cell>
        </row>
        <row r="32">
          <cell r="A32">
            <v>24</v>
          </cell>
          <cell r="B32">
            <v>0.17647517315991657</v>
          </cell>
          <cell r="C32">
            <v>0.32081221895172513</v>
          </cell>
          <cell r="D32">
            <v>2.2425573207944006E-2</v>
          </cell>
          <cell r="E32">
            <v>0.41671102227601209</v>
          </cell>
          <cell r="F32">
            <v>6.3576012404402291E-2</v>
          </cell>
          <cell r="G32">
            <v>9910.9974999999995</v>
          </cell>
          <cell r="S32">
            <v>17490450</v>
          </cell>
          <cell r="T32">
            <v>31795691</v>
          </cell>
          <cell r="U32">
            <v>2222598</v>
          </cell>
          <cell r="V32">
            <v>41300219</v>
          </cell>
          <cell r="W32">
            <v>6301017</v>
          </cell>
          <cell r="X32">
            <v>99109975</v>
          </cell>
        </row>
        <row r="33">
          <cell r="A33">
            <v>25</v>
          </cell>
          <cell r="B33">
            <v>0.19957059621564274</v>
          </cell>
          <cell r="C33">
            <v>0.33935173344255554</v>
          </cell>
          <cell r="D33">
            <v>2.6343631914437598E-2</v>
          </cell>
          <cell r="E33">
            <v>0.37188688952451227</v>
          </cell>
          <cell r="F33">
            <v>6.2847148902851896E-2</v>
          </cell>
          <cell r="G33">
            <v>7317.6812</v>
          </cell>
          <cell r="S33">
            <v>14603940</v>
          </cell>
          <cell r="T33">
            <v>24832678</v>
          </cell>
          <cell r="U33">
            <v>1927743</v>
          </cell>
          <cell r="V33">
            <v>27213497</v>
          </cell>
          <cell r="W33">
            <v>4598954</v>
          </cell>
          <cell r="X33">
            <v>73176812</v>
          </cell>
        </row>
        <row r="34">
          <cell r="A34">
            <v>26</v>
          </cell>
          <cell r="B34">
            <v>0.20150444019661889</v>
          </cell>
          <cell r="C34">
            <v>0.34231309052232395</v>
          </cell>
          <cell r="D34">
            <v>2.8744016814419814E-2</v>
          </cell>
          <cell r="E34">
            <v>0.35719274725725886</v>
          </cell>
          <cell r="F34">
            <v>7.0245705209378562E-2</v>
          </cell>
          <cell r="G34">
            <v>6669.0852999999997</v>
          </cell>
          <cell r="S34">
            <v>13438503</v>
          </cell>
          <cell r="T34">
            <v>22829152</v>
          </cell>
          <cell r="U34">
            <v>1916963</v>
          </cell>
          <cell r="V34">
            <v>23821489</v>
          </cell>
          <cell r="W34">
            <v>4684746</v>
          </cell>
          <cell r="X34">
            <v>66690853</v>
          </cell>
        </row>
        <row r="35">
          <cell r="A35">
            <v>27</v>
          </cell>
          <cell r="B35">
            <v>0.18646835693762218</v>
          </cell>
          <cell r="C35">
            <v>0.33789914746670402</v>
          </cell>
          <cell r="D35">
            <v>2.4778209056798471E-2</v>
          </cell>
          <cell r="E35">
            <v>0.37627189056655008</v>
          </cell>
          <cell r="F35">
            <v>7.458239597232523E-2</v>
          </cell>
          <cell r="G35">
            <v>6998.4597999999996</v>
          </cell>
          <cell r="S35">
            <v>13049913</v>
          </cell>
          <cell r="T35">
            <v>23647736</v>
          </cell>
          <cell r="U35">
            <v>1734093</v>
          </cell>
          <cell r="V35">
            <v>26333237</v>
          </cell>
          <cell r="W35">
            <v>5219619</v>
          </cell>
          <cell r="X35">
            <v>69984598</v>
          </cell>
        </row>
        <row r="36">
          <cell r="A36">
            <v>28</v>
          </cell>
          <cell r="B36">
            <v>0.19371646645149007</v>
          </cell>
          <cell r="C36">
            <v>0.37230782407943991</v>
          </cell>
          <cell r="D36">
            <v>4.0839855968743462E-2</v>
          </cell>
          <cell r="E36">
            <v>0.3364017956869827</v>
          </cell>
          <cell r="F36">
            <v>5.6734057813343945E-2</v>
          </cell>
          <cell r="G36">
            <v>6886.0330999999996</v>
          </cell>
          <cell r="S36">
            <v>13339380</v>
          </cell>
          <cell r="T36">
            <v>25637240</v>
          </cell>
          <cell r="U36">
            <v>2812246</v>
          </cell>
          <cell r="V36">
            <v>23164739</v>
          </cell>
          <cell r="W36">
            <v>3906726</v>
          </cell>
          <cell r="X36">
            <v>68860331</v>
          </cell>
        </row>
        <row r="37">
          <cell r="A37">
            <v>29</v>
          </cell>
          <cell r="B37">
            <v>0.19228527728378408</v>
          </cell>
          <cell r="C37">
            <v>0.34534923077274898</v>
          </cell>
          <cell r="D37">
            <v>3.7955122281812526E-2</v>
          </cell>
          <cell r="E37">
            <v>0.36139660526611356</v>
          </cell>
          <cell r="F37">
            <v>6.301376439554085E-2</v>
          </cell>
          <cell r="G37">
            <v>6865.4159</v>
          </cell>
          <cell r="S37">
            <v>13201184</v>
          </cell>
          <cell r="T37">
            <v>23709661</v>
          </cell>
          <cell r="U37">
            <v>2605777</v>
          </cell>
          <cell r="V37">
            <v>24811380</v>
          </cell>
          <cell r="W37">
            <v>4326157</v>
          </cell>
          <cell r="X37">
            <v>68654159</v>
          </cell>
        </row>
        <row r="38">
          <cell r="A38">
            <v>30</v>
          </cell>
          <cell r="B38">
            <v>0.24509972584056244</v>
          </cell>
          <cell r="C38">
            <v>0.24386841936366105</v>
          </cell>
          <cell r="D38">
            <v>3.6563689017304522E-2</v>
          </cell>
          <cell r="E38">
            <v>0.40272840463236442</v>
          </cell>
          <cell r="F38">
            <v>7.1739761146107542E-2</v>
          </cell>
          <cell r="G38">
            <v>5939.4636</v>
          </cell>
          <cell r="S38">
            <v>14557609</v>
          </cell>
          <cell r="T38">
            <v>14484476</v>
          </cell>
          <cell r="U38">
            <v>2171687</v>
          </cell>
          <cell r="V38">
            <v>23919907</v>
          </cell>
          <cell r="W38">
            <v>4260957</v>
          </cell>
          <cell r="X38">
            <v>59394636</v>
          </cell>
        </row>
        <row r="39">
          <cell r="A39" t="str">
            <v>令和元</v>
          </cell>
          <cell r="B39">
            <v>0.23675061693516367</v>
          </cell>
          <cell r="C39">
            <v>0.31880338009577891</v>
          </cell>
          <cell r="D39">
            <v>3.7540333021197463E-2</v>
          </cell>
          <cell r="E39">
            <v>0.35483639462399219</v>
          </cell>
          <cell r="F39">
            <v>5.2069275323867813E-2</v>
          </cell>
          <cell r="G39">
            <v>6858.3382000000001</v>
          </cell>
          <cell r="S39">
            <v>16237158</v>
          </cell>
          <cell r="T39">
            <v>21864614</v>
          </cell>
          <cell r="U39">
            <v>2574643</v>
          </cell>
          <cell r="V39">
            <v>24335880</v>
          </cell>
          <cell r="W39">
            <v>3571087</v>
          </cell>
          <cell r="X39">
            <v>68583382</v>
          </cell>
        </row>
        <row r="40">
          <cell r="A40" t="str">
            <v>令和2</v>
          </cell>
          <cell r="B40">
            <v>0.21674664264554885</v>
          </cell>
          <cell r="C40">
            <v>0.30981308149111203</v>
          </cell>
          <cell r="D40">
            <v>2.7321772333214315E-2</v>
          </cell>
          <cell r="E40">
            <v>0.40439347026319283</v>
          </cell>
          <cell r="F40">
            <v>4.172503326693202E-2</v>
          </cell>
          <cell r="G40">
            <v>5972.5225</v>
          </cell>
          <cell r="S40">
            <v>12945242</v>
          </cell>
          <cell r="T40">
            <v>18503656</v>
          </cell>
          <cell r="U40">
            <v>1631799</v>
          </cell>
          <cell r="V40">
            <v>24152491</v>
          </cell>
          <cell r="W40">
            <v>2492037</v>
          </cell>
          <cell r="X40">
            <v>59725225</v>
          </cell>
        </row>
        <row r="41">
          <cell r="A41">
            <v>3</v>
          </cell>
          <cell r="B41">
            <v>0.17480684487954531</v>
          </cell>
          <cell r="C41">
            <v>0.31878960927886968</v>
          </cell>
          <cell r="D41">
            <v>3.2480903395281001E-2</v>
          </cell>
          <cell r="E41">
            <v>0.44019332702065445</v>
          </cell>
          <cell r="F41">
            <v>3.3729315425649616E-2</v>
          </cell>
          <cell r="G41">
            <v>6169.2772999999997</v>
          </cell>
          <cell r="S41">
            <v>10784319</v>
          </cell>
          <cell r="T41">
            <v>19667015</v>
          </cell>
          <cell r="U41">
            <v>2003837</v>
          </cell>
          <cell r="V41">
            <v>27156747</v>
          </cell>
          <cell r="W41">
            <v>2080855</v>
          </cell>
          <cell r="X41">
            <v>61692773</v>
          </cell>
        </row>
        <row r="42">
          <cell r="A42">
            <v>4</v>
          </cell>
          <cell r="B42">
            <v>0.17129770809917447</v>
          </cell>
          <cell r="C42">
            <v>0.28995123252843774</v>
          </cell>
          <cell r="D42">
            <v>4.3058512315206798E-2</v>
          </cell>
          <cell r="E42">
            <v>0.45778590881107989</v>
          </cell>
          <cell r="F42">
            <v>3.790663824610116E-2</v>
          </cell>
          <cell r="G42">
            <v>5606.5034999999998</v>
          </cell>
          <cell r="S42">
            <v>9603812</v>
          </cell>
          <cell r="T42">
            <v>16256126</v>
          </cell>
          <cell r="U42">
            <v>2414077</v>
          </cell>
          <cell r="V42">
            <v>25665783</v>
          </cell>
          <cell r="W42">
            <v>2125237</v>
          </cell>
          <cell r="X42">
            <v>56065035</v>
          </cell>
        </row>
        <row r="43">
          <cell r="A43">
            <v>5</v>
          </cell>
          <cell r="B43">
            <v>0.15625115532847833</v>
          </cell>
          <cell r="C43">
            <v>0.28535875714655684</v>
          </cell>
          <cell r="D43">
            <v>2.7801622392898774E-2</v>
          </cell>
          <cell r="E43">
            <v>0.48941982633685321</v>
          </cell>
          <cell r="F43">
            <v>4.1168638795212813E-2</v>
          </cell>
          <cell r="G43">
            <v>6432.1534000000001</v>
          </cell>
          <cell r="S43">
            <v>10050314</v>
          </cell>
          <cell r="T43">
            <v>18354713</v>
          </cell>
          <cell r="U43">
            <v>1788243</v>
          </cell>
          <cell r="V43">
            <v>31480234</v>
          </cell>
          <cell r="W43">
            <v>2648030</v>
          </cell>
          <cell r="X43">
            <v>64321534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F5ED0-8AE2-4D7F-A670-7E25C25DFDB3}">
  <dimension ref="A1:X48"/>
  <sheetViews>
    <sheetView tabSelected="1" zoomScaleNormal="100" workbookViewId="0">
      <selection activeCell="X9" sqref="X9"/>
    </sheetView>
  </sheetViews>
  <sheetFormatPr defaultColWidth="9" defaultRowHeight="13.5"/>
  <cols>
    <col min="1" max="1" width="9" style="2"/>
    <col min="2" max="2" width="9.875" style="2" bestFit="1" customWidth="1"/>
    <col min="3" max="6" width="9" style="2"/>
    <col min="7" max="7" width="21.5" style="2" customWidth="1"/>
    <col min="8" max="8" width="10.5" style="2" customWidth="1"/>
    <col min="9" max="13" width="9" style="2" customWidth="1"/>
    <col min="14" max="18" width="9" style="2"/>
    <col min="19" max="20" width="9.875" style="2" bestFit="1" customWidth="1"/>
    <col min="21" max="21" width="9.125" style="2" bestFit="1" customWidth="1"/>
    <col min="22" max="22" width="9.875" style="2" bestFit="1" customWidth="1"/>
    <col min="23" max="23" width="9.125" style="2" bestFit="1" customWidth="1"/>
    <col min="24" max="24" width="9.5" style="2" bestFit="1" customWidth="1"/>
    <col min="25" max="16384" width="9" style="2"/>
  </cols>
  <sheetData>
    <row r="1" spans="1:24">
      <c r="A1" s="1" t="s">
        <v>0</v>
      </c>
    </row>
    <row r="3" spans="1:24">
      <c r="A3" s="2" t="s">
        <v>1</v>
      </c>
      <c r="F3" s="3"/>
      <c r="G3" s="3"/>
    </row>
    <row r="4" spans="1:24">
      <c r="A4" s="4"/>
      <c r="B4" s="5" t="s">
        <v>2</v>
      </c>
      <c r="C4" s="5"/>
      <c r="D4" s="5"/>
      <c r="E4" s="5"/>
      <c r="F4" s="5"/>
      <c r="G4" s="6" t="s">
        <v>3</v>
      </c>
    </row>
    <row r="5" spans="1:24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</row>
    <row r="6" spans="1:24" ht="18.75">
      <c r="A6" s="6" t="s">
        <v>11</v>
      </c>
      <c r="B6" s="7">
        <f>848.1782/G6</f>
        <v>0.46603131226296046</v>
      </c>
      <c r="C6" s="7">
        <f>339.8432/G6</f>
        <v>0.18672676621450982</v>
      </c>
      <c r="D6" s="7">
        <f>358.9986/G6</f>
        <v>0.19725169623384053</v>
      </c>
      <c r="E6" s="7">
        <f>43.7958/G6</f>
        <v>2.4063591997066376E-2</v>
      </c>
      <c r="F6" s="7">
        <f>227.2003/G6</f>
        <v>0.12483515133439919</v>
      </c>
      <c r="G6" s="8">
        <v>1820.0026</v>
      </c>
      <c r="H6" s="9"/>
      <c r="I6" s="9"/>
      <c r="J6" s="10"/>
      <c r="K6" s="10"/>
      <c r="L6" s="10"/>
      <c r="M6" s="10"/>
      <c r="N6" s="11"/>
      <c r="O6" s="11"/>
      <c r="P6" s="11"/>
      <c r="Q6" s="11"/>
      <c r="R6" s="12" t="s">
        <v>12</v>
      </c>
      <c r="S6" s="2">
        <v>10000</v>
      </c>
    </row>
    <row r="7" spans="1:24" ht="18.75">
      <c r="A7" s="6">
        <v>62</v>
      </c>
      <c r="B7" s="7">
        <f>645.1764/G7</f>
        <v>0.43523679717682079</v>
      </c>
      <c r="C7" s="7">
        <f>226.2735/G7</f>
        <v>0.1526443828788365</v>
      </c>
      <c r="D7" s="7">
        <f>311.5798/G7</f>
        <v>0.21019211833692986</v>
      </c>
      <c r="E7" s="7">
        <f>49.5652/G7</f>
        <v>3.3436745205541553E-2</v>
      </c>
      <c r="F7" s="7">
        <f>247.7135/G7</f>
        <v>0.16710783338860569</v>
      </c>
      <c r="G7" s="8">
        <v>1482.3571999999999</v>
      </c>
      <c r="H7" s="10"/>
      <c r="I7" s="9"/>
      <c r="J7" s="10"/>
      <c r="K7" s="10"/>
      <c r="L7" s="10"/>
      <c r="M7" s="10"/>
      <c r="N7" s="11"/>
      <c r="O7" s="11"/>
      <c r="P7" s="11"/>
      <c r="Q7" s="11"/>
      <c r="R7" s="13"/>
      <c r="S7" s="2" t="s">
        <v>13</v>
      </c>
    </row>
    <row r="8" spans="1:24" ht="18.75">
      <c r="A8" s="6">
        <v>63</v>
      </c>
      <c r="B8" s="7">
        <f>428.1607/G8</f>
        <v>0.35373984928737434</v>
      </c>
      <c r="C8" s="7">
        <f>330.9612/G8</f>
        <v>0.27343510277325445</v>
      </c>
      <c r="D8" s="7">
        <f>265.4647/G8</f>
        <v>0.21932289201021493</v>
      </c>
      <c r="E8" s="7">
        <f>25.6077/G8</f>
        <v>2.115669172485073E-2</v>
      </c>
      <c r="F8" s="7">
        <f>158.3472/G8</f>
        <v>0.13082404495106092</v>
      </c>
      <c r="G8" s="8">
        <v>1210.383</v>
      </c>
      <c r="H8" s="10"/>
      <c r="I8" s="9"/>
      <c r="J8" s="10"/>
      <c r="K8" s="10"/>
      <c r="L8" s="10"/>
      <c r="M8" s="10"/>
      <c r="N8" s="11"/>
      <c r="O8" s="11"/>
      <c r="P8" s="11"/>
      <c r="Q8" s="11"/>
      <c r="R8" s="13" t="s">
        <v>14</v>
      </c>
      <c r="S8" s="2" t="s">
        <v>15</v>
      </c>
      <c r="T8" s="2" t="s">
        <v>16</v>
      </c>
      <c r="U8" s="2" t="s">
        <v>17</v>
      </c>
      <c r="V8" s="2" t="s">
        <v>18</v>
      </c>
      <c r="W8" s="2" t="s">
        <v>19</v>
      </c>
      <c r="X8" s="2" t="s">
        <v>20</v>
      </c>
    </row>
    <row r="9" spans="1:24" ht="18.75">
      <c r="A9" s="14" t="s">
        <v>21</v>
      </c>
      <c r="B9" s="7">
        <f>S9/$S$6/$G$9</f>
        <v>0.38263325400078541</v>
      </c>
      <c r="C9" s="7">
        <f t="shared" ref="C9:F9" si="0">T9/$S$6/$G$9</f>
        <v>0.23074065670493343</v>
      </c>
      <c r="D9" s="7">
        <f t="shared" si="0"/>
        <v>0.20769201204678947</v>
      </c>
      <c r="E9" s="7">
        <f t="shared" si="0"/>
        <v>2.972060362970956E-2</v>
      </c>
      <c r="F9" s="7">
        <f t="shared" si="0"/>
        <v>0.14921347361778203</v>
      </c>
      <c r="G9" s="8">
        <f>X9/$S$6</f>
        <v>1537.7043000000001</v>
      </c>
      <c r="H9" s="10"/>
      <c r="I9" s="9"/>
      <c r="J9" s="10"/>
      <c r="K9" s="10"/>
      <c r="L9" s="10"/>
      <c r="M9" s="10"/>
      <c r="N9" s="11"/>
      <c r="O9" s="11"/>
      <c r="P9" s="11"/>
      <c r="Q9" s="11"/>
      <c r="R9" s="13">
        <v>1989</v>
      </c>
      <c r="S9" s="15">
        <v>5883768</v>
      </c>
      <c r="T9" s="15">
        <v>3548109</v>
      </c>
      <c r="U9" s="15">
        <v>3193689</v>
      </c>
      <c r="V9" s="15">
        <v>457015</v>
      </c>
      <c r="W9" s="15">
        <v>2294462</v>
      </c>
      <c r="X9" s="2">
        <f>SUM(S9:W9)</f>
        <v>15377043</v>
      </c>
    </row>
    <row r="10" spans="1:24" ht="18.75">
      <c r="A10" s="6">
        <v>2</v>
      </c>
      <c r="B10" s="7">
        <f>S10/$S$6/$G$10</f>
        <v>0.41514032940739254</v>
      </c>
      <c r="C10" s="7">
        <f t="shared" ref="C10:F10" si="1">T10/$S$6/$G$10</f>
        <v>0.20689961409479796</v>
      </c>
      <c r="D10" s="7">
        <f t="shared" si="1"/>
        <v>0.20802216856470862</v>
      </c>
      <c r="E10" s="7">
        <f t="shared" si="1"/>
        <v>2.9013372815505256E-2</v>
      </c>
      <c r="F10" s="7">
        <f t="shared" si="1"/>
        <v>0.14092451511759554</v>
      </c>
      <c r="G10" s="8">
        <f t="shared" ref="G10:G43" si="2">X10/$S$6</f>
        <v>1683.3927000000001</v>
      </c>
      <c r="H10" s="10"/>
      <c r="I10" s="9"/>
      <c r="J10" s="10"/>
      <c r="K10" s="10"/>
      <c r="L10" s="10"/>
      <c r="M10" s="10"/>
      <c r="N10" s="11"/>
      <c r="O10" s="11"/>
      <c r="P10" s="11"/>
      <c r="Q10" s="11"/>
      <c r="R10" s="13">
        <v>1990</v>
      </c>
      <c r="S10" s="15">
        <v>6988442</v>
      </c>
      <c r="T10" s="15">
        <v>3482933</v>
      </c>
      <c r="U10" s="15">
        <v>3501830</v>
      </c>
      <c r="V10" s="15">
        <v>488409</v>
      </c>
      <c r="W10" s="15">
        <v>2372313</v>
      </c>
      <c r="X10" s="2">
        <f t="shared" ref="X10:X41" si="3">SUM(S10:W10)</f>
        <v>16833927</v>
      </c>
    </row>
    <row r="11" spans="1:24" ht="18.75">
      <c r="A11" s="6" t="s">
        <v>22</v>
      </c>
      <c r="B11" s="7">
        <f>S11/$S$6/$G$11</f>
        <v>0.43451305885181862</v>
      </c>
      <c r="C11" s="7">
        <f t="shared" ref="C11:F11" si="4">T11/$S$6/$G$11</f>
        <v>0.21129849528483266</v>
      </c>
      <c r="D11" s="7">
        <f t="shared" si="4"/>
        <v>0.20257164139956274</v>
      </c>
      <c r="E11" s="7">
        <f t="shared" si="4"/>
        <v>3.0583042729890538E-2</v>
      </c>
      <c r="F11" s="7">
        <f t="shared" si="4"/>
        <v>0.12103376173389539</v>
      </c>
      <c r="G11" s="8">
        <f t="shared" si="2"/>
        <v>1777.0207</v>
      </c>
      <c r="H11" s="10"/>
      <c r="I11" s="9"/>
      <c r="J11" s="10"/>
      <c r="K11" s="10"/>
      <c r="L11" s="10"/>
      <c r="M11" s="10"/>
      <c r="N11" s="11"/>
      <c r="O11" s="11"/>
      <c r="P11" s="11"/>
      <c r="Q11" s="11"/>
      <c r="R11" s="13">
        <v>1991</v>
      </c>
      <c r="S11" s="15">
        <v>7721387</v>
      </c>
      <c r="T11" s="15">
        <v>3754818</v>
      </c>
      <c r="U11" s="15">
        <v>3599740</v>
      </c>
      <c r="V11" s="15">
        <v>543467</v>
      </c>
      <c r="W11" s="15">
        <v>2150795</v>
      </c>
      <c r="X11" s="2">
        <f t="shared" si="3"/>
        <v>17770207</v>
      </c>
    </row>
    <row r="12" spans="1:24" ht="18.75">
      <c r="A12" s="6">
        <v>4</v>
      </c>
      <c r="B12" s="7">
        <f>S12/$S$6/$G$12</f>
        <v>0.4098129575424701</v>
      </c>
      <c r="C12" s="7">
        <f t="shared" ref="C12:F12" si="5">T12/$S$6/$G$12</f>
        <v>0.23604555879399305</v>
      </c>
      <c r="D12" s="7">
        <f t="shared" si="5"/>
        <v>0.21823703976556863</v>
      </c>
      <c r="E12" s="7">
        <f t="shared" si="5"/>
        <v>3.5317960121140336E-2</v>
      </c>
      <c r="F12" s="7">
        <f t="shared" si="5"/>
        <v>0.1005864837768279</v>
      </c>
      <c r="G12" s="8">
        <f t="shared" si="2"/>
        <v>1924.2475999999999</v>
      </c>
      <c r="H12" s="10"/>
      <c r="I12" s="9"/>
      <c r="J12" s="10"/>
      <c r="K12" s="10"/>
      <c r="L12" s="10"/>
      <c r="M12" s="10"/>
      <c r="N12" s="11"/>
      <c r="O12" s="11"/>
      <c r="P12" s="11"/>
      <c r="Q12" s="11"/>
      <c r="R12" s="13">
        <v>1992</v>
      </c>
      <c r="S12" s="15">
        <v>7885816</v>
      </c>
      <c r="T12" s="15">
        <v>4542101</v>
      </c>
      <c r="U12" s="15">
        <v>4199421</v>
      </c>
      <c r="V12" s="15">
        <v>679605</v>
      </c>
      <c r="W12" s="15">
        <v>1935533</v>
      </c>
      <c r="X12" s="2">
        <f t="shared" si="3"/>
        <v>19242476</v>
      </c>
    </row>
    <row r="13" spans="1:24" ht="18.75">
      <c r="A13" s="6">
        <v>5</v>
      </c>
      <c r="B13" s="7">
        <f>S13/$S$6/$G$13</f>
        <v>0.43335019744836106</v>
      </c>
      <c r="C13" s="7">
        <f t="shared" ref="C13:F13" si="6">T13/$S$6/$G$13</f>
        <v>0.21819479388628518</v>
      </c>
      <c r="D13" s="7">
        <f t="shared" si="6"/>
        <v>0.21870994714704717</v>
      </c>
      <c r="E13" s="7">
        <f t="shared" si="6"/>
        <v>3.8588861316957511E-2</v>
      </c>
      <c r="F13" s="7">
        <f t="shared" si="6"/>
        <v>9.1156200201349E-2</v>
      </c>
      <c r="G13" s="8">
        <f t="shared" si="2"/>
        <v>2156.0574000000001</v>
      </c>
      <c r="H13" s="10"/>
      <c r="I13" s="9"/>
      <c r="J13" s="10"/>
      <c r="K13" s="10"/>
      <c r="L13" s="10"/>
      <c r="M13" s="10"/>
      <c r="N13" s="11"/>
      <c r="O13" s="11"/>
      <c r="P13" s="11"/>
      <c r="Q13" s="11"/>
      <c r="R13" s="13">
        <v>1993</v>
      </c>
      <c r="S13" s="15">
        <v>9343279</v>
      </c>
      <c r="T13" s="15">
        <v>4704405</v>
      </c>
      <c r="U13" s="15">
        <v>4715512</v>
      </c>
      <c r="V13" s="15">
        <v>831998</v>
      </c>
      <c r="W13" s="15">
        <v>1965380</v>
      </c>
      <c r="X13" s="2">
        <f t="shared" si="3"/>
        <v>21560574</v>
      </c>
    </row>
    <row r="14" spans="1:24" ht="18.75">
      <c r="A14" s="6">
        <v>6</v>
      </c>
      <c r="B14" s="7">
        <f>S14/$S$6/$G$14</f>
        <v>0.43534205821867172</v>
      </c>
      <c r="C14" s="7">
        <f t="shared" ref="C14:F14" si="7">T14/$S$6/$G$14</f>
        <v>0.21203636912149273</v>
      </c>
      <c r="D14" s="7">
        <f t="shared" si="7"/>
        <v>0.20751755954114451</v>
      </c>
      <c r="E14" s="7">
        <f t="shared" si="7"/>
        <v>4.8646089557766899E-2</v>
      </c>
      <c r="F14" s="7">
        <f t="shared" si="7"/>
        <v>9.64579235609241E-2</v>
      </c>
      <c r="G14" s="8">
        <f t="shared" si="2"/>
        <v>2008.7370000000001</v>
      </c>
      <c r="H14" s="10"/>
      <c r="I14" s="9"/>
      <c r="J14" s="10"/>
      <c r="K14" s="10"/>
      <c r="L14" s="10"/>
      <c r="M14" s="10"/>
      <c r="N14" s="11"/>
      <c r="O14" s="11"/>
      <c r="P14" s="11"/>
      <c r="Q14" s="11"/>
      <c r="R14" s="13">
        <v>1994</v>
      </c>
      <c r="S14" s="15">
        <v>8744877</v>
      </c>
      <c r="T14" s="15">
        <v>4259253</v>
      </c>
      <c r="U14" s="15">
        <v>4168482</v>
      </c>
      <c r="V14" s="15">
        <v>977172</v>
      </c>
      <c r="W14" s="15">
        <v>1937586</v>
      </c>
      <c r="X14" s="2">
        <f t="shared" si="3"/>
        <v>20087370</v>
      </c>
    </row>
    <row r="15" spans="1:24" ht="18.75">
      <c r="A15" s="6">
        <v>7</v>
      </c>
      <c r="B15" s="7">
        <f>S15/$S$6/$G$15</f>
        <v>0.39965750561454388</v>
      </c>
      <c r="C15" s="7">
        <f t="shared" ref="C15:F15" si="8">T15/$S$6/$G$15</f>
        <v>0.26849594326626974</v>
      </c>
      <c r="D15" s="7">
        <f t="shared" si="8"/>
        <v>0.2081126958476541</v>
      </c>
      <c r="E15" s="7">
        <f t="shared" si="8"/>
        <v>4.607288028179643E-2</v>
      </c>
      <c r="F15" s="7">
        <f t="shared" si="8"/>
        <v>7.7660974989735843E-2</v>
      </c>
      <c r="G15" s="8">
        <f t="shared" si="2"/>
        <v>2358.6956</v>
      </c>
      <c r="H15" s="10"/>
      <c r="I15" s="9"/>
      <c r="J15" s="10"/>
      <c r="K15" s="10"/>
      <c r="L15" s="10"/>
      <c r="M15" s="10"/>
      <c r="N15" s="11"/>
      <c r="O15" s="11"/>
      <c r="P15" s="11"/>
      <c r="Q15" s="11"/>
      <c r="R15" s="13">
        <v>1995</v>
      </c>
      <c r="S15" s="15">
        <v>9426704</v>
      </c>
      <c r="T15" s="15">
        <v>6333002</v>
      </c>
      <c r="U15" s="15">
        <v>4908745</v>
      </c>
      <c r="V15" s="15">
        <v>1086719</v>
      </c>
      <c r="W15" s="15">
        <v>1831786</v>
      </c>
      <c r="X15" s="2">
        <f t="shared" si="3"/>
        <v>23586956</v>
      </c>
    </row>
    <row r="16" spans="1:24" ht="18.75">
      <c r="A16" s="6">
        <v>8</v>
      </c>
      <c r="B16" s="7">
        <f>S16/$S$6/$G$16</f>
        <v>0.39162826109595794</v>
      </c>
      <c r="C16" s="7">
        <f t="shared" ref="C16:F16" si="9">T16/$S$6/$G$16</f>
        <v>0.27711518785341299</v>
      </c>
      <c r="D16" s="7">
        <f t="shared" si="9"/>
        <v>0.21325535084546016</v>
      </c>
      <c r="E16" s="7">
        <f t="shared" si="9"/>
        <v>4.5080860489766353E-2</v>
      </c>
      <c r="F16" s="7">
        <f t="shared" si="9"/>
        <v>7.2920339715402474E-2</v>
      </c>
      <c r="G16" s="8">
        <f t="shared" si="2"/>
        <v>2647.3807000000002</v>
      </c>
      <c r="H16" s="10"/>
      <c r="I16" s="9"/>
      <c r="J16" s="10"/>
      <c r="K16" s="10"/>
      <c r="L16" s="10"/>
      <c r="M16" s="10"/>
      <c r="N16" s="11"/>
      <c r="O16" s="11"/>
      <c r="P16" s="11"/>
      <c r="Q16" s="11"/>
      <c r="R16" s="13">
        <v>1996</v>
      </c>
      <c r="S16" s="15">
        <v>10367891</v>
      </c>
      <c r="T16" s="15">
        <v>7336294</v>
      </c>
      <c r="U16" s="15">
        <v>5645681</v>
      </c>
      <c r="V16" s="15">
        <v>1193462</v>
      </c>
      <c r="W16" s="15">
        <v>1930479</v>
      </c>
      <c r="X16" s="2">
        <f t="shared" si="3"/>
        <v>26473807</v>
      </c>
    </row>
    <row r="17" spans="1:24" ht="18.75">
      <c r="A17" s="6">
        <v>9</v>
      </c>
      <c r="B17" s="7">
        <f>S17/$S$6/$G$17</f>
        <v>0.38428440224648019</v>
      </c>
      <c r="C17" s="7">
        <f t="shared" ref="C17:F17" si="10">T17/$S$6/$G$17</f>
        <v>0.31151713472362064</v>
      </c>
      <c r="D17" s="7">
        <f t="shared" si="10"/>
        <v>0.17492670387459888</v>
      </c>
      <c r="E17" s="7">
        <f t="shared" si="10"/>
        <v>5.7592162671824106E-2</v>
      </c>
      <c r="F17" s="7">
        <f t="shared" si="10"/>
        <v>7.167959648347616E-2</v>
      </c>
      <c r="G17" s="8">
        <f t="shared" si="2"/>
        <v>2650.6176</v>
      </c>
      <c r="H17" s="10"/>
      <c r="I17" s="9"/>
      <c r="J17" s="10"/>
      <c r="K17" s="10"/>
      <c r="L17" s="10"/>
      <c r="M17" s="10"/>
      <c r="N17" s="11"/>
      <c r="O17" s="11"/>
      <c r="P17" s="11"/>
      <c r="Q17" s="11"/>
      <c r="R17" s="13">
        <v>1997</v>
      </c>
      <c r="S17" s="15">
        <v>10185910</v>
      </c>
      <c r="T17" s="15">
        <v>8257128</v>
      </c>
      <c r="U17" s="15">
        <v>4636638</v>
      </c>
      <c r="V17" s="15">
        <v>1526548</v>
      </c>
      <c r="W17" s="15">
        <v>1899952</v>
      </c>
      <c r="X17" s="2">
        <f t="shared" si="3"/>
        <v>26506176</v>
      </c>
    </row>
    <row r="18" spans="1:24" ht="18.75">
      <c r="A18" s="6">
        <v>10</v>
      </c>
      <c r="B18" s="7">
        <f>S18/$S$6/$G$18</f>
        <v>0.39182893120958956</v>
      </c>
      <c r="C18" s="7">
        <f t="shared" ref="C18:F18" si="11">T18/$S$6/$G$18</f>
        <v>0.27426512185322266</v>
      </c>
      <c r="D18" s="7">
        <f t="shared" si="11"/>
        <v>0.19319320994166908</v>
      </c>
      <c r="E18" s="7">
        <f t="shared" si="11"/>
        <v>6.1754925839344284E-2</v>
      </c>
      <c r="F18" s="7">
        <f t="shared" si="11"/>
        <v>7.8957811156174396E-2</v>
      </c>
      <c r="G18" s="8">
        <f t="shared" si="2"/>
        <v>2659.6178</v>
      </c>
      <c r="H18" s="10"/>
      <c r="I18" s="9"/>
      <c r="J18" s="10"/>
      <c r="K18" s="10"/>
      <c r="L18" s="10"/>
      <c r="M18" s="10"/>
      <c r="N18" s="11"/>
      <c r="O18" s="11"/>
      <c r="P18" s="11"/>
      <c r="Q18" s="11"/>
      <c r="R18" s="13">
        <v>1998</v>
      </c>
      <c r="S18" s="15">
        <v>10421152</v>
      </c>
      <c r="T18" s="15">
        <v>7294404</v>
      </c>
      <c r="U18" s="15">
        <v>5138201</v>
      </c>
      <c r="V18" s="15">
        <v>1642445</v>
      </c>
      <c r="W18" s="15">
        <v>2099976</v>
      </c>
      <c r="X18" s="2">
        <f t="shared" si="3"/>
        <v>26596178</v>
      </c>
    </row>
    <row r="19" spans="1:24" ht="18.75">
      <c r="A19" s="6">
        <v>11</v>
      </c>
      <c r="B19" s="7">
        <f>S19/$S$6/$G$19</f>
        <v>0.38758592604360137</v>
      </c>
      <c r="C19" s="7">
        <f t="shared" ref="C19:F19" si="12">T19/$S$6/$G$19</f>
        <v>0.33275001005640337</v>
      </c>
      <c r="D19" s="7">
        <f t="shared" si="12"/>
        <v>0.16165892366842236</v>
      </c>
      <c r="E19" s="7">
        <f t="shared" si="12"/>
        <v>5.5672975377946958E-2</v>
      </c>
      <c r="F19" s="7">
        <f t="shared" si="12"/>
        <v>6.2332164853625978E-2</v>
      </c>
      <c r="G19" s="8">
        <f t="shared" si="2"/>
        <v>2891.1927000000001</v>
      </c>
      <c r="H19" s="10"/>
      <c r="I19" s="9"/>
      <c r="J19" s="10"/>
      <c r="K19" s="10"/>
      <c r="L19" s="10"/>
      <c r="M19" s="10"/>
      <c r="N19" s="11"/>
      <c r="O19" s="11"/>
      <c r="P19" s="11"/>
      <c r="Q19" s="11"/>
      <c r="R19" s="13">
        <v>1999</v>
      </c>
      <c r="S19" s="15">
        <v>11205856</v>
      </c>
      <c r="T19" s="15">
        <v>9620444</v>
      </c>
      <c r="U19" s="15">
        <v>4673871</v>
      </c>
      <c r="V19" s="15">
        <v>1609613</v>
      </c>
      <c r="W19" s="15">
        <v>1802143</v>
      </c>
      <c r="X19" s="2">
        <f t="shared" si="3"/>
        <v>28911927</v>
      </c>
    </row>
    <row r="20" spans="1:24" ht="18.75">
      <c r="A20" s="6">
        <v>12</v>
      </c>
      <c r="B20" s="7">
        <f>S20/$S$6/$G$20</f>
        <v>0.37104743632986542</v>
      </c>
      <c r="C20" s="7">
        <f t="shared" ref="C20:F20" si="13">T20/$S$6/$G$20</f>
        <v>0.37452279144006723</v>
      </c>
      <c r="D20" s="7">
        <f t="shared" si="13"/>
        <v>0.14312181276751312</v>
      </c>
      <c r="E20" s="7">
        <f t="shared" si="13"/>
        <v>5.6016001591278147E-2</v>
      </c>
      <c r="F20" s="7">
        <f t="shared" si="13"/>
        <v>5.5291957871276193E-2</v>
      </c>
      <c r="G20" s="8">
        <f t="shared" si="2"/>
        <v>3287.9229999999998</v>
      </c>
      <c r="H20" s="10"/>
      <c r="I20" s="9"/>
      <c r="J20" s="10"/>
      <c r="K20" s="10"/>
      <c r="L20" s="10"/>
      <c r="M20" s="10"/>
      <c r="N20" s="11"/>
      <c r="O20" s="11"/>
      <c r="P20" s="11"/>
      <c r="Q20" s="11"/>
      <c r="R20" s="13">
        <v>2000</v>
      </c>
      <c r="S20" s="15">
        <v>12199754</v>
      </c>
      <c r="T20" s="15">
        <v>12314021</v>
      </c>
      <c r="U20" s="15">
        <v>4705735</v>
      </c>
      <c r="V20" s="15">
        <v>1841763</v>
      </c>
      <c r="W20" s="15">
        <v>1817957</v>
      </c>
      <c r="X20" s="2">
        <f t="shared" si="3"/>
        <v>32879230</v>
      </c>
    </row>
    <row r="21" spans="1:24" ht="18.75">
      <c r="A21" s="6">
        <v>13</v>
      </c>
      <c r="B21" s="7">
        <f>S21/$S$6/$G$21</f>
        <v>0.37091120129565569</v>
      </c>
      <c r="C21" s="7">
        <f t="shared" ref="C21:F21" si="14">T21/$S$6/$G$21</f>
        <v>0.35940357892446811</v>
      </c>
      <c r="D21" s="7">
        <f t="shared" si="14"/>
        <v>0.14670630468296306</v>
      </c>
      <c r="E21" s="7">
        <f t="shared" si="14"/>
        <v>6.5802775032867813E-2</v>
      </c>
      <c r="F21" s="7">
        <f t="shared" si="14"/>
        <v>5.7176140064045283E-2</v>
      </c>
      <c r="G21" s="8">
        <f t="shared" si="2"/>
        <v>3246.1093000000001</v>
      </c>
      <c r="H21" s="10"/>
      <c r="I21" s="9"/>
      <c r="J21" s="10"/>
      <c r="K21" s="10"/>
      <c r="L21" s="10"/>
      <c r="M21" s="10"/>
      <c r="N21" s="11"/>
      <c r="O21" s="11"/>
      <c r="P21" s="11"/>
      <c r="Q21" s="11"/>
      <c r="R21" s="13">
        <v>2001</v>
      </c>
      <c r="S21" s="15">
        <v>12040183</v>
      </c>
      <c r="T21" s="15">
        <v>11666633</v>
      </c>
      <c r="U21" s="15">
        <v>4762247</v>
      </c>
      <c r="V21" s="15">
        <v>2136030</v>
      </c>
      <c r="W21" s="15">
        <v>1856000</v>
      </c>
      <c r="X21" s="2">
        <f t="shared" si="3"/>
        <v>32461093</v>
      </c>
    </row>
    <row r="22" spans="1:24" ht="18.75">
      <c r="A22" s="6">
        <v>14</v>
      </c>
      <c r="B22" s="7">
        <f>S22/$S$6/$G$22</f>
        <v>0.34618548934836885</v>
      </c>
      <c r="C22" s="7">
        <f t="shared" ref="C22:F22" si="15">T22/$S$6/$G$22</f>
        <v>0.37968405718962972</v>
      </c>
      <c r="D22" s="7">
        <f t="shared" si="15"/>
        <v>0.13958856362847899</v>
      </c>
      <c r="E22" s="7">
        <f t="shared" si="15"/>
        <v>7.3459229353086825E-2</v>
      </c>
      <c r="F22" s="7">
        <f t="shared" si="15"/>
        <v>6.1082660480435612E-2</v>
      </c>
      <c r="G22" s="8">
        <f t="shared" si="2"/>
        <v>3473.9515000000001</v>
      </c>
      <c r="H22" s="10"/>
      <c r="I22" s="9"/>
      <c r="J22" s="10"/>
      <c r="K22" s="10"/>
      <c r="L22" s="10"/>
      <c r="M22" s="10"/>
      <c r="N22" s="11"/>
      <c r="O22" s="11"/>
      <c r="P22" s="11"/>
      <c r="Q22" s="11"/>
      <c r="R22" s="13">
        <v>2002</v>
      </c>
      <c r="S22" s="15">
        <v>12026316</v>
      </c>
      <c r="T22" s="15">
        <v>13190040</v>
      </c>
      <c r="U22" s="15">
        <v>4849239</v>
      </c>
      <c r="V22" s="15">
        <v>2551938</v>
      </c>
      <c r="W22" s="15">
        <v>2121982</v>
      </c>
      <c r="X22" s="2">
        <f t="shared" si="3"/>
        <v>34739515</v>
      </c>
    </row>
    <row r="23" spans="1:24" ht="18.75">
      <c r="A23" s="6">
        <v>15</v>
      </c>
      <c r="B23" s="7">
        <f>S23/$S$6/$G$23</f>
        <v>0.33988762454512605</v>
      </c>
      <c r="C23" s="7">
        <f t="shared" ref="C23:F23" si="16">T23/$S$6/$G$23</f>
        <v>0.37323031279979446</v>
      </c>
      <c r="D23" s="7">
        <f t="shared" si="16"/>
        <v>0.12011850667224819</v>
      </c>
      <c r="E23" s="7">
        <f t="shared" si="16"/>
        <v>0.10860031354479985</v>
      </c>
      <c r="F23" s="7">
        <f t="shared" si="16"/>
        <v>5.8163242438031365E-2</v>
      </c>
      <c r="G23" s="8">
        <f t="shared" si="2"/>
        <v>3797.2883000000002</v>
      </c>
      <c r="H23" s="10"/>
      <c r="I23" s="9"/>
      <c r="J23" s="10"/>
      <c r="K23" s="10"/>
      <c r="L23" s="10"/>
      <c r="M23" s="10"/>
      <c r="N23" s="11"/>
      <c r="O23" s="11"/>
      <c r="P23" s="11"/>
      <c r="Q23" s="11"/>
      <c r="R23" s="13">
        <v>2003</v>
      </c>
      <c r="S23" s="15">
        <v>12906513</v>
      </c>
      <c r="T23" s="15">
        <v>14172631</v>
      </c>
      <c r="U23" s="15">
        <v>4561246</v>
      </c>
      <c r="V23" s="15">
        <v>4123867</v>
      </c>
      <c r="W23" s="15">
        <v>2208626</v>
      </c>
      <c r="X23" s="2">
        <f t="shared" si="3"/>
        <v>37972883</v>
      </c>
    </row>
    <row r="24" spans="1:24" ht="18.75">
      <c r="A24" s="6">
        <v>16</v>
      </c>
      <c r="B24" s="7">
        <f>S24/$S$6/$G$24</f>
        <v>0.34617225628495979</v>
      </c>
      <c r="C24" s="7">
        <f t="shared" ref="C24:F24" si="17">T24/$S$6/$G$24</f>
        <v>0.36154316393558755</v>
      </c>
      <c r="D24" s="7">
        <f t="shared" si="17"/>
        <v>0.11204522160206004</v>
      </c>
      <c r="E24" s="7">
        <f t="shared" si="17"/>
        <v>0.1284235655183748</v>
      </c>
      <c r="F24" s="7">
        <f t="shared" si="17"/>
        <v>5.1815792659017902E-2</v>
      </c>
      <c r="G24" s="8">
        <f>X24/$S$6</f>
        <v>4230.7390999999998</v>
      </c>
      <c r="H24" s="10"/>
      <c r="I24" s="9"/>
      <c r="J24" s="10"/>
      <c r="K24" s="10"/>
      <c r="L24" s="10"/>
      <c r="M24" s="10"/>
      <c r="N24" s="11"/>
      <c r="O24" s="11"/>
      <c r="P24" s="11"/>
      <c r="Q24" s="11"/>
      <c r="R24" s="13">
        <v>2004</v>
      </c>
      <c r="S24" s="15">
        <v>14645645</v>
      </c>
      <c r="T24" s="15">
        <v>15295948</v>
      </c>
      <c r="U24" s="15">
        <v>4740341</v>
      </c>
      <c r="V24" s="15">
        <v>5433266</v>
      </c>
      <c r="W24" s="15">
        <v>2192191</v>
      </c>
      <c r="X24" s="2">
        <f t="shared" si="3"/>
        <v>42307391</v>
      </c>
    </row>
    <row r="25" spans="1:24" ht="18.75">
      <c r="A25" s="6">
        <v>17</v>
      </c>
      <c r="B25" s="7">
        <f>S25/$S$6/$G$25</f>
        <v>0.33588302513598794</v>
      </c>
      <c r="C25" s="7">
        <f t="shared" ref="C25:F25" si="18">T25/$S$6/$G$25</f>
        <v>0.37736331676945012</v>
      </c>
      <c r="D25" s="7">
        <f t="shared" si="18"/>
        <v>8.9689850700374191E-2</v>
      </c>
      <c r="E25" s="7">
        <f t="shared" si="18"/>
        <v>0.14510924450135165</v>
      </c>
      <c r="F25" s="7">
        <f t="shared" si="18"/>
        <v>5.1954562892836148E-2</v>
      </c>
      <c r="G25" s="8">
        <f t="shared" si="2"/>
        <v>4904.8280999999997</v>
      </c>
      <c r="H25" s="10"/>
      <c r="I25" s="9"/>
      <c r="J25" s="10"/>
      <c r="K25" s="10"/>
      <c r="L25" s="10"/>
      <c r="M25" s="10"/>
      <c r="N25" s="11"/>
      <c r="O25" s="11"/>
      <c r="P25" s="11"/>
      <c r="Q25" s="11"/>
      <c r="R25" s="13">
        <v>2005</v>
      </c>
      <c r="S25" s="15">
        <v>16474485</v>
      </c>
      <c r="T25" s="15">
        <v>18509022</v>
      </c>
      <c r="U25" s="15">
        <v>4399133</v>
      </c>
      <c r="V25" s="15">
        <v>7117359</v>
      </c>
      <c r="W25" s="15">
        <v>2548282</v>
      </c>
      <c r="X25" s="2">
        <f t="shared" si="3"/>
        <v>49048281</v>
      </c>
    </row>
    <row r="26" spans="1:24" ht="18.75">
      <c r="A26" s="6">
        <v>18</v>
      </c>
      <c r="B26" s="7">
        <f>S26/$S$6/$G$26</f>
        <v>0.3364261197181464</v>
      </c>
      <c r="C26" s="7">
        <f t="shared" ref="C26:F26" si="19">T26/$S$6/$G$26</f>
        <v>0.34932481523874614</v>
      </c>
      <c r="D26" s="7">
        <f t="shared" si="19"/>
        <v>9.7657424273169341E-2</v>
      </c>
      <c r="E26" s="7">
        <f t="shared" si="19"/>
        <v>0.16179776086749834</v>
      </c>
      <c r="F26" s="7">
        <f t="shared" si="19"/>
        <v>5.4793879902439731E-2</v>
      </c>
      <c r="G26" s="8">
        <f t="shared" si="2"/>
        <v>5381.9861000000001</v>
      </c>
      <c r="H26" s="10"/>
      <c r="I26" s="9"/>
      <c r="J26" s="10"/>
      <c r="K26" s="10"/>
      <c r="L26" s="10"/>
      <c r="M26" s="10"/>
      <c r="N26" s="11"/>
      <c r="O26" s="11"/>
      <c r="P26" s="11"/>
      <c r="Q26" s="11"/>
      <c r="R26" s="13">
        <v>2006</v>
      </c>
      <c r="S26" s="15">
        <v>18106407</v>
      </c>
      <c r="T26" s="15">
        <v>18800613</v>
      </c>
      <c r="U26" s="15">
        <v>5255909</v>
      </c>
      <c r="V26" s="15">
        <v>8707933</v>
      </c>
      <c r="W26" s="15">
        <v>2948999</v>
      </c>
      <c r="X26" s="2">
        <f t="shared" si="3"/>
        <v>53819861</v>
      </c>
    </row>
    <row r="27" spans="1:24" ht="18.75">
      <c r="A27" s="6">
        <v>19</v>
      </c>
      <c r="B27" s="7">
        <f>S27/$S$6/$G$27</f>
        <v>0.29307043833090207</v>
      </c>
      <c r="C27" s="7">
        <f t="shared" ref="C27:F27" si="20">T27/$S$6/$G$27</f>
        <v>0.35205071585890663</v>
      </c>
      <c r="D27" s="7">
        <f t="shared" si="20"/>
        <v>0.10144296282954017</v>
      </c>
      <c r="E27" s="7">
        <f t="shared" si="20"/>
        <v>0.19436434203663622</v>
      </c>
      <c r="F27" s="7">
        <f t="shared" si="20"/>
        <v>5.9071540944014948E-2</v>
      </c>
      <c r="G27" s="8">
        <f t="shared" si="2"/>
        <v>5984.8734999999997</v>
      </c>
      <c r="H27" s="10"/>
      <c r="I27" s="9"/>
      <c r="J27" s="10"/>
      <c r="K27" s="10"/>
      <c r="L27" s="10"/>
      <c r="M27" s="10"/>
      <c r="N27" s="11"/>
      <c r="O27" s="11"/>
      <c r="P27" s="11"/>
      <c r="Q27" s="11"/>
      <c r="R27" s="13">
        <v>2007</v>
      </c>
      <c r="S27" s="15">
        <v>17539895</v>
      </c>
      <c r="T27" s="15">
        <v>21069790</v>
      </c>
      <c r="U27" s="15">
        <v>6071233</v>
      </c>
      <c r="V27" s="15">
        <v>11632460</v>
      </c>
      <c r="W27" s="15">
        <v>3535357</v>
      </c>
      <c r="X27" s="2">
        <f t="shared" si="3"/>
        <v>59848735</v>
      </c>
    </row>
    <row r="28" spans="1:24" ht="18.75">
      <c r="A28" s="6">
        <v>20</v>
      </c>
      <c r="B28" s="7">
        <f>S28/$S$6/$G$28</f>
        <v>0.26784531022822122</v>
      </c>
      <c r="C28" s="7">
        <f t="shared" ref="C28:F28" si="21">T28/$S$6/$G$28</f>
        <v>0.3774211813574132</v>
      </c>
      <c r="D28" s="7">
        <f t="shared" si="21"/>
        <v>8.1500391919238177E-2</v>
      </c>
      <c r="E28" s="7">
        <f t="shared" si="21"/>
        <v>0.21512808827657284</v>
      </c>
      <c r="F28" s="7">
        <f t="shared" si="21"/>
        <v>5.8105028218554518E-2</v>
      </c>
      <c r="G28" s="8">
        <f t="shared" si="2"/>
        <v>7038.9502000000002</v>
      </c>
      <c r="H28" s="10"/>
      <c r="I28" s="9"/>
      <c r="J28" s="10"/>
      <c r="K28" s="10"/>
      <c r="L28" s="10"/>
      <c r="M28" s="10"/>
      <c r="N28" s="11"/>
      <c r="O28" s="11"/>
      <c r="P28" s="11"/>
      <c r="Q28" s="11"/>
      <c r="R28" s="13">
        <v>2008</v>
      </c>
      <c r="S28" s="15">
        <v>18853498</v>
      </c>
      <c r="T28" s="15">
        <v>26566489</v>
      </c>
      <c r="U28" s="15">
        <v>5736772</v>
      </c>
      <c r="V28" s="15">
        <v>15142759</v>
      </c>
      <c r="W28" s="15">
        <v>4089984</v>
      </c>
      <c r="X28" s="2">
        <f t="shared" si="3"/>
        <v>70389502</v>
      </c>
    </row>
    <row r="29" spans="1:24" ht="18.75">
      <c r="A29" s="6">
        <v>21</v>
      </c>
      <c r="B29" s="7">
        <f>S29/$S$6/$G$29</f>
        <v>0.23626081639532528</v>
      </c>
      <c r="C29" s="7">
        <f t="shared" ref="C29:F29" si="22">T29/$S$6/$G$29</f>
        <v>0.3620496913255084</v>
      </c>
      <c r="D29" s="7">
        <f t="shared" si="22"/>
        <v>5.408828671771241E-2</v>
      </c>
      <c r="E29" s="7">
        <f t="shared" si="22"/>
        <v>0.29614460945473231</v>
      </c>
      <c r="F29" s="7">
        <f t="shared" si="22"/>
        <v>5.1456596106721542E-2</v>
      </c>
      <c r="G29" s="8">
        <f t="shared" si="2"/>
        <v>8038.7109</v>
      </c>
      <c r="H29" s="10"/>
      <c r="I29" s="9"/>
      <c r="J29" s="10"/>
      <c r="K29" s="10"/>
      <c r="L29" s="10"/>
      <c r="M29" s="10"/>
      <c r="N29" s="11"/>
      <c r="O29" s="11"/>
      <c r="P29" s="11"/>
      <c r="Q29" s="11"/>
      <c r="R29" s="13">
        <v>2009</v>
      </c>
      <c r="S29" s="15">
        <v>18992324</v>
      </c>
      <c r="T29" s="15">
        <v>29104128</v>
      </c>
      <c r="U29" s="15">
        <v>4348001</v>
      </c>
      <c r="V29" s="15">
        <v>23806209</v>
      </c>
      <c r="W29" s="15">
        <v>4136447</v>
      </c>
      <c r="X29" s="2">
        <f t="shared" si="3"/>
        <v>80387109</v>
      </c>
    </row>
    <row r="30" spans="1:24" ht="18.75">
      <c r="A30" s="6">
        <v>22</v>
      </c>
      <c r="B30" s="7">
        <f>S30/$S$6/$G$30</f>
        <v>0.2029984877476872</v>
      </c>
      <c r="C30" s="7">
        <f t="shared" ref="C30:F30" si="23">T30/$S$6/$G$30</f>
        <v>0.32482489741693488</v>
      </c>
      <c r="D30" s="7">
        <f t="shared" si="23"/>
        <v>4.4647632870781676E-2</v>
      </c>
      <c r="E30" s="7">
        <f t="shared" si="23"/>
        <v>0.38007438298911667</v>
      </c>
      <c r="F30" s="7">
        <f t="shared" si="23"/>
        <v>4.7454598975479503E-2</v>
      </c>
      <c r="G30" s="8">
        <f t="shared" si="2"/>
        <v>9983.5192000000006</v>
      </c>
      <c r="H30" s="10"/>
      <c r="I30" s="9"/>
      <c r="J30" s="10"/>
      <c r="K30" s="10"/>
      <c r="L30" s="10"/>
      <c r="M30" s="10"/>
      <c r="N30" s="11"/>
      <c r="O30" s="11"/>
      <c r="P30" s="11"/>
      <c r="Q30" s="11"/>
      <c r="R30" s="13">
        <v>2010</v>
      </c>
      <c r="S30" s="15">
        <v>20266393</v>
      </c>
      <c r="T30" s="15">
        <v>32428956</v>
      </c>
      <c r="U30" s="15">
        <v>4457405</v>
      </c>
      <c r="V30" s="15">
        <v>37944799</v>
      </c>
      <c r="W30" s="15">
        <v>4737639</v>
      </c>
      <c r="X30" s="2">
        <f t="shared" si="3"/>
        <v>99835192</v>
      </c>
    </row>
    <row r="31" spans="1:24" ht="18.75">
      <c r="A31" s="6">
        <v>23</v>
      </c>
      <c r="B31" s="7">
        <f>S31/$S$6/$G$31</f>
        <v>0.1835091089227652</v>
      </c>
      <c r="C31" s="7">
        <f t="shared" ref="C31:F31" si="24">T31/$S$6/$G$31</f>
        <v>0.34085753199616126</v>
      </c>
      <c r="D31" s="7">
        <f t="shared" si="24"/>
        <v>2.6690398720187556E-2</v>
      </c>
      <c r="E31" s="7">
        <f>V31/$S$6/$G$31</f>
        <v>0.40007503281693896</v>
      </c>
      <c r="F31" s="7">
        <f t="shared" si="24"/>
        <v>4.886792754394708E-2</v>
      </c>
      <c r="G31" s="8">
        <f t="shared" si="2"/>
        <v>10586.3012</v>
      </c>
      <c r="H31" s="10"/>
      <c r="I31" s="9"/>
      <c r="J31" s="10"/>
      <c r="K31" s="10"/>
      <c r="L31" s="10"/>
      <c r="M31" s="10"/>
      <c r="N31" s="11"/>
      <c r="O31" s="11"/>
      <c r="P31" s="11"/>
      <c r="Q31" s="11"/>
      <c r="R31" s="13">
        <v>2011</v>
      </c>
      <c r="S31" s="15">
        <v>19426827</v>
      </c>
      <c r="T31" s="15">
        <v>36084205</v>
      </c>
      <c r="U31" s="15">
        <v>2825526</v>
      </c>
      <c r="V31" s="15">
        <v>42353148</v>
      </c>
      <c r="W31" s="15">
        <v>5173306</v>
      </c>
      <c r="X31" s="2">
        <f t="shared" si="3"/>
        <v>105863012</v>
      </c>
    </row>
    <row r="32" spans="1:24" ht="18.75">
      <c r="A32" s="6">
        <v>24</v>
      </c>
      <c r="B32" s="7">
        <f>S32/$S$6/$G$32</f>
        <v>0.17647517315991657</v>
      </c>
      <c r="C32" s="7">
        <f t="shared" ref="C32:F32" si="25">T32/$S$6/$G$32</f>
        <v>0.32081221895172513</v>
      </c>
      <c r="D32" s="7">
        <f t="shared" si="25"/>
        <v>2.2425573207944006E-2</v>
      </c>
      <c r="E32" s="7">
        <f t="shared" si="25"/>
        <v>0.41671102227601209</v>
      </c>
      <c r="F32" s="7">
        <f t="shared" si="25"/>
        <v>6.3576012404402291E-2</v>
      </c>
      <c r="G32" s="8">
        <f t="shared" si="2"/>
        <v>9910.9974999999995</v>
      </c>
      <c r="H32" s="10"/>
      <c r="I32" s="9"/>
      <c r="J32" s="10"/>
      <c r="K32" s="10"/>
      <c r="L32" s="10"/>
      <c r="M32" s="10"/>
      <c r="N32" s="11"/>
      <c r="O32" s="11"/>
      <c r="P32" s="11"/>
      <c r="Q32" s="11"/>
      <c r="R32" s="13">
        <v>2012</v>
      </c>
      <c r="S32" s="15">
        <v>17490450</v>
      </c>
      <c r="T32" s="15">
        <v>31795691</v>
      </c>
      <c r="U32" s="15">
        <v>2222598</v>
      </c>
      <c r="V32" s="15">
        <v>41300219</v>
      </c>
      <c r="W32" s="15">
        <v>6301017</v>
      </c>
      <c r="X32" s="2">
        <f t="shared" si="3"/>
        <v>99109975</v>
      </c>
    </row>
    <row r="33" spans="1:24" ht="18.75">
      <c r="A33" s="6">
        <v>25</v>
      </c>
      <c r="B33" s="7">
        <f>S33/$S$6/$G$33</f>
        <v>0.19957059621564274</v>
      </c>
      <c r="C33" s="7">
        <f t="shared" ref="C33:F33" si="26">T33/$S$6/$G$33</f>
        <v>0.33935173344255554</v>
      </c>
      <c r="D33" s="7">
        <f t="shared" si="26"/>
        <v>2.6343631914437598E-2</v>
      </c>
      <c r="E33" s="7">
        <f t="shared" si="26"/>
        <v>0.37188688952451227</v>
      </c>
      <c r="F33" s="7">
        <f t="shared" si="26"/>
        <v>6.2847148902851896E-2</v>
      </c>
      <c r="G33" s="8">
        <f>X33/$S$6</f>
        <v>7317.6812</v>
      </c>
      <c r="H33" s="10"/>
      <c r="I33" s="9"/>
      <c r="J33" s="10"/>
      <c r="K33" s="10"/>
      <c r="L33" s="10"/>
      <c r="M33" s="10"/>
      <c r="N33" s="11"/>
      <c r="O33" s="11"/>
      <c r="P33" s="11"/>
      <c r="Q33" s="11"/>
      <c r="R33" s="13">
        <v>2013</v>
      </c>
      <c r="S33" s="15">
        <v>14603940</v>
      </c>
      <c r="T33" s="15">
        <v>24832678</v>
      </c>
      <c r="U33" s="15">
        <v>1927743</v>
      </c>
      <c r="V33" s="15">
        <v>27213497</v>
      </c>
      <c r="W33" s="15">
        <v>4598954</v>
      </c>
      <c r="X33" s="2">
        <f t="shared" si="3"/>
        <v>73176812</v>
      </c>
    </row>
    <row r="34" spans="1:24" ht="18.75">
      <c r="A34" s="6">
        <v>26</v>
      </c>
      <c r="B34" s="7">
        <f>S34/$S$6/$G$34</f>
        <v>0.20150444019661889</v>
      </c>
      <c r="C34" s="7">
        <f t="shared" ref="C34:F34" si="27">T34/$S$6/$G$34</f>
        <v>0.34231309052232395</v>
      </c>
      <c r="D34" s="7">
        <f t="shared" si="27"/>
        <v>2.8744016814419814E-2</v>
      </c>
      <c r="E34" s="7">
        <f t="shared" si="27"/>
        <v>0.35719274725725886</v>
      </c>
      <c r="F34" s="7">
        <f t="shared" si="27"/>
        <v>7.0245705209378562E-2</v>
      </c>
      <c r="G34" s="8">
        <f t="shared" si="2"/>
        <v>6669.0852999999997</v>
      </c>
      <c r="H34" s="10"/>
      <c r="I34" s="9"/>
      <c r="J34" s="10"/>
      <c r="K34" s="10"/>
      <c r="L34" s="10"/>
      <c r="M34" s="10"/>
      <c r="N34" s="11"/>
      <c r="O34" s="11"/>
      <c r="P34" s="11"/>
      <c r="Q34" s="11"/>
      <c r="R34" s="13">
        <v>2014</v>
      </c>
      <c r="S34" s="15">
        <v>13438503</v>
      </c>
      <c r="T34" s="15">
        <v>22829152</v>
      </c>
      <c r="U34" s="15">
        <v>1916963</v>
      </c>
      <c r="V34" s="15">
        <v>23821489</v>
      </c>
      <c r="W34" s="15">
        <v>4684746</v>
      </c>
      <c r="X34" s="2">
        <f t="shared" si="3"/>
        <v>66690853</v>
      </c>
    </row>
    <row r="35" spans="1:24" ht="18.75">
      <c r="A35" s="6">
        <v>27</v>
      </c>
      <c r="B35" s="7">
        <f>S35/$S$6/$G$35</f>
        <v>0.18646835693762218</v>
      </c>
      <c r="C35" s="7">
        <f t="shared" ref="C35:F35" si="28">T35/$S$6/$G$35</f>
        <v>0.33789914746670402</v>
      </c>
      <c r="D35" s="7">
        <f t="shared" si="28"/>
        <v>2.4778209056798471E-2</v>
      </c>
      <c r="E35" s="7">
        <f t="shared" si="28"/>
        <v>0.37627189056655008</v>
      </c>
      <c r="F35" s="7">
        <f t="shared" si="28"/>
        <v>7.458239597232523E-2</v>
      </c>
      <c r="G35" s="8">
        <f t="shared" si="2"/>
        <v>6998.4597999999996</v>
      </c>
      <c r="H35" s="10"/>
      <c r="I35" s="9"/>
      <c r="J35" s="10"/>
      <c r="K35" s="10"/>
      <c r="L35" s="10"/>
      <c r="M35" s="10"/>
      <c r="N35" s="11"/>
      <c r="O35" s="11"/>
      <c r="P35" s="11"/>
      <c r="Q35" s="11"/>
      <c r="R35" s="13">
        <v>2015</v>
      </c>
      <c r="S35" s="15">
        <v>13049913</v>
      </c>
      <c r="T35" s="15">
        <v>23647736</v>
      </c>
      <c r="U35" s="15">
        <v>1734093</v>
      </c>
      <c r="V35" s="15">
        <v>26333237</v>
      </c>
      <c r="W35" s="15">
        <v>5219619</v>
      </c>
      <c r="X35" s="2">
        <f t="shared" si="3"/>
        <v>69984598</v>
      </c>
    </row>
    <row r="36" spans="1:24" ht="18.75">
      <c r="A36" s="6">
        <v>28</v>
      </c>
      <c r="B36" s="7">
        <f>S36/$S$6/$G$36</f>
        <v>0.19371646645149007</v>
      </c>
      <c r="C36" s="7">
        <f t="shared" ref="C36:F36" si="29">T36/$S$6/$G$36</f>
        <v>0.37230782407943991</v>
      </c>
      <c r="D36" s="7">
        <f t="shared" si="29"/>
        <v>4.0839855968743462E-2</v>
      </c>
      <c r="E36" s="7">
        <f t="shared" si="29"/>
        <v>0.3364017956869827</v>
      </c>
      <c r="F36" s="7">
        <f t="shared" si="29"/>
        <v>5.6734057813343945E-2</v>
      </c>
      <c r="G36" s="8">
        <f t="shared" si="2"/>
        <v>6886.0330999999996</v>
      </c>
      <c r="H36" s="10"/>
      <c r="I36" s="9"/>
      <c r="J36" s="10"/>
      <c r="K36" s="10"/>
      <c r="L36" s="10"/>
      <c r="M36" s="10"/>
      <c r="N36" s="11"/>
      <c r="O36" s="11"/>
      <c r="P36" s="11"/>
      <c r="Q36" s="11"/>
      <c r="R36" s="13">
        <v>2016</v>
      </c>
      <c r="S36" s="15">
        <v>13339380</v>
      </c>
      <c r="T36" s="15">
        <v>25637240</v>
      </c>
      <c r="U36" s="15">
        <v>2812246</v>
      </c>
      <c r="V36" s="15">
        <v>23164739</v>
      </c>
      <c r="W36" s="15">
        <v>3906726</v>
      </c>
      <c r="X36" s="2">
        <f t="shared" si="3"/>
        <v>68860331</v>
      </c>
    </row>
    <row r="37" spans="1:24" ht="18.75">
      <c r="A37" s="6">
        <v>29</v>
      </c>
      <c r="B37" s="7">
        <f>S37/$S$6/$G$37</f>
        <v>0.19228527728378408</v>
      </c>
      <c r="C37" s="7">
        <f t="shared" ref="C37:F37" si="30">T37/$S$6/$G$37</f>
        <v>0.34534923077274898</v>
      </c>
      <c r="D37" s="7">
        <f t="shared" si="30"/>
        <v>3.7955122281812526E-2</v>
      </c>
      <c r="E37" s="7">
        <f t="shared" si="30"/>
        <v>0.36139660526611356</v>
      </c>
      <c r="F37" s="7">
        <f t="shared" si="30"/>
        <v>6.301376439554085E-2</v>
      </c>
      <c r="G37" s="8">
        <f t="shared" si="2"/>
        <v>6865.4159</v>
      </c>
      <c r="H37" s="10"/>
      <c r="I37" s="9"/>
      <c r="J37" s="10"/>
      <c r="K37" s="10"/>
      <c r="L37" s="10"/>
      <c r="M37" s="10"/>
      <c r="N37" s="11"/>
      <c r="O37" s="11"/>
      <c r="P37" s="11"/>
      <c r="Q37" s="11"/>
      <c r="R37" s="13">
        <v>2017</v>
      </c>
      <c r="S37" s="15">
        <v>13201184</v>
      </c>
      <c r="T37" s="15">
        <v>23709661</v>
      </c>
      <c r="U37" s="15">
        <v>2605777</v>
      </c>
      <c r="V37" s="15">
        <v>24811380</v>
      </c>
      <c r="W37" s="15">
        <v>4326157</v>
      </c>
      <c r="X37" s="2">
        <f t="shared" si="3"/>
        <v>68654159</v>
      </c>
    </row>
    <row r="38" spans="1:24" ht="18.75">
      <c r="A38" s="6">
        <v>30</v>
      </c>
      <c r="B38" s="7">
        <f>S38/$S$6/$G$38</f>
        <v>0.24509972584056244</v>
      </c>
      <c r="C38" s="7">
        <f t="shared" ref="C38:F38" si="31">T38/$S$6/$G$38</f>
        <v>0.24386841936366105</v>
      </c>
      <c r="D38" s="7">
        <f t="shared" si="31"/>
        <v>3.6563689017304522E-2</v>
      </c>
      <c r="E38" s="7">
        <f t="shared" si="31"/>
        <v>0.40272840463236442</v>
      </c>
      <c r="F38" s="7">
        <f t="shared" si="31"/>
        <v>7.1739761146107542E-2</v>
      </c>
      <c r="G38" s="8">
        <f t="shared" si="2"/>
        <v>5939.4636</v>
      </c>
      <c r="H38" s="10"/>
      <c r="I38" s="9"/>
      <c r="J38" s="10"/>
      <c r="K38" s="10"/>
      <c r="L38" s="10"/>
      <c r="M38" s="10"/>
      <c r="N38" s="11"/>
      <c r="O38" s="11"/>
      <c r="P38" s="11"/>
      <c r="Q38" s="11"/>
      <c r="R38" s="13">
        <v>2018</v>
      </c>
      <c r="S38" s="15">
        <v>14557609</v>
      </c>
      <c r="T38" s="15">
        <v>14484476</v>
      </c>
      <c r="U38" s="15">
        <v>2171687</v>
      </c>
      <c r="V38" s="15">
        <v>23919907</v>
      </c>
      <c r="W38" s="15">
        <v>4260957</v>
      </c>
      <c r="X38" s="2">
        <f t="shared" si="3"/>
        <v>59394636</v>
      </c>
    </row>
    <row r="39" spans="1:24" ht="18.75">
      <c r="A39" s="6" t="s">
        <v>23</v>
      </c>
      <c r="B39" s="7">
        <f>S39/$S$6/$G$39</f>
        <v>0.23675061693516367</v>
      </c>
      <c r="C39" s="7">
        <f t="shared" ref="C39:F39" si="32">T39/$S$6/$G$39</f>
        <v>0.31880338009577891</v>
      </c>
      <c r="D39" s="7">
        <f t="shared" si="32"/>
        <v>3.7540333021197463E-2</v>
      </c>
      <c r="E39" s="7">
        <f t="shared" si="32"/>
        <v>0.35483639462399219</v>
      </c>
      <c r="F39" s="7">
        <f t="shared" si="32"/>
        <v>5.2069275323867813E-2</v>
      </c>
      <c r="G39" s="8">
        <f>X39/$S$6</f>
        <v>6858.3382000000001</v>
      </c>
      <c r="H39" s="10"/>
      <c r="I39" s="9"/>
      <c r="J39" s="10"/>
      <c r="K39" s="10"/>
      <c r="L39" s="10"/>
      <c r="M39" s="10"/>
      <c r="N39" s="11"/>
      <c r="O39" s="11"/>
      <c r="P39" s="11"/>
      <c r="Q39" s="11"/>
      <c r="R39" s="13">
        <v>2019</v>
      </c>
      <c r="S39" s="15">
        <v>16237158</v>
      </c>
      <c r="T39" s="15">
        <v>21864614</v>
      </c>
      <c r="U39" s="15">
        <v>2574643</v>
      </c>
      <c r="V39" s="15">
        <v>24335880</v>
      </c>
      <c r="W39" s="15">
        <v>3571087</v>
      </c>
      <c r="X39" s="2">
        <f t="shared" si="3"/>
        <v>68583382</v>
      </c>
    </row>
    <row r="40" spans="1:24" ht="18.75">
      <c r="A40" s="6" t="s">
        <v>24</v>
      </c>
      <c r="B40" s="7">
        <f>S40/$S$6/$G$40</f>
        <v>0.21674664264554885</v>
      </c>
      <c r="C40" s="7">
        <f t="shared" ref="C40:F40" si="33">T40/$S$6/$G$40</f>
        <v>0.30981308149111203</v>
      </c>
      <c r="D40" s="7">
        <f t="shared" si="33"/>
        <v>2.7321772333214315E-2</v>
      </c>
      <c r="E40" s="7">
        <f t="shared" si="33"/>
        <v>0.40439347026319283</v>
      </c>
      <c r="F40" s="7">
        <f t="shared" si="33"/>
        <v>4.172503326693202E-2</v>
      </c>
      <c r="G40" s="8">
        <f t="shared" si="2"/>
        <v>5972.5225</v>
      </c>
      <c r="H40" s="10"/>
      <c r="I40" s="9"/>
      <c r="J40" s="10"/>
      <c r="K40" s="10"/>
      <c r="L40" s="10"/>
      <c r="M40" s="10"/>
      <c r="N40" s="11"/>
      <c r="O40" s="11"/>
      <c r="P40" s="11"/>
      <c r="Q40" s="11"/>
      <c r="R40" s="13">
        <v>2020</v>
      </c>
      <c r="S40" s="15">
        <v>12945242</v>
      </c>
      <c r="T40" s="15">
        <v>18503656</v>
      </c>
      <c r="U40" s="15">
        <v>1631799</v>
      </c>
      <c r="V40" s="15">
        <v>24152491</v>
      </c>
      <c r="W40" s="15">
        <v>2492037</v>
      </c>
      <c r="X40" s="2">
        <f t="shared" si="3"/>
        <v>59725225</v>
      </c>
    </row>
    <row r="41" spans="1:24" ht="18.75">
      <c r="A41" s="6">
        <v>3</v>
      </c>
      <c r="B41" s="7">
        <f>S41/$S$6/$G$41</f>
        <v>0.17480684487954531</v>
      </c>
      <c r="C41" s="7">
        <f t="shared" ref="C41:F41" si="34">T41/$S$6/$G$41</f>
        <v>0.31878960927886968</v>
      </c>
      <c r="D41" s="7">
        <f t="shared" si="34"/>
        <v>3.2480903395281001E-2</v>
      </c>
      <c r="E41" s="7">
        <f t="shared" si="34"/>
        <v>0.44019332702065445</v>
      </c>
      <c r="F41" s="7">
        <f t="shared" si="34"/>
        <v>3.3729315425649616E-2</v>
      </c>
      <c r="G41" s="8">
        <f>X41/$S$6</f>
        <v>6169.2772999999997</v>
      </c>
      <c r="H41" s="10"/>
      <c r="I41" s="9"/>
      <c r="J41" s="10"/>
      <c r="K41" s="10"/>
      <c r="L41" s="10"/>
      <c r="M41" s="10"/>
      <c r="N41" s="11"/>
      <c r="O41" s="11"/>
      <c r="P41" s="11"/>
      <c r="Q41" s="11"/>
      <c r="R41" s="13">
        <v>2021</v>
      </c>
      <c r="S41" s="15">
        <v>10784319</v>
      </c>
      <c r="T41" s="15">
        <v>19667015</v>
      </c>
      <c r="U41" s="15">
        <v>2003837</v>
      </c>
      <c r="V41" s="15">
        <v>27156747</v>
      </c>
      <c r="W41" s="15">
        <v>2080855</v>
      </c>
      <c r="X41" s="2">
        <f t="shared" si="3"/>
        <v>61692773</v>
      </c>
    </row>
    <row r="42" spans="1:24" s="16" customFormat="1" ht="18.75">
      <c r="A42" s="6">
        <v>4</v>
      </c>
      <c r="B42" s="7">
        <f>S42/$S$6/$G$42</f>
        <v>0.17129770809917447</v>
      </c>
      <c r="C42" s="7">
        <f t="shared" ref="C42:F42" si="35">T42/$S$6/$G$42</f>
        <v>0.28995123252843774</v>
      </c>
      <c r="D42" s="7">
        <f t="shared" si="35"/>
        <v>4.3058512315206798E-2</v>
      </c>
      <c r="E42" s="7">
        <f t="shared" si="35"/>
        <v>0.45778590881107989</v>
      </c>
      <c r="F42" s="7">
        <f t="shared" si="35"/>
        <v>3.790663824610116E-2</v>
      </c>
      <c r="G42" s="8">
        <f t="shared" si="2"/>
        <v>5606.5034999999998</v>
      </c>
      <c r="I42" s="9"/>
      <c r="N42" s="11"/>
      <c r="O42" s="11"/>
      <c r="P42" s="11"/>
      <c r="Q42" s="11"/>
      <c r="R42" s="13">
        <v>2022</v>
      </c>
      <c r="S42" s="17">
        <v>9603812</v>
      </c>
      <c r="T42" s="17">
        <v>16256126</v>
      </c>
      <c r="U42" s="17">
        <v>2414077</v>
      </c>
      <c r="V42" s="17">
        <v>25665783</v>
      </c>
      <c r="W42" s="17">
        <v>2125237</v>
      </c>
      <c r="X42" s="2">
        <f>SUM(S42:W42)</f>
        <v>56065035</v>
      </c>
    </row>
    <row r="43" spans="1:24" ht="18.75">
      <c r="A43" s="6">
        <v>5</v>
      </c>
      <c r="B43" s="7">
        <f>S43/$S$6/$G$43</f>
        <v>0.15625115532847833</v>
      </c>
      <c r="C43" s="7">
        <f t="shared" ref="C43:F43" si="36">T43/$S$6/$G$43</f>
        <v>0.28535875714655684</v>
      </c>
      <c r="D43" s="7">
        <f t="shared" si="36"/>
        <v>2.7801622392898774E-2</v>
      </c>
      <c r="E43" s="7">
        <f t="shared" si="36"/>
        <v>0.48941982633685321</v>
      </c>
      <c r="F43" s="7">
        <f t="shared" si="36"/>
        <v>4.1168638795212813E-2</v>
      </c>
      <c r="G43" s="8">
        <f t="shared" si="2"/>
        <v>6432.1534000000001</v>
      </c>
      <c r="I43" s="9"/>
      <c r="R43" s="13">
        <v>2023</v>
      </c>
      <c r="S43" s="17">
        <v>10050314</v>
      </c>
      <c r="T43" s="17">
        <v>18354713</v>
      </c>
      <c r="U43" s="17">
        <v>1788243</v>
      </c>
      <c r="V43" s="17">
        <v>31480234</v>
      </c>
      <c r="W43" s="17">
        <v>2648030</v>
      </c>
      <c r="X43" s="2">
        <f>SUM(S43:W43)</f>
        <v>64321534</v>
      </c>
    </row>
    <row r="44" spans="1:24">
      <c r="A44" s="18"/>
      <c r="B44" s="19"/>
      <c r="C44" s="19"/>
      <c r="D44" s="19"/>
      <c r="E44" s="19"/>
    </row>
    <row r="45" spans="1:24">
      <c r="A45" s="2" t="s">
        <v>25</v>
      </c>
    </row>
    <row r="46" spans="1:24">
      <c r="A46" s="2" t="s">
        <v>26</v>
      </c>
      <c r="F46" s="19"/>
    </row>
    <row r="47" spans="1:24">
      <c r="A47" s="2" t="s">
        <v>27</v>
      </c>
    </row>
    <row r="48" spans="1:24">
      <c r="A48" s="2" t="s">
        <v>28</v>
      </c>
    </row>
  </sheetData>
  <mergeCells count="1">
    <mergeCell ref="B4:F4"/>
  </mergeCells>
  <phoneticPr fontId="3"/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資料11-7-1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木口 涼雅</dc:creator>
  <cp:lastModifiedBy>木口 涼雅</cp:lastModifiedBy>
  <dcterms:created xsi:type="dcterms:W3CDTF">2024-11-20T01:11:17Z</dcterms:created>
  <dcterms:modified xsi:type="dcterms:W3CDTF">2024-11-20T01:12:11Z</dcterms:modified>
</cp:coreProperties>
</file>