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sers\okuyama-w29r\Desktop\"/>
    </mc:Choice>
  </mc:AlternateContent>
  <bookViews>
    <workbookView xWindow="0" yWindow="0" windowWidth="20490" windowHeight="7530"/>
  </bookViews>
  <sheets>
    <sheet name="確認表 " sheetId="2" r:id="rId1"/>
  </sheets>
  <definedNames>
    <definedName name="_xlnm.Print_Area" localSheetId="0">'確認表 '!$B$1:$W$83</definedName>
  </definedNames>
  <calcPr calcId="162913"/>
</workbook>
</file>

<file path=xl/calcChain.xml><?xml version="1.0" encoding="utf-8"?>
<calcChain xmlns="http://schemas.openxmlformats.org/spreadsheetml/2006/main">
  <c r="U10" i="2" l="1"/>
  <c r="V10" i="2" s="1"/>
  <c r="U12" i="2"/>
  <c r="V12" i="2" s="1"/>
  <c r="U16" i="2"/>
  <c r="V16" i="2" s="1"/>
  <c r="U18" i="2"/>
  <c r="V18" i="2" s="1"/>
  <c r="U22" i="2"/>
  <c r="V22" i="2" s="1"/>
  <c r="U24" i="2"/>
  <c r="V24" i="2" s="1"/>
  <c r="U26" i="2"/>
  <c r="V26" i="2" s="1"/>
  <c r="U28" i="2"/>
  <c r="V28" i="2" s="1"/>
  <c r="U30" i="2"/>
  <c r="V30" i="2" s="1"/>
  <c r="U32" i="2"/>
  <c r="V32" i="2" s="1"/>
  <c r="U34" i="2"/>
  <c r="V34" i="2" s="1"/>
  <c r="U36" i="2"/>
  <c r="V36" i="2" s="1"/>
  <c r="U38" i="2"/>
  <c r="V38" i="2" s="1"/>
  <c r="U40" i="2"/>
  <c r="V40" i="2" s="1"/>
  <c r="U42" i="2"/>
  <c r="V42" i="2" s="1"/>
  <c r="U44" i="2"/>
  <c r="V44" i="2" s="1"/>
  <c r="U46" i="2"/>
  <c r="V46" i="2" s="1"/>
  <c r="U48" i="2"/>
  <c r="V48" i="2" s="1"/>
  <c r="U50" i="2"/>
  <c r="V50" i="2" s="1"/>
  <c r="U52" i="2"/>
  <c r="V52" i="2" s="1"/>
  <c r="U54" i="2"/>
  <c r="V54" i="2" s="1"/>
  <c r="U56" i="2"/>
  <c r="V56" i="2" s="1"/>
  <c r="U58" i="2"/>
  <c r="V58" i="2" s="1"/>
  <c r="U60" i="2"/>
  <c r="V60" i="2" s="1"/>
  <c r="U62" i="2"/>
  <c r="V62" i="2" s="1"/>
  <c r="U64" i="2"/>
  <c r="V64" i="2" s="1"/>
  <c r="U68" i="2"/>
  <c r="V68" i="2" s="1"/>
  <c r="U70" i="2"/>
  <c r="V70" i="2" s="1"/>
  <c r="S10" i="2"/>
  <c r="S12" i="2"/>
  <c r="S14" i="2"/>
  <c r="S16" i="2"/>
  <c r="S18" i="2"/>
  <c r="S20" i="2"/>
  <c r="S22" i="2"/>
  <c r="S24" i="2"/>
  <c r="S26" i="2"/>
  <c r="S28" i="2"/>
  <c r="S30" i="2"/>
  <c r="S32" i="2"/>
  <c r="S34" i="2"/>
  <c r="S36" i="2"/>
  <c r="S38" i="2"/>
  <c r="S40" i="2"/>
  <c r="S42" i="2"/>
  <c r="S44" i="2"/>
  <c r="S46" i="2"/>
  <c r="S48" i="2"/>
  <c r="S50" i="2"/>
  <c r="S52" i="2"/>
  <c r="S54" i="2"/>
  <c r="S56" i="2"/>
  <c r="S58" i="2"/>
  <c r="S60" i="2"/>
  <c r="S62" i="2"/>
  <c r="S64" i="2"/>
  <c r="S66" i="2"/>
  <c r="S68" i="2"/>
  <c r="S70" i="2"/>
  <c r="T10" i="2"/>
  <c r="T12" i="2"/>
  <c r="T14" i="2"/>
  <c r="T16" i="2"/>
  <c r="T18" i="2"/>
  <c r="T20" i="2"/>
  <c r="T22" i="2"/>
  <c r="T24" i="2"/>
  <c r="T26" i="2"/>
  <c r="T28" i="2"/>
  <c r="T30" i="2"/>
  <c r="T32" i="2"/>
  <c r="T34" i="2"/>
  <c r="T36" i="2"/>
  <c r="T38" i="2"/>
  <c r="T40" i="2"/>
  <c r="T42" i="2"/>
  <c r="T44" i="2"/>
  <c r="T46" i="2"/>
  <c r="T48" i="2"/>
  <c r="T50" i="2"/>
  <c r="T52" i="2"/>
  <c r="T54" i="2"/>
  <c r="T56" i="2"/>
  <c r="T58" i="2"/>
  <c r="T60" i="2"/>
  <c r="T62" i="2"/>
  <c r="T64" i="2"/>
  <c r="T66" i="2"/>
  <c r="T68" i="2"/>
  <c r="T70" i="2"/>
  <c r="W10" i="2"/>
  <c r="X10" i="2"/>
  <c r="W12" i="2"/>
  <c r="X12" i="2"/>
  <c r="W14" i="2"/>
  <c r="U14" i="2" s="1"/>
  <c r="V14" i="2" s="1"/>
  <c r="X14" i="2"/>
  <c r="W16" i="2"/>
  <c r="X16" i="2"/>
  <c r="W18" i="2"/>
  <c r="X18" i="2"/>
  <c r="W20" i="2"/>
  <c r="U20" i="2" s="1"/>
  <c r="V20" i="2" s="1"/>
  <c r="X20" i="2"/>
  <c r="W22" i="2"/>
  <c r="X22" i="2"/>
  <c r="W24" i="2"/>
  <c r="X24" i="2"/>
  <c r="W26" i="2"/>
  <c r="X26" i="2"/>
  <c r="W28" i="2"/>
  <c r="X28" i="2"/>
  <c r="W30" i="2"/>
  <c r="X30" i="2"/>
  <c r="W32" i="2"/>
  <c r="X32" i="2"/>
  <c r="W34" i="2"/>
  <c r="X34" i="2"/>
  <c r="W36" i="2"/>
  <c r="X36" i="2"/>
  <c r="W38" i="2"/>
  <c r="X38" i="2"/>
  <c r="W40" i="2"/>
  <c r="X40" i="2"/>
  <c r="W42" i="2"/>
  <c r="X42" i="2"/>
  <c r="W44" i="2"/>
  <c r="X44" i="2"/>
  <c r="W46" i="2"/>
  <c r="X46" i="2"/>
  <c r="W48" i="2"/>
  <c r="X48" i="2"/>
  <c r="W50" i="2"/>
  <c r="X50" i="2"/>
  <c r="W52" i="2"/>
  <c r="X52" i="2"/>
  <c r="W54" i="2"/>
  <c r="X54" i="2"/>
  <c r="W56" i="2"/>
  <c r="X56" i="2"/>
  <c r="W58" i="2"/>
  <c r="X58" i="2"/>
  <c r="W60" i="2"/>
  <c r="X60" i="2"/>
  <c r="W62" i="2"/>
  <c r="X62" i="2"/>
  <c r="W64" i="2"/>
  <c r="X64" i="2"/>
  <c r="W66" i="2"/>
  <c r="U66" i="2" s="1"/>
  <c r="V66" i="2" s="1"/>
  <c r="X66" i="2"/>
  <c r="W68" i="2"/>
  <c r="X68" i="2"/>
  <c r="W70" i="2"/>
  <c r="X70" i="2"/>
  <c r="Y70" i="2" l="1"/>
  <c r="Z70" i="2" s="1"/>
  <c r="O70" i="2"/>
  <c r="K70" i="2"/>
  <c r="J70" i="2" s="1"/>
  <c r="Y68" i="2"/>
  <c r="Z68" i="2" s="1"/>
  <c r="K68" i="2"/>
  <c r="O68" i="2"/>
  <c r="Y66" i="2"/>
  <c r="Z66" i="2" s="1"/>
  <c r="K66" i="2"/>
  <c r="O66" i="2"/>
  <c r="Y64" i="2"/>
  <c r="Z64" i="2" s="1"/>
  <c r="K64" i="2"/>
  <c r="O64" i="2"/>
  <c r="Y62" i="2"/>
  <c r="Z62" i="2" s="1"/>
  <c r="O62" i="2"/>
  <c r="K62" i="2"/>
  <c r="Y60" i="2"/>
  <c r="Z60" i="2" s="1"/>
  <c r="K60" i="2"/>
  <c r="O60" i="2"/>
  <c r="Y58" i="2"/>
  <c r="Z58" i="2" s="1"/>
  <c r="K58" i="2"/>
  <c r="O58" i="2"/>
  <c r="Y56" i="2"/>
  <c r="Z56" i="2" s="1"/>
  <c r="K56" i="2"/>
  <c r="O56" i="2"/>
  <c r="Y54" i="2"/>
  <c r="Z54" i="2" s="1"/>
  <c r="K54" i="2"/>
  <c r="O54" i="2"/>
  <c r="Y52" i="2"/>
  <c r="Z52" i="2" s="1"/>
  <c r="K52" i="2"/>
  <c r="O52" i="2"/>
  <c r="Y50" i="2"/>
  <c r="Z50" i="2" s="1"/>
  <c r="O50" i="2"/>
  <c r="K50" i="2"/>
  <c r="Y48" i="2"/>
  <c r="Z48" i="2" s="1"/>
  <c r="K48" i="2"/>
  <c r="O48" i="2"/>
  <c r="Y46" i="2"/>
  <c r="Z46" i="2" s="1"/>
  <c r="K46" i="2"/>
  <c r="O46" i="2"/>
  <c r="Y44" i="2"/>
  <c r="Z44" i="2" s="1"/>
  <c r="O44" i="2"/>
  <c r="K44" i="2"/>
  <c r="Y42" i="2"/>
  <c r="Z42" i="2" s="1"/>
  <c r="O42" i="2"/>
  <c r="K42" i="2"/>
  <c r="Y40" i="2"/>
  <c r="Z40" i="2" s="1"/>
  <c r="O40" i="2"/>
  <c r="K40" i="2"/>
  <c r="Y38" i="2"/>
  <c r="Z38" i="2" s="1"/>
  <c r="K38" i="2"/>
  <c r="O38" i="2"/>
  <c r="Y36" i="2"/>
  <c r="Z36" i="2" s="1"/>
  <c r="K36" i="2"/>
  <c r="O36" i="2"/>
  <c r="Y34" i="2"/>
  <c r="Z34" i="2" s="1"/>
  <c r="O34" i="2"/>
  <c r="K34" i="2"/>
  <c r="Y32" i="2"/>
  <c r="Z32" i="2" s="1"/>
  <c r="O32" i="2"/>
  <c r="K32" i="2"/>
  <c r="Y30" i="2"/>
  <c r="Z30" i="2" s="1"/>
  <c r="O30" i="2"/>
  <c r="K30" i="2"/>
  <c r="Y28" i="2"/>
  <c r="Z28" i="2" s="1"/>
  <c r="K28" i="2"/>
  <c r="O28" i="2"/>
  <c r="Y26" i="2"/>
  <c r="Z26" i="2" s="1"/>
  <c r="K26" i="2"/>
  <c r="O26" i="2"/>
  <c r="Y24" i="2"/>
  <c r="Z24" i="2" s="1"/>
  <c r="K24" i="2"/>
  <c r="O24" i="2"/>
  <c r="Y22" i="2"/>
  <c r="Z22" i="2" s="1"/>
  <c r="O22" i="2"/>
  <c r="K22" i="2"/>
  <c r="J22" i="2" s="1"/>
  <c r="Y20" i="2"/>
  <c r="Z20" i="2" s="1"/>
  <c r="K20" i="2"/>
  <c r="O20" i="2"/>
  <c r="Y18" i="2"/>
  <c r="Z18" i="2" s="1"/>
  <c r="K18" i="2"/>
  <c r="O18" i="2"/>
  <c r="Y16" i="2"/>
  <c r="Z16" i="2" s="1"/>
  <c r="K16" i="2"/>
  <c r="O16" i="2"/>
  <c r="Y14" i="2"/>
  <c r="Z14" i="2" s="1"/>
  <c r="K14" i="2"/>
  <c r="O14" i="2"/>
  <c r="Y12" i="2"/>
  <c r="Z12" i="2" s="1"/>
  <c r="O12" i="2"/>
  <c r="K12" i="2"/>
  <c r="J12" i="2" s="1"/>
  <c r="Y10" i="2"/>
  <c r="Z10" i="2" s="1"/>
  <c r="K10" i="2"/>
  <c r="O10" i="2"/>
  <c r="C10" i="2"/>
  <c r="D10" i="2" s="1"/>
  <c r="J62" i="2" l="1"/>
  <c r="N63" i="2"/>
  <c r="M63" i="2" s="1"/>
  <c r="J24" i="2"/>
  <c r="N25" i="2"/>
  <c r="M25" i="2" s="1"/>
  <c r="N13" i="2"/>
  <c r="M13" i="2" s="1"/>
  <c r="N31" i="2"/>
  <c r="M31" i="2" s="1"/>
  <c r="N45" i="2"/>
  <c r="M45" i="2" s="1"/>
  <c r="C12" i="2"/>
  <c r="C14" i="2" s="1"/>
  <c r="N35" i="2"/>
  <c r="M35" i="2" s="1"/>
  <c r="N11" i="2"/>
  <c r="M11" i="2" s="1"/>
  <c r="J10" i="2"/>
  <c r="N15" i="2"/>
  <c r="M15" i="2" s="1"/>
  <c r="J14" i="2"/>
  <c r="J16" i="2"/>
  <c r="N17" i="2"/>
  <c r="M17" i="2" s="1"/>
  <c r="N19" i="2"/>
  <c r="M19" i="2" s="1"/>
  <c r="J18" i="2"/>
  <c r="J20" i="2"/>
  <c r="N21" i="2"/>
  <c r="M21" i="2" s="1"/>
  <c r="N29" i="2"/>
  <c r="M29" i="2" s="1"/>
  <c r="J28" i="2"/>
  <c r="N55" i="2"/>
  <c r="M55" i="2" s="1"/>
  <c r="J54" i="2"/>
  <c r="N57" i="2"/>
  <c r="M57" i="2" s="1"/>
  <c r="J56" i="2"/>
  <c r="N59" i="2"/>
  <c r="M59" i="2" s="1"/>
  <c r="J58" i="2"/>
  <c r="N61" i="2"/>
  <c r="M61" i="2" s="1"/>
  <c r="J60" i="2"/>
  <c r="N23" i="2"/>
  <c r="M23" i="2" s="1"/>
  <c r="N47" i="2"/>
  <c r="M47" i="2" s="1"/>
  <c r="J46" i="2"/>
  <c r="N49" i="2"/>
  <c r="M49" i="2" s="1"/>
  <c r="J48" i="2"/>
  <c r="N53" i="2"/>
  <c r="M53" i="2" s="1"/>
  <c r="J52" i="2"/>
  <c r="N27" i="2"/>
  <c r="M27" i="2" s="1"/>
  <c r="J26" i="2"/>
  <c r="N37" i="2"/>
  <c r="M37" i="2" s="1"/>
  <c r="J36" i="2"/>
  <c r="N39" i="2"/>
  <c r="M39" i="2" s="1"/>
  <c r="J38" i="2"/>
  <c r="J30" i="2"/>
  <c r="J34" i="2"/>
  <c r="N43" i="2"/>
  <c r="M43" i="2" s="1"/>
  <c r="J42" i="2"/>
  <c r="N51" i="2"/>
  <c r="M51" i="2" s="1"/>
  <c r="J50" i="2"/>
  <c r="N67" i="2"/>
  <c r="M67" i="2" s="1"/>
  <c r="J66" i="2"/>
  <c r="N69" i="2"/>
  <c r="M69" i="2" s="1"/>
  <c r="J68" i="2"/>
  <c r="N33" i="2"/>
  <c r="M33" i="2" s="1"/>
  <c r="J32" i="2"/>
  <c r="N41" i="2"/>
  <c r="M41" i="2" s="1"/>
  <c r="J40" i="2"/>
  <c r="J44" i="2"/>
  <c r="N65" i="2"/>
  <c r="M65" i="2" s="1"/>
  <c r="J64" i="2"/>
  <c r="D12" i="2" l="1"/>
  <c r="B12" i="2"/>
  <c r="D14" i="2"/>
  <c r="B14" i="2"/>
  <c r="C16" i="2"/>
  <c r="D16" i="2" l="1"/>
  <c r="C18" i="2"/>
  <c r="B16" i="2"/>
  <c r="D18" i="2" l="1"/>
  <c r="B18" i="2"/>
  <c r="C20" i="2"/>
  <c r="D20" i="2" l="1"/>
  <c r="C22" i="2"/>
  <c r="B20" i="2"/>
  <c r="D22" i="2" l="1"/>
  <c r="B22" i="2"/>
  <c r="C24" i="2"/>
  <c r="D24" i="2" l="1"/>
  <c r="C26" i="2"/>
  <c r="B24" i="2"/>
  <c r="B26" i="2" l="1"/>
  <c r="C28" i="2"/>
  <c r="D26" i="2"/>
  <c r="C30" i="2" l="1"/>
  <c r="D28" i="2"/>
  <c r="B28" i="2"/>
  <c r="B30" i="2" l="1"/>
  <c r="C32" i="2"/>
  <c r="D30" i="2"/>
  <c r="C34" i="2" l="1"/>
  <c r="D32" i="2"/>
  <c r="B32" i="2"/>
  <c r="B34" i="2" l="1"/>
  <c r="C36" i="2"/>
  <c r="D34" i="2"/>
  <c r="C38" i="2" l="1"/>
  <c r="D36" i="2"/>
  <c r="B36" i="2"/>
  <c r="B38" i="2" l="1"/>
  <c r="C40" i="2"/>
  <c r="D38" i="2"/>
  <c r="C42" i="2" l="1"/>
  <c r="D40" i="2"/>
  <c r="B40" i="2"/>
  <c r="B42" i="2" l="1"/>
  <c r="C44" i="2"/>
  <c r="D42" i="2"/>
  <c r="C46" i="2" l="1"/>
  <c r="D44" i="2"/>
  <c r="B44" i="2"/>
  <c r="B46" i="2" l="1"/>
  <c r="C48" i="2"/>
  <c r="D46" i="2"/>
  <c r="D48" i="2" l="1"/>
  <c r="C50" i="2"/>
  <c r="B48" i="2"/>
  <c r="D50" i="2" l="1"/>
  <c r="C52" i="2"/>
  <c r="B50" i="2"/>
  <c r="D52" i="2" l="1"/>
  <c r="C54" i="2"/>
  <c r="B52" i="2"/>
  <c r="D54" i="2" l="1"/>
  <c r="C56" i="2"/>
  <c r="B54" i="2"/>
  <c r="D56" i="2" l="1"/>
  <c r="C58" i="2"/>
  <c r="B56" i="2"/>
  <c r="D58" i="2" l="1"/>
  <c r="C60" i="2"/>
  <c r="B58" i="2"/>
  <c r="D60" i="2" l="1"/>
  <c r="C62" i="2"/>
  <c r="B60" i="2"/>
  <c r="D62" i="2" l="1"/>
  <c r="C64" i="2"/>
  <c r="B62" i="2"/>
  <c r="B64" i="2" l="1"/>
  <c r="D64" i="2"/>
  <c r="C66" i="2"/>
  <c r="B66" i="2" l="1"/>
  <c r="D66" i="2"/>
  <c r="C68" i="2"/>
  <c r="B68" i="2" l="1"/>
  <c r="D68" i="2"/>
  <c r="C70" i="2"/>
  <c r="B70" i="2" l="1"/>
  <c r="D70" i="2"/>
</calcChain>
</file>

<file path=xl/comments1.xml><?xml version="1.0" encoding="utf-8"?>
<comments xmlns="http://schemas.openxmlformats.org/spreadsheetml/2006/main">
  <authors>
    <author>なし</author>
  </authors>
  <commentList>
    <comment ref="E6" authorId="0" shapeId="0">
      <text>
        <r>
          <rPr>
            <sz val="9"/>
            <color indexed="81"/>
            <rFont val="ＭＳ Ｐゴシック"/>
            <family val="3"/>
            <charset val="128"/>
          </rPr>
          <t xml:space="preserve">年月日を入力すると、曜日が自動設定されます。
</t>
        </r>
      </text>
    </comment>
    <comment ref="E9" authorId="0" shapeId="0">
      <text>
        <r>
          <rPr>
            <b/>
            <sz val="9"/>
            <color indexed="81"/>
            <rFont val="ＭＳ Ｐゴシック"/>
            <family val="3"/>
            <charset val="128"/>
          </rPr>
          <t>深夜０：００前は、前日始業として、２４時間表記で入力して下さい。
例：ＰＭ１０：００→２２：００</t>
        </r>
      </text>
    </comment>
    <comment ref="F9" authorId="0" shapeId="0">
      <text>
        <r>
          <rPr>
            <b/>
            <sz val="9"/>
            <color indexed="81"/>
            <rFont val="ＭＳ Ｐゴシック"/>
            <family val="3"/>
            <charset val="128"/>
          </rPr>
          <t>当日深夜０：００以降の始業は、24時間表記で入力して下さい。
例：ＡＭ１０：１０→１０：１０</t>
        </r>
      </text>
    </comment>
    <comment ref="G9" authorId="0" shapeId="0">
      <text>
        <r>
          <rPr>
            <b/>
            <sz val="9"/>
            <color indexed="81"/>
            <rFont val="ＭＳ Ｐゴシック"/>
            <family val="3"/>
            <charset val="128"/>
          </rPr>
          <t>当日２３：５９までの終業は、２４時間表記で入力して下さい。
例：ＰＭ７：３５→１９：３５</t>
        </r>
      </text>
    </comment>
    <comment ref="H9" authorId="0" shapeId="0">
      <text>
        <r>
          <rPr>
            <b/>
            <sz val="9"/>
            <color indexed="81"/>
            <rFont val="ＭＳ Ｐゴシック"/>
            <family val="3"/>
            <charset val="128"/>
          </rPr>
          <t>深夜０：００を過ぎたら、翌日終業として、２４時間表記で入力して下さい。
例：ＡＭ２：１０→２：１０</t>
        </r>
      </text>
    </comment>
  </commentList>
</comments>
</file>

<file path=xl/sharedStrings.xml><?xml version="1.0" encoding="utf-8"?>
<sst xmlns="http://schemas.openxmlformats.org/spreadsheetml/2006/main" count="37" uniqueCount="35">
  <si>
    <t>年</t>
    <rPh sb="0" eb="1">
      <t>ネン</t>
    </rPh>
    <phoneticPr fontId="2"/>
  </si>
  <si>
    <t>月</t>
    <rPh sb="0" eb="1">
      <t>ツキ</t>
    </rPh>
    <phoneticPr fontId="2"/>
  </si>
  <si>
    <t>日</t>
    <rPh sb="0" eb="1">
      <t>ヒ</t>
    </rPh>
    <phoneticPr fontId="2"/>
  </si>
  <si>
    <t>時間</t>
    <rPh sb="0" eb="2">
      <t>ジカン</t>
    </rPh>
    <phoneticPr fontId="2"/>
  </si>
  <si>
    <t>曜日</t>
    <rPh sb="0" eb="2">
      <t>ヨウビ</t>
    </rPh>
    <phoneticPr fontId="2"/>
  </si>
  <si>
    <t>運転者名：</t>
    <rPh sb="0" eb="3">
      <t>ウンテンシャ</t>
    </rPh>
    <rPh sb="3" eb="4">
      <t>メイ</t>
    </rPh>
    <phoneticPr fontId="2"/>
  </si>
  <si>
    <t>否</t>
    <rPh sb="0" eb="1">
      <t>ヒ</t>
    </rPh>
    <phoneticPr fontId="2"/>
  </si>
  <si>
    <t>日</t>
    <rPh sb="0" eb="1">
      <t>ニチ</t>
    </rPh>
    <phoneticPr fontId="2"/>
  </si>
  <si>
    <t>起算日</t>
    <rPh sb="0" eb="3">
      <t>キサンビ</t>
    </rPh>
    <phoneticPr fontId="2"/>
  </si>
  <si>
    <t>前日始業</t>
    <rPh sb="0" eb="2">
      <t>ゼンジツ</t>
    </rPh>
    <rPh sb="2" eb="4">
      <t>シギョウ</t>
    </rPh>
    <phoneticPr fontId="2"/>
  </si>
  <si>
    <t>当日始業</t>
    <rPh sb="0" eb="2">
      <t>トウジツ</t>
    </rPh>
    <rPh sb="2" eb="4">
      <t>シギョウ</t>
    </rPh>
    <phoneticPr fontId="2"/>
  </si>
  <si>
    <t>当日終業</t>
    <rPh sb="0" eb="2">
      <t>トウジツ</t>
    </rPh>
    <rPh sb="2" eb="4">
      <t>シュウギョウ</t>
    </rPh>
    <phoneticPr fontId="2"/>
  </si>
  <si>
    <t>翌日終業</t>
    <rPh sb="0" eb="2">
      <t>ヨクジツ</t>
    </rPh>
    <rPh sb="2" eb="4">
      <t>シュウギョウ</t>
    </rPh>
    <phoneticPr fontId="2"/>
  </si>
  <si>
    <t>拘束時間</t>
    <rPh sb="0" eb="2">
      <t>コウソク</t>
    </rPh>
    <rPh sb="2" eb="4">
      <t>ジカン</t>
    </rPh>
    <phoneticPr fontId="2"/>
  </si>
  <si>
    <t>調査期間</t>
    <rPh sb="0" eb="2">
      <t>チョウサ</t>
    </rPh>
    <rPh sb="2" eb="4">
      <t>キカン</t>
    </rPh>
    <phoneticPr fontId="2"/>
  </si>
  <si>
    <t>事業者名：</t>
    <rPh sb="0" eb="4">
      <t>ジギョウシャメイ</t>
    </rPh>
    <phoneticPr fontId="2"/>
  </si>
  <si>
    <t>営業所名：</t>
    <rPh sb="0" eb="3">
      <t>エイギョウショ</t>
    </rPh>
    <rPh sb="3" eb="4">
      <t>メイ</t>
    </rPh>
    <phoneticPr fontId="2"/>
  </si>
  <si>
    <t>拘束時間及び休息期間</t>
    <rPh sb="0" eb="2">
      <t>コウソク</t>
    </rPh>
    <rPh sb="2" eb="4">
      <t>ジカン</t>
    </rPh>
    <rPh sb="4" eb="5">
      <t>オヨ</t>
    </rPh>
    <rPh sb="6" eb="8">
      <t>キュウソク</t>
    </rPh>
    <rPh sb="8" eb="10">
      <t>キカン</t>
    </rPh>
    <phoneticPr fontId="2"/>
  </si>
  <si>
    <t>休息期間</t>
    <rPh sb="0" eb="2">
      <t>キュウソク</t>
    </rPh>
    <rPh sb="2" eb="4">
      <t>キカン</t>
    </rPh>
    <phoneticPr fontId="2"/>
  </si>
  <si>
    <t>◯ 拘束時間【始業時刻から終業時刻までの時間（休憩時間を含む）】</t>
    <rPh sb="2" eb="4">
      <t>コウソク</t>
    </rPh>
    <rPh sb="4" eb="6">
      <t>ジカン</t>
    </rPh>
    <rPh sb="7" eb="9">
      <t>シギョウ</t>
    </rPh>
    <rPh sb="9" eb="11">
      <t>ジコク</t>
    </rPh>
    <rPh sb="13" eb="15">
      <t>シュウギョウ</t>
    </rPh>
    <rPh sb="15" eb="17">
      <t>ジコク</t>
    </rPh>
    <rPh sb="20" eb="22">
      <t>ジカン</t>
    </rPh>
    <rPh sb="23" eb="25">
      <t>キュウケイ</t>
    </rPh>
    <rPh sb="25" eb="27">
      <t>ジカン</t>
    </rPh>
    <rPh sb="28" eb="29">
      <t>フク</t>
    </rPh>
    <phoneticPr fontId="2"/>
  </si>
  <si>
    <t>◯ 休息期間【勤務と次の勤務の間の自由な時間】</t>
    <rPh sb="2" eb="4">
      <t>キュウソク</t>
    </rPh>
    <rPh sb="4" eb="6">
      <t>キカン</t>
    </rPh>
    <rPh sb="7" eb="9">
      <t>キンム</t>
    </rPh>
    <rPh sb="10" eb="11">
      <t>ツギ</t>
    </rPh>
    <rPh sb="12" eb="14">
      <t>キンム</t>
    </rPh>
    <rPh sb="15" eb="16">
      <t>アイダ</t>
    </rPh>
    <rPh sb="17" eb="19">
      <t>ジユウ</t>
    </rPh>
    <rPh sb="20" eb="22">
      <t>ジカン</t>
    </rPh>
    <phoneticPr fontId="2"/>
  </si>
  <si>
    <t xml:space="preserve">    原則　連続8時間以上　</t>
    <rPh sb="4" eb="6">
      <t>ゲンソク</t>
    </rPh>
    <rPh sb="7" eb="9">
      <t>レンゾク</t>
    </rPh>
    <rPh sb="10" eb="12">
      <t>ジカン</t>
    </rPh>
    <rPh sb="12" eb="14">
      <t>イジョウ</t>
    </rPh>
    <phoneticPr fontId="2"/>
  </si>
  <si>
    <t>◯ 休日労働　2週間に1回以内、かつ、4週間の拘束時間及び最大拘束時間の範囲内</t>
    <rPh sb="2" eb="4">
      <t>キュウジツ</t>
    </rPh>
    <rPh sb="4" eb="6">
      <t>ロウドウ</t>
    </rPh>
    <rPh sb="8" eb="10">
      <t>シュウカン</t>
    </rPh>
    <rPh sb="12" eb="13">
      <t>カイ</t>
    </rPh>
    <rPh sb="13" eb="15">
      <t>イナイ</t>
    </rPh>
    <rPh sb="20" eb="22">
      <t>シュウカン</t>
    </rPh>
    <rPh sb="23" eb="25">
      <t>コウソク</t>
    </rPh>
    <rPh sb="25" eb="27">
      <t>ジカン</t>
    </rPh>
    <rPh sb="27" eb="28">
      <t>オヨ</t>
    </rPh>
    <rPh sb="29" eb="31">
      <t>サイダイ</t>
    </rPh>
    <rPh sb="31" eb="33">
      <t>コウソク</t>
    </rPh>
    <rPh sb="33" eb="35">
      <t>ジカン</t>
    </rPh>
    <rPh sb="36" eb="39">
      <t>ハンイナイ</t>
    </rPh>
    <phoneticPr fontId="2"/>
  </si>
  <si>
    <t>重複なし
拘束時間</t>
    <rPh sb="0" eb="2">
      <t>ジュウフク</t>
    </rPh>
    <rPh sb="5" eb="7">
      <t>コウソク</t>
    </rPh>
    <rPh sb="7" eb="9">
      <t>ジカン</t>
    </rPh>
    <phoneticPr fontId="2"/>
  </si>
  <si>
    <t xml:space="preserve">  　総拘束時間　原則　4週間平均で1週間当たり65時間を限度</t>
    <rPh sb="3" eb="4">
      <t>ソウ</t>
    </rPh>
    <rPh sb="4" eb="6">
      <t>コウソク</t>
    </rPh>
    <rPh sb="6" eb="8">
      <t>ジカン</t>
    </rPh>
    <rPh sb="9" eb="11">
      <t>ゲンソク</t>
    </rPh>
    <rPh sb="13" eb="15">
      <t>シュウカン</t>
    </rPh>
    <rPh sb="15" eb="17">
      <t>ヘイキン</t>
    </rPh>
    <rPh sb="19" eb="21">
      <t>シュウカン</t>
    </rPh>
    <rPh sb="21" eb="22">
      <t>ア</t>
    </rPh>
    <rPh sb="26" eb="28">
      <t>ジカン</t>
    </rPh>
    <rPh sb="29" eb="31">
      <t>ゲンド</t>
    </rPh>
    <phoneticPr fontId="2"/>
  </si>
  <si>
    <t>※ その他、労使協定を締結した場合の基準及び隔日勤務、フェリー乗船等の特例があります。</t>
    <rPh sb="4" eb="5">
      <t>タ</t>
    </rPh>
    <rPh sb="20" eb="21">
      <t>オヨ</t>
    </rPh>
    <rPh sb="22" eb="24">
      <t>カクジツ</t>
    </rPh>
    <rPh sb="24" eb="26">
      <t>キンム</t>
    </rPh>
    <rPh sb="31" eb="33">
      <t>ジョウセン</t>
    </rPh>
    <rPh sb="33" eb="34">
      <t>トウ</t>
    </rPh>
    <rPh sb="35" eb="37">
      <t>トクレイ</t>
    </rPh>
    <phoneticPr fontId="2"/>
  </si>
  <si>
    <t>◯ 最大運転時間　原則　2日平均で1日9時間を限度、4週平均で1週間40時間を限度</t>
    <rPh sb="2" eb="4">
      <t>サイダイ</t>
    </rPh>
    <rPh sb="4" eb="6">
      <t>ウンテン</t>
    </rPh>
    <rPh sb="6" eb="8">
      <t>ジカン</t>
    </rPh>
    <rPh sb="9" eb="11">
      <t>ゲンソク</t>
    </rPh>
    <rPh sb="13" eb="14">
      <t>ヒ</t>
    </rPh>
    <rPh sb="14" eb="16">
      <t>ヘイキン</t>
    </rPh>
    <rPh sb="18" eb="19">
      <t>ニチ</t>
    </rPh>
    <rPh sb="20" eb="22">
      <t>ジカン</t>
    </rPh>
    <rPh sb="23" eb="25">
      <t>ゲンド</t>
    </rPh>
    <rPh sb="27" eb="30">
      <t>シュウヘイキン</t>
    </rPh>
    <rPh sb="32" eb="34">
      <t>シュウカン</t>
    </rPh>
    <rPh sb="36" eb="38">
      <t>ジカン</t>
    </rPh>
    <rPh sb="39" eb="41">
      <t>ゲンド</t>
    </rPh>
    <phoneticPr fontId="2"/>
  </si>
  <si>
    <t>◯ 連続運転時間　4時間以内を限度（運転の中断には、運転開始後4時間以内又は4時間経過直後に1回連続10分</t>
    <rPh sb="2" eb="4">
      <t>レンゾク</t>
    </rPh>
    <rPh sb="4" eb="6">
      <t>ウンテン</t>
    </rPh>
    <rPh sb="6" eb="8">
      <t>ジカン</t>
    </rPh>
    <rPh sb="10" eb="12">
      <t>ジカン</t>
    </rPh>
    <rPh sb="12" eb="14">
      <t>イナイ</t>
    </rPh>
    <rPh sb="15" eb="17">
      <t>ゲンド</t>
    </rPh>
    <rPh sb="18" eb="20">
      <t>ウンテン</t>
    </rPh>
    <rPh sb="21" eb="23">
      <t>チュウダン</t>
    </rPh>
    <rPh sb="26" eb="28">
      <t>ウンテン</t>
    </rPh>
    <rPh sb="28" eb="31">
      <t>カイシゴ</t>
    </rPh>
    <rPh sb="32" eb="34">
      <t>ジカン</t>
    </rPh>
    <rPh sb="34" eb="36">
      <t>イナイ</t>
    </rPh>
    <rPh sb="36" eb="37">
      <t>マタ</t>
    </rPh>
    <rPh sb="39" eb="41">
      <t>ジカン</t>
    </rPh>
    <rPh sb="41" eb="43">
      <t>ケイカ</t>
    </rPh>
    <rPh sb="43" eb="45">
      <t>チョクゴ</t>
    </rPh>
    <rPh sb="47" eb="48">
      <t>カイ</t>
    </rPh>
    <rPh sb="48" eb="50">
      <t>レンゾク</t>
    </rPh>
    <rPh sb="52" eb="53">
      <t>フン</t>
    </rPh>
    <phoneticPr fontId="2"/>
  </si>
  <si>
    <t>ツーマン の場合は[２]を入力※</t>
    <rPh sb="6" eb="8">
      <t>バアイ</t>
    </rPh>
    <rPh sb="13" eb="15">
      <t>ニュウリョク</t>
    </rPh>
    <phoneticPr fontId="2"/>
  </si>
  <si>
    <t>※ツーマンの場合は1日の最大拘束時間を20時間まで延長でき、また、休息期間を4時間まで短縮できる。</t>
    <rPh sb="6" eb="8">
      <t>バアイ</t>
    </rPh>
    <rPh sb="10" eb="11">
      <t>ヒ</t>
    </rPh>
    <rPh sb="12" eb="14">
      <t>サイダイ</t>
    </rPh>
    <rPh sb="14" eb="16">
      <t>コウソク</t>
    </rPh>
    <rPh sb="16" eb="18">
      <t>ジカン</t>
    </rPh>
    <rPh sb="21" eb="23">
      <t>ジカン</t>
    </rPh>
    <rPh sb="25" eb="27">
      <t>エンチョウ</t>
    </rPh>
    <rPh sb="33" eb="35">
      <t>キュウソク</t>
    </rPh>
    <rPh sb="35" eb="37">
      <t>キカン</t>
    </rPh>
    <rPh sb="39" eb="41">
      <t>ジカン</t>
    </rPh>
    <rPh sb="43" eb="45">
      <t>タンシュク</t>
    </rPh>
    <phoneticPr fontId="2"/>
  </si>
  <si>
    <t>その他、改善基準告示抜粋</t>
    <rPh sb="2" eb="3">
      <t>タ</t>
    </rPh>
    <rPh sb="4" eb="6">
      <t>カイゼン</t>
    </rPh>
    <rPh sb="6" eb="8">
      <t>キジュン</t>
    </rPh>
    <rPh sb="8" eb="10">
      <t>コクジ</t>
    </rPh>
    <rPh sb="10" eb="12">
      <t>バッスイ</t>
    </rPh>
    <phoneticPr fontId="2"/>
  </si>
  <si>
    <t>【１日の拘束時間】原則１３時間
※延長する場合：最大１６時間　　　　　　（１５時間を超える回数は、週２回以内）</t>
    <rPh sb="2" eb="3">
      <t>ニチ</t>
    </rPh>
    <rPh sb="4" eb="6">
      <t>コウソク</t>
    </rPh>
    <rPh sb="6" eb="8">
      <t>ジカン</t>
    </rPh>
    <rPh sb="9" eb="11">
      <t>ゲンソク</t>
    </rPh>
    <rPh sb="13" eb="15">
      <t>ジカン</t>
    </rPh>
    <rPh sb="17" eb="19">
      <t>エンチョウ</t>
    </rPh>
    <rPh sb="21" eb="23">
      <t>バアイ</t>
    </rPh>
    <rPh sb="24" eb="26">
      <t>サイダイ</t>
    </rPh>
    <rPh sb="28" eb="30">
      <t>ジカン</t>
    </rPh>
    <rPh sb="39" eb="41">
      <t>ジカン</t>
    </rPh>
    <rPh sb="42" eb="43">
      <t>コ</t>
    </rPh>
    <rPh sb="45" eb="47">
      <t>カイスウ</t>
    </rPh>
    <rPh sb="49" eb="50">
      <t>シュウ</t>
    </rPh>
    <rPh sb="51" eb="52">
      <t>カイ</t>
    </rPh>
    <rPh sb="52" eb="54">
      <t>イナイ</t>
    </rPh>
    <phoneticPr fontId="2"/>
  </si>
  <si>
    <t>貸切バス　拘束時間/休息期間確認表　</t>
    <rPh sb="0" eb="2">
      <t>カシキリ</t>
    </rPh>
    <rPh sb="5" eb="7">
      <t>コウソク</t>
    </rPh>
    <rPh sb="7" eb="9">
      <t>ジカン</t>
    </rPh>
    <rPh sb="10" eb="12">
      <t>キュウソク</t>
    </rPh>
    <rPh sb="12" eb="14">
      <t>キカン</t>
    </rPh>
    <rPh sb="14" eb="16">
      <t>カクニン</t>
    </rPh>
    <rPh sb="16" eb="17">
      <t>ヒョウ</t>
    </rPh>
    <phoneticPr fontId="2"/>
  </si>
  <si>
    <t>　　　　　　　　　　　　以上、かつ、合計30分以上の運転をしない時間が必要）</t>
    <rPh sb="18" eb="20">
      <t>ゴウケイ</t>
    </rPh>
    <rPh sb="22" eb="23">
      <t>フン</t>
    </rPh>
    <rPh sb="23" eb="25">
      <t>イジョウ</t>
    </rPh>
    <rPh sb="26" eb="28">
      <t>ウンテン</t>
    </rPh>
    <rPh sb="32" eb="34">
      <t>ジカン</t>
    </rPh>
    <rPh sb="35" eb="37">
      <t>ヒツヨウ</t>
    </rPh>
    <phoneticPr fontId="2"/>
  </si>
  <si>
    <t>本確認表は「自動車運転者の労働時間等の改善のための基準」（改善基準告示）の１日の拘束時間及び休息期間の適否を簡易的に判定するものです。あくまで参考とし、その他の基準も含め、別途判断する必要があります。</t>
    <rPh sb="0" eb="1">
      <t>ホン</t>
    </rPh>
    <rPh sb="1" eb="3">
      <t>カクニン</t>
    </rPh>
    <rPh sb="3" eb="4">
      <t>オモテ</t>
    </rPh>
    <rPh sb="6" eb="9">
      <t>ジドウシャ</t>
    </rPh>
    <rPh sb="9" eb="12">
      <t>ウンテンシャ</t>
    </rPh>
    <rPh sb="13" eb="15">
      <t>ロウドウ</t>
    </rPh>
    <rPh sb="15" eb="17">
      <t>ジカン</t>
    </rPh>
    <rPh sb="17" eb="18">
      <t>トウ</t>
    </rPh>
    <rPh sb="19" eb="21">
      <t>カイゼン</t>
    </rPh>
    <rPh sb="25" eb="27">
      <t>キジュン</t>
    </rPh>
    <rPh sb="29" eb="31">
      <t>カイゼン</t>
    </rPh>
    <rPh sb="31" eb="33">
      <t>キジュン</t>
    </rPh>
    <rPh sb="33" eb="35">
      <t>コクジ</t>
    </rPh>
    <rPh sb="38" eb="39">
      <t>ニチ</t>
    </rPh>
    <rPh sb="40" eb="42">
      <t>コウソク</t>
    </rPh>
    <rPh sb="42" eb="44">
      <t>ジカン</t>
    </rPh>
    <rPh sb="44" eb="45">
      <t>オヨ</t>
    </rPh>
    <rPh sb="46" eb="48">
      <t>キュウソク</t>
    </rPh>
    <rPh sb="48" eb="50">
      <t>キカン</t>
    </rPh>
    <rPh sb="51" eb="53">
      <t>テキヒ</t>
    </rPh>
    <rPh sb="54" eb="56">
      <t>カンイ</t>
    </rPh>
    <rPh sb="56" eb="57">
      <t>テキ</t>
    </rPh>
    <rPh sb="58" eb="60">
      <t>ハンテイ</t>
    </rPh>
    <rPh sb="71" eb="73">
      <t>サンコウ</t>
    </rPh>
    <rPh sb="78" eb="79">
      <t>タ</t>
    </rPh>
    <rPh sb="80" eb="82">
      <t>キジュン</t>
    </rPh>
    <rPh sb="83" eb="84">
      <t>フク</t>
    </rPh>
    <rPh sb="86" eb="88">
      <t>ベット</t>
    </rPh>
    <rPh sb="88" eb="90">
      <t>ハンダン</t>
    </rPh>
    <rPh sb="92" eb="9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</si>
</sst>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dd"/>
    <numFmt numFmtId="177" formatCode="h:mm;@"/>
    <numFmt numFmtId="178" formatCode="General&quot;年&quot;"/>
    <numFmt numFmtId="179" formatCode="General&quot;月&quot;"/>
    <numFmt numFmtId="180" formatCode="0_ "/>
    <numFmt numFmtId="181" formatCode="General&quot;件&quot;"/>
    <numFmt numFmtId="182" formatCode="0.00_ "/>
    <numFmt numFmtId="183" formatCode="General&quot;日&quot;"/>
    <numFmt numFmtId="184" formatCode="[hh]:mm"/>
    <numFmt numFmtId="185" formatCode="#,##0_);[Red]\(#,##0\)"/>
    <numFmt numFmtId="186" formatCode="General&quot;時間以下&quot;"/>
    <numFmt numFmtId="187" formatCode="General&quot;時間超え&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2"/>
      <name val="ＭＳ Ｐゴシック"/>
      <family val="3"/>
      <charset val="128"/>
    </font>
    <font>
      <b/>
      <sz val="12"/>
      <color indexed="9"/>
      <name val="ＭＳ Ｐゴシック"/>
      <family val="3"/>
      <charset val="128"/>
    </font>
    <font>
      <b/>
      <sz val="16"/>
      <name val="ＭＳ Ｐゴシック"/>
      <family val="3"/>
      <charset val="128"/>
    </font>
    <font>
      <sz val="11"/>
      <name val="ＭＳ Ｐゴシック"/>
      <family val="3"/>
      <charset val="128"/>
    </font>
    <font>
      <sz val="11"/>
      <color indexed="9"/>
      <name val="ＭＳ Ｐゴシック"/>
      <family val="3"/>
      <charset val="128"/>
    </font>
    <font>
      <b/>
      <sz val="9"/>
      <color indexed="81"/>
      <name val="ＭＳ Ｐゴシック"/>
      <family val="3"/>
      <charset val="128"/>
    </font>
    <font>
      <b/>
      <sz val="11"/>
      <color indexed="9"/>
      <name val="ＭＳ Ｐゴシック"/>
      <family val="3"/>
      <charset val="128"/>
    </font>
    <font>
      <sz val="12"/>
      <color indexed="8"/>
      <name val="ＭＳ Ｐゴシック"/>
      <family val="3"/>
      <charset val="128"/>
    </font>
    <font>
      <sz val="11"/>
      <color indexed="8"/>
      <name val="ＭＳ Ｐゴシック"/>
      <family val="3"/>
      <charset val="128"/>
    </font>
    <font>
      <b/>
      <sz val="11"/>
      <color theme="0"/>
      <name val="ＭＳ Ｐゴシック"/>
      <family val="3"/>
      <charset val="128"/>
    </font>
    <font>
      <sz val="11"/>
      <color rgb="FFFF0000"/>
      <name val="ＭＳ Ｐゴシック"/>
      <family val="3"/>
      <charset val="128"/>
    </font>
    <font>
      <sz val="9"/>
      <color indexed="8"/>
      <name val="ＭＳ Ｐゴシック"/>
      <family val="3"/>
      <charset val="128"/>
    </font>
    <font>
      <b/>
      <sz val="11"/>
      <color indexed="8"/>
      <name val="ＭＳ Ｐゴシック"/>
      <family val="3"/>
      <charset val="128"/>
    </font>
    <font>
      <sz val="12"/>
      <color rgb="FFFF0000"/>
      <name val="ＭＳ Ｐゴシック"/>
      <family val="3"/>
      <charset val="128"/>
    </font>
    <font>
      <sz val="10"/>
      <name val="ＭＳ Ｐゴシック"/>
      <family val="3"/>
      <charset val="128"/>
    </font>
    <font>
      <b/>
      <sz val="14"/>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43"/>
        <bgColor indexed="64"/>
      </patternFill>
    </fill>
    <fill>
      <patternFill patternType="solid">
        <fgColor indexed="20"/>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top style="medium">
        <color indexed="64"/>
      </top>
      <bottom style="medium">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medium">
        <color auto="1"/>
      </left>
      <right/>
      <top style="medium">
        <color auto="1"/>
      </top>
      <bottom style="mediumDashDotDot">
        <color auto="1"/>
      </bottom>
      <diagonal/>
    </border>
    <border>
      <left/>
      <right/>
      <top style="medium">
        <color auto="1"/>
      </top>
      <bottom style="mediumDashDotDot">
        <color auto="1"/>
      </bottom>
      <diagonal/>
    </border>
    <border>
      <left/>
      <right style="medium">
        <color auto="1"/>
      </right>
      <top style="medium">
        <color auto="1"/>
      </top>
      <bottom style="mediumDashDotDot">
        <color auto="1"/>
      </bottom>
      <diagonal/>
    </border>
  </borders>
  <cellStyleXfs count="1">
    <xf numFmtId="0" fontId="0" fillId="0" borderId="0">
      <alignment vertical="center"/>
    </xf>
  </cellStyleXfs>
  <cellXfs count="181">
    <xf numFmtId="0" fontId="0" fillId="0" borderId="0" xfId="0">
      <alignment vertical="center"/>
    </xf>
    <xf numFmtId="0" fontId="0" fillId="0" borderId="0" xfId="0" applyProtection="1">
      <alignment vertical="center"/>
      <protection hidden="1"/>
    </xf>
    <xf numFmtId="0" fontId="4" fillId="0" borderId="0" xfId="0" applyFont="1" applyProtection="1">
      <alignment vertical="center"/>
      <protection hidden="1"/>
    </xf>
    <xf numFmtId="0" fontId="7" fillId="0" borderId="0" xfId="0" applyFont="1" applyProtection="1">
      <alignment vertical="center"/>
      <protection hidden="1"/>
    </xf>
    <xf numFmtId="0" fontId="7" fillId="0" borderId="0" xfId="0" applyNumberFormat="1" applyFont="1" applyProtection="1">
      <alignment vertical="center"/>
      <protection hidden="1"/>
    </xf>
    <xf numFmtId="0" fontId="1" fillId="0" borderId="0" xfId="0" applyFont="1" applyProtection="1">
      <alignment vertical="center"/>
      <protection hidden="1"/>
    </xf>
    <xf numFmtId="0" fontId="6" fillId="0" borderId="0" xfId="0" applyFont="1" applyAlignment="1" applyProtection="1">
      <alignment vertical="center"/>
      <protection hidden="1"/>
    </xf>
    <xf numFmtId="0" fontId="11" fillId="0" borderId="0" xfId="0" applyFont="1" applyProtection="1">
      <alignment vertical="center"/>
      <protection hidden="1"/>
    </xf>
    <xf numFmtId="0" fontId="12" fillId="0" borderId="0" xfId="0" applyFont="1" applyProtection="1">
      <alignment vertical="center"/>
      <protection hidden="1"/>
    </xf>
    <xf numFmtId="0" fontId="11" fillId="0" borderId="0" xfId="0" applyFont="1" applyAlignment="1" applyProtection="1">
      <alignment horizontal="center" vertical="center"/>
      <protection hidden="1"/>
    </xf>
    <xf numFmtId="179" fontId="4" fillId="0" borderId="0" xfId="0" applyNumberFormat="1" applyFont="1" applyProtection="1">
      <alignment vertical="center"/>
      <protection hidden="1"/>
    </xf>
    <xf numFmtId="0" fontId="7" fillId="0" borderId="0" xfId="0" applyFont="1" applyFill="1" applyBorder="1" applyProtection="1">
      <alignment vertical="center"/>
      <protection hidden="1"/>
    </xf>
    <xf numFmtId="179" fontId="4" fillId="0" borderId="0" xfId="0" applyNumberFormat="1" applyFont="1" applyFill="1" applyBorder="1" applyProtection="1">
      <alignment vertical="center"/>
      <protection hidden="1"/>
    </xf>
    <xf numFmtId="181" fontId="5" fillId="0" borderId="0" xfId="0" applyNumberFormat="1" applyFont="1" applyFill="1" applyBorder="1" applyAlignment="1" applyProtection="1">
      <alignment horizontal="center" vertical="center"/>
      <protection hidden="1"/>
    </xf>
    <xf numFmtId="177" fontId="4" fillId="0" borderId="0" xfId="0" applyNumberFormat="1" applyFont="1" applyFill="1" applyBorder="1" applyProtection="1">
      <alignment vertical="center"/>
      <protection hidden="1"/>
    </xf>
    <xf numFmtId="0" fontId="1" fillId="0" borderId="0" xfId="0" applyFont="1" applyFill="1" applyBorder="1" applyProtection="1">
      <alignment vertical="center"/>
      <protection hidden="1"/>
    </xf>
    <xf numFmtId="0" fontId="0" fillId="0" borderId="0" xfId="0" applyFill="1" applyBorder="1" applyProtection="1">
      <alignment vertical="center"/>
      <protection hidden="1"/>
    </xf>
    <xf numFmtId="177" fontId="4" fillId="2" borderId="0" xfId="0" applyNumberFormat="1"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0" fillId="0" borderId="0" xfId="0" applyNumberFormat="1" applyFill="1" applyBorder="1" applyProtection="1">
      <alignment vertical="center"/>
      <protection hidden="1"/>
    </xf>
    <xf numFmtId="0" fontId="0" fillId="0" borderId="0" xfId="0" applyNumberFormat="1" applyProtection="1">
      <alignment vertical="center"/>
      <protection hidden="1"/>
    </xf>
    <xf numFmtId="0" fontId="6" fillId="0" borderId="0" xfId="0" applyNumberFormat="1" applyFont="1" applyAlignment="1" applyProtection="1">
      <alignment vertical="center"/>
      <protection hidden="1"/>
    </xf>
    <xf numFmtId="0" fontId="10" fillId="0" borderId="0" xfId="0" applyFont="1" applyFill="1" applyBorder="1" applyAlignment="1" applyProtection="1">
      <alignment horizontal="center" vertical="center" wrapText="1" shrinkToFit="1"/>
      <protection hidden="1"/>
    </xf>
    <xf numFmtId="178" fontId="4" fillId="4" borderId="1" xfId="0" applyNumberFormat="1" applyFont="1" applyFill="1" applyBorder="1" applyAlignment="1" applyProtection="1">
      <alignment horizontal="center" vertical="center"/>
      <protection locked="0"/>
    </xf>
    <xf numFmtId="184" fontId="0" fillId="0" borderId="0" xfId="0" applyNumberFormat="1" applyProtection="1">
      <alignment vertical="center"/>
      <protection hidden="1"/>
    </xf>
    <xf numFmtId="182" fontId="6" fillId="0" borderId="0" xfId="0" applyNumberFormat="1" applyFont="1" applyAlignment="1" applyProtection="1">
      <alignment vertical="center"/>
      <protection hidden="1"/>
    </xf>
    <xf numFmtId="182" fontId="0" fillId="0" borderId="0" xfId="0" applyNumberFormat="1" applyProtection="1">
      <alignment vertical="center"/>
      <protection hidden="1"/>
    </xf>
    <xf numFmtId="182" fontId="1" fillId="0" borderId="0" xfId="0" applyNumberFormat="1" applyFont="1" applyProtection="1">
      <alignment vertical="center"/>
      <protection hidden="1"/>
    </xf>
    <xf numFmtId="182" fontId="1" fillId="0" borderId="0" xfId="0" applyNumberFormat="1" applyFont="1" applyFill="1" applyBorder="1" applyProtection="1">
      <alignment vertical="center"/>
      <protection hidden="1"/>
    </xf>
    <xf numFmtId="182" fontId="0" fillId="0" borderId="0" xfId="0" applyNumberFormat="1" applyFill="1" applyBorder="1" applyProtection="1">
      <alignment vertical="center"/>
      <protection hidden="1"/>
    </xf>
    <xf numFmtId="184" fontId="4" fillId="0" borderId="0" xfId="0" applyNumberFormat="1" applyFont="1" applyBorder="1" applyProtection="1">
      <alignment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shrinkToFit="1"/>
      <protection hidden="1"/>
    </xf>
    <xf numFmtId="0" fontId="5" fillId="5" borderId="3" xfId="0"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shrinkToFit="1"/>
      <protection hidden="1"/>
    </xf>
    <xf numFmtId="0" fontId="1" fillId="0" borderId="0" xfId="0" applyFont="1" applyAlignment="1" applyProtection="1">
      <alignment vertical="center"/>
      <protection hidden="1"/>
    </xf>
    <xf numFmtId="180" fontId="0" fillId="0" borderId="0" xfId="0" applyNumberFormat="1" applyProtection="1">
      <alignment vertical="center"/>
      <protection hidden="1"/>
    </xf>
    <xf numFmtId="180" fontId="8" fillId="0" borderId="0" xfId="0" applyNumberFormat="1" applyFont="1" applyFill="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180" fontId="0" fillId="0" borderId="0" xfId="0" applyNumberFormat="1" applyFill="1" applyBorder="1" applyProtection="1">
      <alignment vertical="center"/>
      <protection hidden="1"/>
    </xf>
    <xf numFmtId="0" fontId="5" fillId="3" borderId="4"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1" fillId="0" borderId="0" xfId="0" applyFont="1" applyBorder="1" applyProtection="1">
      <alignment vertical="center"/>
      <protection hidden="1"/>
    </xf>
    <xf numFmtId="0" fontId="0" fillId="0" borderId="0" xfId="0" applyNumberFormat="1" applyBorder="1" applyProtection="1">
      <alignment vertical="center"/>
      <protection hidden="1"/>
    </xf>
    <xf numFmtId="181" fontId="14" fillId="0" borderId="0" xfId="0" applyNumberFormat="1" applyFont="1" applyBorder="1" applyProtection="1">
      <alignment vertical="center"/>
      <protection hidden="1"/>
    </xf>
    <xf numFmtId="0" fontId="13" fillId="0" borderId="0" xfId="0" applyFont="1" applyFill="1" applyBorder="1" applyAlignment="1" applyProtection="1">
      <alignment horizontal="center" vertical="center" wrapText="1" shrinkToFit="1"/>
      <protection hidden="1"/>
    </xf>
    <xf numFmtId="0" fontId="13" fillId="0" borderId="0" xfId="0" applyFont="1" applyFill="1" applyBorder="1" applyAlignment="1" applyProtection="1">
      <alignment vertical="center" shrinkToFit="1"/>
      <protection hidden="1"/>
    </xf>
    <xf numFmtId="0" fontId="0" fillId="0" borderId="0" xfId="0" applyAlignment="1">
      <alignment vertical="center"/>
    </xf>
    <xf numFmtId="0" fontId="0" fillId="0" borderId="0" xfId="0" applyAlignment="1">
      <alignment vertical="center"/>
    </xf>
    <xf numFmtId="0" fontId="0" fillId="8" borderId="0" xfId="0" applyFill="1" applyProtection="1">
      <alignment vertical="center"/>
      <protection hidden="1"/>
    </xf>
    <xf numFmtId="0" fontId="8" fillId="8" borderId="0" xfId="0" applyFont="1" applyFill="1" applyBorder="1" applyAlignment="1" applyProtection="1">
      <alignment horizontal="center"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0" fillId="8" borderId="0" xfId="0" applyFill="1" applyBorder="1" applyProtection="1">
      <alignment vertical="center"/>
      <protection hidden="1"/>
    </xf>
    <xf numFmtId="179" fontId="4" fillId="4" borderId="1" xfId="0" applyNumberFormat="1" applyFont="1" applyFill="1" applyBorder="1" applyAlignment="1" applyProtection="1">
      <alignment horizontal="center" vertical="center"/>
      <protection locked="0"/>
    </xf>
    <xf numFmtId="0" fontId="0" fillId="0" borderId="56" xfId="0" applyBorder="1" applyAlignment="1">
      <alignment vertical="center"/>
    </xf>
    <xf numFmtId="176" fontId="17" fillId="0" borderId="0" xfId="0" applyNumberFormat="1" applyFont="1" applyBorder="1" applyAlignment="1" applyProtection="1">
      <alignment horizontal="left" vertical="center"/>
      <protection hidden="1"/>
    </xf>
    <xf numFmtId="0" fontId="14" fillId="0" borderId="0" xfId="0" applyFont="1" applyAlignment="1">
      <alignment vertical="center"/>
    </xf>
    <xf numFmtId="0" fontId="17" fillId="0" borderId="0" xfId="0" applyFont="1" applyAlignment="1">
      <alignment vertical="center"/>
    </xf>
    <xf numFmtId="0" fontId="14" fillId="0" borderId="0" xfId="0" applyFont="1" applyBorder="1" applyAlignment="1">
      <alignment vertical="center"/>
    </xf>
    <xf numFmtId="181" fontId="17" fillId="0" borderId="0" xfId="0" applyNumberFormat="1" applyFont="1" applyFill="1" applyBorder="1" applyAlignment="1" applyProtection="1">
      <alignment horizontal="center" vertical="center"/>
      <protection hidden="1"/>
    </xf>
    <xf numFmtId="176" fontId="4" fillId="0" borderId="58" xfId="0" applyNumberFormat="1" applyFont="1" applyFill="1" applyBorder="1" applyAlignment="1" applyProtection="1">
      <alignment horizontal="left" vertical="center"/>
      <protection hidden="1"/>
    </xf>
    <xf numFmtId="0" fontId="4" fillId="0" borderId="59" xfId="0" applyFont="1" applyBorder="1" applyAlignment="1">
      <alignment vertical="center"/>
    </xf>
    <xf numFmtId="0" fontId="4" fillId="0" borderId="60" xfId="0" applyFont="1" applyBorder="1" applyAlignment="1">
      <alignment vertical="center"/>
    </xf>
    <xf numFmtId="0" fontId="19" fillId="8" borderId="26" xfId="0" applyFont="1" applyFill="1" applyBorder="1" applyAlignment="1" applyProtection="1">
      <alignment horizontal="center" vertical="center" wrapText="1"/>
      <protection hidden="1"/>
    </xf>
    <xf numFmtId="0" fontId="6" fillId="8" borderId="5" xfId="0" applyFont="1" applyFill="1" applyBorder="1" applyAlignment="1" applyProtection="1">
      <alignment horizontal="center" vertical="center"/>
      <protection hidden="1"/>
    </xf>
    <xf numFmtId="0" fontId="6" fillId="8" borderId="9" xfId="0" applyFont="1" applyFill="1" applyBorder="1" applyAlignment="1" applyProtection="1">
      <alignment horizontal="center" vertical="center"/>
      <protection hidden="1"/>
    </xf>
    <xf numFmtId="0" fontId="6" fillId="8" borderId="27" xfId="0" applyFont="1" applyFill="1" applyBorder="1" applyAlignment="1" applyProtection="1">
      <alignment horizontal="center" vertical="center"/>
      <protection hidden="1"/>
    </xf>
    <xf numFmtId="0" fontId="6" fillId="8" borderId="0" xfId="0" applyFont="1" applyFill="1" applyBorder="1" applyAlignment="1" applyProtection="1">
      <alignment horizontal="center" vertical="center"/>
      <protection hidden="1"/>
    </xf>
    <xf numFmtId="0" fontId="6" fillId="8" borderId="28" xfId="0" applyFont="1" applyFill="1" applyBorder="1" applyAlignment="1" applyProtection="1">
      <alignment horizontal="center" vertical="center"/>
      <protection hidden="1"/>
    </xf>
    <xf numFmtId="0" fontId="6" fillId="8" borderId="29" xfId="0" applyFont="1" applyFill="1" applyBorder="1" applyAlignment="1" applyProtection="1">
      <alignment horizontal="center" vertical="center"/>
      <protection hidden="1"/>
    </xf>
    <xf numFmtId="0" fontId="6" fillId="8" borderId="17" xfId="0" applyFont="1" applyFill="1" applyBorder="1" applyAlignment="1" applyProtection="1">
      <alignment horizontal="center" vertical="center"/>
      <protection hidden="1"/>
    </xf>
    <xf numFmtId="0" fontId="6" fillId="8" borderId="30" xfId="0" applyFont="1" applyFill="1" applyBorder="1" applyAlignment="1" applyProtection="1">
      <alignment horizontal="center" vertical="center"/>
      <protection hidden="1"/>
    </xf>
    <xf numFmtId="0" fontId="4" fillId="0" borderId="53" xfId="0" applyFont="1" applyBorder="1" applyAlignment="1" applyProtection="1">
      <alignment vertical="center"/>
      <protection hidden="1"/>
    </xf>
    <xf numFmtId="0" fontId="4" fillId="0" borderId="0" xfId="0" applyFont="1" applyBorder="1" applyAlignment="1">
      <alignment vertical="center"/>
    </xf>
    <xf numFmtId="0" fontId="4" fillId="0" borderId="54" xfId="0" applyFont="1" applyBorder="1" applyAlignment="1">
      <alignment vertical="center"/>
    </xf>
    <xf numFmtId="0" fontId="6" fillId="0" borderId="0" xfId="0" applyFont="1" applyBorder="1" applyAlignment="1" applyProtection="1">
      <alignment horizontal="center" vertical="center"/>
      <protection locked="0"/>
    </xf>
    <xf numFmtId="0" fontId="0" fillId="0" borderId="0" xfId="0" applyAlignment="1">
      <alignment vertical="center"/>
    </xf>
    <xf numFmtId="176" fontId="4" fillId="0" borderId="0" xfId="0" applyNumberFormat="1" applyFont="1" applyFill="1" applyBorder="1" applyAlignment="1" applyProtection="1">
      <alignment horizontal="left" vertical="center"/>
      <protection hidden="1"/>
    </xf>
    <xf numFmtId="0" fontId="4" fillId="0" borderId="0" xfId="0" applyFont="1" applyAlignment="1">
      <alignment vertical="center"/>
    </xf>
    <xf numFmtId="0" fontId="4" fillId="0" borderId="55" xfId="0" applyFont="1" applyBorder="1" applyAlignment="1" applyProtection="1">
      <alignment vertical="center"/>
      <protection hidden="1"/>
    </xf>
    <xf numFmtId="0" fontId="4" fillId="0" borderId="56" xfId="0" applyFont="1" applyBorder="1" applyAlignment="1">
      <alignment vertical="center"/>
    </xf>
    <xf numFmtId="0" fontId="4" fillId="0" borderId="57" xfId="0" applyFont="1" applyBorder="1" applyAlignment="1">
      <alignment vertical="center"/>
    </xf>
    <xf numFmtId="0" fontId="17" fillId="0" borderId="0" xfId="0" applyFont="1" applyBorder="1" applyAlignment="1" applyProtection="1">
      <alignment horizontal="left" vertical="center" wrapText="1"/>
      <protection locked="0"/>
    </xf>
    <xf numFmtId="0" fontId="18" fillId="0" borderId="0" xfId="0" applyFont="1" applyAlignment="1">
      <alignment vertical="center" wrapText="1"/>
    </xf>
    <xf numFmtId="0" fontId="4" fillId="0" borderId="50" xfId="0" applyFont="1" applyBorder="1" applyAlignment="1" applyProtection="1">
      <alignment vertical="center"/>
      <protection hidden="1"/>
    </xf>
    <xf numFmtId="0" fontId="4" fillId="0" borderId="51" xfId="0" applyFont="1" applyBorder="1" applyAlignment="1">
      <alignment vertical="center"/>
    </xf>
    <xf numFmtId="0" fontId="4" fillId="0" borderId="52" xfId="0" applyFont="1" applyBorder="1" applyAlignment="1">
      <alignment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6" borderId="14" xfId="0" applyFont="1" applyFill="1" applyBorder="1" applyAlignment="1" applyProtection="1">
      <alignment horizontal="center" vertical="center"/>
      <protection locked="0"/>
    </xf>
    <xf numFmtId="0" fontId="4" fillId="6" borderId="15" xfId="0" applyFont="1" applyFill="1" applyBorder="1" applyAlignment="1" applyProtection="1">
      <alignment horizontal="center" vertical="center"/>
      <protection locked="0"/>
    </xf>
    <xf numFmtId="0" fontId="4" fillId="6" borderId="16"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27" xfId="0" applyFont="1" applyFill="1" applyBorder="1" applyAlignment="1" applyProtection="1">
      <alignment horizontal="center" vertical="center"/>
      <protection hidden="1"/>
    </xf>
    <xf numFmtId="0" fontId="4" fillId="0" borderId="28" xfId="0" applyFont="1" applyFill="1" applyBorder="1" applyAlignment="1" applyProtection="1">
      <alignment horizontal="center" vertical="center"/>
      <protection hidden="1"/>
    </xf>
    <xf numFmtId="0" fontId="4" fillId="0" borderId="29"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5" fillId="7" borderId="24" xfId="0" applyFont="1" applyFill="1" applyBorder="1" applyAlignment="1" applyProtection="1">
      <alignment horizontal="center" vertical="center" textRotation="255" wrapText="1" shrinkToFit="1"/>
      <protection hidden="1"/>
    </xf>
    <xf numFmtId="0" fontId="15" fillId="7" borderId="31" xfId="0" applyFont="1" applyFill="1" applyBorder="1" applyAlignment="1" applyProtection="1">
      <alignment horizontal="center" vertical="center" textRotation="255" wrapText="1" shrinkToFit="1"/>
      <protection hidden="1"/>
    </xf>
    <xf numFmtId="0" fontId="15" fillId="7" borderId="32" xfId="0" applyFont="1" applyFill="1" applyBorder="1" applyAlignment="1" applyProtection="1">
      <alignment horizontal="center" vertical="center" textRotation="255" wrapText="1" shrinkToFit="1"/>
      <protection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 fillId="3" borderId="14"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10" fillId="3" borderId="21" xfId="0" applyFont="1" applyFill="1" applyBorder="1" applyAlignment="1" applyProtection="1">
      <alignment horizontal="center" vertical="center" wrapText="1" shrinkToFit="1"/>
      <protection hidden="1"/>
    </xf>
    <xf numFmtId="0" fontId="10" fillId="3" borderId="22" xfId="0" applyFont="1" applyFill="1" applyBorder="1" applyAlignment="1" applyProtection="1">
      <alignment horizontal="center" vertical="center" wrapText="1" shrinkToFit="1"/>
      <protection hidden="1"/>
    </xf>
    <xf numFmtId="0" fontId="10" fillId="3" borderId="46" xfId="0" applyFont="1" applyFill="1" applyBorder="1" applyAlignment="1" applyProtection="1">
      <alignment horizontal="center" vertical="center" wrapText="1" shrinkToFit="1"/>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184" fontId="4" fillId="0" borderId="21" xfId="0" applyNumberFormat="1" applyFont="1" applyBorder="1" applyAlignment="1">
      <alignment horizontal="center" vertical="center"/>
    </xf>
    <xf numFmtId="184" fontId="4" fillId="0" borderId="33" xfId="0" applyNumberFormat="1" applyFont="1" applyBorder="1" applyAlignment="1">
      <alignment horizontal="center" vertical="center"/>
    </xf>
    <xf numFmtId="184" fontId="0" fillId="0" borderId="0" xfId="0" applyNumberFormat="1" applyBorder="1" applyAlignment="1">
      <alignment vertical="center"/>
    </xf>
    <xf numFmtId="0" fontId="0" fillId="0" borderId="0" xfId="0" applyBorder="1" applyAlignment="1">
      <alignment vertical="center"/>
    </xf>
    <xf numFmtId="177" fontId="4" fillId="2" borderId="2" xfId="0" applyNumberFormat="1" applyFont="1" applyFill="1" applyBorder="1" applyAlignment="1" applyProtection="1">
      <alignment horizontal="center" vertical="center"/>
      <protection hidden="1"/>
    </xf>
    <xf numFmtId="177" fontId="4" fillId="2" borderId="6" xfId="0" applyNumberFormat="1" applyFont="1" applyFill="1" applyBorder="1" applyAlignment="1" applyProtection="1">
      <alignment horizontal="center" vertical="center"/>
      <protection hidden="1"/>
    </xf>
    <xf numFmtId="184" fontId="4" fillId="0" borderId="12" xfId="0" applyNumberFormat="1" applyFont="1" applyBorder="1" applyAlignment="1" applyProtection="1">
      <alignment horizontal="center" vertical="center"/>
      <protection hidden="1"/>
    </xf>
    <xf numFmtId="184" fontId="4" fillId="0" borderId="13" xfId="0" applyNumberFormat="1" applyFont="1" applyBorder="1" applyAlignment="1" applyProtection="1">
      <alignment horizontal="center" vertical="center"/>
      <protection hidden="1"/>
    </xf>
    <xf numFmtId="183" fontId="4" fillId="4" borderId="29"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locked="0"/>
    </xf>
    <xf numFmtId="187" fontId="16" fillId="0" borderId="14" xfId="0" applyNumberFormat="1" applyFont="1" applyFill="1" applyBorder="1" applyAlignment="1" applyProtection="1">
      <alignment horizontal="center" vertical="center"/>
      <protection locked="0"/>
    </xf>
    <xf numFmtId="187" fontId="16" fillId="0" borderId="15" xfId="0" applyNumberFormat="1" applyFont="1" applyFill="1" applyBorder="1" applyAlignment="1" applyProtection="1">
      <alignment horizontal="center" vertical="center"/>
      <protection locked="0"/>
    </xf>
    <xf numFmtId="187" fontId="16" fillId="0" borderId="16" xfId="0" applyNumberFormat="1" applyFont="1" applyFill="1" applyBorder="1" applyAlignment="1" applyProtection="1">
      <alignment horizontal="center" vertical="center"/>
      <protection locked="0"/>
    </xf>
    <xf numFmtId="186" fontId="16" fillId="0" borderId="14" xfId="0" applyNumberFormat="1" applyFont="1" applyFill="1" applyBorder="1" applyAlignment="1" applyProtection="1">
      <alignment horizontal="center" vertical="center"/>
      <protection locked="0"/>
    </xf>
    <xf numFmtId="186" fontId="16" fillId="0" borderId="16" xfId="0" applyNumberFormat="1"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hidden="1"/>
    </xf>
    <xf numFmtId="20" fontId="4" fillId="4" borderId="23" xfId="0" applyNumberFormat="1" applyFont="1" applyFill="1" applyBorder="1" applyAlignment="1" applyProtection="1">
      <alignment horizontal="center" vertical="center"/>
      <protection locked="0"/>
    </xf>
    <xf numFmtId="20" fontId="4" fillId="4" borderId="7" xfId="0" applyNumberFormat="1" applyFont="1" applyFill="1" applyBorder="1" applyAlignment="1" applyProtection="1">
      <alignment horizontal="center" vertical="center"/>
      <protection locked="0"/>
    </xf>
    <xf numFmtId="20" fontId="4" fillId="0" borderId="47" xfId="0" applyNumberFormat="1" applyFont="1" applyFill="1" applyBorder="1" applyAlignment="1" applyProtection="1">
      <alignment horizontal="center" vertical="center"/>
      <protection locked="0"/>
    </xf>
    <xf numFmtId="20" fontId="4" fillId="0" borderId="48" xfId="0" applyNumberFormat="1" applyFont="1" applyFill="1" applyBorder="1" applyAlignment="1" applyProtection="1">
      <alignment horizontal="center" vertical="center"/>
      <protection locked="0"/>
    </xf>
    <xf numFmtId="184" fontId="4" fillId="0" borderId="34" xfId="0" applyNumberFormat="1" applyFont="1" applyBorder="1" applyAlignment="1">
      <alignment horizontal="center" vertical="center"/>
    </xf>
    <xf numFmtId="20" fontId="4" fillId="0" borderId="4" xfId="0" applyNumberFormat="1" applyFont="1" applyFill="1" applyBorder="1" applyAlignment="1" applyProtection="1">
      <alignment horizontal="center" vertical="center"/>
      <protection locked="0"/>
    </xf>
    <xf numFmtId="20" fontId="4" fillId="0" borderId="10" xfId="0" applyNumberFormat="1" applyFont="1" applyFill="1" applyBorder="1" applyAlignment="1" applyProtection="1">
      <alignment horizontal="center" vertical="center"/>
      <protection locked="0"/>
    </xf>
    <xf numFmtId="185" fontId="0" fillId="0" borderId="19" xfId="0" applyNumberFormat="1" applyBorder="1" applyAlignment="1" applyProtection="1">
      <alignment horizontal="center" vertical="center"/>
      <protection locked="0"/>
    </xf>
    <xf numFmtId="185" fontId="0" fillId="0" borderId="20" xfId="0" applyNumberFormat="1" applyBorder="1" applyAlignment="1" applyProtection="1">
      <alignment horizontal="center" vertical="center"/>
      <protection locked="0"/>
    </xf>
    <xf numFmtId="184" fontId="4" fillId="0" borderId="4" xfId="0" applyNumberFormat="1" applyFont="1" applyBorder="1" applyAlignment="1">
      <alignment horizontal="center" vertical="center"/>
    </xf>
    <xf numFmtId="184" fontId="4" fillId="0" borderId="18"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4" fillId="0" borderId="11" xfId="0" applyNumberFormat="1" applyFont="1" applyBorder="1" applyAlignment="1">
      <alignment horizontal="center" vertical="center"/>
    </xf>
    <xf numFmtId="179" fontId="4" fillId="0" borderId="28"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176" fontId="4" fillId="0" borderId="6"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0" fontId="4" fillId="0" borderId="7" xfId="0" applyNumberFormat="1" applyFont="1" applyBorder="1" applyAlignment="1" applyProtection="1">
      <alignment horizontal="center" vertical="center"/>
      <protection hidden="1"/>
    </xf>
    <xf numFmtId="20" fontId="4" fillId="0" borderId="3" xfId="0" applyNumberFormat="1" applyFont="1" applyBorder="1" applyAlignment="1" applyProtection="1">
      <alignment horizontal="center" vertical="center"/>
      <protection locked="0"/>
    </xf>
    <xf numFmtId="20" fontId="4" fillId="0" borderId="7" xfId="0" applyNumberFormat="1" applyFont="1" applyBorder="1" applyAlignment="1" applyProtection="1">
      <alignment horizontal="center" vertical="center"/>
      <protection locked="0"/>
    </xf>
    <xf numFmtId="185" fontId="0" fillId="0" borderId="24" xfId="0" applyNumberFormat="1" applyBorder="1" applyAlignment="1" applyProtection="1">
      <alignment horizontal="center" vertical="center"/>
      <protection locked="0"/>
    </xf>
    <xf numFmtId="177" fontId="4" fillId="2" borderId="25" xfId="0" applyNumberFormat="1" applyFont="1" applyFill="1" applyBorder="1" applyAlignment="1" applyProtection="1">
      <alignment horizontal="center" vertical="center"/>
      <protection hidden="1"/>
    </xf>
    <xf numFmtId="184" fontId="4" fillId="0" borderId="8" xfId="0" applyNumberFormat="1" applyFont="1" applyBorder="1" applyAlignment="1">
      <alignment horizontal="center" vertical="center"/>
    </xf>
    <xf numFmtId="184" fontId="4" fillId="0" borderId="9" xfId="0" applyNumberFormat="1" applyFont="1" applyBorder="1" applyAlignment="1">
      <alignment horizontal="center" vertical="center"/>
    </xf>
    <xf numFmtId="176" fontId="4" fillId="0" borderId="25" xfId="0" applyNumberFormat="1" applyFont="1" applyBorder="1" applyAlignment="1" applyProtection="1">
      <alignment horizontal="center" vertical="center"/>
      <protection hidden="1"/>
    </xf>
    <xf numFmtId="0" fontId="4" fillId="0" borderId="23" xfId="0" applyNumberFormat="1" applyFont="1" applyBorder="1" applyAlignment="1" applyProtection="1">
      <alignment horizontal="center" vertical="center"/>
      <protection hidden="1"/>
    </xf>
    <xf numFmtId="20" fontId="4" fillId="0" borderId="23"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center"/>
      <protection hidden="1"/>
    </xf>
    <xf numFmtId="0" fontId="4" fillId="0" borderId="7" xfId="0" applyNumberFormat="1" applyFont="1" applyBorder="1" applyAlignment="1" applyProtection="1">
      <alignment horizontal="center" vertical="center"/>
      <protection locked="0"/>
    </xf>
    <xf numFmtId="0" fontId="4" fillId="0" borderId="3" xfId="0" applyNumberFormat="1" applyFont="1" applyBorder="1" applyAlignment="1" applyProtection="1">
      <alignment horizontal="center" vertical="center"/>
      <protection locked="0"/>
    </xf>
    <xf numFmtId="177" fontId="4" fillId="2" borderId="43" xfId="0" applyNumberFormat="1" applyFont="1" applyFill="1" applyBorder="1" applyAlignment="1" applyProtection="1">
      <alignment horizontal="center" vertical="center"/>
      <protection hidden="1"/>
    </xf>
    <xf numFmtId="184" fontId="4" fillId="0" borderId="45" xfId="0" applyNumberFormat="1" applyFont="1" applyBorder="1" applyAlignment="1" applyProtection="1">
      <alignment horizontal="center" vertical="center"/>
      <protection hidden="1"/>
    </xf>
    <xf numFmtId="176" fontId="4" fillId="0" borderId="38" xfId="0" applyNumberFormat="1" applyFont="1" applyBorder="1" applyAlignment="1" applyProtection="1">
      <alignment horizontal="center" vertical="center"/>
      <protection hidden="1"/>
    </xf>
    <xf numFmtId="176" fontId="4" fillId="0" borderId="39" xfId="0" applyNumberFormat="1" applyFont="1" applyBorder="1" applyAlignment="1" applyProtection="1">
      <alignment horizontal="center" vertical="center"/>
      <protection hidden="1"/>
    </xf>
    <xf numFmtId="0" fontId="4" fillId="0" borderId="40" xfId="0" applyNumberFormat="1" applyFont="1" applyBorder="1" applyAlignment="1" applyProtection="1">
      <alignment horizontal="center" vertical="center"/>
      <protection hidden="1"/>
    </xf>
    <xf numFmtId="0" fontId="4" fillId="0" borderId="41" xfId="0" applyNumberFormat="1" applyFont="1" applyBorder="1" applyAlignment="1" applyProtection="1">
      <alignment horizontal="center" vertical="center"/>
      <protection hidden="1"/>
    </xf>
    <xf numFmtId="20" fontId="4" fillId="0" borderId="40" xfId="0" applyNumberFormat="1" applyFont="1" applyBorder="1" applyAlignment="1" applyProtection="1">
      <alignment horizontal="center" vertical="center"/>
      <protection locked="0"/>
    </xf>
    <xf numFmtId="20" fontId="4" fillId="0" borderId="41" xfId="0" applyNumberFormat="1" applyFont="1" applyBorder="1" applyAlignment="1" applyProtection="1">
      <alignment horizontal="center" vertical="center"/>
      <protection locked="0"/>
    </xf>
    <xf numFmtId="20" fontId="4" fillId="0" borderId="37" xfId="0" applyNumberFormat="1" applyFont="1" applyFill="1" applyBorder="1" applyAlignment="1" applyProtection="1">
      <alignment horizontal="center" vertical="center"/>
      <protection locked="0"/>
    </xf>
    <xf numFmtId="20" fontId="4" fillId="0" borderId="42" xfId="0" applyNumberFormat="1" applyFont="1" applyFill="1" applyBorder="1" applyAlignment="1" applyProtection="1">
      <alignment horizontal="center" vertical="center"/>
      <protection locked="0"/>
    </xf>
    <xf numFmtId="185" fontId="0" fillId="0" borderId="32"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hidden="1"/>
    </xf>
    <xf numFmtId="184" fontId="4" fillId="0" borderId="44" xfId="0" applyNumberFormat="1" applyFont="1" applyBorder="1" applyAlignment="1">
      <alignment horizontal="center" vertical="center"/>
    </xf>
    <xf numFmtId="184" fontId="4" fillId="0" borderId="30" xfId="0" applyNumberFormat="1" applyFont="1" applyBorder="1" applyAlignment="1">
      <alignment horizontal="center" vertical="center"/>
    </xf>
    <xf numFmtId="184" fontId="4" fillId="0" borderId="46" xfId="0" applyNumberFormat="1" applyFont="1" applyBorder="1" applyAlignment="1">
      <alignment horizontal="center" vertical="center"/>
    </xf>
    <xf numFmtId="0" fontId="1" fillId="0" borderId="0" xfId="0" applyFont="1" applyBorder="1" applyAlignment="1" applyProtection="1">
      <alignment vertical="center"/>
      <protection hidden="1"/>
    </xf>
  </cellXfs>
  <cellStyles count="1">
    <cellStyle name="標準" xfId="0" builtinId="0"/>
  </cellStyles>
  <dxfs count="7">
    <dxf>
      <fill>
        <patternFill>
          <bgColor indexed="10"/>
        </patternFill>
      </fill>
    </dxf>
    <dxf>
      <fill>
        <patternFill>
          <bgColor indexed="14"/>
        </patternFill>
      </fill>
    </dxf>
    <dxf>
      <font>
        <b/>
        <i val="0"/>
        <condense val="0"/>
        <extend val="0"/>
        <color indexed="9"/>
      </font>
      <fill>
        <patternFill>
          <bgColor indexed="12"/>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4"/>
        </patternFill>
      </fill>
    </dxf>
    <dxf>
      <fill>
        <patternFill>
          <bgColor indexed="27"/>
        </patternFill>
      </fill>
    </dxf>
    <dxf>
      <font>
        <b/>
        <i val="0"/>
        <condense val="0"/>
        <extend val="0"/>
        <color indexed="9"/>
      </font>
      <fill>
        <patternFill>
          <bgColor indexed="1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179292</xdr:colOff>
      <xdr:row>0</xdr:row>
      <xdr:rowOff>2</xdr:rowOff>
    </xdr:from>
    <xdr:to>
      <xdr:col>13</xdr:col>
      <xdr:colOff>481852</xdr:colOff>
      <xdr:row>0</xdr:row>
      <xdr:rowOff>392208</xdr:rowOff>
    </xdr:to>
    <xdr:sp macro="" textlink="">
      <xdr:nvSpPr>
        <xdr:cNvPr id="2" name="横巻き 1"/>
        <xdr:cNvSpPr/>
      </xdr:nvSpPr>
      <xdr:spPr>
        <a:xfrm>
          <a:off x="1557616" y="2"/>
          <a:ext cx="5524501" cy="392206"/>
        </a:xfrm>
        <a:prstGeom prst="horizontalScroll">
          <a:avLst/>
        </a:prstGeom>
        <a:noFill/>
        <a:ln w="3175">
          <a:solidFill>
            <a:schemeClr val="tx1"/>
          </a:solidFill>
        </a:ln>
      </xdr:spPr>
      <xdr:style>
        <a:lnRef idx="2">
          <a:schemeClr val="accent6"/>
        </a:lnRef>
        <a:fillRef idx="1001">
          <a:schemeClr val="lt1"/>
        </a:fillRef>
        <a:effectRef idx="0">
          <a:schemeClr val="accent6"/>
        </a:effectRef>
        <a:fontRef idx="minor">
          <a:schemeClr val="dk1"/>
        </a:fontRef>
      </xdr:style>
      <xdr:txBody>
        <a:bodyPr vertOverflow="clip" horzOverflow="clip" rtlCol="0" anchor="t"/>
        <a:lstStyle/>
        <a:p>
          <a:pPr algn="l"/>
          <a:endParaRPr kumimoji="1" lang="ja-JP" altLang="en-US" sz="1100">
            <a:ln>
              <a:solidFill>
                <a:schemeClr val="tx1"/>
              </a:solidFill>
            </a:ln>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3"/>
  <sheetViews>
    <sheetView showGridLines="0" tabSelected="1" view="pageBreakPreview" zoomScaleNormal="100" zoomScaleSheetLayoutView="100" workbookViewId="0">
      <selection activeCell="E3" sqref="E3:H3"/>
    </sheetView>
  </sheetViews>
  <sheetFormatPr defaultColWidth="5.125" defaultRowHeight="13.5" x14ac:dyDescent="0.15"/>
  <cols>
    <col min="1" max="1" width="0.875" style="3" customWidth="1"/>
    <col min="2" max="2" width="6" style="8" customWidth="1"/>
    <col min="3" max="3" width="5.125" style="1" bestFit="1" customWidth="1"/>
    <col min="4" max="4" width="6" style="1" bestFit="1" customWidth="1"/>
    <col min="5" max="8" width="10.625" style="1" customWidth="1"/>
    <col min="9" max="9" width="6.5" style="1" customWidth="1"/>
    <col min="10" max="10" width="5" style="1" customWidth="1"/>
    <col min="11" max="11" width="2.75" style="1" customWidth="1"/>
    <col min="12" max="12" width="6.875" style="1" customWidth="1"/>
    <col min="13" max="13" width="5" style="1" customWidth="1"/>
    <col min="14" max="14" width="8.875" style="1" customWidth="1"/>
    <col min="15" max="15" width="10.625" style="5" customWidth="1"/>
    <col min="16" max="16" width="3.375" style="5" customWidth="1"/>
    <col min="17" max="17" width="2.5" style="5" customWidth="1"/>
    <col min="18" max="18" width="1.5" style="20" customWidth="1"/>
    <col min="19" max="19" width="2.25" style="20" hidden="1" customWidth="1"/>
    <col min="20" max="20" width="3.125" style="50" hidden="1" customWidth="1"/>
    <col min="21" max="21" width="4.375" style="37" hidden="1" customWidth="1"/>
    <col min="22" max="22" width="3.375" style="1" hidden="1" customWidth="1"/>
    <col min="23" max="23" width="3.25" style="1" hidden="1" customWidth="1"/>
    <col min="24" max="24" width="5" style="27" hidden="1" customWidth="1"/>
    <col min="25" max="25" width="2.75" style="26" hidden="1" customWidth="1"/>
    <col min="26" max="26" width="4.25" style="1" hidden="1" customWidth="1"/>
    <col min="27" max="16384" width="5.125" style="1"/>
  </cols>
  <sheetData>
    <row r="1" spans="1:26" ht="32.25" customHeight="1" x14ac:dyDescent="0.15">
      <c r="A1" s="2"/>
      <c r="C1" s="77" t="s">
        <v>32</v>
      </c>
      <c r="D1" s="78"/>
      <c r="E1" s="78"/>
      <c r="F1" s="78"/>
      <c r="G1" s="78"/>
      <c r="H1" s="78"/>
      <c r="I1" s="78"/>
      <c r="J1" s="78"/>
      <c r="K1" s="78"/>
      <c r="L1" s="78"/>
      <c r="M1" s="78"/>
      <c r="N1" s="78"/>
      <c r="O1" s="78"/>
      <c r="P1" s="49"/>
      <c r="Q1" s="49"/>
      <c r="R1" s="21"/>
      <c r="S1" s="21"/>
      <c r="X1" s="25"/>
    </row>
    <row r="2" spans="1:26" ht="49.5" customHeight="1" thickBot="1" x14ac:dyDescent="0.2">
      <c r="A2" s="2"/>
      <c r="C2" s="84" t="s">
        <v>34</v>
      </c>
      <c r="D2" s="85"/>
      <c r="E2" s="85"/>
      <c r="F2" s="85"/>
      <c r="G2" s="85"/>
      <c r="H2" s="85"/>
      <c r="I2" s="85"/>
      <c r="J2" s="85"/>
      <c r="K2" s="85"/>
      <c r="L2" s="85"/>
      <c r="M2" s="85"/>
      <c r="N2" s="85"/>
      <c r="O2" s="85"/>
      <c r="P2" s="48"/>
      <c r="Q2" s="48"/>
      <c r="R2" s="21"/>
      <c r="S2" s="21"/>
      <c r="X2" s="25"/>
    </row>
    <row r="3" spans="1:26" ht="21.75" customHeight="1" thickBot="1" x14ac:dyDescent="0.2">
      <c r="A3" s="2"/>
      <c r="B3" s="42"/>
      <c r="C3" s="89" t="s">
        <v>15</v>
      </c>
      <c r="D3" s="90"/>
      <c r="E3" s="91"/>
      <c r="F3" s="92"/>
      <c r="G3" s="92"/>
      <c r="H3" s="93"/>
      <c r="I3" s="65" t="s">
        <v>31</v>
      </c>
      <c r="J3" s="66"/>
      <c r="K3" s="66"/>
      <c r="L3" s="66"/>
      <c r="M3" s="66"/>
      <c r="N3" s="66"/>
      <c r="O3" s="67"/>
      <c r="P3" s="6"/>
      <c r="Q3" s="6"/>
      <c r="R3" s="21"/>
      <c r="S3" s="21"/>
    </row>
    <row r="4" spans="1:26" ht="22.5" customHeight="1" thickBot="1" x14ac:dyDescent="0.2">
      <c r="A4" s="2"/>
      <c r="B4" s="42"/>
      <c r="C4" s="89" t="s">
        <v>16</v>
      </c>
      <c r="D4" s="90"/>
      <c r="E4" s="91"/>
      <c r="F4" s="92"/>
      <c r="G4" s="92"/>
      <c r="H4" s="93"/>
      <c r="I4" s="68"/>
      <c r="J4" s="69"/>
      <c r="K4" s="69"/>
      <c r="L4" s="69"/>
      <c r="M4" s="69"/>
      <c r="N4" s="69"/>
      <c r="O4" s="70"/>
      <c r="P4" s="6"/>
      <c r="Q4" s="6"/>
      <c r="R4" s="21"/>
      <c r="S4" s="21"/>
    </row>
    <row r="5" spans="1:26" ht="22.5" customHeight="1" thickBot="1" x14ac:dyDescent="0.2">
      <c r="A5" s="2"/>
      <c r="B5" s="9"/>
      <c r="C5" s="89" t="s">
        <v>5</v>
      </c>
      <c r="D5" s="90"/>
      <c r="E5" s="94"/>
      <c r="F5" s="95"/>
      <c r="G5" s="95"/>
      <c r="H5" s="96"/>
      <c r="I5" s="71"/>
      <c r="J5" s="72"/>
      <c r="K5" s="72"/>
      <c r="L5" s="72"/>
      <c r="M5" s="72"/>
      <c r="N5" s="72"/>
      <c r="O5" s="73"/>
      <c r="X5" s="26"/>
    </row>
    <row r="6" spans="1:26" ht="21.75" customHeight="1" thickBot="1" x14ac:dyDescent="0.2">
      <c r="A6" s="2"/>
      <c r="B6" s="7"/>
      <c r="C6" s="97" t="s">
        <v>14</v>
      </c>
      <c r="D6" s="98"/>
      <c r="E6" s="103" t="s">
        <v>8</v>
      </c>
      <c r="F6" s="104"/>
      <c r="G6" s="104"/>
      <c r="H6" s="104"/>
      <c r="I6" s="105" t="s">
        <v>28</v>
      </c>
      <c r="J6" s="108" t="s">
        <v>17</v>
      </c>
      <c r="K6" s="109"/>
      <c r="L6" s="109"/>
      <c r="M6" s="109"/>
      <c r="N6" s="109"/>
      <c r="O6" s="110"/>
    </row>
    <row r="7" spans="1:26" ht="17.25" customHeight="1" thickBot="1" x14ac:dyDescent="0.2">
      <c r="A7" s="2"/>
      <c r="B7" s="7"/>
      <c r="C7" s="99"/>
      <c r="D7" s="100"/>
      <c r="E7" s="18" t="s">
        <v>0</v>
      </c>
      <c r="F7" s="18" t="s">
        <v>1</v>
      </c>
      <c r="G7" s="111" t="s">
        <v>7</v>
      </c>
      <c r="H7" s="112"/>
      <c r="I7" s="106"/>
      <c r="J7" s="111" t="s">
        <v>13</v>
      </c>
      <c r="K7" s="112"/>
      <c r="L7" s="113"/>
      <c r="M7" s="111" t="s">
        <v>18</v>
      </c>
      <c r="N7" s="113"/>
      <c r="O7" s="114" t="s">
        <v>23</v>
      </c>
      <c r="Q7" s="22"/>
      <c r="R7" s="5"/>
      <c r="S7" s="5"/>
      <c r="T7" s="51"/>
      <c r="U7" s="38"/>
    </row>
    <row r="8" spans="1:26" ht="21.75" customHeight="1" thickBot="1" x14ac:dyDescent="0.2">
      <c r="B8" s="7"/>
      <c r="C8" s="101"/>
      <c r="D8" s="102"/>
      <c r="E8" s="23">
        <v>2018</v>
      </c>
      <c r="F8" s="55">
        <v>1</v>
      </c>
      <c r="G8" s="127">
        <v>1</v>
      </c>
      <c r="H8" s="128"/>
      <c r="I8" s="106"/>
      <c r="J8" s="129">
        <v>16</v>
      </c>
      <c r="K8" s="130"/>
      <c r="L8" s="131"/>
      <c r="M8" s="132">
        <v>8</v>
      </c>
      <c r="N8" s="133"/>
      <c r="O8" s="115"/>
      <c r="Q8" s="22"/>
      <c r="R8" s="5"/>
      <c r="S8" s="5"/>
      <c r="T8" s="51"/>
      <c r="U8" s="38"/>
    </row>
    <row r="9" spans="1:26" ht="18" customHeight="1" thickBot="1" x14ac:dyDescent="0.2">
      <c r="B9" s="7"/>
      <c r="C9" s="31" t="s">
        <v>2</v>
      </c>
      <c r="D9" s="32" t="s">
        <v>4</v>
      </c>
      <c r="E9" s="33" t="s">
        <v>9</v>
      </c>
      <c r="F9" s="34" t="s">
        <v>10</v>
      </c>
      <c r="G9" s="34" t="s">
        <v>11</v>
      </c>
      <c r="H9" s="35" t="s">
        <v>12</v>
      </c>
      <c r="I9" s="107"/>
      <c r="J9" s="31" t="s">
        <v>6</v>
      </c>
      <c r="K9" s="134" t="s">
        <v>3</v>
      </c>
      <c r="L9" s="113"/>
      <c r="M9" s="31" t="s">
        <v>6</v>
      </c>
      <c r="N9" s="41" t="s">
        <v>3</v>
      </c>
      <c r="O9" s="116"/>
      <c r="Q9" s="46"/>
      <c r="R9" s="47"/>
      <c r="S9" s="5"/>
      <c r="U9" s="39"/>
    </row>
    <row r="10" spans="1:26" ht="9" customHeight="1" x14ac:dyDescent="0.15">
      <c r="B10" s="10"/>
      <c r="C10" s="159">
        <f>IF($E$8="","",DATE(E8,F8,IF(G8="",1,G8)))</f>
        <v>43101</v>
      </c>
      <c r="D10" s="160" t="str">
        <f>CHOOSE(WEEKDAY(C10),"日","月","火","水","木","金","土")</f>
        <v>月</v>
      </c>
      <c r="E10" s="161"/>
      <c r="F10" s="135"/>
      <c r="G10" s="135"/>
      <c r="H10" s="137"/>
      <c r="I10" s="155"/>
      <c r="J10" s="156" t="str">
        <f>IF(K10="","",IF(AND(I10=2,K10&gt;20/24,$J$8=16),"×",IF(AND(I10=2,K10&gt;20/24,$J$8=21),"?",IF(AND(I10&lt;2,K10&gt;$J$8/24),"×",""))))</f>
        <v/>
      </c>
      <c r="K10" s="157" t="str">
        <f>IF(COUNTBLANK(E10:H10)&gt;2,"",IF(E10&amp;H10="",((G10-F10+V10)),IF(F10&amp;H10="",(((1-E10))+G10+V10),IF(E10&amp;G10="",((1-F10)+H10+V10),((1-E10)+1+H10)))))</f>
        <v/>
      </c>
      <c r="L10" s="158"/>
      <c r="M10" s="117"/>
      <c r="N10" s="118"/>
      <c r="O10" s="119" t="str">
        <f>IF(COUNTBLANK(E10:H10)&gt;2,"",IF(E10&amp;H10="",((G10-F10)),IF(F10&amp;H10="",(((1-E10))+G10),IF(E10&amp;G10="",((1-F10)+H10),((1-E10)+1+H10)))))</f>
        <v/>
      </c>
      <c r="Q10" s="121"/>
      <c r="R10" s="43"/>
      <c r="S10" s="36" t="str">
        <f>IF(G10="","",IF(G10&lt;F10,G10+1,G10))</f>
        <v/>
      </c>
      <c r="T10" s="52">
        <f>IF(G10&gt;=F10,F12+1,F12)</f>
        <v>1</v>
      </c>
      <c r="U10" s="37" t="str">
        <f>IF(COUNTBLANK(E10:F12)&gt;4,"",IF(E10&amp;E12="",(F10-F12),IF(F10&amp;F12="",(E10-E12),IF(E10&amp;F12="",((F10+1)-E12-W10),0))))</f>
        <v/>
      </c>
      <c r="V10" s="1">
        <f>IF(U10="",0,IF(U10&lt;0,0,U10))</f>
        <v>0</v>
      </c>
      <c r="W10" s="1">
        <f>IF(G12="",0,IF(F10&gt;=G12,F10-G12,0))</f>
        <v>0</v>
      </c>
      <c r="X10" s="27" t="str">
        <f>IF(AND(COUNT(G9,F12)=2,H9="",E12=""),((1-G9)+1+F12),IF(AND(COUNT(H9,F12)=2,G9="",E12=""),((1-H9)+F12),""))</f>
        <v/>
      </c>
      <c r="Y10" s="27" t="str">
        <f>IF(AND(COUNT(G9,E12)=2,H9="",F12=""),((1-G9)+E12),IF(AND(COUNT(H9,E12)=2,G9="",F12=""),((1-H9)+E12),""))</f>
        <v/>
      </c>
      <c r="Z10" s="24" t="str">
        <f>IF(X10="",Y10,X10)</f>
        <v/>
      </c>
    </row>
    <row r="11" spans="1:26" ht="9" customHeight="1" thickBot="1" x14ac:dyDescent="0.2">
      <c r="B11" s="10"/>
      <c r="C11" s="150"/>
      <c r="D11" s="152"/>
      <c r="E11" s="154"/>
      <c r="F11" s="136"/>
      <c r="G11" s="136"/>
      <c r="H11" s="138"/>
      <c r="I11" s="143"/>
      <c r="J11" s="124"/>
      <c r="K11" s="146"/>
      <c r="L11" s="147"/>
      <c r="M11" s="123" t="str">
        <f>IF(N11="","",IF(AND(I10=2,N11&lt;4/24,$M$8=8),"×",IF(AND(I10=2,N11&lt;4/24,$M$8=20),"?",IF(AND(I10&lt;2,N11&lt;$M$8/24),"×",""))))</f>
        <v/>
      </c>
      <c r="N11" s="125" t="str">
        <f>IF(K10="",Z10,IF(COUNTBLANK(E12:H12)&gt;2,"",IF(H10&amp;F12="",(E12-G10),IF(H10&amp;E12="",(T10-G10),IF(G10&amp;E12="",(F12-H10),(E12-H10))))))</f>
        <v/>
      </c>
      <c r="O11" s="120"/>
      <c r="Q11" s="122"/>
      <c r="R11" s="43"/>
      <c r="S11" s="36"/>
      <c r="T11" s="52"/>
      <c r="Y11" s="27"/>
      <c r="Z11" s="24"/>
    </row>
    <row r="12" spans="1:26" ht="9" customHeight="1" x14ac:dyDescent="0.15">
      <c r="B12" s="148" t="str">
        <f t="shared" ref="B12:B32" si="0">IF(AND(DAY(C12)=1,$F$8=12),1,IF(AND(DAY(C12)=1,$F$8&lt;=11),$F$8+1,""))</f>
        <v/>
      </c>
      <c r="C12" s="149">
        <f>IF($E$8="","",C10+1)</f>
        <v>43102</v>
      </c>
      <c r="D12" s="151" t="str">
        <f t="shared" ref="D12:D70" si="1">CHOOSE(WEEKDAY(C12),"日","月","火","水","木","金","土")</f>
        <v>火</v>
      </c>
      <c r="E12" s="153"/>
      <c r="F12" s="135"/>
      <c r="G12" s="135"/>
      <c r="H12" s="140"/>
      <c r="I12" s="142"/>
      <c r="J12" s="123" t="str">
        <f>IF(K12="","",IF(AND(I12=2,K12&gt;20/24,$J$8=16),"×",IF(AND(I12=2,K12&gt;20/24,$J$8=21),"?",IF(AND(I12&lt;2,K12&gt;$J$8/24),"×",""))))</f>
        <v/>
      </c>
      <c r="K12" s="144" t="str">
        <f>IF(COUNTBLANK(E12:H12)&gt;2,"",IF(E12&amp;H12="",((G12-F12+V12)),IF(F12&amp;H12="",(((1-E12))+G12+V12),IF(E12&amp;G12="",((1-F12)+H12+V12),((1-E12)+1+H12)))))</f>
        <v/>
      </c>
      <c r="L12" s="145"/>
      <c r="M12" s="124"/>
      <c r="N12" s="126"/>
      <c r="O12" s="139" t="str">
        <f>IF(COUNTBLANK(E12:H12)&gt;2,"",IF(E12&amp;H12="",((G12-F12)),IF(F12&amp;H12="",(((1-E12))+G12),IF(E12&amp;G12="",((1-F12)+H12),((1-E12)+1+H12)))))</f>
        <v/>
      </c>
      <c r="Q12" s="121"/>
      <c r="R12" s="43"/>
      <c r="S12" s="36" t="str">
        <f>IF(G12="","",IF(G12&lt;F12,G12+1,G12))</f>
        <v/>
      </c>
      <c r="T12" s="52">
        <f>IF(G12&gt;=F12,F14+1,F14)</f>
        <v>1</v>
      </c>
      <c r="U12" s="37" t="str">
        <f>IF(COUNTBLANK(E12:F14)&gt;4,"",IF(E12&amp;E14="",(F12-F14),IF(F12&amp;F14="",(E12-E14),IF(E12&amp;F14="",((F12+1)-E14-W12),0))))</f>
        <v/>
      </c>
      <c r="V12" s="1">
        <f>IF(U12="",0,IF(U12&lt;0,0,U12))</f>
        <v>0</v>
      </c>
      <c r="W12" s="1">
        <f>IF(G14="",0,IF(F12&gt;=G14,F12-G14,0))</f>
        <v>0</v>
      </c>
      <c r="X12" s="27" t="str">
        <f>IF(AND(COUNT(G10,F14)=2,H10="",E14=""),((1-G10)+1+F14),IF(AND(COUNT(H10,F14)=2,G10="",E14=""),((1-H10)+F14),""))</f>
        <v/>
      </c>
      <c r="Y12" s="27" t="str">
        <f>IF(AND(COUNT(G10,E14)=2,H10="",F14=""),((1-G10)+E14),IF(AND(COUNT(H10,E14)=2,G10="",F14=""),((1-H10)+E14),""))</f>
        <v/>
      </c>
      <c r="Z12" s="24" t="str">
        <f>IF(X12="",Y12,X12)</f>
        <v/>
      </c>
    </row>
    <row r="13" spans="1:26" ht="9" customHeight="1" thickBot="1" x14ac:dyDescent="0.2">
      <c r="B13" s="148"/>
      <c r="C13" s="150"/>
      <c r="D13" s="152"/>
      <c r="E13" s="154"/>
      <c r="F13" s="136"/>
      <c r="G13" s="136"/>
      <c r="H13" s="141"/>
      <c r="I13" s="143"/>
      <c r="J13" s="124"/>
      <c r="K13" s="146"/>
      <c r="L13" s="147"/>
      <c r="M13" s="123" t="str">
        <f>IF(N13="","",IF(AND(I12=2,N13&lt;4/24,$M$8=8),"×",IF(AND(I12=2,N13&lt;4/24,$M$8=20),"?",IF(AND(I12&lt;2,N13&lt;$M$8/24),"×",""))))</f>
        <v/>
      </c>
      <c r="N13" s="125" t="str">
        <f>IF(K12="",Z12,IF(COUNTBLANK(E14:H14)&gt;2,"",IF(H12&amp;F14="",(E14-G12),IF(H12&amp;E14="",(T12-G12),IF(G12&amp;E14="",(F14-H12),(E14-H12))))))</f>
        <v/>
      </c>
      <c r="O13" s="120"/>
      <c r="Q13" s="121"/>
      <c r="R13" s="43"/>
      <c r="S13" s="36"/>
      <c r="T13" s="52"/>
      <c r="Y13" s="27"/>
      <c r="Z13" s="24"/>
    </row>
    <row r="14" spans="1:26" ht="9" customHeight="1" x14ac:dyDescent="0.15">
      <c r="B14" s="148" t="str">
        <f t="shared" si="0"/>
        <v/>
      </c>
      <c r="C14" s="149">
        <f>IF($E$8="","",C12+1)</f>
        <v>43103</v>
      </c>
      <c r="D14" s="151" t="str">
        <f t="shared" si="1"/>
        <v>水</v>
      </c>
      <c r="E14" s="153"/>
      <c r="F14" s="135"/>
      <c r="G14" s="135"/>
      <c r="H14" s="140"/>
      <c r="I14" s="142"/>
      <c r="J14" s="123" t="str">
        <f>IF(K14="","",IF(AND(I14=2,K14&gt;20/24,$J$8=16),"×",IF(AND(I14=2,K14&gt;20/24,$J$8=21),"?",IF(AND(I14&lt;2,K14&gt;$J$8/24),"×",""))))</f>
        <v/>
      </c>
      <c r="K14" s="144" t="str">
        <f>IF(COUNTBLANK(E14:H14)&gt;2,"",IF(E14&amp;H14="",((G14-F14+V14)),IF(F14&amp;H14="",(((1-E14))+G14+V14),IF(E14&amp;G14="",((1-F14)+H14+V14),((1-E14)+1+H14)))))</f>
        <v/>
      </c>
      <c r="L14" s="145"/>
      <c r="M14" s="124"/>
      <c r="N14" s="126"/>
      <c r="O14" s="139" t="str">
        <f>IF(COUNTBLANK(E14:H14)&gt;2,"",IF(E14&amp;H14="",((G14-F14)),IF(F14&amp;H14="",(((1-E14))+G14),IF(E14&amp;G14="",((1-F14)+H14),((1-E14)+1+H14)))))</f>
        <v/>
      </c>
      <c r="Q14" s="121"/>
      <c r="R14" s="43"/>
      <c r="S14" s="36" t="str">
        <f>IF(G14="","",IF(G14&lt;F14,G14+1,G14))</f>
        <v/>
      </c>
      <c r="T14" s="52">
        <f>IF(G14&gt;=F14,F16+1,F16)</f>
        <v>1</v>
      </c>
      <c r="U14" s="37" t="str">
        <f>IF(COUNTBLANK(E14:F16)&gt;4,"",IF(E14&amp;E16="",(F14-F16),IF(F14&amp;F16="",(E14-E16),IF(E14&amp;F16="",((F14+1)-E16-W14),0))))</f>
        <v/>
      </c>
      <c r="V14" s="1">
        <f>IF(U14="",0,IF(U14&lt;0,0,U14))</f>
        <v>0</v>
      </c>
      <c r="W14" s="1">
        <f>IF(G16="",0,IF(F14&gt;=G16,F14-G16,0))</f>
        <v>0</v>
      </c>
      <c r="X14" s="27" t="str">
        <f>IF(AND(COUNT(G12,F16)=2,H12="",E16=""),((1-G12)+1+F16),IF(AND(COUNT(H12,F16)=2,G12="",E16=""),((1-H12)+F16),""))</f>
        <v/>
      </c>
      <c r="Y14" s="27" t="str">
        <f>IF(AND(COUNT(G12,E16)=2,H12="",F16=""),((1-G12)+E16),IF(AND(COUNT(H12,E16)=2,G12="",F16=""),((1-H12)+E16),""))</f>
        <v/>
      </c>
      <c r="Z14" s="24" t="str">
        <f>IF(X14="",Y14,X14)</f>
        <v/>
      </c>
    </row>
    <row r="15" spans="1:26" ht="9" customHeight="1" thickBot="1" x14ac:dyDescent="0.2">
      <c r="B15" s="148"/>
      <c r="C15" s="150"/>
      <c r="D15" s="152"/>
      <c r="E15" s="154"/>
      <c r="F15" s="136"/>
      <c r="G15" s="136"/>
      <c r="H15" s="141"/>
      <c r="I15" s="143"/>
      <c r="J15" s="124"/>
      <c r="K15" s="146"/>
      <c r="L15" s="147"/>
      <c r="M15" s="123" t="str">
        <f>IF(N15="","",IF(AND(I14=2,N15&lt;4/24,$M$8=8),"×",IF(AND(I14=2,N15&lt;4/24,$M$8=20),"?",IF(AND(I14&lt;2,N15&lt;$M$8/24),"×",""))))</f>
        <v/>
      </c>
      <c r="N15" s="125" t="str">
        <f>IF(K14="",Z14,IF(COUNTBLANK(E16:H16)&gt;2,"",IF(H14&amp;F16="",(E16-G14),IF(H14&amp;E16="",(T14-G14),IF(G14&amp;E16="",(F16-H14),(E16-H14))))))</f>
        <v/>
      </c>
      <c r="O15" s="120"/>
      <c r="Q15" s="121"/>
      <c r="R15" s="43"/>
      <c r="S15" s="36"/>
      <c r="T15" s="52"/>
      <c r="Y15" s="27"/>
      <c r="Z15" s="24"/>
    </row>
    <row r="16" spans="1:26" ht="9" customHeight="1" x14ac:dyDescent="0.15">
      <c r="B16" s="148" t="str">
        <f t="shared" si="0"/>
        <v/>
      </c>
      <c r="C16" s="149">
        <f>IF($E$8="","",C14+1)</f>
        <v>43104</v>
      </c>
      <c r="D16" s="151" t="str">
        <f t="shared" si="1"/>
        <v>木</v>
      </c>
      <c r="E16" s="153"/>
      <c r="F16" s="135"/>
      <c r="G16" s="135"/>
      <c r="H16" s="140"/>
      <c r="I16" s="142"/>
      <c r="J16" s="123" t="str">
        <f>IF(K16="","",IF(AND(I16=2,K16&gt;20/24,$J$8=16),"×",IF(AND(I16=2,K16&gt;20/24,$J$8=21),"?",IF(AND(I16&lt;2,K16&gt;$J$8/24),"×",""))))</f>
        <v/>
      </c>
      <c r="K16" s="144" t="str">
        <f>IF(COUNTBLANK(E16:H16)&gt;2,"",IF(E16&amp;H16="",((G16-F16+V16)),IF(F16&amp;H16="",(((1-E16))+G16+V16),IF(E16&amp;G16="",((1-F16)+H16+V16),((1-E16)+1+H16)))))</f>
        <v/>
      </c>
      <c r="L16" s="145"/>
      <c r="M16" s="124"/>
      <c r="N16" s="126"/>
      <c r="O16" s="139" t="str">
        <f>IF(COUNTBLANK(E16:H16)&gt;2,"",IF(E16&amp;H16="",((G16-F16)),IF(F16&amp;H16="",(((1-E16))+G16),IF(E16&amp;G16="",((1-F16)+H16),((1-E16)+1+H16)))))</f>
        <v/>
      </c>
      <c r="Q16" s="121"/>
      <c r="R16" s="43"/>
      <c r="S16" s="5" t="str">
        <f>IF(G16="","",IF(G16&lt;F16,G16+1,G16))</f>
        <v/>
      </c>
      <c r="T16" s="52">
        <f>IF(G16&gt;=F16,F18+1,F18)</f>
        <v>1</v>
      </c>
      <c r="U16" s="37" t="str">
        <f>IF(COUNTBLANK(E16:F18)&gt;4,"",IF(E16&amp;E18="",(F16-F18),IF(F16&amp;F18="",(E16-E18),IF(E16&amp;F18="",((F16+1)-E18-W16),0))))</f>
        <v/>
      </c>
      <c r="V16" s="1">
        <f>IF(U16="",0,IF(U16&lt;0,0,U16))</f>
        <v>0</v>
      </c>
      <c r="W16" s="1">
        <f>IF(G18="",0,IF(F16&gt;=G18,F16-G18,0))</f>
        <v>0</v>
      </c>
      <c r="X16" s="27" t="str">
        <f>IF(AND(COUNT(G14,F18)=2,H14="",E18=""),((1-G14)+1+F18),IF(AND(COUNT(H14,F18)=2,G14="",E18=""),((1-H14)+F18),""))</f>
        <v/>
      </c>
      <c r="Y16" s="27" t="str">
        <f>IF(AND(COUNT(G14,E18)=2,H14="",F18=""),((1-G14)+E18),IF(AND(COUNT(H14,E18)=2,G14="",F18=""),((1-H14)+E18),""))</f>
        <v/>
      </c>
      <c r="Z16" s="24" t="str">
        <f t="shared" ref="Z16:Z70" si="2">IF(X16="",Y16,X16)</f>
        <v/>
      </c>
    </row>
    <row r="17" spans="2:26" ht="9" customHeight="1" thickBot="1" x14ac:dyDescent="0.2">
      <c r="B17" s="148"/>
      <c r="C17" s="150"/>
      <c r="D17" s="152"/>
      <c r="E17" s="154"/>
      <c r="F17" s="136"/>
      <c r="G17" s="136"/>
      <c r="H17" s="141"/>
      <c r="I17" s="143"/>
      <c r="J17" s="124"/>
      <c r="K17" s="146"/>
      <c r="L17" s="147"/>
      <c r="M17" s="123" t="str">
        <f>IF(N17="","",IF(AND(I16=2,N17&lt;4/24,$M$8=8),"×",IF(AND(I16=2,N17&lt;4/24,$M$8=20),"?",IF(AND(I16&lt;2,N17&lt;$M$8/24),"×",""))))</f>
        <v/>
      </c>
      <c r="N17" s="125" t="str">
        <f>IF(K16="",Z16,IF(COUNTBLANK(E18:H18)&gt;2,"",IF(H16&amp;F18="",(E18-G16),IF(H16&amp;E18="",(T16-G16),IF(G16&amp;E18="",(F18-H16),(E18-H16))))))</f>
        <v/>
      </c>
      <c r="O17" s="120"/>
      <c r="Q17" s="121"/>
      <c r="R17" s="43"/>
      <c r="S17" s="5"/>
      <c r="T17" s="52"/>
      <c r="Y17" s="27"/>
      <c r="Z17" s="24"/>
    </row>
    <row r="18" spans="2:26" ht="9" customHeight="1" x14ac:dyDescent="0.15">
      <c r="B18" s="148" t="str">
        <f t="shared" si="0"/>
        <v/>
      </c>
      <c r="C18" s="149">
        <f>IF($E$8="","",C16+1)</f>
        <v>43105</v>
      </c>
      <c r="D18" s="151" t="str">
        <f t="shared" si="1"/>
        <v>金</v>
      </c>
      <c r="E18" s="153"/>
      <c r="F18" s="135"/>
      <c r="G18" s="135"/>
      <c r="H18" s="140"/>
      <c r="I18" s="142"/>
      <c r="J18" s="123" t="str">
        <f>IF(K18="","",IF(AND(I18=2,K18&gt;20/24,$J$8=16),"×",IF(AND(I18=2,K18&gt;20/24,$J$8=21),"?",IF(AND(I18&lt;2,K18&gt;$J$8/24),"×",""))))</f>
        <v/>
      </c>
      <c r="K18" s="144" t="str">
        <f>IF(COUNTBLANK(E18:H18)&gt;2,"",IF(E18&amp;H18="",((G18-F18+V18)),IF(F18&amp;H18="",(((1-E18))+G18+V18),IF(E18&amp;G18="",((1-F18)+H18+V18),((1-E18)+1+H18)))))</f>
        <v/>
      </c>
      <c r="L18" s="145"/>
      <c r="M18" s="124"/>
      <c r="N18" s="126"/>
      <c r="O18" s="139" t="str">
        <f>IF(COUNTBLANK(E18:H18)&gt;2,"",IF(E18&amp;H18="",((G18-F18)),IF(F18&amp;H18="",(((1-E18))+G18),IF(E18&amp;G18="",((1-F18)+H18),((1-E18)+1+H18)))))</f>
        <v/>
      </c>
      <c r="Q18" s="121"/>
      <c r="R18" s="43"/>
      <c r="S18" s="5" t="str">
        <f>IF(G18="","",IF(G18&lt;F18,G18+1,G18))</f>
        <v/>
      </c>
      <c r="T18" s="53">
        <f>IF(G18&gt;=F18,F20+1,F20)</f>
        <v>1</v>
      </c>
      <c r="U18" s="37" t="str">
        <f>IF(COUNTBLANK(E18:F20)&gt;4,"",IF(E18&amp;E20="",(F18-F20),IF(F18&amp;F20="",(E18-E20),IF(E18&amp;F20="",((F18+1)-E20-W18),0))))</f>
        <v/>
      </c>
      <c r="V18" s="1">
        <f>IF(U18="",0,IF(U18&lt;0,0,U18))</f>
        <v>0</v>
      </c>
      <c r="W18" s="1">
        <f>IF(G20="",0,IF(F18&gt;=G20,F18-G20,0))</f>
        <v>0</v>
      </c>
      <c r="X18" s="27" t="str">
        <f>IF(AND(COUNT(G16,F20)=2,H16="",E20=""),((1-G16)+1+F20),IF(AND(COUNT(H16,F20)=2,G16="",E20=""),((1-H16)+F20),""))</f>
        <v/>
      </c>
      <c r="Y18" s="27" t="str">
        <f>IF(AND(COUNT(G16,E20)=2,H16="",F20=""),((1-G16)+E20),IF(AND(COUNT(H16,E20)=2,G16="",F20=""),((1-H16)+E20),""))</f>
        <v/>
      </c>
      <c r="Z18" s="24" t="str">
        <f t="shared" si="2"/>
        <v/>
      </c>
    </row>
    <row r="19" spans="2:26" ht="9" customHeight="1" thickBot="1" x14ac:dyDescent="0.2">
      <c r="B19" s="148"/>
      <c r="C19" s="150"/>
      <c r="D19" s="152"/>
      <c r="E19" s="154"/>
      <c r="F19" s="136"/>
      <c r="G19" s="136"/>
      <c r="H19" s="141"/>
      <c r="I19" s="143"/>
      <c r="J19" s="124"/>
      <c r="K19" s="146"/>
      <c r="L19" s="147"/>
      <c r="M19" s="123" t="str">
        <f>IF(N19="","",IF(AND(I18=2,N19&lt;4/24,$M$8=8),"×",IF(AND(I18=2,N19&lt;4/24,$M$8=20),"?",IF(AND(I18&lt;2,N19&lt;$M$8/24),"×",""))))</f>
        <v/>
      </c>
      <c r="N19" s="125" t="str">
        <f>IF(K18="",Z18,IF(COUNTBLANK(E20:H20)&gt;2,"",IF(H18&amp;F20="",(E20-G18),IF(H18&amp;E20="",(T18-G18),IF(G18&amp;E20="",(F20-H18),(E20-H18))))))</f>
        <v/>
      </c>
      <c r="O19" s="120"/>
      <c r="Q19" s="121"/>
      <c r="R19" s="43"/>
      <c r="S19" s="5"/>
      <c r="T19" s="53"/>
      <c r="Y19" s="27"/>
      <c r="Z19" s="24"/>
    </row>
    <row r="20" spans="2:26" ht="9" customHeight="1" x14ac:dyDescent="0.15">
      <c r="B20" s="148" t="str">
        <f t="shared" si="0"/>
        <v/>
      </c>
      <c r="C20" s="149">
        <f>IF($E$8="","",C18+1)</f>
        <v>43106</v>
      </c>
      <c r="D20" s="151" t="str">
        <f t="shared" si="1"/>
        <v>土</v>
      </c>
      <c r="E20" s="153"/>
      <c r="F20" s="135"/>
      <c r="G20" s="135"/>
      <c r="H20" s="140"/>
      <c r="I20" s="142"/>
      <c r="J20" s="123" t="str">
        <f>IF(K20="","",IF(AND(I20=2,K20&gt;20/24,$J$8=16),"×",IF(AND(I20=2,K20&gt;20/24,$J$8=21),"?",IF(AND(I20&lt;2,K20&gt;$J$8/24),"×",""))))</f>
        <v/>
      </c>
      <c r="K20" s="144" t="str">
        <f>IF(COUNTBLANK(E20:H20)&gt;2,"",IF(E20&amp;H20="",((G20-F20+V20)),IF(F20&amp;H20="",(((1-E20))+G20+V20),IF(E20&amp;G20="",((1-F20)+H20+V20),((1-E20)+1+H20)))))</f>
        <v/>
      </c>
      <c r="L20" s="145"/>
      <c r="M20" s="124"/>
      <c r="N20" s="126"/>
      <c r="O20" s="139" t="str">
        <f>IF(COUNTBLANK(E20:H20)&gt;2,"",IF(E20&amp;H20="",((G20-F20)),IF(F20&amp;H20="",(((1-E20))+G20),IF(E20&amp;G20="",((1-F20)+H20),((1-E20)+1+H20)))))</f>
        <v/>
      </c>
      <c r="Q20" s="121"/>
      <c r="R20" s="43"/>
      <c r="S20" s="5" t="str">
        <f>IF(G20="","",IF(G20&lt;F20,G20+1,G20))</f>
        <v/>
      </c>
      <c r="T20" s="53">
        <f>IF(G20&gt;=F20,F22+1,F22)</f>
        <v>1</v>
      </c>
      <c r="U20" s="37" t="str">
        <f>IF(COUNTBLANK(E20:F22)&gt;4,"",IF(E20&amp;E22="",(F20-F22),IF(F20&amp;F22="",(E20-E22),IF(E20&amp;F22="",((F20+1)-E22-W20),0))))</f>
        <v/>
      </c>
      <c r="V20" s="1">
        <f>IF(U20="",0,IF(U20&lt;0,0,U20))</f>
        <v>0</v>
      </c>
      <c r="W20" s="1">
        <f>IF(G22="",0,IF(F20&gt;=G22,F20-G22,0))</f>
        <v>0</v>
      </c>
      <c r="X20" s="27" t="str">
        <f>IF(AND(COUNT(G18,F22)=2,H18="",E22=""),((1-G18)+1+F22),IF(AND(COUNT(H18,F22)=2,G18="",E22=""),((1-H18)+F22),""))</f>
        <v/>
      </c>
      <c r="Y20" s="27" t="str">
        <f>IF(AND(COUNT(G18,E22)=2,H18="",F22=""),((1-G18)+E22),IF(AND(COUNT(H18,E22)=2,G18="",F22=""),((1-H18)+E22),""))</f>
        <v/>
      </c>
      <c r="Z20" s="24" t="str">
        <f t="shared" si="2"/>
        <v/>
      </c>
    </row>
    <row r="21" spans="2:26" ht="9" customHeight="1" thickBot="1" x14ac:dyDescent="0.2">
      <c r="B21" s="148"/>
      <c r="C21" s="150"/>
      <c r="D21" s="152"/>
      <c r="E21" s="154"/>
      <c r="F21" s="136"/>
      <c r="G21" s="136"/>
      <c r="H21" s="141"/>
      <c r="I21" s="143"/>
      <c r="J21" s="124"/>
      <c r="K21" s="146"/>
      <c r="L21" s="147"/>
      <c r="M21" s="123" t="str">
        <f>IF(N21="","",IF(AND(I20=2,N21&lt;4/24,$M$8=8),"×",IF(AND(I20=2,N21&lt;4/24,$M$8=20),"?",IF(AND(I20&lt;2,N21&lt;$M$8/24),"×",""))))</f>
        <v/>
      </c>
      <c r="N21" s="125" t="str">
        <f>IF(K20="",Z20,IF(COUNTBLANK(E22:H22)&gt;2,"",IF(H20&amp;F22="",(E22-G20),IF(H20&amp;E22="",(T20-G20),IF(G20&amp;E22="",(F22-H20),(E22-H20))))))</f>
        <v/>
      </c>
      <c r="O21" s="120"/>
      <c r="Q21" s="121"/>
      <c r="R21" s="43"/>
      <c r="S21" s="5"/>
      <c r="T21" s="53"/>
      <c r="Y21" s="27"/>
      <c r="Z21" s="24"/>
    </row>
    <row r="22" spans="2:26" ht="9" customHeight="1" x14ac:dyDescent="0.15">
      <c r="B22" s="148" t="str">
        <f t="shared" si="0"/>
        <v/>
      </c>
      <c r="C22" s="149">
        <f>IF($E$8="","",C20+1)</f>
        <v>43107</v>
      </c>
      <c r="D22" s="151" t="str">
        <f t="shared" si="1"/>
        <v>日</v>
      </c>
      <c r="E22" s="153"/>
      <c r="F22" s="135"/>
      <c r="G22" s="135"/>
      <c r="H22" s="140"/>
      <c r="I22" s="142"/>
      <c r="J22" s="123" t="str">
        <f>IF(K22="","",IF(AND(I22=2,K22&gt;20/24,$J$8=16),"×",IF(AND(I22=2,K22&gt;20/24,$J$8=21),"?",IF(AND(I22&lt;2,K22&gt;$J$8/24),"×",""))))</f>
        <v/>
      </c>
      <c r="K22" s="144" t="str">
        <f>IF(COUNTBLANK(E22:H22)&gt;2,"",IF(E22&amp;H22="",((G22-F22+V22)),IF(F22&amp;H22="",(((1-E22))+G22+V22),IF(E22&amp;G22="",((1-F22)+H22+V22),((1-E22)+1+H22)))))</f>
        <v/>
      </c>
      <c r="L22" s="145"/>
      <c r="M22" s="124"/>
      <c r="N22" s="126"/>
      <c r="O22" s="139" t="str">
        <f>IF(COUNTBLANK(E22:H22)&gt;2,"",IF(E22&amp;H22="",((G22-F22)),IF(F22&amp;H22="",(((1-E22))+G22),IF(E22&amp;G22="",((1-F22)+H22),((1-E22)+1+H22)))))</f>
        <v/>
      </c>
      <c r="Q22" s="121"/>
      <c r="R22" s="43"/>
      <c r="S22" s="5" t="str">
        <f>IF(G22="","",IF(G22&lt;F22,G22+1,G22))</f>
        <v/>
      </c>
      <c r="T22" s="53">
        <f>IF(G22&gt;=F22,F24+1,F24)</f>
        <v>1</v>
      </c>
      <c r="U22" s="37" t="str">
        <f>IF(COUNTBLANK(E22:F24)&gt;4,"",IF(E22&amp;E24="",(F22-F24),IF(F22&amp;F24="",(E22-E24),IF(E22&amp;F24="",((F22+1)-E24-W22),0))))</f>
        <v/>
      </c>
      <c r="V22" s="1">
        <f>IF(U22="",0,IF(U22&lt;0,0,U22))</f>
        <v>0</v>
      </c>
      <c r="W22" s="1">
        <f>IF(G24="",0,IF(F22&gt;=G24,F22-G24,0))</f>
        <v>0</v>
      </c>
      <c r="X22" s="27" t="str">
        <f>IF(AND(COUNT(G20,F24)=2,H20="",E24=""),((1-G20)+1+F24),IF(AND(COUNT(H20,F24)=2,G20="",E24=""),((1-H20)+F24),""))</f>
        <v/>
      </c>
      <c r="Y22" s="27" t="str">
        <f>IF(AND(COUNT(G20,E24)=2,H20="",F24=""),((1-G20)+E24),IF(AND(COUNT(H20,E24)=2,G20="",F24=""),((1-H20)+E24),""))</f>
        <v/>
      </c>
      <c r="Z22" s="24" t="str">
        <f t="shared" si="2"/>
        <v/>
      </c>
    </row>
    <row r="23" spans="2:26" ht="9" customHeight="1" thickBot="1" x14ac:dyDescent="0.2">
      <c r="B23" s="148"/>
      <c r="C23" s="150"/>
      <c r="D23" s="152"/>
      <c r="E23" s="154"/>
      <c r="F23" s="136"/>
      <c r="G23" s="136"/>
      <c r="H23" s="141"/>
      <c r="I23" s="143"/>
      <c r="J23" s="124"/>
      <c r="K23" s="146"/>
      <c r="L23" s="147"/>
      <c r="M23" s="123" t="str">
        <f>IF(N23="","",IF(AND(I22=2,N23&lt;4/24,$M$8=8),"×",IF(AND(I22=2,N23&lt;4/24,$M$8=20),"?",IF(AND(I22&lt;2,N23&lt;$M$8/24),"×",""))))</f>
        <v/>
      </c>
      <c r="N23" s="125" t="str">
        <f>IF(K22="",Z22,IF(COUNTBLANK(E24:H24)&gt;2,"",IF(H22&amp;F24="",(E24-G22),IF(H22&amp;E24="",(T22-G22),IF(G22&amp;E24="",(F24-H22),(E24-H22))))))</f>
        <v/>
      </c>
      <c r="O23" s="120"/>
      <c r="Q23" s="121"/>
      <c r="R23" s="43"/>
      <c r="S23" s="5"/>
      <c r="T23" s="53"/>
      <c r="Y23" s="27"/>
      <c r="Z23" s="24"/>
    </row>
    <row r="24" spans="2:26" ht="9" customHeight="1" x14ac:dyDescent="0.15">
      <c r="B24" s="148" t="str">
        <f t="shared" si="0"/>
        <v/>
      </c>
      <c r="C24" s="149">
        <f>IF($E$8="","",C22+1)</f>
        <v>43108</v>
      </c>
      <c r="D24" s="151" t="str">
        <f t="shared" si="1"/>
        <v>月</v>
      </c>
      <c r="E24" s="153"/>
      <c r="F24" s="135"/>
      <c r="G24" s="135"/>
      <c r="H24" s="140"/>
      <c r="I24" s="142"/>
      <c r="J24" s="123" t="str">
        <f>IF(K24="","",IF(AND(I24=2,K24&gt;20/24,$J$8=16),"×",IF(AND(I24=2,K24&gt;20/24,$J$8=21),"?",IF(AND(I24&lt;2,K24&gt;$J$8/24),"×",""))))</f>
        <v/>
      </c>
      <c r="K24" s="144" t="str">
        <f>IF(COUNTBLANK(E24:H24)&gt;2,"",IF(E24&amp;H24="",((G24-F24+V24)),IF(F24&amp;H24="",(((1-E24))+G24+V24),IF(E24&amp;G24="",((1-F24)+H24+V24),((1-E24)+1+H24)))))</f>
        <v/>
      </c>
      <c r="L24" s="145"/>
      <c r="M24" s="124"/>
      <c r="N24" s="126"/>
      <c r="O24" s="139" t="str">
        <f>IF(COUNTBLANK(E24:H24)&gt;2,"",IF(E24&amp;H24="",((G24-F24)),IF(F24&amp;H24="",(((1-E24))+G24),IF(E24&amp;G24="",((1-F24)+H24),((1-E24)+1+H24)))))</f>
        <v/>
      </c>
      <c r="Q24" s="121"/>
      <c r="R24" s="162"/>
      <c r="S24" s="5" t="str">
        <f>IF(G24="","",IF(G24&lt;F24,G24+1,G24))</f>
        <v/>
      </c>
      <c r="T24" s="53">
        <f>IF(G24&gt;=F24,F26+1,F26)</f>
        <v>1</v>
      </c>
      <c r="U24" s="37" t="str">
        <f>IF(COUNTBLANK(E24:F26)&gt;4,"",IF(E24&amp;E26="",(F24-F26),IF(F24&amp;F26="",(E24-E26),IF(E24&amp;F26="",((F24+1)-E26-W24),0))))</f>
        <v/>
      </c>
      <c r="V24" s="1">
        <f>IF(U24="",0,IF(U24&lt;0,0,U24))</f>
        <v>0</v>
      </c>
      <c r="W24" s="1">
        <f>IF(G26="",0,IF(F24&gt;=G26,F24-G26,0))</f>
        <v>0</v>
      </c>
      <c r="X24" s="27" t="str">
        <f>IF(AND(COUNT(G22,F26)=2,H22="",E26=""),((1-G22)+1+F26),IF(AND(COUNT(H22,F26)=2,G22="",E26=""),((1-H22)+F26),""))</f>
        <v/>
      </c>
      <c r="Y24" s="27" t="str">
        <f>IF(AND(COUNT(G22,E26)=2,H22="",F26=""),((1-G22)+E26),IF(AND(COUNT(H22,E26)=2,G22="",F26=""),((1-H22)+E26),""))</f>
        <v/>
      </c>
      <c r="Z24" s="24" t="str">
        <f t="shared" si="2"/>
        <v/>
      </c>
    </row>
    <row r="25" spans="2:26" ht="9" customHeight="1" thickBot="1" x14ac:dyDescent="0.2">
      <c r="B25" s="148"/>
      <c r="C25" s="150"/>
      <c r="D25" s="152"/>
      <c r="E25" s="154"/>
      <c r="F25" s="136"/>
      <c r="G25" s="136"/>
      <c r="H25" s="141"/>
      <c r="I25" s="143"/>
      <c r="J25" s="124"/>
      <c r="K25" s="146"/>
      <c r="L25" s="147"/>
      <c r="M25" s="123" t="str">
        <f>IF(N25="","",IF(AND(I24=2,N25&lt;4/24,$M$8=8),"×",IF(AND(I24=2,N25&lt;4/24,$M$8=20),"?",IF(AND(I24&lt;2,N25&lt;$M$8/24),"×",""))))</f>
        <v/>
      </c>
      <c r="N25" s="125" t="str">
        <f>IF(K24="",Z24,IF(COUNTBLANK(E26:H26)&gt;2,"",IF(H24&amp;F26="",(E26-G24),IF(H24&amp;E26="",(T24-G24),IF(G24&amp;E26="",(F26-H24),(E26-H24))))))</f>
        <v/>
      </c>
      <c r="O25" s="120"/>
      <c r="Q25" s="121"/>
      <c r="R25" s="162"/>
      <c r="S25" s="5"/>
      <c r="T25" s="53"/>
      <c r="Y25" s="27"/>
      <c r="Z25" s="24"/>
    </row>
    <row r="26" spans="2:26" ht="9" customHeight="1" x14ac:dyDescent="0.15">
      <c r="B26" s="148" t="str">
        <f t="shared" si="0"/>
        <v/>
      </c>
      <c r="C26" s="149">
        <f>IF($E$8="","",C24+1)</f>
        <v>43109</v>
      </c>
      <c r="D26" s="151" t="str">
        <f t="shared" si="1"/>
        <v>火</v>
      </c>
      <c r="E26" s="153"/>
      <c r="F26" s="135"/>
      <c r="G26" s="135"/>
      <c r="H26" s="140"/>
      <c r="I26" s="142"/>
      <c r="J26" s="123" t="str">
        <f>IF(K26="","",IF(AND(I26=2,K26&gt;20/24,$J$8=16),"×",IF(AND(I26=2,K26&gt;20/24,$J$8=21),"?",IF(AND(I26&lt;2,K26&gt;$J$8/24),"×",""))))</f>
        <v/>
      </c>
      <c r="K26" s="144" t="str">
        <f>IF(COUNTBLANK(E26:H26)&gt;2,"",IF(E26&amp;H26="",((G26-F26+V26)),IF(F26&amp;H26="",(((1-E26))+G26+V26),IF(E26&amp;G26="",((1-F26)+H26+V26),((1-E26)+1+H26)))))</f>
        <v/>
      </c>
      <c r="L26" s="145"/>
      <c r="M26" s="124"/>
      <c r="N26" s="126"/>
      <c r="O26" s="139" t="str">
        <f>IF(COUNTBLANK(E26:H26)&gt;2,"",IF(E26&amp;H26="",((G26-F26)),IF(F26&amp;H26="",(((1-E26))+G26),IF(E26&amp;G26="",((1-F26)+H26),((1-E26)+1+H26)))))</f>
        <v/>
      </c>
      <c r="Q26" s="121"/>
      <c r="R26" s="43"/>
      <c r="S26" s="5" t="str">
        <f>IF(G26="","",IF(G26&lt;F26,G26+1,G26))</f>
        <v/>
      </c>
      <c r="T26" s="53">
        <f>IF(G26&gt;=F26,F28+1,F28)</f>
        <v>1</v>
      </c>
      <c r="U26" s="37" t="str">
        <f>IF(COUNTBLANK(E26:F28)&gt;4,"",IF(E26&amp;E28="",(F26-F28),IF(F26&amp;F28="",(E26-E28),IF(E26&amp;F28="",((F26+1)-E28-W26),0))))</f>
        <v/>
      </c>
      <c r="V26" s="1">
        <f>IF(U26="",0,IF(U26&lt;0,0,U26))</f>
        <v>0</v>
      </c>
      <c r="W26" s="1">
        <f>IF(G28="",0,IF(F26&gt;=G28,F26-G28,0))</f>
        <v>0</v>
      </c>
      <c r="X26" s="27" t="str">
        <f>IF(AND(COUNT(G24,F28)=2,H24="",E28=""),((1-G24)+1+F28),IF(AND(COUNT(H24,F28)=2,G24="",E28=""),((1-H24)+F28),""))</f>
        <v/>
      </c>
      <c r="Y26" s="27" t="str">
        <f>IF(AND(COUNT(G24,E28)=2,H24="",F28=""),((1-G24)+E28),IF(AND(COUNT(H24,E28)=2,G24="",F28=""),((1-H24)+E28),""))</f>
        <v/>
      </c>
      <c r="Z26" s="24" t="str">
        <f t="shared" si="2"/>
        <v/>
      </c>
    </row>
    <row r="27" spans="2:26" ht="9" customHeight="1" thickBot="1" x14ac:dyDescent="0.2">
      <c r="B27" s="148"/>
      <c r="C27" s="150"/>
      <c r="D27" s="152"/>
      <c r="E27" s="154"/>
      <c r="F27" s="136"/>
      <c r="G27" s="136"/>
      <c r="H27" s="141"/>
      <c r="I27" s="143"/>
      <c r="J27" s="124"/>
      <c r="K27" s="146"/>
      <c r="L27" s="147"/>
      <c r="M27" s="123" t="str">
        <f>IF(N27="","",IF(AND(I26=2,N27&lt;4/24,$M$8=8),"×",IF(AND(I26=2,N27&lt;4/24,$M$8=20),"?",IF(AND(I26&lt;2,N27&lt;$M$8/24),"×",""))))</f>
        <v/>
      </c>
      <c r="N27" s="125" t="str">
        <f>IF(K26="",Z26,IF(COUNTBLANK(E28:H28)&gt;2,"",IF(H26&amp;F28="",(E28-G26),IF(H26&amp;E28="",(T26-G26),IF(G26&amp;E28="",(F28-H26),(E28-H26))))))</f>
        <v/>
      </c>
      <c r="O27" s="120"/>
      <c r="Q27" s="121"/>
      <c r="R27" s="43"/>
      <c r="S27" s="5"/>
      <c r="T27" s="53"/>
      <c r="Y27" s="27"/>
      <c r="Z27" s="24"/>
    </row>
    <row r="28" spans="2:26" ht="9" customHeight="1" x14ac:dyDescent="0.15">
      <c r="B28" s="148" t="str">
        <f t="shared" si="0"/>
        <v/>
      </c>
      <c r="C28" s="149">
        <f>IF($E$8="","",C26+1)</f>
        <v>43110</v>
      </c>
      <c r="D28" s="151" t="str">
        <f t="shared" si="1"/>
        <v>水</v>
      </c>
      <c r="E28" s="153"/>
      <c r="F28" s="135"/>
      <c r="G28" s="135"/>
      <c r="H28" s="140"/>
      <c r="I28" s="142"/>
      <c r="J28" s="123" t="str">
        <f>IF(K28="","",IF(AND(I28=2,K28&gt;20/24,$J$8=16),"×",IF(AND(I28=2,K28&gt;20/24,$J$8=21),"?",IF(AND(I28&lt;2,K28&gt;$J$8/24),"×",""))))</f>
        <v/>
      </c>
      <c r="K28" s="144" t="str">
        <f>IF(COUNTBLANK(E28:H28)&gt;2,"",IF(E28&amp;H28="",((G28-F28+V28)),IF(F28&amp;H28="",(((1-E28))+G28+V28),IF(E28&amp;G28="",((1-F28)+H28+V28),((1-E28)+1+H28)))))</f>
        <v/>
      </c>
      <c r="L28" s="145"/>
      <c r="M28" s="124"/>
      <c r="N28" s="126"/>
      <c r="O28" s="139" t="str">
        <f>IF(COUNTBLANK(E28:H28)&gt;2,"",IF(E28&amp;H28="",((G28-F28)),IF(F28&amp;H28="",(((1-E28))+G28),IF(E28&amp;G28="",((1-F28)+H28),((1-E28)+1+H28)))))</f>
        <v/>
      </c>
      <c r="Q28" s="121"/>
      <c r="R28" s="43"/>
      <c r="S28" s="5" t="str">
        <f>IF(G28="","",IF(G28&lt;F28,G28+1,G28))</f>
        <v/>
      </c>
      <c r="T28" s="53">
        <f>IF(G28&gt;=F28,F30+1,F30)</f>
        <v>1</v>
      </c>
      <c r="U28" s="37" t="str">
        <f>IF(COUNTBLANK(E28:F30)&gt;4,"",IF(E28&amp;E30="",(F28-F30),IF(F28&amp;F30="",(E28-E30),IF(E28&amp;F30="",((F28+1)-E30-W28),0))))</f>
        <v/>
      </c>
      <c r="V28" s="1">
        <f>IF(U28="",0,IF(U28&lt;0,0,U28))</f>
        <v>0</v>
      </c>
      <c r="W28" s="1">
        <f>IF(G30="",0,IF(F28&gt;=G30,F28-G30,0))</f>
        <v>0</v>
      </c>
      <c r="X28" s="27" t="str">
        <f>IF(AND(COUNT(G26,F30)=2,H26="",E30=""),((1-G26)+1+F30),IF(AND(COUNT(H26,F30)=2,G26="",E30=""),((1-H26)+F30),""))</f>
        <v/>
      </c>
      <c r="Y28" s="27" t="str">
        <f>IF(AND(COUNT(G26,E30)=2,H26="",F30=""),((1-G26)+E30),IF(AND(COUNT(H26,E30)=2,G26="",F30=""),((1-H26)+E30),""))</f>
        <v/>
      </c>
      <c r="Z28" s="24" t="str">
        <f t="shared" si="2"/>
        <v/>
      </c>
    </row>
    <row r="29" spans="2:26" ht="9" customHeight="1" thickBot="1" x14ac:dyDescent="0.2">
      <c r="B29" s="148"/>
      <c r="C29" s="150"/>
      <c r="D29" s="152"/>
      <c r="E29" s="154"/>
      <c r="F29" s="136"/>
      <c r="G29" s="136"/>
      <c r="H29" s="141"/>
      <c r="I29" s="143"/>
      <c r="J29" s="124"/>
      <c r="K29" s="146"/>
      <c r="L29" s="147"/>
      <c r="M29" s="123" t="str">
        <f>IF(N29="","",IF(AND(I28=2,N29&lt;4/24,$M$8=8),"×",IF(AND(I28=2,N29&lt;4/24,$M$8=20),"?",IF(AND(I28&lt;2,N29&lt;$M$8/24),"×",""))))</f>
        <v/>
      </c>
      <c r="N29" s="125" t="str">
        <f>IF(K28="",Z28,IF(COUNTBLANK(E30:H30)&gt;2,"",IF(H28&amp;F30="",(E30-G28),IF(H28&amp;E30="",(T28-G28),IF(G28&amp;E30="",(F30-H28),(E30-H28))))))</f>
        <v/>
      </c>
      <c r="O29" s="120"/>
      <c r="Q29" s="121"/>
      <c r="R29" s="43"/>
      <c r="S29" s="5"/>
      <c r="T29" s="53"/>
      <c r="Y29" s="27"/>
      <c r="Z29" s="24"/>
    </row>
    <row r="30" spans="2:26" ht="9" customHeight="1" x14ac:dyDescent="0.15">
      <c r="B30" s="148" t="str">
        <f t="shared" si="0"/>
        <v/>
      </c>
      <c r="C30" s="149">
        <f>IF($E$8="","",C28+1)</f>
        <v>43111</v>
      </c>
      <c r="D30" s="151" t="str">
        <f t="shared" si="1"/>
        <v>木</v>
      </c>
      <c r="E30" s="153"/>
      <c r="F30" s="135"/>
      <c r="G30" s="135"/>
      <c r="H30" s="140"/>
      <c r="I30" s="142"/>
      <c r="J30" s="123" t="str">
        <f>IF(K30="","",IF(AND(I30=2,K30&gt;20/24,$J$8=16),"×",IF(AND(I30=2,K30&gt;20/24,$J$8=21),"?",IF(AND(I30&lt;2,K30&gt;$J$8/24),"×",""))))</f>
        <v/>
      </c>
      <c r="K30" s="144" t="str">
        <f>IF(COUNTBLANK(E30:H30)&gt;2,"",IF(E30&amp;H30="",((G30-F30+V30)),IF(F30&amp;H30="",(((1-E30))+G30+V30),IF(E30&amp;G30="",((1-F30)+H30+V30),((1-E30)+1+H30)))))</f>
        <v/>
      </c>
      <c r="L30" s="145"/>
      <c r="M30" s="124"/>
      <c r="N30" s="126"/>
      <c r="O30" s="139" t="str">
        <f>IF(COUNTBLANK(E30:H30)&gt;2,"",IF(E30&amp;H30="",((G30-F30)),IF(F30&amp;H30="",(((1-E30))+G30),IF(E30&amp;G30="",((1-F30)+H30),((1-E30)+1+H30)))))</f>
        <v/>
      </c>
      <c r="Q30" s="121"/>
      <c r="R30" s="43"/>
      <c r="S30" s="5" t="str">
        <f>IF(G30="","",IF(G30&lt;F30,G30+1,G30))</f>
        <v/>
      </c>
      <c r="T30" s="53">
        <f>IF(G30&gt;=F30,F32+1,F32)</f>
        <v>1</v>
      </c>
      <c r="U30" s="37" t="str">
        <f>IF(COUNTBLANK(E30:F32)&gt;4,"",IF(E30&amp;E32="",(F30-F32),IF(F30&amp;F32="",(E30-E32),IF(E30&amp;F32="",((F30+1)-E32-W30),0))))</f>
        <v/>
      </c>
      <c r="V30" s="1">
        <f>IF(U30="",0,IF(U30&lt;0,0,U30))</f>
        <v>0</v>
      </c>
      <c r="W30" s="1">
        <f>IF(G32="",0,IF(F30&gt;=G32,F30-G32,0))</f>
        <v>0</v>
      </c>
      <c r="X30" s="27" t="str">
        <f>IF(AND(COUNT(G28,F32)=2,H28="",E32=""),((1-G28)+1+F32),IF(AND(COUNT(H28,F32)=2,G28="",E32=""),((1-H28)+F32),""))</f>
        <v/>
      </c>
      <c r="Y30" s="27" t="str">
        <f>IF(AND(COUNT(G28,E32)=2,H28="",F32=""),((1-G28)+E32),IF(AND(COUNT(H28,E32)=2,G28="",F32=""),((1-H28)+E32),""))</f>
        <v/>
      </c>
      <c r="Z30" s="24" t="str">
        <f t="shared" si="2"/>
        <v/>
      </c>
    </row>
    <row r="31" spans="2:26" ht="9" customHeight="1" thickBot="1" x14ac:dyDescent="0.2">
      <c r="B31" s="148"/>
      <c r="C31" s="150"/>
      <c r="D31" s="152"/>
      <c r="E31" s="154"/>
      <c r="F31" s="136"/>
      <c r="G31" s="136"/>
      <c r="H31" s="141"/>
      <c r="I31" s="143"/>
      <c r="J31" s="124"/>
      <c r="K31" s="146"/>
      <c r="L31" s="147"/>
      <c r="M31" s="123" t="str">
        <f>IF(N31="","",IF(AND(I30=2,N31&lt;4/24,$M$8=8),"×",IF(AND(I30=2,N31&lt;4/24,$M$8=20),"?",IF(AND(I30&lt;2,N31&lt;$M$8/24),"×",""))))</f>
        <v/>
      </c>
      <c r="N31" s="125" t="str">
        <f>IF(K30="",Z30,IF(COUNTBLANK(E32:H32)&gt;2,"",IF(H30&amp;F32="",(E32-G30),IF(H30&amp;E32="",(T30-G30),IF(G30&amp;E32="",(F32-H30),(E32-H30))))))</f>
        <v/>
      </c>
      <c r="O31" s="120"/>
      <c r="Q31" s="121"/>
      <c r="R31" s="43"/>
      <c r="S31" s="5"/>
      <c r="T31" s="53"/>
      <c r="Y31" s="27"/>
      <c r="Z31" s="24"/>
    </row>
    <row r="32" spans="2:26" ht="9" customHeight="1" x14ac:dyDescent="0.15">
      <c r="B32" s="148" t="str">
        <f t="shared" si="0"/>
        <v/>
      </c>
      <c r="C32" s="149">
        <f>IF($E$8="","",C30+1)</f>
        <v>43112</v>
      </c>
      <c r="D32" s="151" t="str">
        <f t="shared" si="1"/>
        <v>金</v>
      </c>
      <c r="E32" s="153"/>
      <c r="F32" s="135"/>
      <c r="G32" s="135"/>
      <c r="H32" s="140"/>
      <c r="I32" s="142"/>
      <c r="J32" s="123" t="str">
        <f>IF(K32="","",IF(AND(I32=2,K32&gt;20/24,$J$8=16),"×",IF(AND(I32=2,K32&gt;20/24,$J$8=21),"?",IF(AND(I32&lt;2,K32&gt;$J$8/24),"×",""))))</f>
        <v/>
      </c>
      <c r="K32" s="144" t="str">
        <f>IF(COUNTBLANK(E32:H32)&gt;2,"",IF(E32&amp;H32="",((G32-F32+V32)),IF(F32&amp;H32="",(((1-E32))+G32+V32),IF(E32&amp;G32="",((1-F32)+H32+V32),((1-E32)+1+H32)))))</f>
        <v/>
      </c>
      <c r="L32" s="145"/>
      <c r="M32" s="124"/>
      <c r="N32" s="126"/>
      <c r="O32" s="139" t="str">
        <f>IF(COUNTBLANK(E32:H32)&gt;2,"",IF(E32&amp;H32="",((G32-F32)),IF(F32&amp;H32="",(((1-E32))+G32),IF(E32&amp;G32="",((1-F32)+H32),((1-E32)+1+H32)))))</f>
        <v/>
      </c>
      <c r="Q32" s="121"/>
      <c r="R32" s="43"/>
      <c r="S32" s="5" t="str">
        <f>IF(G32="","",IF(G32&lt;F32,G32+1,G32))</f>
        <v/>
      </c>
      <c r="T32" s="53">
        <f>IF(G32&gt;=F32,F34+1,F34)</f>
        <v>1</v>
      </c>
      <c r="U32" s="37" t="str">
        <f>IF(COUNTBLANK(E32:F34)&gt;4,"",IF(E32&amp;E34="",(F32-F34),IF(F32&amp;F34="",(E32-E34),IF(E32&amp;F34="",((F32+1)-E34-W32),0))))</f>
        <v/>
      </c>
      <c r="V32" s="1">
        <f>IF(U32="",0,IF(U32&lt;0,0,U32))</f>
        <v>0</v>
      </c>
      <c r="W32" s="1">
        <f>IF(G34="",0,IF(F32&gt;=G34,F32-G34,0))</f>
        <v>0</v>
      </c>
      <c r="X32" s="27" t="str">
        <f>IF(AND(COUNT(G30,F34)=2,H30="",E34=""),((1-G30)+1+F34),IF(AND(COUNT(H30,F34)=2,G30="",E34=""),((1-H30)+F34),""))</f>
        <v/>
      </c>
      <c r="Y32" s="27" t="str">
        <f>IF(AND(COUNT(G30,E34)=2,H30="",F34=""),((1-G30)+E34),IF(AND(COUNT(H30,E34)=2,G30="",F34=""),((1-H30)+E34),""))</f>
        <v/>
      </c>
      <c r="Z32" s="24" t="str">
        <f t="shared" si="2"/>
        <v/>
      </c>
    </row>
    <row r="33" spans="2:26" ht="9" customHeight="1" thickBot="1" x14ac:dyDescent="0.2">
      <c r="B33" s="148"/>
      <c r="C33" s="150"/>
      <c r="D33" s="152"/>
      <c r="E33" s="154"/>
      <c r="F33" s="136"/>
      <c r="G33" s="136"/>
      <c r="H33" s="141"/>
      <c r="I33" s="143"/>
      <c r="J33" s="124"/>
      <c r="K33" s="146"/>
      <c r="L33" s="147"/>
      <c r="M33" s="123" t="str">
        <f>IF(N33="","",IF(AND(I32=2,N33&lt;4/24,$M$8=8),"×",IF(AND(I32=2,N33&lt;4/24,$M$8=20),"?",IF(AND(I32&lt;2,N33&lt;$M$8/24),"×",""))))</f>
        <v/>
      </c>
      <c r="N33" s="125" t="str">
        <f>IF(K32="",Z32,IF(COUNTBLANK(E34:H34)&gt;2,"",IF(H32&amp;F34="",(E34-G32),IF(H32&amp;E34="",(T32-G32),IF(G32&amp;E34="",(F34-H32),(E34-H32))))))</f>
        <v/>
      </c>
      <c r="O33" s="120"/>
      <c r="Q33" s="121"/>
      <c r="R33" s="43"/>
      <c r="S33" s="5"/>
      <c r="T33" s="53"/>
      <c r="Y33" s="27"/>
      <c r="Z33" s="24"/>
    </row>
    <row r="34" spans="2:26" ht="9" customHeight="1" x14ac:dyDescent="0.15">
      <c r="B34" s="148" t="str">
        <f>IF(AND(DAY(C34)=1,$F$8=12),1,IF(AND(DAY(C34)=1,$F$8&lt;=11),$F$8+1,""))</f>
        <v/>
      </c>
      <c r="C34" s="149">
        <f>IF($E$8="","",C32+1)</f>
        <v>43113</v>
      </c>
      <c r="D34" s="151" t="str">
        <f t="shared" si="1"/>
        <v>土</v>
      </c>
      <c r="E34" s="153"/>
      <c r="F34" s="135"/>
      <c r="G34" s="135"/>
      <c r="H34" s="140"/>
      <c r="I34" s="142"/>
      <c r="J34" s="123" t="str">
        <f>IF(K34="","",IF(AND(I34=2,K34&gt;20/24,$J$8=16),"×",IF(AND(I34=2,K34&gt;20/24,$J$8=21),"?",IF(AND(I34&lt;2,K34&gt;$J$8/24),"×",""))))</f>
        <v/>
      </c>
      <c r="K34" s="144" t="str">
        <f>IF(COUNTBLANK(E34:H34)&gt;2,"",IF(E34&amp;H34="",((G34-F34+V34)),IF(F34&amp;H34="",(((1-E34))+G34+V34),IF(E34&amp;G34="",((1-F34)+H34+V34),((1-E34)+1+H34)))))</f>
        <v/>
      </c>
      <c r="L34" s="145"/>
      <c r="M34" s="124"/>
      <c r="N34" s="126"/>
      <c r="O34" s="139" t="str">
        <f>IF(COUNTBLANK(E34:H34)&gt;2,"",IF(E34&amp;H34="",((G34-F34)),IF(F34&amp;H34="",(((1-E34))+G34),IF(E34&amp;G34="",((1-F34)+H34),((1-E34)+1+H34)))))</f>
        <v/>
      </c>
      <c r="Q34" s="121"/>
      <c r="R34" s="43"/>
      <c r="S34" s="5" t="str">
        <f>IF(G34="","",IF(G34&lt;F34,G34+1,G34))</f>
        <v/>
      </c>
      <c r="T34" s="53">
        <f>IF(G34&gt;=F34,F36+1,F36)</f>
        <v>1</v>
      </c>
      <c r="U34" s="37" t="str">
        <f>IF(COUNTBLANK(E34:F36)&gt;4,"",IF(E34&amp;E36="",(F34-F36),IF(F34&amp;F36="",(E34-E36),IF(E34&amp;F36="",((F34+1)-E36-W34),0))))</f>
        <v/>
      </c>
      <c r="V34" s="1">
        <f>IF(U34="",0,IF(U34&lt;0,0,U34))</f>
        <v>0</v>
      </c>
      <c r="W34" s="1">
        <f>IF(G36="",0,IF(F34&gt;=G36,F34-G36,0))</f>
        <v>0</v>
      </c>
      <c r="X34" s="27" t="str">
        <f>IF(AND(COUNT(G32,F36)=2,H32="",E36=""),((1-G32)+1+F36),IF(AND(COUNT(H32,F36)=2,G32="",E36=""),((1-H32)+F36),""))</f>
        <v/>
      </c>
      <c r="Y34" s="27" t="str">
        <f>IF(AND(COUNT(G32,E36)=2,H32="",F36=""),((1-G32)+E36),IF(AND(COUNT(H32,E36)=2,G32="",F36=""),((1-H32)+E36),""))</f>
        <v/>
      </c>
      <c r="Z34" s="24" t="str">
        <f t="shared" si="2"/>
        <v/>
      </c>
    </row>
    <row r="35" spans="2:26" ht="9" customHeight="1" thickBot="1" x14ac:dyDescent="0.2">
      <c r="B35" s="148"/>
      <c r="C35" s="150"/>
      <c r="D35" s="152"/>
      <c r="E35" s="163"/>
      <c r="F35" s="136"/>
      <c r="G35" s="136"/>
      <c r="H35" s="141"/>
      <c r="I35" s="143"/>
      <c r="J35" s="124"/>
      <c r="K35" s="146"/>
      <c r="L35" s="147"/>
      <c r="M35" s="123" t="str">
        <f>IF(N35="","",IF(AND(I34=2,N35&lt;4/24,$M$8=8),"×",IF(AND(I34=2,N35&lt;4/24,$M$8=20),"?",IF(AND(I34&lt;2,N35&lt;$M$8/24),"×",""))))</f>
        <v/>
      </c>
      <c r="N35" s="125" t="str">
        <f>IF(K34="",Z34,IF(COUNTBLANK(E36:H36)&gt;2,"",IF(H34&amp;F36="",(E36-G34),IF(H34&amp;E36="",(T34-G34),IF(G34&amp;E36="",(F36-H34),(E36-H34))))))</f>
        <v/>
      </c>
      <c r="O35" s="120"/>
      <c r="Q35" s="121"/>
      <c r="R35" s="43"/>
      <c r="S35" s="5"/>
      <c r="T35" s="53"/>
      <c r="Y35" s="27"/>
      <c r="Z35" s="24"/>
    </row>
    <row r="36" spans="2:26" ht="9" customHeight="1" x14ac:dyDescent="0.15">
      <c r="B36" s="148" t="str">
        <f t="shared" ref="B36:B70" si="3">IF(AND(DAY(C36)=1,$F$8=12),1,IF(AND(DAY(C36)=1,$F$8&lt;=11),$F$8+1,""))</f>
        <v/>
      </c>
      <c r="C36" s="149">
        <f>IF($E$8="","",C34+1)</f>
        <v>43114</v>
      </c>
      <c r="D36" s="151" t="str">
        <f t="shared" si="1"/>
        <v>日</v>
      </c>
      <c r="E36" s="153"/>
      <c r="F36" s="135"/>
      <c r="G36" s="135"/>
      <c r="H36" s="140"/>
      <c r="I36" s="142"/>
      <c r="J36" s="123" t="str">
        <f>IF(K36="","",IF(AND(I36=2,K36&gt;20/24,$J$8=16),"×",IF(AND(I36=2,K36&gt;20/24,$J$8=21),"?",IF(AND(I36&lt;2,K36&gt;$J$8/24),"×",""))))</f>
        <v/>
      </c>
      <c r="K36" s="144" t="str">
        <f>IF(COUNTBLANK(E36:H36)&gt;2,"",IF(E36&amp;H36="",((G36-F36+V36)),IF(F36&amp;H36="",(((1-E36))+G36+V36),IF(E36&amp;G36="",((1-F36)+H36+V36),((1-E36)+1+H36)))))</f>
        <v/>
      </c>
      <c r="L36" s="145"/>
      <c r="M36" s="124"/>
      <c r="N36" s="126"/>
      <c r="O36" s="139" t="str">
        <f>IF(COUNTBLANK(E36:H36)&gt;2,"",IF(E36&amp;H36="",((G36-F36)),IF(F36&amp;H36="",(((1-E36))+G36),IF(E36&amp;G36="",((1-F36)+H36),((1-E36)+1+H36)))))</f>
        <v/>
      </c>
      <c r="Q36" s="121"/>
      <c r="R36" s="43"/>
      <c r="S36" s="5" t="str">
        <f>IF(G36="","",IF(G36&lt;F36,G36+1,G36))</f>
        <v/>
      </c>
      <c r="T36" s="53">
        <f>IF(G36&gt;=F36,F38+1,F38)</f>
        <v>1</v>
      </c>
      <c r="U36" s="37" t="str">
        <f>IF(COUNTBLANK(E36:F38)&gt;4,"",IF(E36&amp;E38="",(F36-F38),IF(F36&amp;F38="",(E36-E38),IF(E36&amp;F38="",((F36+1)-E38-W36),0))))</f>
        <v/>
      </c>
      <c r="V36" s="1">
        <f>IF(U36="",0,IF(U36&lt;0,0,U36))</f>
        <v>0</v>
      </c>
      <c r="W36" s="1">
        <f>IF(G38="",0,IF(F36&gt;=G38,F36-G38,0))</f>
        <v>0</v>
      </c>
      <c r="X36" s="27" t="str">
        <f>IF(AND(COUNT(G34,F38)=2,H34="",E38=""),((1-G34)+1+F38),IF(AND(COUNT(H34,F38)=2,G34="",E38=""),((1-H34)+F38),""))</f>
        <v/>
      </c>
      <c r="Y36" s="27" t="str">
        <f>IF(AND(COUNT(G34,E38)=2,H34="",F38=""),((1-G34)+E38),IF(AND(COUNT(H34,E38)=2,G34="",F38=""),((1-H34)+E38),""))</f>
        <v/>
      </c>
      <c r="Z36" s="24" t="str">
        <f t="shared" si="2"/>
        <v/>
      </c>
    </row>
    <row r="37" spans="2:26" ht="9" customHeight="1" thickBot="1" x14ac:dyDescent="0.2">
      <c r="B37" s="148"/>
      <c r="C37" s="150"/>
      <c r="D37" s="152"/>
      <c r="E37" s="154"/>
      <c r="F37" s="136"/>
      <c r="G37" s="136"/>
      <c r="H37" s="141"/>
      <c r="I37" s="143"/>
      <c r="J37" s="124"/>
      <c r="K37" s="146"/>
      <c r="L37" s="147"/>
      <c r="M37" s="123" t="str">
        <f>IF(N37="","",IF(AND(I36=2,N37&lt;4/24,$M$8=8),"×",IF(AND(I36=2,N37&lt;4/24,$M$8=20),"?",IF(AND(I36&lt;2,N37&lt;$M$8/24),"×",""))))</f>
        <v/>
      </c>
      <c r="N37" s="125" t="str">
        <f>IF(K36="",Z36,IF(COUNTBLANK(E38:H38)&gt;2,"",IF(H36&amp;F38="",(E38-G36),IF(H36&amp;E38="",(T36-G36),IF(G36&amp;E38="",(F38-H36),(E38-H36))))))</f>
        <v/>
      </c>
      <c r="O37" s="120"/>
      <c r="Q37" s="121"/>
      <c r="R37" s="43"/>
      <c r="S37" s="5"/>
      <c r="T37" s="53"/>
      <c r="Y37" s="27"/>
      <c r="Z37" s="24"/>
    </row>
    <row r="38" spans="2:26" ht="9" customHeight="1" x14ac:dyDescent="0.15">
      <c r="B38" s="148" t="str">
        <f t="shared" si="3"/>
        <v/>
      </c>
      <c r="C38" s="149">
        <f>IF($E$8="","",C36+1)</f>
        <v>43115</v>
      </c>
      <c r="D38" s="151" t="str">
        <f t="shared" si="1"/>
        <v>月</v>
      </c>
      <c r="E38" s="153"/>
      <c r="F38" s="135"/>
      <c r="G38" s="135"/>
      <c r="H38" s="140"/>
      <c r="I38" s="142"/>
      <c r="J38" s="123" t="str">
        <f>IF(K38="","",IF(AND(I38=2,K38&gt;20/24,$J$8=16),"×",IF(AND(I38=2,K38&gt;20/24,$J$8=21),"?",IF(AND(I38&lt;2,K38&gt;$J$8/24),"×",""))))</f>
        <v/>
      </c>
      <c r="K38" s="144" t="str">
        <f>IF(COUNTBLANK(E38:H38)&gt;2,"",IF(E38&amp;H38="",((G38-F38+V38)),IF(F38&amp;H38="",(((1-E38))+G38+V38),IF(E38&amp;G38="",((1-F38)+H38+V38),((1-E38)+1+H38)))))</f>
        <v/>
      </c>
      <c r="L38" s="145"/>
      <c r="M38" s="124"/>
      <c r="N38" s="126"/>
      <c r="O38" s="139" t="str">
        <f>IF(COUNTBLANK(E38:H38)&gt;2,"",IF(E38&amp;H38="",((G38-F38)),IF(F38&amp;H38="",(((1-E38))+G38),IF(E38&amp;G38="",((1-F38)+H38),((1-E38)+1+H38)))))</f>
        <v/>
      </c>
      <c r="Q38" s="121"/>
      <c r="R38" s="162"/>
      <c r="S38" s="5" t="str">
        <f>IF(G38="","",IF(G38&lt;F38,G38+1,G38))</f>
        <v/>
      </c>
      <c r="T38" s="53">
        <f>IF(G38&gt;=F38,F40+1,F40)</f>
        <v>1</v>
      </c>
      <c r="U38" s="37" t="str">
        <f>IF(COUNTBLANK(E38:F40)&gt;4,"",IF(E38&amp;E40="",(F38-F40),IF(F38&amp;F40="",(E38-E40),IF(E38&amp;F40="",((F38+1)-E40-W38),0))))</f>
        <v/>
      </c>
      <c r="V38" s="1">
        <f>IF(U38="",0,IF(U38&lt;0,0,U38))</f>
        <v>0</v>
      </c>
      <c r="W38" s="1">
        <f>IF(G40="",0,IF(F38&gt;=G40,F38-G40,0))</f>
        <v>0</v>
      </c>
      <c r="X38" s="27" t="str">
        <f>IF(AND(COUNT(G36,F40)=2,H36="",E40=""),((1-G36)+1+F40),IF(AND(COUNT(H36,F40)=2,G36="",E40=""),((1-H36)+F40),""))</f>
        <v/>
      </c>
      <c r="Y38" s="27" t="str">
        <f>IF(AND(COUNT(G36,E40)=2,H36="",F40=""),((1-G36)+E40),IF(AND(COUNT(H36,E40)=2,G36="",F40=""),((1-H36)+E40),""))</f>
        <v/>
      </c>
      <c r="Z38" s="24" t="str">
        <f t="shared" si="2"/>
        <v/>
      </c>
    </row>
    <row r="39" spans="2:26" ht="9" customHeight="1" thickBot="1" x14ac:dyDescent="0.2">
      <c r="B39" s="148"/>
      <c r="C39" s="150"/>
      <c r="D39" s="152"/>
      <c r="E39" s="163"/>
      <c r="F39" s="136"/>
      <c r="G39" s="136"/>
      <c r="H39" s="141"/>
      <c r="I39" s="143"/>
      <c r="J39" s="124"/>
      <c r="K39" s="146"/>
      <c r="L39" s="147"/>
      <c r="M39" s="123" t="str">
        <f>IF(N39="","",IF(AND(I38=2,N39&lt;4/24,$M$8=8),"×",IF(AND(I38=2,N39&lt;4/24,$M$8=20),"?",IF(AND(I38&lt;2,N39&lt;$M$8/24),"×",""))))</f>
        <v/>
      </c>
      <c r="N39" s="125" t="str">
        <f>IF(K38="",Z38,IF(COUNTBLANK(E40:H40)&gt;2,"",IF(H38&amp;F40="",(E40-G38),IF(H38&amp;E40="",(T38-G38),IF(G38&amp;E40="",(F40-H38),(E40-H38))))))</f>
        <v/>
      </c>
      <c r="O39" s="120"/>
      <c r="Q39" s="121"/>
      <c r="R39" s="162"/>
      <c r="S39" s="5"/>
      <c r="T39" s="53"/>
      <c r="Y39" s="27"/>
      <c r="Z39" s="24"/>
    </row>
    <row r="40" spans="2:26" ht="9" customHeight="1" x14ac:dyDescent="0.15">
      <c r="B40" s="148" t="str">
        <f t="shared" si="3"/>
        <v/>
      </c>
      <c r="C40" s="149">
        <f>IF($E$8="","",C38+1)</f>
        <v>43116</v>
      </c>
      <c r="D40" s="151" t="str">
        <f t="shared" si="1"/>
        <v>火</v>
      </c>
      <c r="E40" s="153"/>
      <c r="F40" s="135"/>
      <c r="G40" s="135"/>
      <c r="H40" s="140"/>
      <c r="I40" s="142"/>
      <c r="J40" s="123" t="str">
        <f>IF(K40="","",IF(AND(I40=2,K40&gt;20/24,$J$8=16),"×",IF(AND(I40=2,K40&gt;20/24,$J$8=21),"?",IF(AND(I40&lt;2,K40&gt;$J$8/24),"×",""))))</f>
        <v/>
      </c>
      <c r="K40" s="144" t="str">
        <f>IF(COUNTBLANK(E40:H40)&gt;2,"",IF(E40&amp;H40="",((G40-F40+V40)),IF(F40&amp;H40="",(((1-E40))+G40+V40),IF(E40&amp;G40="",((1-F40)+H40+V40),((1-E40)+1+H40)))))</f>
        <v/>
      </c>
      <c r="L40" s="145"/>
      <c r="M40" s="124"/>
      <c r="N40" s="126"/>
      <c r="O40" s="139" t="str">
        <f>IF(COUNTBLANK(E40:H40)&gt;2,"",IF(E40&amp;H40="",((G40-F40)),IF(F40&amp;H40="",(((1-E40))+G40),IF(E40&amp;G40="",((1-F40)+H40),((1-E40)+1+H40)))))</f>
        <v/>
      </c>
      <c r="Q40" s="121"/>
      <c r="R40" s="43"/>
      <c r="S40" s="5" t="str">
        <f>IF(G40="","",IF(G40&lt;F40,G40+1,G40))</f>
        <v/>
      </c>
      <c r="T40" s="53">
        <f>IF(G40&gt;=F40,F42+1,F42)</f>
        <v>1</v>
      </c>
      <c r="U40" s="37" t="str">
        <f>IF(COUNTBLANK(E40:F42)&gt;4,"",IF(E40&amp;E42="",(F40-F42),IF(F40&amp;F42="",(E40-E42),IF(E40&amp;F42="",((F40+1)-E42-W40),0))))</f>
        <v/>
      </c>
      <c r="V40" s="1">
        <f>IF(U40="",0,IF(U40&lt;0,0,U40))</f>
        <v>0</v>
      </c>
      <c r="W40" s="1">
        <f>IF(G42="",0,IF(F40&gt;=G42,F40-G42,0))</f>
        <v>0</v>
      </c>
      <c r="X40" s="27" t="str">
        <f>IF(AND(COUNT(G38,F42)=2,H38="",E42=""),((1-G38)+1+F42),IF(AND(COUNT(H38,F42)=2,G38="",E42=""),((1-H38)+F42),""))</f>
        <v/>
      </c>
      <c r="Y40" s="27" t="str">
        <f>IF(AND(COUNT(G38,E42)=2,H38="",F42=""),((1-G38)+E42),IF(AND(COUNT(H38,E42)=2,G38="",F42=""),((1-H38)+E42),""))</f>
        <v/>
      </c>
      <c r="Z40" s="24" t="str">
        <f t="shared" si="2"/>
        <v/>
      </c>
    </row>
    <row r="41" spans="2:26" ht="9" customHeight="1" thickBot="1" x14ac:dyDescent="0.2">
      <c r="B41" s="148"/>
      <c r="C41" s="150"/>
      <c r="D41" s="152"/>
      <c r="E41" s="163"/>
      <c r="F41" s="136"/>
      <c r="G41" s="136"/>
      <c r="H41" s="141"/>
      <c r="I41" s="143"/>
      <c r="J41" s="124"/>
      <c r="K41" s="146"/>
      <c r="L41" s="147"/>
      <c r="M41" s="123" t="str">
        <f>IF(N41="","",IF(AND(I40=2,N41&lt;4/24,$M$8=8),"×",IF(AND(I40=2,N41&lt;4/24,$M$8=20),"?",IF(AND(I40&lt;2,N41&lt;$M$8/24),"×",""))))</f>
        <v/>
      </c>
      <c r="N41" s="125" t="str">
        <f>IF(K40="",Z40,IF(COUNTBLANK(E42:H42)&gt;2,"",IF(H40&amp;F42="",(E42-G40),IF(H40&amp;E42="",(T40-G40),IF(G40&amp;E42="",(F42-H40),(E42-H40))))))</f>
        <v/>
      </c>
      <c r="O41" s="120"/>
      <c r="Q41" s="121"/>
      <c r="R41" s="43"/>
      <c r="S41" s="5"/>
      <c r="T41" s="53"/>
      <c r="Y41" s="27"/>
      <c r="Z41" s="24"/>
    </row>
    <row r="42" spans="2:26" ht="9" customHeight="1" x14ac:dyDescent="0.15">
      <c r="B42" s="148" t="str">
        <f t="shared" si="3"/>
        <v/>
      </c>
      <c r="C42" s="149">
        <f>IF($E$8="","",C40+1)</f>
        <v>43117</v>
      </c>
      <c r="D42" s="151" t="str">
        <f t="shared" si="1"/>
        <v>水</v>
      </c>
      <c r="E42" s="153"/>
      <c r="F42" s="135"/>
      <c r="G42" s="135"/>
      <c r="H42" s="140"/>
      <c r="I42" s="142"/>
      <c r="J42" s="123" t="str">
        <f>IF(K42="","",IF(AND(I42=2,K42&gt;20/24,$J$8=16),"×",IF(AND(I42=2,K42&gt;20/24,$J$8=21),"?",IF(AND(I42&lt;2,K42&gt;$J$8/24),"×",""))))</f>
        <v/>
      </c>
      <c r="K42" s="144" t="str">
        <f>IF(COUNTBLANK(E42:H42)&gt;2,"",IF(E42&amp;H42="",((G42-F42+V42)),IF(F42&amp;H42="",(((1-E42))+G42+V42),IF(E42&amp;G42="",((1-F42)+H42+V42),((1-E42)+1+H42)))))</f>
        <v/>
      </c>
      <c r="L42" s="145"/>
      <c r="M42" s="124"/>
      <c r="N42" s="126"/>
      <c r="O42" s="139" t="str">
        <f>IF(COUNTBLANK(E42:H42)&gt;2,"",IF(E42&amp;H42="",((G42-F42)),IF(F42&amp;H42="",(((1-E42))+G42),IF(E42&amp;G42="",((1-F42)+H42),((1-E42)+1+H42)))))</f>
        <v/>
      </c>
      <c r="Q42" s="121"/>
      <c r="R42" s="43"/>
      <c r="S42" s="5" t="str">
        <f>IF(G42="","",IF(G42&lt;F42,G42+1,G42))</f>
        <v/>
      </c>
      <c r="T42" s="53">
        <f>IF(G42&gt;=F42,F44+1,F44)</f>
        <v>1</v>
      </c>
      <c r="U42" s="37" t="str">
        <f>IF(COUNTBLANK(E42:F44)&gt;4,"",IF(E42&amp;E44="",(F42-F44),IF(F42&amp;F44="",(E42-E44),IF(E42&amp;F44="",((F42+1)-E44-W42),0))))</f>
        <v/>
      </c>
      <c r="V42" s="1">
        <f>IF(U42="",0,IF(U42&lt;0,0,U42))</f>
        <v>0</v>
      </c>
      <c r="W42" s="1">
        <f>IF(G44="",0,IF(F42&gt;=G44,F42-G44,0))</f>
        <v>0</v>
      </c>
      <c r="X42" s="27" t="str">
        <f>IF(AND(COUNT(G40,F44)=2,H40="",E44=""),((1-G40)+1+F44),IF(AND(COUNT(H40,F44)=2,G40="",E44=""),((1-H40)+F44),""))</f>
        <v/>
      </c>
      <c r="Y42" s="27" t="str">
        <f>IF(AND(COUNT(G40,E44)=2,H40="",F44=""),((1-G40)+E44),IF(AND(COUNT(H40,E44)=2,G40="",F44=""),((1-H40)+E44),""))</f>
        <v/>
      </c>
      <c r="Z42" s="24" t="str">
        <f t="shared" si="2"/>
        <v/>
      </c>
    </row>
    <row r="43" spans="2:26" ht="9" customHeight="1" thickBot="1" x14ac:dyDescent="0.2">
      <c r="B43" s="148"/>
      <c r="C43" s="150"/>
      <c r="D43" s="152"/>
      <c r="E43" s="154"/>
      <c r="F43" s="136"/>
      <c r="G43" s="136"/>
      <c r="H43" s="141"/>
      <c r="I43" s="143"/>
      <c r="J43" s="124"/>
      <c r="K43" s="146"/>
      <c r="L43" s="147"/>
      <c r="M43" s="123" t="str">
        <f>IF(N43="","",IF(AND(I42=2,N43&lt;4/24,$M$8=8),"×",IF(AND(I42=2,N43&lt;4/24,$M$8=20),"?",IF(AND(I42&lt;2,N43&lt;$M$8/24),"×",""))))</f>
        <v/>
      </c>
      <c r="N43" s="125" t="str">
        <f>IF(K42="",Z42,IF(COUNTBLANK(E44:H44)&gt;2,"",IF(H42&amp;F44="",(E44-G42),IF(H42&amp;E44="",(T42-G42),IF(G42&amp;E44="",(F44-H42),(E44-H42))))))</f>
        <v/>
      </c>
      <c r="O43" s="120"/>
      <c r="Q43" s="121"/>
      <c r="R43" s="43"/>
      <c r="S43" s="5"/>
      <c r="T43" s="53"/>
      <c r="Y43" s="27"/>
      <c r="Z43" s="24"/>
    </row>
    <row r="44" spans="2:26" ht="9" customHeight="1" x14ac:dyDescent="0.15">
      <c r="B44" s="148" t="str">
        <f t="shared" si="3"/>
        <v/>
      </c>
      <c r="C44" s="149">
        <f>IF($E$8="","",C42+1)</f>
        <v>43118</v>
      </c>
      <c r="D44" s="151" t="str">
        <f t="shared" si="1"/>
        <v>木</v>
      </c>
      <c r="E44" s="153"/>
      <c r="F44" s="135"/>
      <c r="G44" s="135"/>
      <c r="H44" s="140"/>
      <c r="I44" s="142"/>
      <c r="J44" s="123" t="str">
        <f>IF(K44="","",IF(AND(I44=2,K44&gt;20/24,$J$8=16),"×",IF(AND(I44=2,K44&gt;20/24,$J$8=21),"?",IF(AND(I44&lt;2,K44&gt;$J$8/24),"×",""))))</f>
        <v/>
      </c>
      <c r="K44" s="144" t="str">
        <f>IF(COUNTBLANK(E44:H44)&gt;2,"",IF(E44&amp;H44="",((G44-F44+V44)),IF(F44&amp;H44="",(((1-E44))+G44+V44),IF(E44&amp;G44="",((1-F44)+H44+V44),((1-E44)+1+H44)))))</f>
        <v/>
      </c>
      <c r="L44" s="145"/>
      <c r="M44" s="124"/>
      <c r="N44" s="126"/>
      <c r="O44" s="139" t="str">
        <f>IF(COUNTBLANK(E44:H44)&gt;2,"",IF(E44&amp;H44="",((G44-F44)),IF(F44&amp;H44="",(((1-E44))+G44),IF(E44&amp;G44="",((1-F44)+H44),((1-E44)+1+H44)))))</f>
        <v/>
      </c>
      <c r="Q44" s="121"/>
      <c r="R44" s="43"/>
      <c r="S44" s="5" t="str">
        <f>IF(G44="","",IF(G44&lt;F44,G44+1,G44))</f>
        <v/>
      </c>
      <c r="T44" s="53">
        <f>IF(G44&gt;=F44,F46+1,F46)</f>
        <v>1</v>
      </c>
      <c r="U44" s="37" t="str">
        <f>IF(COUNTBLANK(E44:F46)&gt;4,"",IF(E44&amp;E46="",(F44-F46),IF(F44&amp;F46="",(E44-E46),IF(E44&amp;F46="",((F44+1)-E46-W44),0))))</f>
        <v/>
      </c>
      <c r="V44" s="1">
        <f>IF(U44="",0,IF(U44&lt;0,0,U44))</f>
        <v>0</v>
      </c>
      <c r="W44" s="1">
        <f>IF(G46="",0,IF(F44&gt;=G46,F44-G46,0))</f>
        <v>0</v>
      </c>
      <c r="X44" s="27" t="str">
        <f>IF(AND(COUNT(G42,F46)=2,H42="",E46=""),((1-G42)+1+F46),IF(AND(COUNT(H42,F46)=2,G42="",E46=""),((1-H42)+F46),""))</f>
        <v/>
      </c>
      <c r="Y44" s="27" t="str">
        <f>IF(AND(COUNT(G42,E46)=2,H42="",F46=""),((1-G42)+E46),IF(AND(COUNT(H42,E46)=2,G42="",F46=""),((1-H42)+E46),""))</f>
        <v/>
      </c>
      <c r="Z44" s="24" t="str">
        <f t="shared" si="2"/>
        <v/>
      </c>
    </row>
    <row r="45" spans="2:26" ht="9" customHeight="1" thickBot="1" x14ac:dyDescent="0.2">
      <c r="B45" s="148"/>
      <c r="C45" s="150"/>
      <c r="D45" s="152"/>
      <c r="E45" s="154"/>
      <c r="F45" s="136"/>
      <c r="G45" s="136"/>
      <c r="H45" s="141"/>
      <c r="I45" s="143"/>
      <c r="J45" s="124"/>
      <c r="K45" s="146"/>
      <c r="L45" s="147"/>
      <c r="M45" s="123" t="str">
        <f>IF(N45="","",IF(AND(I44=2,N45&lt;4/24,$M$8=8),"×",IF(AND(I44=2,N45&lt;4/24,$M$8=20),"?",IF(AND(I44&lt;2,N45&lt;$M$8/24),"×",""))))</f>
        <v/>
      </c>
      <c r="N45" s="125" t="str">
        <f>IF(K44="",Z44,IF(COUNTBLANK(E46:H46)&gt;2,"",IF(H44&amp;F46="",(E46-G44),IF(H44&amp;E46="",(T44-G44),IF(G44&amp;E46="",(F46-H44),(E46-H44))))))</f>
        <v/>
      </c>
      <c r="O45" s="120"/>
      <c r="Q45" s="121"/>
      <c r="R45" s="43"/>
      <c r="S45" s="5"/>
      <c r="T45" s="53"/>
      <c r="Y45" s="27"/>
      <c r="Z45" s="24"/>
    </row>
    <row r="46" spans="2:26" ht="9" customHeight="1" x14ac:dyDescent="0.15">
      <c r="B46" s="148" t="str">
        <f t="shared" si="3"/>
        <v/>
      </c>
      <c r="C46" s="149">
        <f>IF($E$8="","",C44+1)</f>
        <v>43119</v>
      </c>
      <c r="D46" s="151" t="str">
        <f t="shared" si="1"/>
        <v>金</v>
      </c>
      <c r="E46" s="153"/>
      <c r="F46" s="135"/>
      <c r="G46" s="135"/>
      <c r="H46" s="140"/>
      <c r="I46" s="142"/>
      <c r="J46" s="123" t="str">
        <f>IF(K46="","",IF(AND(I46=2,K46&gt;20/24,$J$8=16),"×",IF(AND(I46=2,K46&gt;20/24,$J$8=21),"?",IF(AND(I46&lt;2,K46&gt;$J$8/24),"×",""))))</f>
        <v/>
      </c>
      <c r="K46" s="144" t="str">
        <f>IF(COUNTBLANK(E46:H46)&gt;2,"",IF(E46&amp;H46="",((G46-F46+V46)),IF(F46&amp;H46="",(((1-E46))+G46+V46),IF(E46&amp;G46="",((1-F46)+H46+V46),((1-E46)+1+H46)))))</f>
        <v/>
      </c>
      <c r="L46" s="145"/>
      <c r="M46" s="124"/>
      <c r="N46" s="126"/>
      <c r="O46" s="139" t="str">
        <f>IF(COUNTBLANK(E46:H46)&gt;2,"",IF(E46&amp;H46="",((G46-F46)),IF(F46&amp;H46="",(((1-E46))+G46),IF(E46&amp;G46="",((1-F46)+H46),((1-E46)+1+H46)))))</f>
        <v/>
      </c>
      <c r="Q46" s="121"/>
      <c r="R46" s="43"/>
      <c r="S46" s="5" t="str">
        <f>IF(G46="","",IF(G46&lt;F46,G46+1,G46))</f>
        <v/>
      </c>
      <c r="T46" s="53">
        <f>IF(G46&gt;=F46,F48+1,F48)</f>
        <v>1</v>
      </c>
      <c r="U46" s="37" t="str">
        <f>IF(COUNTBLANK(E46:F48)&gt;4,"",IF(E46&amp;E48="",(F46-F48),IF(F46&amp;F48="",(E46-E48),IF(E46&amp;F48="",((F46+1)-E48-W46),0))))</f>
        <v/>
      </c>
      <c r="V46" s="1">
        <f>IF(U46="",0,IF(U46&lt;0,0,U46))</f>
        <v>0</v>
      </c>
      <c r="W46" s="1">
        <f>IF(G48="",0,IF(F46&gt;=G48,F46-G48,0))</f>
        <v>0</v>
      </c>
      <c r="X46" s="27" t="str">
        <f>IF(AND(COUNT(G44,F48)=2,H44="",E48=""),((1-G44)+1+F48),IF(AND(COUNT(H44,F48)=2,G44="",E48=""),((1-H44)+F48),""))</f>
        <v/>
      </c>
      <c r="Y46" s="27" t="str">
        <f>IF(AND(COUNT(G44,E48)=2,H44="",F48=""),((1-G44)+E48),IF(AND(COUNT(H44,E48)=2,G44="",F48=""),((1-H44)+E48),""))</f>
        <v/>
      </c>
      <c r="Z46" s="24" t="str">
        <f t="shared" si="2"/>
        <v/>
      </c>
    </row>
    <row r="47" spans="2:26" ht="9" customHeight="1" thickBot="1" x14ac:dyDescent="0.2">
      <c r="B47" s="148"/>
      <c r="C47" s="150"/>
      <c r="D47" s="152"/>
      <c r="E47" s="163"/>
      <c r="F47" s="136"/>
      <c r="G47" s="136"/>
      <c r="H47" s="141"/>
      <c r="I47" s="143"/>
      <c r="J47" s="124"/>
      <c r="K47" s="146"/>
      <c r="L47" s="147"/>
      <c r="M47" s="123" t="str">
        <f>IF(N47="","",IF(AND(I46=2,N47&lt;4/24,$M$8=8),"×",IF(AND(I46=2,N47&lt;4/24,$M$8=20),"?",IF(AND(I46&lt;2,N47&lt;$M$8/24),"×",""))))</f>
        <v/>
      </c>
      <c r="N47" s="125" t="str">
        <f>IF(K46="",Z46,IF(COUNTBLANK(E48:H48)&gt;2,"",IF(H46&amp;F48="",(E48-G46),IF(H46&amp;E48="",(T46-G46),IF(G46&amp;E48="",(F48-H46),(E48-H46))))))</f>
        <v/>
      </c>
      <c r="O47" s="120"/>
      <c r="Q47" s="121"/>
      <c r="R47" s="43"/>
      <c r="S47" s="5"/>
      <c r="T47" s="53"/>
      <c r="Y47" s="27"/>
      <c r="Z47" s="24"/>
    </row>
    <row r="48" spans="2:26" ht="9" customHeight="1" x14ac:dyDescent="0.15">
      <c r="B48" s="148" t="str">
        <f t="shared" si="3"/>
        <v/>
      </c>
      <c r="C48" s="149">
        <f>IF($E$8="","",C46+1)</f>
        <v>43120</v>
      </c>
      <c r="D48" s="151" t="str">
        <f t="shared" si="1"/>
        <v>土</v>
      </c>
      <c r="E48" s="164"/>
      <c r="F48" s="135"/>
      <c r="G48" s="135"/>
      <c r="H48" s="140"/>
      <c r="I48" s="142"/>
      <c r="J48" s="123" t="str">
        <f>IF(K48="","",IF(AND(I48=2,K48&gt;20/24,$J$8=16),"×",IF(AND(I48=2,K48&gt;20/24,$J$8=21),"?",IF(AND(I48&lt;2,K48&gt;$J$8/24),"×",""))))</f>
        <v/>
      </c>
      <c r="K48" s="144" t="str">
        <f>IF(COUNTBLANK(E48:H48)&gt;2,"",IF(E48&amp;H48="",((G48-F48+V48)),IF(F48&amp;H48="",(((1-E48))+G48+V48),IF(E48&amp;G48="",((1-F48)+H48+V48),((1-E48)+1+H48)))))</f>
        <v/>
      </c>
      <c r="L48" s="145"/>
      <c r="M48" s="124"/>
      <c r="N48" s="126"/>
      <c r="O48" s="139" t="str">
        <f>IF(COUNTBLANK(E48:H48)&gt;2,"",IF(E48&amp;H48="",((G48-F48)),IF(F48&amp;H48="",(((1-E48))+G48),IF(E48&amp;G48="",((1-F48)+H48),((1-E48)+1+H48)))))</f>
        <v/>
      </c>
      <c r="Q48" s="121"/>
      <c r="R48" s="43"/>
      <c r="S48" s="5" t="str">
        <f>IF(G48="","",IF(G48&lt;F48,G48+1,G48))</f>
        <v/>
      </c>
      <c r="T48" s="53">
        <f>IF(G48&gt;=F48,F50+1,F50)</f>
        <v>1</v>
      </c>
      <c r="U48" s="37" t="str">
        <f>IF(COUNTBLANK(E48:F50)&gt;4,"",IF(E48&amp;E50="",(F48-F50),IF(F48&amp;F50="",(E48-E50),IF(E48&amp;F50="",((F48+1)-E50-W48),0))))</f>
        <v/>
      </c>
      <c r="V48" s="1">
        <f>IF(U48="",0,IF(U48&lt;0,0,U48))</f>
        <v>0</v>
      </c>
      <c r="W48" s="1">
        <f>IF(G50="",0,IF(F48&gt;=G50,F48-G50,0))</f>
        <v>0</v>
      </c>
      <c r="X48" s="27" t="str">
        <f>IF(AND(COUNT(G46,F50)=2,H46="",E50=""),((1-G46)+1+F50),IF(AND(COUNT(H46,F50)=2,G46="",E50=""),((1-H46)+F50),""))</f>
        <v/>
      </c>
      <c r="Y48" s="27" t="str">
        <f>IF(AND(COUNT(G46,E50)=2,H46="",F50=""),((1-G46)+E50),IF(AND(COUNT(H46,E50)=2,G46="",F50=""),((1-H46)+E50),""))</f>
        <v/>
      </c>
      <c r="Z48" s="24" t="str">
        <f t="shared" si="2"/>
        <v/>
      </c>
    </row>
    <row r="49" spans="2:26" ht="9" customHeight="1" thickBot="1" x14ac:dyDescent="0.2">
      <c r="B49" s="148"/>
      <c r="C49" s="150"/>
      <c r="D49" s="152"/>
      <c r="E49" s="163"/>
      <c r="F49" s="136"/>
      <c r="G49" s="136"/>
      <c r="H49" s="141"/>
      <c r="I49" s="143"/>
      <c r="J49" s="124"/>
      <c r="K49" s="146"/>
      <c r="L49" s="147"/>
      <c r="M49" s="123" t="str">
        <f>IF(N49="","",IF(AND(I48=2,N49&lt;4/24,$M$8=8),"×",IF(AND(I48=2,N49&lt;4/24,$M$8=20),"?",IF(AND(I48&lt;2,N49&lt;$M$8/24),"×",""))))</f>
        <v/>
      </c>
      <c r="N49" s="125" t="str">
        <f>IF(K48="",Z48,IF(COUNTBLANK(E50:H50)&gt;2,"",IF(H48&amp;F50="",(E50-G48),IF(H48&amp;E50="",(T48-G48),IF(G48&amp;E50="",(F50-H48),(E50-H48))))))</f>
        <v/>
      </c>
      <c r="O49" s="120"/>
      <c r="Q49" s="121"/>
      <c r="R49" s="43"/>
      <c r="S49" s="5"/>
      <c r="T49" s="53"/>
      <c r="Y49" s="27"/>
      <c r="Z49" s="24"/>
    </row>
    <row r="50" spans="2:26" ht="9" customHeight="1" x14ac:dyDescent="0.15">
      <c r="B50" s="148" t="str">
        <f t="shared" si="3"/>
        <v/>
      </c>
      <c r="C50" s="149">
        <f>IF($E$8="","",C48+1)</f>
        <v>43121</v>
      </c>
      <c r="D50" s="151" t="str">
        <f t="shared" si="1"/>
        <v>日</v>
      </c>
      <c r="E50" s="153"/>
      <c r="F50" s="135"/>
      <c r="G50" s="135"/>
      <c r="H50" s="140"/>
      <c r="I50" s="142"/>
      <c r="J50" s="123" t="str">
        <f>IF(K50="","",IF(AND(I50=2,K50&gt;20/24,$J$8=16),"×",IF(AND(I50=2,K50&gt;20/24,$J$8=21),"?",IF(AND(I50&lt;2,K50&gt;$J$8/24),"×",""))))</f>
        <v/>
      </c>
      <c r="K50" s="144" t="str">
        <f>IF(COUNTBLANK(E50:H50)&gt;2,"",IF(E50&amp;H50="",((G50-F50+V50)),IF(F50&amp;H50="",(((1-E50))+G50+V50),IF(E50&amp;G50="",((1-F50)+H50+V50),((1-E50)+1+H50)))))</f>
        <v/>
      </c>
      <c r="L50" s="145"/>
      <c r="M50" s="124"/>
      <c r="N50" s="126"/>
      <c r="O50" s="139" t="str">
        <f>IF(COUNTBLANK(E50:H50)&gt;2,"",IF(E50&amp;H50="",((G50-F50)),IF(F50&amp;H50="",(((1-E50))+G50),IF(E50&amp;G50="",((1-F50)+H50),((1-E50)+1+H50)))))</f>
        <v/>
      </c>
      <c r="Q50" s="121"/>
      <c r="R50" s="43"/>
      <c r="S50" s="5" t="str">
        <f>IF(G50="","",IF(G50&lt;F50,G50+1,G50))</f>
        <v/>
      </c>
      <c r="T50" s="53">
        <f>IF(G50&gt;=F50,F52+1,F52)</f>
        <v>1</v>
      </c>
      <c r="U50" s="37" t="str">
        <f>IF(COUNTBLANK(E50:F52)&gt;4,"",IF(E50&amp;E52="",(F50-F52),IF(F50&amp;F52="",(E50-E52),IF(E50&amp;F52="",((F50+1)-E52-W50),0))))</f>
        <v/>
      </c>
      <c r="V50" s="1">
        <f>IF(U50="",0,IF(U50&lt;0,0,U50))</f>
        <v>0</v>
      </c>
      <c r="W50" s="1">
        <f>IF(G52="",0,IF(F50&gt;=G52,F50-G52,0))</f>
        <v>0</v>
      </c>
      <c r="X50" s="27" t="str">
        <f>IF(AND(COUNT(G48,F52)=2,H48="",E52=""),((1-G48)+1+F52),IF(AND(COUNT(H48,F52)=2,G48="",E52=""),((1-H48)+F52),""))</f>
        <v/>
      </c>
      <c r="Y50" s="27" t="str">
        <f>IF(AND(COUNT(G48,E52)=2,H48="",F52=""),((1-G48)+E52),IF(AND(COUNT(H48,E52)=2,G48="",F52=""),((1-H48)+E52),""))</f>
        <v/>
      </c>
      <c r="Z50" s="24" t="str">
        <f t="shared" si="2"/>
        <v/>
      </c>
    </row>
    <row r="51" spans="2:26" ht="9" customHeight="1" thickBot="1" x14ac:dyDescent="0.2">
      <c r="B51" s="148"/>
      <c r="C51" s="150"/>
      <c r="D51" s="152"/>
      <c r="E51" s="163"/>
      <c r="F51" s="136"/>
      <c r="G51" s="136"/>
      <c r="H51" s="141"/>
      <c r="I51" s="143"/>
      <c r="J51" s="124"/>
      <c r="K51" s="146"/>
      <c r="L51" s="147"/>
      <c r="M51" s="123" t="str">
        <f>IF(N51="","",IF(AND(I50=2,N51&lt;4/24,$M$8=8),"×",IF(AND(I50=2,N51&lt;4/24,$M$8=20),"?",IF(AND(I50&lt;2,N51&lt;$M$8/24),"×",""))))</f>
        <v/>
      </c>
      <c r="N51" s="125" t="str">
        <f>IF(K50="",Z50,IF(COUNTBLANK(E52:H52)&gt;2,"",IF(H50&amp;F52="",(E52-G50),IF(H50&amp;E52="",(T50-G50),IF(G50&amp;E52="",(F52-H50),(E52-H50))))))</f>
        <v/>
      </c>
      <c r="O51" s="120"/>
      <c r="Q51" s="121"/>
      <c r="R51" s="43"/>
      <c r="S51" s="5"/>
      <c r="T51" s="53"/>
      <c r="Y51" s="27"/>
      <c r="Z51" s="24"/>
    </row>
    <row r="52" spans="2:26" ht="9" customHeight="1" x14ac:dyDescent="0.15">
      <c r="B52" s="148" t="str">
        <f t="shared" si="3"/>
        <v/>
      </c>
      <c r="C52" s="149">
        <f>IF($E$8="","",C50+1)</f>
        <v>43122</v>
      </c>
      <c r="D52" s="151" t="str">
        <f t="shared" si="1"/>
        <v>月</v>
      </c>
      <c r="E52" s="153"/>
      <c r="F52" s="135"/>
      <c r="G52" s="135"/>
      <c r="H52" s="140"/>
      <c r="I52" s="142"/>
      <c r="J52" s="123" t="str">
        <f>IF(K52="","",IF(AND(I52=2,K52&gt;20/24,$J$8=16),"×",IF(AND(I52=2,K52&gt;20/24,$J$8=21),"?",IF(AND(I52&lt;2,K52&gt;$J$8/24),"×",""))))</f>
        <v/>
      </c>
      <c r="K52" s="144" t="str">
        <f>IF(COUNTBLANK(E52:H52)&gt;2,"",IF(E52&amp;H52="",((G52-F52+V52)),IF(F52&amp;H52="",(((1-E52))+G52+V52),IF(E52&amp;G52="",((1-F52)+H52+V52),((1-E52)+1+H52)))))</f>
        <v/>
      </c>
      <c r="L52" s="145"/>
      <c r="M52" s="124"/>
      <c r="N52" s="126"/>
      <c r="O52" s="139" t="str">
        <f>IF(COUNTBLANK(E52:H52)&gt;2,"",IF(E52&amp;H52="",((G52-F52)),IF(F52&amp;H52="",(((1-E52))+G52),IF(E52&amp;G52="",((1-F52)+H52),((1-E52)+1+H52)))))</f>
        <v/>
      </c>
      <c r="Q52" s="121"/>
      <c r="R52" s="162"/>
      <c r="S52" s="5" t="str">
        <f>IF(G52="","",IF(G52&lt;F52,G52+1,G52))</f>
        <v/>
      </c>
      <c r="T52" s="53">
        <f>IF(G52&gt;=F52,F54+1,F54)</f>
        <v>1</v>
      </c>
      <c r="U52" s="37" t="str">
        <f>IF(COUNTBLANK(E52:F54)&gt;4,"",IF(E52&amp;E54="",(F52-F54),IF(F52&amp;F54="",(E52-E54),IF(E52&amp;F54="",((F52+1)-E54-W52),0))))</f>
        <v/>
      </c>
      <c r="V52" s="1">
        <f>IF(U52="",0,IF(U52&lt;0,0,U52))</f>
        <v>0</v>
      </c>
      <c r="W52" s="1">
        <f>IF(G54="",0,IF(F52&gt;=G54,F52-G54,0))</f>
        <v>0</v>
      </c>
      <c r="X52" s="27" t="str">
        <f>IF(AND(COUNT(G50,F54)=2,H50="",E54=""),((1-G50)+1+F54),IF(AND(COUNT(H50,F54)=2,G50="",E54=""),((1-H50)+F54),""))</f>
        <v/>
      </c>
      <c r="Y52" s="27" t="str">
        <f>IF(AND(COUNT(G50,E54)=2,H50="",F54=""),((1-G50)+E54),IF(AND(COUNT(H50,E54)=2,G50="",F54=""),((1-H50)+E54),""))</f>
        <v/>
      </c>
      <c r="Z52" s="24" t="str">
        <f t="shared" si="2"/>
        <v/>
      </c>
    </row>
    <row r="53" spans="2:26" ht="9" customHeight="1" thickBot="1" x14ac:dyDescent="0.2">
      <c r="B53" s="148"/>
      <c r="C53" s="150"/>
      <c r="D53" s="152"/>
      <c r="E53" s="163"/>
      <c r="F53" s="136"/>
      <c r="G53" s="136"/>
      <c r="H53" s="141"/>
      <c r="I53" s="143"/>
      <c r="J53" s="124"/>
      <c r="K53" s="146"/>
      <c r="L53" s="147"/>
      <c r="M53" s="123" t="str">
        <f>IF(N53="","",IF(AND(I52=2,N53&lt;4/24,$M$8=8),"×",IF(AND(I52=2,N53&lt;4/24,$M$8=20),"?",IF(AND(I52&lt;2,N53&lt;$M$8/24),"×",""))))</f>
        <v/>
      </c>
      <c r="N53" s="125" t="str">
        <f>IF(K52="",Z52,IF(COUNTBLANK(E54:H54)&gt;2,"",IF(H52&amp;F54="",(E54-G52),IF(H52&amp;E54="",(T52-G52),IF(G52&amp;E54="",(F54-H52),(E54-H52))))))</f>
        <v/>
      </c>
      <c r="O53" s="120"/>
      <c r="Q53" s="121"/>
      <c r="R53" s="162"/>
      <c r="S53" s="5"/>
      <c r="T53" s="53"/>
      <c r="Y53" s="27"/>
      <c r="Z53" s="24"/>
    </row>
    <row r="54" spans="2:26" ht="9" customHeight="1" x14ac:dyDescent="0.15">
      <c r="B54" s="148" t="str">
        <f t="shared" si="3"/>
        <v/>
      </c>
      <c r="C54" s="149">
        <f>IF($E$8="","",C52+1)</f>
        <v>43123</v>
      </c>
      <c r="D54" s="151" t="str">
        <f t="shared" si="1"/>
        <v>火</v>
      </c>
      <c r="E54" s="153"/>
      <c r="F54" s="135"/>
      <c r="G54" s="135"/>
      <c r="H54" s="140"/>
      <c r="I54" s="142"/>
      <c r="J54" s="123" t="str">
        <f>IF(K54="","",IF(AND(I54=2,K54&gt;20/24,$J$8=16),"×",IF(AND(I54=2,K54&gt;20/24,$J$8=21),"?",IF(AND(I54&lt;2,K54&gt;$J$8/24),"×",""))))</f>
        <v/>
      </c>
      <c r="K54" s="144" t="str">
        <f>IF(COUNTBLANK(E54:H54)&gt;2,"",IF(E54&amp;H54="",((G54-F54+V54)),IF(F54&amp;H54="",(((1-E54))+G54+V54),IF(E54&amp;G54="",((1-F54)+H54+V54),((1-E54)+1+H54)))))</f>
        <v/>
      </c>
      <c r="L54" s="145"/>
      <c r="M54" s="124"/>
      <c r="N54" s="126"/>
      <c r="O54" s="139" t="str">
        <f>IF(COUNTBLANK(E54:H54)&gt;2,"",IF(E54&amp;H54="",((G54-F54)),IF(F54&amp;H54="",(((1-E54))+G54),IF(E54&amp;G54="",((1-F54)+H54),((1-E54)+1+H54)))))</f>
        <v/>
      </c>
      <c r="Q54" s="121"/>
      <c r="R54" s="43"/>
      <c r="S54" s="5" t="str">
        <f>IF(G54="","",IF(G54&lt;F54,G54+1,G54))</f>
        <v/>
      </c>
      <c r="T54" s="53">
        <f>IF(G54&gt;=F54,F56+1,F56)</f>
        <v>1</v>
      </c>
      <c r="U54" s="37" t="str">
        <f>IF(COUNTBLANK(E54:F56)&gt;4,"",IF(E54&amp;E56="",(F54-F56),IF(F54&amp;F56="",(E54-E56),IF(E54&amp;F56="",((F54+1)-E56-W54),0))))</f>
        <v/>
      </c>
      <c r="V54" s="1">
        <f>IF(U54="",0,IF(U54&lt;0,0,U54))</f>
        <v>0</v>
      </c>
      <c r="W54" s="1">
        <f>IF(G56="",0,IF(F54&gt;=G56,F54-G56,0))</f>
        <v>0</v>
      </c>
      <c r="X54" s="27" t="str">
        <f>IF(AND(COUNT(G52,F56)=2,H52="",E56=""),((1-G52)+1+F56),IF(AND(COUNT(H52,F56)=2,G52="",E56=""),((1-H52)+F56),""))</f>
        <v/>
      </c>
      <c r="Y54" s="27" t="str">
        <f>IF(AND(COUNT(G52,E56)=2,H52="",F56=""),((1-G52)+E56),IF(AND(COUNT(H52,E56)=2,G52="",F56=""),((1-H52)+E56),""))</f>
        <v/>
      </c>
      <c r="Z54" s="24" t="str">
        <f t="shared" si="2"/>
        <v/>
      </c>
    </row>
    <row r="55" spans="2:26" ht="9" customHeight="1" thickBot="1" x14ac:dyDescent="0.2">
      <c r="B55" s="148"/>
      <c r="C55" s="150"/>
      <c r="D55" s="152"/>
      <c r="E55" s="154"/>
      <c r="F55" s="136"/>
      <c r="G55" s="136"/>
      <c r="H55" s="141"/>
      <c r="I55" s="143"/>
      <c r="J55" s="124"/>
      <c r="K55" s="146"/>
      <c r="L55" s="147"/>
      <c r="M55" s="123" t="str">
        <f>IF(N55="","",IF(AND(I54=2,N55&lt;4/24,$M$8=8),"×",IF(AND(I54=2,N55&lt;4/24,$M$8=20),"?",IF(AND(I54&lt;2,N55&lt;$M$8/24),"×",""))))</f>
        <v/>
      </c>
      <c r="N55" s="125" t="str">
        <f>IF(K54="",Z54,IF(COUNTBLANK(E56:H56)&gt;2,"",IF(H54&amp;F56="",(E56-G54),IF(H54&amp;E56="",(T54-G54),IF(G54&amp;E56="",(F56-H54),(E56-H54))))))</f>
        <v/>
      </c>
      <c r="O55" s="120"/>
      <c r="Q55" s="121"/>
      <c r="R55" s="43"/>
      <c r="S55" s="5"/>
      <c r="T55" s="53"/>
      <c r="Y55" s="27"/>
      <c r="Z55" s="24"/>
    </row>
    <row r="56" spans="2:26" ht="9" customHeight="1" x14ac:dyDescent="0.15">
      <c r="B56" s="148" t="str">
        <f t="shared" si="3"/>
        <v/>
      </c>
      <c r="C56" s="149">
        <f>IF($E$8="","",C54+1)</f>
        <v>43124</v>
      </c>
      <c r="D56" s="151" t="str">
        <f t="shared" si="1"/>
        <v>水</v>
      </c>
      <c r="E56" s="164"/>
      <c r="F56" s="135"/>
      <c r="G56" s="135"/>
      <c r="H56" s="140"/>
      <c r="I56" s="142"/>
      <c r="J56" s="123" t="str">
        <f>IF(K56="","",IF(AND(I56=2,K56&gt;20/24,$J$8=16),"×",IF(AND(I56=2,K56&gt;20/24,$J$8=21),"?",IF(AND(I56&lt;2,K56&gt;$J$8/24),"×",""))))</f>
        <v/>
      </c>
      <c r="K56" s="144" t="str">
        <f>IF(COUNTBLANK(E56:H56)&gt;2,"",IF(E56&amp;H56="",((G56-F56+V56)),IF(F56&amp;H56="",(((1-E56))+G56+V56),IF(E56&amp;G56="",((1-F56)+H56+V56),((1-E56)+1+H56)))))</f>
        <v/>
      </c>
      <c r="L56" s="145"/>
      <c r="M56" s="124"/>
      <c r="N56" s="126"/>
      <c r="O56" s="139" t="str">
        <f>IF(COUNTBLANK(E56:H56)&gt;2,"",IF(E56&amp;H56="",((G56-F56)),IF(F56&amp;H56="",(((1-E56))+G56),IF(E56&amp;G56="",((1-F56)+H56),((1-E56)+1+H56)))))</f>
        <v/>
      </c>
      <c r="Q56" s="121"/>
      <c r="R56" s="43"/>
      <c r="S56" s="5" t="str">
        <f>IF(G56="","",IF(G56&lt;F56,G56+1,G56))</f>
        <v/>
      </c>
      <c r="T56" s="53">
        <f>IF(G56&gt;=F56,F58+1,F58)</f>
        <v>1</v>
      </c>
      <c r="U56" s="37" t="str">
        <f>IF(COUNTBLANK(E56:F58)&gt;4,"",IF(E56&amp;E58="",(F56-F58),IF(F56&amp;F58="",(E56-E58),IF(E56&amp;F58="",((F56+1)-E58-W56),0))))</f>
        <v/>
      </c>
      <c r="V56" s="1">
        <f>IF(U56="",0,IF(U56&lt;0,0,U56))</f>
        <v>0</v>
      </c>
      <c r="W56" s="1">
        <f>IF(G58="",0,IF(F56&gt;=G58,F56-G58,0))</f>
        <v>0</v>
      </c>
      <c r="X56" s="27" t="str">
        <f>IF(AND(COUNT(G54,F58)=2,H54="",E58=""),((1-G54)+1+F58),IF(AND(COUNT(H54,F58)=2,G54="",E58=""),((1-H54)+F58),""))</f>
        <v/>
      </c>
      <c r="Y56" s="27" t="str">
        <f>IF(AND(COUNT(G54,E58)=2,H54="",F58=""),((1-G54)+E58),IF(AND(COUNT(H54,E58)=2,G54="",F58=""),((1-H54)+E58),""))</f>
        <v/>
      </c>
      <c r="Z56" s="24" t="str">
        <f t="shared" si="2"/>
        <v/>
      </c>
    </row>
    <row r="57" spans="2:26" ht="9" customHeight="1" thickBot="1" x14ac:dyDescent="0.2">
      <c r="B57" s="148"/>
      <c r="C57" s="150"/>
      <c r="D57" s="152"/>
      <c r="E57" s="163"/>
      <c r="F57" s="136"/>
      <c r="G57" s="136"/>
      <c r="H57" s="141"/>
      <c r="I57" s="143"/>
      <c r="J57" s="124"/>
      <c r="K57" s="146"/>
      <c r="L57" s="147"/>
      <c r="M57" s="123" t="str">
        <f>IF(N57="","",IF(AND(I56=2,N57&lt;4/24,$M$8=8),"×",IF(AND(I56=2,N57&lt;4/24,$M$8=20),"?",IF(AND(I56&lt;2,N57&lt;$M$8/24),"×",""))))</f>
        <v/>
      </c>
      <c r="N57" s="125" t="str">
        <f>IF(K56="",Z56,IF(COUNTBLANK(E58:H58)&gt;2,"",IF(H56&amp;F58="",(E58-G56),IF(H56&amp;E58="",(T56-G56),IF(G56&amp;E58="",(F58-H56),(E58-H56))))))</f>
        <v/>
      </c>
      <c r="O57" s="120"/>
      <c r="Q57" s="121"/>
      <c r="R57" s="43"/>
      <c r="S57" s="5"/>
      <c r="T57" s="53"/>
      <c r="Y57" s="27"/>
      <c r="Z57" s="24"/>
    </row>
    <row r="58" spans="2:26" ht="9" customHeight="1" x14ac:dyDescent="0.15">
      <c r="B58" s="148" t="str">
        <f t="shared" si="3"/>
        <v/>
      </c>
      <c r="C58" s="149">
        <f>IF($E$8="","",C56+1)</f>
        <v>43125</v>
      </c>
      <c r="D58" s="151" t="str">
        <f t="shared" si="1"/>
        <v>木</v>
      </c>
      <c r="E58" s="153"/>
      <c r="F58" s="135"/>
      <c r="G58" s="135"/>
      <c r="H58" s="140"/>
      <c r="I58" s="142"/>
      <c r="J58" s="123" t="str">
        <f>IF(K58="","",IF(AND(I58=2,K58&gt;20/24,$J$8=16),"×",IF(AND(I58=2,K58&gt;20/24,$J$8=21),"?",IF(AND(I58&lt;2,K58&gt;$J$8/24),"×",""))))</f>
        <v/>
      </c>
      <c r="K58" s="144" t="str">
        <f>IF(COUNTBLANK(E58:H58)&gt;2,"",IF(E58&amp;H58="",((G58-F58+V58)),IF(F58&amp;H58="",(((1-E58))+G58+V58),IF(E58&amp;G58="",((1-F58)+H58+V58),((1-E58)+1+H58)))))</f>
        <v/>
      </c>
      <c r="L58" s="145"/>
      <c r="M58" s="124"/>
      <c r="N58" s="126"/>
      <c r="O58" s="139" t="str">
        <f>IF(COUNTBLANK(E58:H58)&gt;2,"",IF(E58&amp;H58="",((G58-F58)),IF(F58&amp;H58="",(((1-E58))+G58),IF(E58&amp;G58="",((1-F58)+H58),((1-E58)+1+H58)))))</f>
        <v/>
      </c>
      <c r="Q58" s="121"/>
      <c r="R58" s="43"/>
      <c r="S58" s="5" t="str">
        <f>IF(G58="","",IF(G58&lt;F58,G58+1,G58))</f>
        <v/>
      </c>
      <c r="T58" s="53">
        <f>IF(G58&gt;=F58,F60+1,F60)</f>
        <v>1</v>
      </c>
      <c r="U58" s="37" t="str">
        <f>IF(COUNTBLANK(E58:F60)&gt;4,"",IF(E58&amp;E60="",(F58-F60),IF(F58&amp;F60="",(E58-E60),IF(E58&amp;F60="",((F58+1)-E60-W58),0))))</f>
        <v/>
      </c>
      <c r="V58" s="1">
        <f>IF(U58="",0,IF(U58&lt;0,0,U58))</f>
        <v>0</v>
      </c>
      <c r="W58" s="1">
        <f>IF(G60="",0,IF(F58&gt;=G60,F58-G60,0))</f>
        <v>0</v>
      </c>
      <c r="X58" s="27" t="str">
        <f>IF(AND(COUNT(G56,F60)=2,H56="",E60=""),((1-G56)+1+F60),IF(AND(COUNT(H56,F60)=2,G56="",E60=""),((1-H56)+F60),""))</f>
        <v/>
      </c>
      <c r="Y58" s="27" t="str">
        <f>IF(AND(COUNT(G56,E60)=2,H56="",F60=""),((1-G56)+E60),IF(AND(COUNT(H56,E60)=2,G56="",F60=""),((1-H56)+E60),""))</f>
        <v/>
      </c>
      <c r="Z58" s="24" t="str">
        <f t="shared" si="2"/>
        <v/>
      </c>
    </row>
    <row r="59" spans="2:26" ht="9" customHeight="1" thickBot="1" x14ac:dyDescent="0.2">
      <c r="B59" s="148"/>
      <c r="C59" s="150"/>
      <c r="D59" s="152"/>
      <c r="E59" s="154"/>
      <c r="F59" s="136"/>
      <c r="G59" s="136"/>
      <c r="H59" s="141"/>
      <c r="I59" s="143"/>
      <c r="J59" s="124"/>
      <c r="K59" s="146"/>
      <c r="L59" s="147"/>
      <c r="M59" s="123" t="str">
        <f>IF(N59="","",IF(AND(I58=2,N59&lt;4/24,$M$8=8),"×",IF(AND(I58=2,N59&lt;4/24,$M$8=20),"?",IF(AND(I58&lt;2,N59&lt;$M$8/24),"×",""))))</f>
        <v/>
      </c>
      <c r="N59" s="125" t="str">
        <f>IF(K58="",Z58,IF(COUNTBLANK(E60:H60)&gt;2,"",IF(H58&amp;F60="",(E60-G58),IF(H58&amp;E60="",(T58-G58),IF(G58&amp;E60="",(F60-H58),(E60-H58))))))</f>
        <v/>
      </c>
      <c r="O59" s="120"/>
      <c r="Q59" s="121"/>
      <c r="R59" s="43"/>
      <c r="S59" s="5"/>
      <c r="T59" s="53"/>
      <c r="Y59" s="27"/>
      <c r="Z59" s="24"/>
    </row>
    <row r="60" spans="2:26" ht="9" customHeight="1" x14ac:dyDescent="0.15">
      <c r="B60" s="148" t="str">
        <f t="shared" si="3"/>
        <v/>
      </c>
      <c r="C60" s="149">
        <f>IF($E$8="","",C58+1)</f>
        <v>43126</v>
      </c>
      <c r="D60" s="151" t="str">
        <f t="shared" si="1"/>
        <v>金</v>
      </c>
      <c r="E60" s="153"/>
      <c r="F60" s="135"/>
      <c r="G60" s="135"/>
      <c r="H60" s="140"/>
      <c r="I60" s="142"/>
      <c r="J60" s="123" t="str">
        <f>IF(K60="","",IF(AND(I60=2,K60&gt;20/24,$J$8=16),"×",IF(AND(I60=2,K60&gt;20/24,$J$8=21),"?",IF(AND(I60&lt;2,K60&gt;$J$8/24),"×",""))))</f>
        <v/>
      </c>
      <c r="K60" s="144" t="str">
        <f>IF(COUNTBLANK(E60:H60)&gt;2,"",IF(E60&amp;H60="",((G60-F60+V60)),IF(F60&amp;H60="",(((1-E60))+G60+V60),IF(E60&amp;G60="",((1-F60)+H60+V60),((1-E60)+1+H60)))))</f>
        <v/>
      </c>
      <c r="L60" s="145"/>
      <c r="M60" s="124"/>
      <c r="N60" s="126"/>
      <c r="O60" s="139" t="str">
        <f>IF(COUNTBLANK(E60:H60)&gt;2,"",IF(E60&amp;H60="",((G60-F60)),IF(F60&amp;H60="",(((1-E60))+G60),IF(E60&amp;G60="",((1-F60)+H60),((1-E60)+1+H60)))))</f>
        <v/>
      </c>
      <c r="Q60" s="121"/>
      <c r="R60" s="43"/>
      <c r="S60" s="5" t="str">
        <f>IF(G60="","",IF(G60&lt;F60,G60+1,G60))</f>
        <v/>
      </c>
      <c r="T60" s="53">
        <f>IF(G60&gt;=F60,F62+1,F62)</f>
        <v>1</v>
      </c>
      <c r="U60" s="37" t="str">
        <f>IF(COUNTBLANK(E60:F62)&gt;4,"",IF(E60&amp;E62="",(F60-F62),IF(F60&amp;F62="",(E60-E62),IF(E60&amp;F62="",((F60+1)-E62-W60),0))))</f>
        <v/>
      </c>
      <c r="V60" s="1">
        <f>IF(U60="",0,IF(U60&lt;0,0,U60))</f>
        <v>0</v>
      </c>
      <c r="W60" s="1">
        <f>IF(G62="",0,IF(F60&gt;=G62,F60-G62,0))</f>
        <v>0</v>
      </c>
      <c r="X60" s="27" t="str">
        <f>IF(AND(COUNT(G58,F62)=2,H58="",E62=""),((1-G58)+1+F62),IF(AND(COUNT(H58,F62)=2,G58="",E62=""),((1-H58)+F62),""))</f>
        <v/>
      </c>
      <c r="Y60" s="27" t="str">
        <f>IF(AND(COUNT(G58,E62)=2,H58="",F62=""),((1-G58)+E62),IF(AND(COUNT(H58,E62)=2,G58="",F62=""),((1-H58)+E62),""))</f>
        <v/>
      </c>
      <c r="Z60" s="24" t="str">
        <f t="shared" si="2"/>
        <v/>
      </c>
    </row>
    <row r="61" spans="2:26" ht="9" customHeight="1" thickBot="1" x14ac:dyDescent="0.2">
      <c r="B61" s="148"/>
      <c r="C61" s="150"/>
      <c r="D61" s="152"/>
      <c r="E61" s="154"/>
      <c r="F61" s="136"/>
      <c r="G61" s="136"/>
      <c r="H61" s="141"/>
      <c r="I61" s="143"/>
      <c r="J61" s="124"/>
      <c r="K61" s="146"/>
      <c r="L61" s="147"/>
      <c r="M61" s="123" t="str">
        <f>IF(N61="","",IF(AND(I60=2,N61&lt;4/24,$M$8=8),"×",IF(AND(I60=2,N61&lt;4/24,$M$8=20),"?",IF(AND(I60&lt;2,N61&lt;$M$8/24),"×",""))))</f>
        <v/>
      </c>
      <c r="N61" s="125" t="str">
        <f>IF(K60="",Z60,IF(COUNTBLANK(E62:H62)&gt;2,"",IF(H60&amp;F62="",(E62-G60),IF(H60&amp;E62="",(T60-G60),IF(G60&amp;E62="",(F62-H60),(E62-H60))))))</f>
        <v/>
      </c>
      <c r="O61" s="120"/>
      <c r="Q61" s="121"/>
      <c r="R61" s="43"/>
      <c r="S61" s="5"/>
      <c r="T61" s="53"/>
      <c r="Y61" s="27"/>
      <c r="Z61" s="24"/>
    </row>
    <row r="62" spans="2:26" ht="9" customHeight="1" x14ac:dyDescent="0.15">
      <c r="B62" s="148" t="str">
        <f t="shared" si="3"/>
        <v/>
      </c>
      <c r="C62" s="149">
        <f>IF($E$8="","",C60+1)</f>
        <v>43127</v>
      </c>
      <c r="D62" s="151" t="str">
        <f t="shared" si="1"/>
        <v>土</v>
      </c>
      <c r="E62" s="164"/>
      <c r="F62" s="135"/>
      <c r="G62" s="135"/>
      <c r="H62" s="140"/>
      <c r="I62" s="142"/>
      <c r="J62" s="123" t="str">
        <f>IF(K62="","",IF(AND(I62=2,K62&gt;20/24,$J$8=16),"×",IF(AND(I62=2,K62&gt;20/24,$J$8=21),"?",IF(AND(I62&lt;2,K62&gt;$J$8/24),"×",""))))</f>
        <v/>
      </c>
      <c r="K62" s="144" t="str">
        <f>IF(COUNTBLANK(E62:H62)&gt;2,"",IF(E62&amp;H62="",((G62-F62+V62)),IF(F62&amp;H62="",(((1-E62))+G62+V62),IF(E62&amp;G62="",((1-F62)+H62+V62),((1-E62)+1+H62)))))</f>
        <v/>
      </c>
      <c r="L62" s="145"/>
      <c r="M62" s="124"/>
      <c r="N62" s="126"/>
      <c r="O62" s="139" t="str">
        <f>IF(COUNTBLANK(E62:H62)&gt;2,"",IF(E62&amp;H62="",((G62-F62)),IF(F62&amp;H62="",(((1-E62))+G62),IF(E62&amp;G62="",((1-F62)+H62),((1-E62)+1+H62)))))</f>
        <v/>
      </c>
      <c r="Q62" s="121"/>
      <c r="R62" s="43"/>
      <c r="S62" s="5" t="str">
        <f>IF(G62="","",IF(G62&lt;F62,G62+1,G62))</f>
        <v/>
      </c>
      <c r="T62" s="53">
        <f>IF(G62&gt;=F62,F64+1,F64)</f>
        <v>1</v>
      </c>
      <c r="U62" s="37" t="str">
        <f>IF(COUNTBLANK(E62:F64)&gt;4,"",IF(E62&amp;E64="",(F62-F64),IF(F62&amp;F64="",(E62-E64),IF(E62&amp;F64="",((F62+1)-E64-W62),0))))</f>
        <v/>
      </c>
      <c r="V62" s="1">
        <f>IF(U62="",0,IF(U62&lt;0,0,U62))</f>
        <v>0</v>
      </c>
      <c r="W62" s="1">
        <f>IF(G64="",0,IF(F62&gt;=G64,F62-G64,0))</f>
        <v>0</v>
      </c>
      <c r="X62" s="27" t="str">
        <f>IF(AND(COUNT(G60,F64)=2,H60="",E64=""),((1-G60)+1+F64),IF(AND(COUNT(H60,F64)=2,G60="",E64=""),((1-H60)+F64),""))</f>
        <v/>
      </c>
      <c r="Y62" s="27" t="str">
        <f>IF(AND(COUNT(G60,E64)=2,H60="",F64=""),((1-G60)+E64),IF(AND(COUNT(H60,E64)=2,G60="",F64=""),((1-H60)+E64),""))</f>
        <v/>
      </c>
      <c r="Z62" s="24" t="str">
        <f t="shared" si="2"/>
        <v/>
      </c>
    </row>
    <row r="63" spans="2:26" ht="9" customHeight="1" thickBot="1" x14ac:dyDescent="0.2">
      <c r="B63" s="148"/>
      <c r="C63" s="150"/>
      <c r="D63" s="152"/>
      <c r="E63" s="163"/>
      <c r="F63" s="136"/>
      <c r="G63" s="136"/>
      <c r="H63" s="141"/>
      <c r="I63" s="143"/>
      <c r="J63" s="124"/>
      <c r="K63" s="146"/>
      <c r="L63" s="147"/>
      <c r="M63" s="123" t="str">
        <f>IF(N63="","",IF(AND(I62=2,N63&lt;4/24,$M$8=8),"×",IF(AND(I62=2,N63&lt;4/24,$M$8=20),"?",IF(AND(I62&lt;2,N63&lt;$M$8/24),"×",""))))</f>
        <v/>
      </c>
      <c r="N63" s="125" t="str">
        <f>IF(K62="",Z62,IF(COUNTBLANK(E64:H64)&gt;2,"",IF(H62&amp;F64="",(E64-G62),IF(H62&amp;E64="",(T62-G62),IF(G62&amp;E64="",(F64-H62),(E64-H62))))))</f>
        <v/>
      </c>
      <c r="O63" s="120"/>
      <c r="Q63" s="121"/>
      <c r="R63" s="43"/>
      <c r="S63" s="5"/>
      <c r="T63" s="53"/>
      <c r="Y63" s="27"/>
      <c r="Z63" s="24"/>
    </row>
    <row r="64" spans="2:26" ht="9" customHeight="1" x14ac:dyDescent="0.15">
      <c r="B64" s="148" t="str">
        <f t="shared" si="3"/>
        <v/>
      </c>
      <c r="C64" s="149">
        <f>IF($E$8="","",C62+1)</f>
        <v>43128</v>
      </c>
      <c r="D64" s="151" t="str">
        <f t="shared" si="1"/>
        <v>日</v>
      </c>
      <c r="E64" s="153"/>
      <c r="F64" s="135"/>
      <c r="G64" s="135"/>
      <c r="H64" s="140"/>
      <c r="I64" s="142"/>
      <c r="J64" s="123" t="str">
        <f>IF(K64="","",IF(AND(I64=2,K64&gt;20/24,$J$8=16),"×",IF(AND(I64=2,K64&gt;20/24,$J$8=21),"?",IF(AND(I64&lt;2,K64&gt;$J$8/24),"×",""))))</f>
        <v/>
      </c>
      <c r="K64" s="144" t="str">
        <f>IF(COUNTBLANK(E64:H64)&gt;2,"",IF(E64&amp;H64="",((G64-F64+V64)),IF(F64&amp;H64="",(((1-E64))+G64+V64),IF(E64&amp;G64="",((1-F64)+H64+V64),((1-E64)+1+H64)))))</f>
        <v/>
      </c>
      <c r="L64" s="145"/>
      <c r="M64" s="124"/>
      <c r="N64" s="126"/>
      <c r="O64" s="139" t="str">
        <f>IF(COUNTBLANK(E64:H64)&gt;2,"",IF(E64&amp;H64="",((G64-F64)),IF(F64&amp;H64="",(((1-E64))+G64),IF(E64&amp;G64="",((1-F64)+H64),((1-E64)+1+H64)))))</f>
        <v/>
      </c>
      <c r="Q64" s="121"/>
      <c r="R64" s="180"/>
      <c r="S64" s="5" t="str">
        <f>IF(G64="","",IF(G64&lt;F64,G64+1,G64))</f>
        <v/>
      </c>
      <c r="T64" s="53">
        <f>IF(G64&gt;=F64,F66+1,F66)</f>
        <v>1</v>
      </c>
      <c r="U64" s="37" t="str">
        <f>IF(COUNTBLANK(E64:F66)&gt;4,"",IF(E64&amp;E66="",(F64-F66),IF(F64&amp;F66="",(E64-E66),IF(E64&amp;F66="",((F64+1)-E66-W64),0))))</f>
        <v/>
      </c>
      <c r="V64" s="1">
        <f>IF(U64="",0,IF(U64&lt;0,0,U64))</f>
        <v>0</v>
      </c>
      <c r="W64" s="1">
        <f>IF(G66="",0,IF(F64&gt;=G66,F64-G66,0))</f>
        <v>0</v>
      </c>
      <c r="X64" s="27" t="str">
        <f>IF(AND(COUNT(G62,F66)=2,H62="",E66=""),((1-G62)+1+F66),IF(AND(COUNT(H62,F66)=2,G62="",E66=""),((1-H62)+F66),""))</f>
        <v/>
      </c>
      <c r="Y64" s="27" t="str">
        <f>IF(AND(COUNT(G62,E66)=2,H62="",F66=""),((1-G62)+E66),IF(AND(COUNT(H62,E66)=2,G62="",F66=""),((1-H62)+E66),""))</f>
        <v/>
      </c>
      <c r="Z64" s="24" t="str">
        <f t="shared" si="2"/>
        <v/>
      </c>
    </row>
    <row r="65" spans="1:26" ht="9" customHeight="1" thickBot="1" x14ac:dyDescent="0.2">
      <c r="B65" s="148"/>
      <c r="C65" s="150"/>
      <c r="D65" s="152"/>
      <c r="E65" s="163"/>
      <c r="F65" s="136"/>
      <c r="G65" s="136"/>
      <c r="H65" s="141"/>
      <c r="I65" s="143"/>
      <c r="J65" s="124"/>
      <c r="K65" s="146"/>
      <c r="L65" s="147"/>
      <c r="M65" s="123" t="str">
        <f>IF(N65="","",IF(AND(I64=2,N65&lt;4/24,$M$8=8),"×",IF(AND(I64=2,N65&lt;4/24,$M$8=20),"?",IF(AND(I64&lt;2,N65&lt;$M$8/24),"×",""))))</f>
        <v/>
      </c>
      <c r="N65" s="125" t="str">
        <f>IF(K64="",Z64,IF(COUNTBLANK(E66:H66)&gt;2,"",IF(H64&amp;F66="",(E66-G64),IF(H64&amp;E66="",(T64-G64),IF(G64&amp;E66="",(F66-H64),(E66-H64))))))</f>
        <v/>
      </c>
      <c r="O65" s="120"/>
      <c r="Q65" s="121"/>
      <c r="R65" s="180"/>
      <c r="S65" s="5"/>
      <c r="T65" s="53"/>
      <c r="Y65" s="27"/>
      <c r="Z65" s="24"/>
    </row>
    <row r="66" spans="1:26" ht="9" customHeight="1" x14ac:dyDescent="0.15">
      <c r="B66" s="148" t="str">
        <f t="shared" si="3"/>
        <v/>
      </c>
      <c r="C66" s="149">
        <f>IF($E$8="","",C64+1)</f>
        <v>43129</v>
      </c>
      <c r="D66" s="151" t="str">
        <f t="shared" si="1"/>
        <v>月</v>
      </c>
      <c r="E66" s="153"/>
      <c r="F66" s="135"/>
      <c r="G66" s="135"/>
      <c r="H66" s="140"/>
      <c r="I66" s="142"/>
      <c r="J66" s="123" t="str">
        <f>IF(K66="","",IF(AND(I66=2,K66&gt;20/24,$J$8=16),"×",IF(AND(I66=2,K66&gt;20/24,$J$8=21),"?",IF(AND(I66&lt;2,K66&gt;$J$8/24),"×",""))))</f>
        <v/>
      </c>
      <c r="K66" s="144" t="str">
        <f>IF(COUNTBLANK(E66:H66)&gt;2,"",IF(E66&amp;H66="",((G66-F66+V66)),IF(F66&amp;H66="",(((1-E66))+G66+V66),IF(E66&amp;G66="",((1-F66)+H66+V66),((1-E66)+1+H66)))))</f>
        <v/>
      </c>
      <c r="L66" s="145"/>
      <c r="M66" s="124"/>
      <c r="N66" s="126"/>
      <c r="O66" s="139" t="str">
        <f>IF(COUNTBLANK(E66:H66)&gt;2,"",IF(E66&amp;H66="",((G66-F66)),IF(F66&amp;H66="",(((1-E66))+G66),IF(E66&amp;G66="",((1-F66)+H66),((1-E66)+1+H66)))))</f>
        <v/>
      </c>
      <c r="Q66" s="121"/>
      <c r="R66" s="176"/>
      <c r="S66" s="5" t="str">
        <f>IF(G66="","",IF(G66&lt;F66,G66+1,G66))</f>
        <v/>
      </c>
      <c r="T66" s="53">
        <f>IF(G66&gt;=F66,F68+1,F68)</f>
        <v>1</v>
      </c>
      <c r="U66" s="37" t="str">
        <f>IF(COUNTBLANK(E66:F68)&gt;4,"",IF(E66&amp;E68="",(F66-F68),IF(F66&amp;F68="",(E66-E68),IF(E66&amp;F68="",((F66+1)-E68-W66),0))))</f>
        <v/>
      </c>
      <c r="V66" s="1">
        <f>IF(U66="",0,IF(U66&lt;0,0,U66))</f>
        <v>0</v>
      </c>
      <c r="W66" s="1">
        <f>IF(G68="",0,IF(F66&gt;=G68,F66-G68,0))</f>
        <v>0</v>
      </c>
      <c r="X66" s="27" t="str">
        <f>IF(AND(COUNT(G64,F68)=2,H64="",E68=""),((1-G64)+1+F68),IF(AND(COUNT(H64,F68)=2,G64="",E68=""),((1-H64)+F68),""))</f>
        <v/>
      </c>
      <c r="Y66" s="27" t="str">
        <f>IF(AND(COUNT(G64,E68)=2,H64="",F68=""),((1-G64)+E68),IF(AND(COUNT(H64,E68)=2,G64="",F68=""),((1-H64)+E68),""))</f>
        <v/>
      </c>
      <c r="Z66" s="24" t="str">
        <f t="shared" si="2"/>
        <v/>
      </c>
    </row>
    <row r="67" spans="1:26" ht="9" customHeight="1" thickBot="1" x14ac:dyDescent="0.2">
      <c r="B67" s="148"/>
      <c r="C67" s="150"/>
      <c r="D67" s="152"/>
      <c r="E67" s="163"/>
      <c r="F67" s="136"/>
      <c r="G67" s="136"/>
      <c r="H67" s="141"/>
      <c r="I67" s="143"/>
      <c r="J67" s="124"/>
      <c r="K67" s="146"/>
      <c r="L67" s="147"/>
      <c r="M67" s="123" t="str">
        <f>IF(N67="","",IF(AND(I66=2,N67&lt;4/24,$M$8=8),"×",IF(AND(I66=2,N67&lt;4/24,$M$8=20),"?",IF(AND(I66&lt;2,N67&lt;$M$8/24),"×",""))))</f>
        <v/>
      </c>
      <c r="N67" s="125" t="str">
        <f>IF(K66="",Z66,IF(COUNTBLANK(E68:H68)&gt;2,"",IF(H66&amp;F68="",(E68-G66),IF(H66&amp;E68="",(T66-G66),IF(G66&amp;E68="",(F68-H66),(E68-H66))))))</f>
        <v/>
      </c>
      <c r="O67" s="120"/>
      <c r="Q67" s="121"/>
      <c r="R67" s="176"/>
      <c r="S67" s="5"/>
      <c r="T67" s="53"/>
      <c r="Y67" s="27"/>
      <c r="Z67" s="24"/>
    </row>
    <row r="68" spans="1:26" ht="9" customHeight="1" x14ac:dyDescent="0.15">
      <c r="A68" s="4"/>
      <c r="B68" s="148" t="str">
        <f t="shared" si="3"/>
        <v/>
      </c>
      <c r="C68" s="149">
        <f>IF($E$8="","",C66+1)</f>
        <v>43130</v>
      </c>
      <c r="D68" s="151" t="str">
        <f t="shared" si="1"/>
        <v>火</v>
      </c>
      <c r="E68" s="153"/>
      <c r="F68" s="135"/>
      <c r="G68" s="135"/>
      <c r="H68" s="140"/>
      <c r="I68" s="142"/>
      <c r="J68" s="123" t="str">
        <f>IF(K68="","",IF(AND(I68=2,K68&gt;20/24,$J$8=16),"×",IF(AND(I68=2,K68&gt;20/24,$J$8=21),"?",IF(AND(I68&lt;2,K68&gt;$J$8/24),"×",""))))</f>
        <v/>
      </c>
      <c r="K68" s="144" t="str">
        <f>IF(COUNTBLANK(E68:H68)&gt;2,"",IF(E68&amp;H68="",((G68-F68+V68)),IF(F68&amp;H68="",(((1-E68))+G68+V68),IF(E68&amp;G68="",((1-F68)+H68+V68),((1-E68)+1+H68)))))</f>
        <v/>
      </c>
      <c r="L68" s="145"/>
      <c r="M68" s="124"/>
      <c r="N68" s="126"/>
      <c r="O68" s="139" t="str">
        <f>IF(COUNTBLANK(E68:H68)&gt;2,"",IF(E68&amp;H68="",((G68-F68)),IF(F68&amp;H68="",(((1-E68))+G68),IF(E68&amp;G68="",((1-F68)+H68),((1-E68)+1+H68)))))</f>
        <v/>
      </c>
      <c r="Q68" s="121"/>
      <c r="R68" s="43"/>
      <c r="S68" s="5" t="str">
        <f>IF(G68="","",IF(G68&lt;F68,G68+1,G68))</f>
        <v/>
      </c>
      <c r="T68" s="53">
        <f>IF(G68&gt;=F68,F70+1,F70)</f>
        <v>1</v>
      </c>
      <c r="U68" s="37" t="str">
        <f>IF(COUNTBLANK(E68:F70)&gt;4,"",IF(E68&amp;E70="",(F68-F70),IF(F68&amp;F70="",(E68-E70),IF(E68&amp;F70="",((F68+1)-E70-W68),0))))</f>
        <v/>
      </c>
      <c r="V68" s="1">
        <f>IF(U68="",0,IF(U68&lt;0,0,U68))</f>
        <v>0</v>
      </c>
      <c r="W68" s="1">
        <f>IF(G70="",0,IF(F68&gt;=G70,F68-G70,0))</f>
        <v>0</v>
      </c>
      <c r="X68" s="27" t="str">
        <f>IF(AND(COUNT(G66,F70)=2,H66="",E70=""),((1-G66)+1+F70),IF(AND(COUNT(H66,F70)=2,G66="",E70=""),((1-H66)+F70),""))</f>
        <v/>
      </c>
      <c r="Y68" s="27" t="str">
        <f>IF(AND(COUNT(G66,E70)=2,H66="",F70=""),((1-G66)+E70),IF(AND(COUNT(H66,E70)=2,G66="",F70=""),((1-H66)+E70),""))</f>
        <v/>
      </c>
      <c r="Z68" s="24" t="str">
        <f t="shared" si="2"/>
        <v/>
      </c>
    </row>
    <row r="69" spans="1:26" ht="9" customHeight="1" thickBot="1" x14ac:dyDescent="0.2">
      <c r="A69" s="4"/>
      <c r="B69" s="148"/>
      <c r="C69" s="150"/>
      <c r="D69" s="152"/>
      <c r="E69" s="154"/>
      <c r="F69" s="136"/>
      <c r="G69" s="136"/>
      <c r="H69" s="141"/>
      <c r="I69" s="143"/>
      <c r="J69" s="124"/>
      <c r="K69" s="146"/>
      <c r="L69" s="147"/>
      <c r="M69" s="123" t="str">
        <f>IF(N69="","",IF(AND(I68=2,N69&lt;4/24,$M$8=8),"×",IF(AND(I68=2,N69&lt;4/24,$M$8=20),"?",IF(AND(I68&lt;2,N69&lt;$M$8/24),"×",""))))</f>
        <v/>
      </c>
      <c r="N69" s="125" t="str">
        <f>IF(K68="",Z68,IF(COUNTBLANK(E70:H70)&gt;2,"",IF(H68&amp;F70="",(E70-G68),IF(H68&amp;E70="",(T68-G68),IF(G68&amp;E70="",(F70-H68),(E70-H68))))))</f>
        <v/>
      </c>
      <c r="O69" s="120"/>
      <c r="Q69" s="121"/>
      <c r="R69" s="43"/>
      <c r="S69" s="5"/>
      <c r="T69" s="53"/>
      <c r="Y69" s="27"/>
      <c r="Z69" s="24"/>
    </row>
    <row r="70" spans="1:26" ht="9" customHeight="1" thickBot="1" x14ac:dyDescent="0.2">
      <c r="B70" s="148" t="str">
        <f t="shared" si="3"/>
        <v/>
      </c>
      <c r="C70" s="167">
        <f>IF($E$8="","",C68+1)</f>
        <v>43131</v>
      </c>
      <c r="D70" s="169" t="str">
        <f t="shared" si="1"/>
        <v>水</v>
      </c>
      <c r="E70" s="171"/>
      <c r="F70" s="135"/>
      <c r="G70" s="135"/>
      <c r="H70" s="173"/>
      <c r="I70" s="142"/>
      <c r="J70" s="123" t="str">
        <f>IF(K70="","",IF(AND(I70=2,K70&gt;20/24,$J$8=16),"×",IF(AND(I70=2,K70&gt;20/24,$J$8=21),"?",IF(AND(I70&lt;2,K70&gt;$J$8/24),"×",""))))</f>
        <v/>
      </c>
      <c r="K70" s="144" t="str">
        <f>IF(COUNTBLANK(E70:H70)&gt;2,"",IF(E70&amp;H70="",((G70-F70+V70)),IF(F70&amp;H70="",(((1-E70))+G70+V70),IF(E70&amp;G70="",((1-F70)+H70+V70),((1-E70)+1+H70)))))</f>
        <v/>
      </c>
      <c r="L70" s="145"/>
      <c r="M70" s="165"/>
      <c r="N70" s="166"/>
      <c r="O70" s="139" t="str">
        <f>IF(COUNTBLANK(E70:H70)&gt;2,"",IF(E70&amp;H70="",((G70-F70)),IF(F70&amp;H70="",(((1-E70))+G70),IF(E70&amp;G70="",((1-F70)+H70),((1-E70)+1+H70)))))</f>
        <v/>
      </c>
      <c r="Q70" s="121"/>
      <c r="R70" s="43"/>
      <c r="S70" s="5" t="str">
        <f>IF(G70="","",IF(G70&lt;F70,G70+1,G70))</f>
        <v/>
      </c>
      <c r="T70" s="53">
        <f>IF(G70&gt;=F70,F72+1,F72)</f>
        <v>1</v>
      </c>
      <c r="U70" s="37" t="str">
        <f>IF(COUNTBLANK(E70:F72)&gt;4,"",IF(E70&amp;E72="",(F70-F72),IF(F70&amp;F72="",(E70-E72),IF(E70&amp;F72="",((F70+1)-E72-W70),0))))</f>
        <v/>
      </c>
      <c r="V70" s="1">
        <f>IF(U70="",0,IF(U70&lt;0,0,U70))</f>
        <v>0</v>
      </c>
      <c r="W70" s="1">
        <f>IF(G72="",0,IF(F70&gt;=G72,F70-G72,0))</f>
        <v>0</v>
      </c>
      <c r="X70" s="27" t="str">
        <f>IF(AND(COUNT(G68,F72)=2,H68="",E72=""),((1-G68)+1+F72),IF(AND(COUNT(H68,F72)=2,G68="",E72=""),((1-H68)+F72),""))</f>
        <v/>
      </c>
      <c r="Y70" s="27" t="str">
        <f>IF(AND(COUNT(G68,E72)=2,H68="",F72=""),((1-G68)+E72),IF(AND(COUNT(H68,E72)=2,G68="",F72=""),((1-H68)+E72),""))</f>
        <v/>
      </c>
      <c r="Z70" s="24" t="str">
        <f t="shared" si="2"/>
        <v/>
      </c>
    </row>
    <row r="71" spans="1:26" ht="9" customHeight="1" thickBot="1" x14ac:dyDescent="0.2">
      <c r="B71" s="148"/>
      <c r="C71" s="168"/>
      <c r="D71" s="170"/>
      <c r="E71" s="172"/>
      <c r="F71" s="136"/>
      <c r="G71" s="136"/>
      <c r="H71" s="174"/>
      <c r="I71" s="175"/>
      <c r="J71" s="165"/>
      <c r="K71" s="177"/>
      <c r="L71" s="178"/>
      <c r="M71" s="17"/>
      <c r="N71" s="30"/>
      <c r="O71" s="179"/>
      <c r="Q71" s="122"/>
      <c r="R71" s="43"/>
      <c r="S71" s="5"/>
      <c r="T71" s="53"/>
      <c r="Y71" s="27"/>
      <c r="Z71" s="24"/>
    </row>
    <row r="72" spans="1:26" ht="13.5" customHeight="1" x14ac:dyDescent="0.15">
      <c r="B72" s="10"/>
      <c r="C72" s="79" t="s">
        <v>29</v>
      </c>
      <c r="D72" s="75"/>
      <c r="E72" s="75"/>
      <c r="F72" s="75"/>
      <c r="G72" s="75"/>
      <c r="H72" s="75"/>
      <c r="I72" s="75"/>
      <c r="J72" s="80"/>
      <c r="K72" s="80"/>
      <c r="L72" s="80"/>
      <c r="M72" s="80"/>
      <c r="N72" s="80"/>
      <c r="O72" s="80"/>
      <c r="Q72" s="43"/>
      <c r="R72" s="44"/>
    </row>
    <row r="73" spans="1:26" ht="18" customHeight="1" thickBot="1" x14ac:dyDescent="0.2">
      <c r="B73" s="10"/>
      <c r="C73" s="57"/>
      <c r="D73" s="57"/>
      <c r="E73" s="58"/>
      <c r="F73" s="58"/>
      <c r="G73" s="59"/>
      <c r="H73" s="58"/>
      <c r="I73" s="60"/>
      <c r="J73" s="61"/>
      <c r="K73" s="61"/>
      <c r="L73" s="61"/>
      <c r="M73" s="61"/>
      <c r="N73" s="61"/>
      <c r="Q73" s="45"/>
      <c r="R73" s="45"/>
    </row>
    <row r="74" spans="1:26" s="16" customFormat="1" ht="17.25" customHeight="1" thickBot="1" x14ac:dyDescent="0.2">
      <c r="A74" s="11"/>
      <c r="B74" s="12"/>
      <c r="C74" s="62" t="s">
        <v>30</v>
      </c>
      <c r="D74" s="63"/>
      <c r="E74" s="63"/>
      <c r="F74" s="64"/>
      <c r="G74" s="56"/>
      <c r="H74" s="56"/>
      <c r="I74" s="56"/>
      <c r="J74" s="13"/>
      <c r="K74" s="13"/>
      <c r="L74" s="13"/>
      <c r="M74" s="13"/>
      <c r="N74" s="14"/>
      <c r="O74" s="15"/>
      <c r="P74" s="15"/>
      <c r="Q74" s="15"/>
      <c r="R74" s="19"/>
      <c r="S74" s="19"/>
      <c r="T74" s="54"/>
      <c r="U74" s="40"/>
      <c r="X74" s="28"/>
      <c r="Y74" s="29"/>
    </row>
    <row r="75" spans="1:26" ht="15" customHeight="1" x14ac:dyDescent="0.15">
      <c r="C75" s="86" t="s">
        <v>19</v>
      </c>
      <c r="D75" s="87"/>
      <c r="E75" s="87"/>
      <c r="F75" s="87"/>
      <c r="G75" s="87"/>
      <c r="H75" s="87"/>
      <c r="I75" s="87"/>
      <c r="J75" s="87"/>
      <c r="K75" s="87"/>
      <c r="L75" s="87"/>
      <c r="M75" s="87"/>
      <c r="N75" s="87"/>
      <c r="O75" s="88"/>
    </row>
    <row r="76" spans="1:26" ht="14.25" x14ac:dyDescent="0.15">
      <c r="C76" s="74" t="s">
        <v>24</v>
      </c>
      <c r="D76" s="75"/>
      <c r="E76" s="75"/>
      <c r="F76" s="75"/>
      <c r="G76" s="75"/>
      <c r="H76" s="75"/>
      <c r="I76" s="75"/>
      <c r="J76" s="75"/>
      <c r="K76" s="75"/>
      <c r="L76" s="75"/>
      <c r="M76" s="75"/>
      <c r="N76" s="75"/>
      <c r="O76" s="76"/>
    </row>
    <row r="77" spans="1:26" ht="14.25" x14ac:dyDescent="0.15">
      <c r="C77" s="74" t="s">
        <v>20</v>
      </c>
      <c r="D77" s="75"/>
      <c r="E77" s="75"/>
      <c r="F77" s="75"/>
      <c r="G77" s="75"/>
      <c r="H77" s="75"/>
      <c r="I77" s="75"/>
      <c r="J77" s="75"/>
      <c r="K77" s="75"/>
      <c r="L77" s="75"/>
      <c r="M77" s="75"/>
      <c r="N77" s="75"/>
      <c r="O77" s="76"/>
    </row>
    <row r="78" spans="1:26" ht="14.25" x14ac:dyDescent="0.15">
      <c r="C78" s="74" t="s">
        <v>21</v>
      </c>
      <c r="D78" s="75"/>
      <c r="E78" s="75"/>
      <c r="F78" s="75"/>
      <c r="G78" s="75"/>
      <c r="H78" s="75"/>
      <c r="I78" s="75"/>
      <c r="J78" s="75"/>
      <c r="K78" s="75"/>
      <c r="L78" s="75"/>
      <c r="M78" s="75"/>
      <c r="N78" s="75"/>
      <c r="O78" s="76"/>
    </row>
    <row r="79" spans="1:26" ht="14.25" x14ac:dyDescent="0.15">
      <c r="C79" s="74" t="s">
        <v>26</v>
      </c>
      <c r="D79" s="75"/>
      <c r="E79" s="75"/>
      <c r="F79" s="75"/>
      <c r="G79" s="75"/>
      <c r="H79" s="75"/>
      <c r="I79" s="75"/>
      <c r="J79" s="75"/>
      <c r="K79" s="75"/>
      <c r="L79" s="75"/>
      <c r="M79" s="75"/>
      <c r="N79" s="75"/>
      <c r="O79" s="76"/>
    </row>
    <row r="80" spans="1:26" ht="14.25" x14ac:dyDescent="0.15">
      <c r="C80" s="74" t="s">
        <v>27</v>
      </c>
      <c r="D80" s="75"/>
      <c r="E80" s="75"/>
      <c r="F80" s="75"/>
      <c r="G80" s="75"/>
      <c r="H80" s="75"/>
      <c r="I80" s="75"/>
      <c r="J80" s="75"/>
      <c r="K80" s="75"/>
      <c r="L80" s="75"/>
      <c r="M80" s="75"/>
      <c r="N80" s="75"/>
      <c r="O80" s="76"/>
    </row>
    <row r="81" spans="3:15" ht="14.25" x14ac:dyDescent="0.15">
      <c r="C81" s="74" t="s">
        <v>33</v>
      </c>
      <c r="D81" s="75"/>
      <c r="E81" s="75"/>
      <c r="F81" s="75"/>
      <c r="G81" s="75"/>
      <c r="H81" s="75"/>
      <c r="I81" s="75"/>
      <c r="J81" s="75"/>
      <c r="K81" s="75"/>
      <c r="L81" s="75"/>
      <c r="M81" s="75"/>
      <c r="N81" s="75"/>
      <c r="O81" s="76"/>
    </row>
    <row r="82" spans="3:15" ht="14.25" x14ac:dyDescent="0.15">
      <c r="C82" s="74" t="s">
        <v>22</v>
      </c>
      <c r="D82" s="75"/>
      <c r="E82" s="75"/>
      <c r="F82" s="75"/>
      <c r="G82" s="75"/>
      <c r="H82" s="75"/>
      <c r="I82" s="75"/>
      <c r="J82" s="75"/>
      <c r="K82" s="75"/>
      <c r="L82" s="75"/>
      <c r="M82" s="75"/>
      <c r="N82" s="75"/>
      <c r="O82" s="76"/>
    </row>
    <row r="83" spans="3:15" ht="15" thickBot="1" x14ac:dyDescent="0.2">
      <c r="C83" s="81" t="s">
        <v>25</v>
      </c>
      <c r="D83" s="82"/>
      <c r="E83" s="82"/>
      <c r="F83" s="82"/>
      <c r="G83" s="82"/>
      <c r="H83" s="82"/>
      <c r="I83" s="82"/>
      <c r="J83" s="82"/>
      <c r="K83" s="82"/>
      <c r="L83" s="82"/>
      <c r="M83" s="82"/>
      <c r="N83" s="82"/>
      <c r="O83" s="83"/>
    </row>
  </sheetData>
  <sheetProtection password="CC3B" sheet="1" objects="1" scenarios="1" selectLockedCells="1"/>
  <mergeCells count="468">
    <mergeCell ref="J66:J67"/>
    <mergeCell ref="K66:L67"/>
    <mergeCell ref="R66:R67"/>
    <mergeCell ref="R38:R39"/>
    <mergeCell ref="J70:J71"/>
    <mergeCell ref="K70:L71"/>
    <mergeCell ref="O70:O71"/>
    <mergeCell ref="Q70:Q71"/>
    <mergeCell ref="O66:O67"/>
    <mergeCell ref="Q66:Q67"/>
    <mergeCell ref="M67:M68"/>
    <mergeCell ref="N67:N68"/>
    <mergeCell ref="R64:R65"/>
    <mergeCell ref="M65:M66"/>
    <mergeCell ref="N65:N66"/>
    <mergeCell ref="J64:J65"/>
    <mergeCell ref="K64:L65"/>
    <mergeCell ref="O64:O65"/>
    <mergeCell ref="Q64:Q65"/>
    <mergeCell ref="J62:J63"/>
    <mergeCell ref="K62:L63"/>
    <mergeCell ref="O62:O63"/>
    <mergeCell ref="Q62:Q63"/>
    <mergeCell ref="K68:L69"/>
    <mergeCell ref="O68:O69"/>
    <mergeCell ref="Q68:Q69"/>
    <mergeCell ref="M69:M70"/>
    <mergeCell ref="N69:N70"/>
    <mergeCell ref="B70:B71"/>
    <mergeCell ref="C70:C71"/>
    <mergeCell ref="D70:D71"/>
    <mergeCell ref="E70:E71"/>
    <mergeCell ref="F70:F71"/>
    <mergeCell ref="G70:G71"/>
    <mergeCell ref="H68:H69"/>
    <mergeCell ref="I68:I69"/>
    <mergeCell ref="J68:J69"/>
    <mergeCell ref="H70:H71"/>
    <mergeCell ref="I70:I71"/>
    <mergeCell ref="B68:B69"/>
    <mergeCell ref="C68:C69"/>
    <mergeCell ref="D68:D69"/>
    <mergeCell ref="E68:E69"/>
    <mergeCell ref="F68:F69"/>
    <mergeCell ref="G68:G69"/>
    <mergeCell ref="B66:B67"/>
    <mergeCell ref="C66:C67"/>
    <mergeCell ref="D66:D67"/>
    <mergeCell ref="E66:E67"/>
    <mergeCell ref="F66:F67"/>
    <mergeCell ref="G66:G67"/>
    <mergeCell ref="H66:H67"/>
    <mergeCell ref="H64:H65"/>
    <mergeCell ref="I64:I65"/>
    <mergeCell ref="B64:B65"/>
    <mergeCell ref="C64:C65"/>
    <mergeCell ref="D64:D65"/>
    <mergeCell ref="E64:E65"/>
    <mergeCell ref="F64:F65"/>
    <mergeCell ref="G64:G65"/>
    <mergeCell ref="I66:I67"/>
    <mergeCell ref="B62:B63"/>
    <mergeCell ref="C62:C63"/>
    <mergeCell ref="D62:D63"/>
    <mergeCell ref="E62:E63"/>
    <mergeCell ref="F62:F63"/>
    <mergeCell ref="G62:G63"/>
    <mergeCell ref="B58:B59"/>
    <mergeCell ref="C58:C59"/>
    <mergeCell ref="D58:D59"/>
    <mergeCell ref="E58:E59"/>
    <mergeCell ref="F58:F59"/>
    <mergeCell ref="G58:G59"/>
    <mergeCell ref="B60:B61"/>
    <mergeCell ref="C60:C61"/>
    <mergeCell ref="D60:D61"/>
    <mergeCell ref="E60:E61"/>
    <mergeCell ref="F60:F61"/>
    <mergeCell ref="G60:G61"/>
    <mergeCell ref="O56:O57"/>
    <mergeCell ref="Q56:Q57"/>
    <mergeCell ref="M57:M58"/>
    <mergeCell ref="N57:N58"/>
    <mergeCell ref="H58:H59"/>
    <mergeCell ref="I58:I59"/>
    <mergeCell ref="Q58:Q59"/>
    <mergeCell ref="M59:M60"/>
    <mergeCell ref="N59:N60"/>
    <mergeCell ref="J58:J59"/>
    <mergeCell ref="K58:L59"/>
    <mergeCell ref="O58:O59"/>
    <mergeCell ref="H60:H61"/>
    <mergeCell ref="I60:I61"/>
    <mergeCell ref="J60:J61"/>
    <mergeCell ref="K60:L61"/>
    <mergeCell ref="O60:O61"/>
    <mergeCell ref="Q60:Q61"/>
    <mergeCell ref="M61:M62"/>
    <mergeCell ref="N61:N62"/>
    <mergeCell ref="H62:H63"/>
    <mergeCell ref="I62:I63"/>
    <mergeCell ref="M63:M64"/>
    <mergeCell ref="N63:N64"/>
    <mergeCell ref="B56:B57"/>
    <mergeCell ref="C56:C57"/>
    <mergeCell ref="D56:D57"/>
    <mergeCell ref="E56:E57"/>
    <mergeCell ref="F56:F57"/>
    <mergeCell ref="G56:G57"/>
    <mergeCell ref="I54:I55"/>
    <mergeCell ref="J54:J55"/>
    <mergeCell ref="K54:L55"/>
    <mergeCell ref="H56:H57"/>
    <mergeCell ref="I56:I57"/>
    <mergeCell ref="J56:J57"/>
    <mergeCell ref="K56:L57"/>
    <mergeCell ref="O54:O55"/>
    <mergeCell ref="Q54:Q55"/>
    <mergeCell ref="M55:M56"/>
    <mergeCell ref="N55:N56"/>
    <mergeCell ref="R52:R53"/>
    <mergeCell ref="M53:M54"/>
    <mergeCell ref="N53:N54"/>
    <mergeCell ref="B54:B55"/>
    <mergeCell ref="C54:C55"/>
    <mergeCell ref="D54:D55"/>
    <mergeCell ref="E54:E55"/>
    <mergeCell ref="F54:F55"/>
    <mergeCell ref="G54:G55"/>
    <mergeCell ref="H54:H55"/>
    <mergeCell ref="H52:H53"/>
    <mergeCell ref="I52:I53"/>
    <mergeCell ref="J52:J53"/>
    <mergeCell ref="K52:L53"/>
    <mergeCell ref="O52:O53"/>
    <mergeCell ref="Q52:Q53"/>
    <mergeCell ref="B52:B53"/>
    <mergeCell ref="C52:C53"/>
    <mergeCell ref="D52:D53"/>
    <mergeCell ref="E52:E53"/>
    <mergeCell ref="F52:F53"/>
    <mergeCell ref="G52:G53"/>
    <mergeCell ref="J50:J51"/>
    <mergeCell ref="K50:L51"/>
    <mergeCell ref="O50:O51"/>
    <mergeCell ref="Q50:Q51"/>
    <mergeCell ref="M51:M52"/>
    <mergeCell ref="N51:N52"/>
    <mergeCell ref="B50:B51"/>
    <mergeCell ref="C50:C51"/>
    <mergeCell ref="D50:D51"/>
    <mergeCell ref="E50:E51"/>
    <mergeCell ref="F50:F51"/>
    <mergeCell ref="G50:G51"/>
    <mergeCell ref="B46:B47"/>
    <mergeCell ref="C46:C47"/>
    <mergeCell ref="D46:D47"/>
    <mergeCell ref="E46:E47"/>
    <mergeCell ref="F46:F47"/>
    <mergeCell ref="G46:G47"/>
    <mergeCell ref="B48:B49"/>
    <mergeCell ref="C48:C49"/>
    <mergeCell ref="D48:D49"/>
    <mergeCell ref="E48:E49"/>
    <mergeCell ref="F48:F49"/>
    <mergeCell ref="G48:G49"/>
    <mergeCell ref="K44:L45"/>
    <mergeCell ref="O44:O45"/>
    <mergeCell ref="Q44:Q45"/>
    <mergeCell ref="M45:M46"/>
    <mergeCell ref="N45:N46"/>
    <mergeCell ref="H46:H47"/>
    <mergeCell ref="I46:I47"/>
    <mergeCell ref="Q46:Q47"/>
    <mergeCell ref="M47:M48"/>
    <mergeCell ref="N47:N48"/>
    <mergeCell ref="J46:J47"/>
    <mergeCell ref="K46:L47"/>
    <mergeCell ref="O46:O47"/>
    <mergeCell ref="H48:H49"/>
    <mergeCell ref="I48:I49"/>
    <mergeCell ref="J48:J49"/>
    <mergeCell ref="K48:L49"/>
    <mergeCell ref="O48:O49"/>
    <mergeCell ref="Q48:Q49"/>
    <mergeCell ref="M49:M50"/>
    <mergeCell ref="N49:N50"/>
    <mergeCell ref="H50:H51"/>
    <mergeCell ref="I50:I51"/>
    <mergeCell ref="N41:N42"/>
    <mergeCell ref="H42:H43"/>
    <mergeCell ref="I42:I43"/>
    <mergeCell ref="Q42:Q43"/>
    <mergeCell ref="M43:M44"/>
    <mergeCell ref="N43:N44"/>
    <mergeCell ref="B42:B43"/>
    <mergeCell ref="C42:C43"/>
    <mergeCell ref="D42:D43"/>
    <mergeCell ref="E42:E43"/>
    <mergeCell ref="F42:F43"/>
    <mergeCell ref="G42:G43"/>
    <mergeCell ref="B44:B45"/>
    <mergeCell ref="C44:C45"/>
    <mergeCell ref="D44:D45"/>
    <mergeCell ref="E44:E45"/>
    <mergeCell ref="F44:F45"/>
    <mergeCell ref="G44:G45"/>
    <mergeCell ref="J42:J43"/>
    <mergeCell ref="K42:L43"/>
    <mergeCell ref="O42:O43"/>
    <mergeCell ref="H44:H45"/>
    <mergeCell ref="I44:I45"/>
    <mergeCell ref="J44:J45"/>
    <mergeCell ref="B38:B39"/>
    <mergeCell ref="C38:C39"/>
    <mergeCell ref="D38:D39"/>
    <mergeCell ref="E38:E39"/>
    <mergeCell ref="F38:F39"/>
    <mergeCell ref="G38:G39"/>
    <mergeCell ref="B40:B41"/>
    <mergeCell ref="C40:C41"/>
    <mergeCell ref="D40:D41"/>
    <mergeCell ref="E40:E41"/>
    <mergeCell ref="F40:F41"/>
    <mergeCell ref="G40:G41"/>
    <mergeCell ref="O34:O35"/>
    <mergeCell ref="H36:H37"/>
    <mergeCell ref="I36:I37"/>
    <mergeCell ref="J36:J37"/>
    <mergeCell ref="K36:L37"/>
    <mergeCell ref="O36:O37"/>
    <mergeCell ref="Q36:Q37"/>
    <mergeCell ref="M37:M38"/>
    <mergeCell ref="N37:N38"/>
    <mergeCell ref="H38:H39"/>
    <mergeCell ref="I38:I39"/>
    <mergeCell ref="Q38:Q39"/>
    <mergeCell ref="M39:M40"/>
    <mergeCell ref="N39:N40"/>
    <mergeCell ref="J38:J39"/>
    <mergeCell ref="K38:L39"/>
    <mergeCell ref="O38:O39"/>
    <mergeCell ref="H40:H41"/>
    <mergeCell ref="I40:I41"/>
    <mergeCell ref="J40:J41"/>
    <mergeCell ref="K40:L41"/>
    <mergeCell ref="O40:O41"/>
    <mergeCell ref="Q40:Q41"/>
    <mergeCell ref="M41:M42"/>
    <mergeCell ref="N35:N36"/>
    <mergeCell ref="B34:B35"/>
    <mergeCell ref="C34:C35"/>
    <mergeCell ref="D34:D35"/>
    <mergeCell ref="E34:E35"/>
    <mergeCell ref="F34:F35"/>
    <mergeCell ref="G34:G35"/>
    <mergeCell ref="B36:B37"/>
    <mergeCell ref="C36:C37"/>
    <mergeCell ref="D36:D37"/>
    <mergeCell ref="E36:E37"/>
    <mergeCell ref="F36:F37"/>
    <mergeCell ref="G36:G37"/>
    <mergeCell ref="J34:J35"/>
    <mergeCell ref="K34:L35"/>
    <mergeCell ref="B30:B31"/>
    <mergeCell ref="C30:C31"/>
    <mergeCell ref="D30:D31"/>
    <mergeCell ref="E30:E31"/>
    <mergeCell ref="F30:F31"/>
    <mergeCell ref="G30:G31"/>
    <mergeCell ref="B32:B33"/>
    <mergeCell ref="C32:C33"/>
    <mergeCell ref="D32:D33"/>
    <mergeCell ref="E32:E33"/>
    <mergeCell ref="F32:F33"/>
    <mergeCell ref="G32:G33"/>
    <mergeCell ref="O28:O29"/>
    <mergeCell ref="Q28:Q29"/>
    <mergeCell ref="M29:M30"/>
    <mergeCell ref="N29:N30"/>
    <mergeCell ref="H30:H31"/>
    <mergeCell ref="I30:I31"/>
    <mergeCell ref="Q30:Q31"/>
    <mergeCell ref="M31:M32"/>
    <mergeCell ref="N31:N32"/>
    <mergeCell ref="J30:J31"/>
    <mergeCell ref="K30:L31"/>
    <mergeCell ref="O30:O31"/>
    <mergeCell ref="H32:H33"/>
    <mergeCell ref="I32:I33"/>
    <mergeCell ref="J32:J33"/>
    <mergeCell ref="K32:L33"/>
    <mergeCell ref="O32:O33"/>
    <mergeCell ref="Q32:Q33"/>
    <mergeCell ref="M33:M34"/>
    <mergeCell ref="N33:N34"/>
    <mergeCell ref="H34:H35"/>
    <mergeCell ref="I34:I35"/>
    <mergeCell ref="Q34:Q35"/>
    <mergeCell ref="M35:M36"/>
    <mergeCell ref="B28:B29"/>
    <mergeCell ref="C28:C29"/>
    <mergeCell ref="D28:D29"/>
    <mergeCell ref="E28:E29"/>
    <mergeCell ref="F28:F29"/>
    <mergeCell ref="G28:G29"/>
    <mergeCell ref="I26:I27"/>
    <mergeCell ref="J26:J27"/>
    <mergeCell ref="K26:L27"/>
    <mergeCell ref="H28:H29"/>
    <mergeCell ref="I28:I29"/>
    <mergeCell ref="J28:J29"/>
    <mergeCell ref="K28:L29"/>
    <mergeCell ref="O26:O27"/>
    <mergeCell ref="Q26:Q27"/>
    <mergeCell ref="M27:M28"/>
    <mergeCell ref="N27:N28"/>
    <mergeCell ref="R24:R25"/>
    <mergeCell ref="M25:M26"/>
    <mergeCell ref="N25:N26"/>
    <mergeCell ref="B26:B27"/>
    <mergeCell ref="C26:C27"/>
    <mergeCell ref="D26:D27"/>
    <mergeCell ref="E26:E27"/>
    <mergeCell ref="F26:F27"/>
    <mergeCell ref="G26:G27"/>
    <mergeCell ref="H26:H27"/>
    <mergeCell ref="H24:H25"/>
    <mergeCell ref="I24:I25"/>
    <mergeCell ref="J24:J25"/>
    <mergeCell ref="K24:L25"/>
    <mergeCell ref="O24:O25"/>
    <mergeCell ref="Q24:Q25"/>
    <mergeCell ref="B24:B25"/>
    <mergeCell ref="C24:C25"/>
    <mergeCell ref="D24:D25"/>
    <mergeCell ref="E24:E25"/>
    <mergeCell ref="F24:F25"/>
    <mergeCell ref="G24:G25"/>
    <mergeCell ref="J22:J23"/>
    <mergeCell ref="K22:L23"/>
    <mergeCell ref="O22:O23"/>
    <mergeCell ref="Q22:Q23"/>
    <mergeCell ref="M23:M24"/>
    <mergeCell ref="N23:N24"/>
    <mergeCell ref="B22:B23"/>
    <mergeCell ref="C22:C23"/>
    <mergeCell ref="D22:D23"/>
    <mergeCell ref="E22:E23"/>
    <mergeCell ref="F22:F23"/>
    <mergeCell ref="G22:G23"/>
    <mergeCell ref="B18:B19"/>
    <mergeCell ref="C18:C19"/>
    <mergeCell ref="D18:D19"/>
    <mergeCell ref="E18:E19"/>
    <mergeCell ref="F18:F19"/>
    <mergeCell ref="G18:G19"/>
    <mergeCell ref="B20:B21"/>
    <mergeCell ref="C20:C21"/>
    <mergeCell ref="D20:D21"/>
    <mergeCell ref="E20:E21"/>
    <mergeCell ref="F20:F21"/>
    <mergeCell ref="G20:G21"/>
    <mergeCell ref="O16:O17"/>
    <mergeCell ref="Q16:Q17"/>
    <mergeCell ref="M17:M18"/>
    <mergeCell ref="N17:N18"/>
    <mergeCell ref="H18:H19"/>
    <mergeCell ref="I18:I19"/>
    <mergeCell ref="Q18:Q19"/>
    <mergeCell ref="M19:M20"/>
    <mergeCell ref="N19:N20"/>
    <mergeCell ref="J18:J19"/>
    <mergeCell ref="K18:L19"/>
    <mergeCell ref="O18:O19"/>
    <mergeCell ref="H20:H21"/>
    <mergeCell ref="I20:I21"/>
    <mergeCell ref="J20:J21"/>
    <mergeCell ref="K20:L21"/>
    <mergeCell ref="O20:O21"/>
    <mergeCell ref="Q20:Q21"/>
    <mergeCell ref="M21:M22"/>
    <mergeCell ref="N21:N22"/>
    <mergeCell ref="H22:H23"/>
    <mergeCell ref="I22:I23"/>
    <mergeCell ref="I10:I11"/>
    <mergeCell ref="J10:J11"/>
    <mergeCell ref="K10:L11"/>
    <mergeCell ref="C10:C11"/>
    <mergeCell ref="D10:D11"/>
    <mergeCell ref="E10:E11"/>
    <mergeCell ref="F10:F11"/>
    <mergeCell ref="H12:H13"/>
    <mergeCell ref="I12:I13"/>
    <mergeCell ref="J12:J13"/>
    <mergeCell ref="K12:L13"/>
    <mergeCell ref="K14:L15"/>
    <mergeCell ref="O14:O15"/>
    <mergeCell ref="H16:H17"/>
    <mergeCell ref="I16:I17"/>
    <mergeCell ref="J16:J17"/>
    <mergeCell ref="B12:B13"/>
    <mergeCell ref="C12:C13"/>
    <mergeCell ref="D12:D13"/>
    <mergeCell ref="E12:E13"/>
    <mergeCell ref="F12:F13"/>
    <mergeCell ref="G12:G13"/>
    <mergeCell ref="B14:B15"/>
    <mergeCell ref="C14:C15"/>
    <mergeCell ref="D14:D15"/>
    <mergeCell ref="E14:E15"/>
    <mergeCell ref="F14:F15"/>
    <mergeCell ref="G14:G15"/>
    <mergeCell ref="B16:B17"/>
    <mergeCell ref="C16:C17"/>
    <mergeCell ref="D16:D17"/>
    <mergeCell ref="E16:E17"/>
    <mergeCell ref="F16:F17"/>
    <mergeCell ref="G16:G17"/>
    <mergeCell ref="K16:L17"/>
    <mergeCell ref="J7:L7"/>
    <mergeCell ref="M7:N7"/>
    <mergeCell ref="O7:O9"/>
    <mergeCell ref="M10:N10"/>
    <mergeCell ref="O10:O11"/>
    <mergeCell ref="Q10:Q11"/>
    <mergeCell ref="M11:M12"/>
    <mergeCell ref="N11:N12"/>
    <mergeCell ref="G8:H8"/>
    <mergeCell ref="J8:L8"/>
    <mergeCell ref="M8:N8"/>
    <mergeCell ref="K9:L9"/>
    <mergeCell ref="G10:G11"/>
    <mergeCell ref="H10:H11"/>
    <mergeCell ref="O12:O13"/>
    <mergeCell ref="Q12:Q13"/>
    <mergeCell ref="M13:M14"/>
    <mergeCell ref="N13:N14"/>
    <mergeCell ref="H14:H15"/>
    <mergeCell ref="I14:I15"/>
    <mergeCell ref="Q14:Q15"/>
    <mergeCell ref="M15:M16"/>
    <mergeCell ref="N15:N16"/>
    <mergeCell ref="J14:J15"/>
    <mergeCell ref="I3:O5"/>
    <mergeCell ref="C80:O80"/>
    <mergeCell ref="C81:O81"/>
    <mergeCell ref="C82:O82"/>
    <mergeCell ref="C1:O1"/>
    <mergeCell ref="C72:O72"/>
    <mergeCell ref="C83:O83"/>
    <mergeCell ref="C2:O2"/>
    <mergeCell ref="C75:O75"/>
    <mergeCell ref="C76:O76"/>
    <mergeCell ref="C77:O77"/>
    <mergeCell ref="C78:O78"/>
    <mergeCell ref="C79:O79"/>
    <mergeCell ref="C3:D3"/>
    <mergeCell ref="E3:H3"/>
    <mergeCell ref="C4:D4"/>
    <mergeCell ref="E4:H4"/>
    <mergeCell ref="C5:D5"/>
    <mergeCell ref="E5:H5"/>
    <mergeCell ref="C6:D8"/>
    <mergeCell ref="E6:H6"/>
    <mergeCell ref="I6:I9"/>
    <mergeCell ref="J6:O6"/>
    <mergeCell ref="G7:H7"/>
  </mergeCells>
  <phoneticPr fontId="2"/>
  <conditionalFormatting sqref="B12:B74">
    <cfRule type="expression" dxfId="6" priority="7" stopIfTrue="1">
      <formula>DAY(C12)=1</formula>
    </cfRule>
  </conditionalFormatting>
  <conditionalFormatting sqref="J70 M11 M71 J32 J50 J48 J46 J44 J42 J40 J38 J36 J34 J66 J54 J52 J56 J58 J60 J62 J68 J64 J30 J28 J26 J24 J22 J20 J10:J12 J18 J14 J16 M13 M15 M17 M19 M21 M23 M25 M27 M29 M31 M33 M35 M37 M39 M41 M43 M45 M47 M49 M51 M53 M55 M57 M59 M61 M63 M65 M67 M69">
    <cfRule type="cellIs" dxfId="5" priority="8" stopIfTrue="1" operator="equal">
      <formula>"×"</formula>
    </cfRule>
  </conditionalFormatting>
  <conditionalFormatting sqref="D10:E68 D70:E70">
    <cfRule type="cellIs" dxfId="4" priority="9" stopIfTrue="1" operator="equal">
      <formula>"土"</formula>
    </cfRule>
    <cfRule type="cellIs" dxfId="3" priority="10" stopIfTrue="1" operator="equal">
      <formula>"日"</formula>
    </cfRule>
  </conditionalFormatting>
  <conditionalFormatting sqref="B10:B11">
    <cfRule type="cellIs" dxfId="2" priority="11" stopIfTrue="1" operator="equal">
      <formula>ISBLANK(B10)</formula>
    </cfRule>
  </conditionalFormatting>
  <conditionalFormatting sqref="E10:E68 E70">
    <cfRule type="cellIs" dxfId="1" priority="5" stopIfTrue="1" operator="equal">
      <formula>"土"</formula>
    </cfRule>
    <cfRule type="cellIs" dxfId="0" priority="6" stopIfTrue="1" operator="equal">
      <formula>"日"</formula>
    </cfRule>
  </conditionalFormatting>
  <dataValidations count="4">
    <dataValidation type="whole" allowBlank="1" showInputMessage="1" showErrorMessage="1" error="そんな日はないよ" prompt="調査月の起算日を入れてネ!!" sqref="G8">
      <formula1>1</formula1>
      <formula2>31</formula2>
    </dataValidation>
    <dataValidation type="whole" allowBlank="1" showInputMessage="1" showErrorMessage="1" sqref="F8">
      <formula1>1</formula1>
      <formula2>12</formula2>
    </dataValidation>
    <dataValidation type="time" errorStyle="warning" allowBlank="1" showInputMessage="1" showErrorMessage="1" error="エラー　入力内容を確認して下さい。_x000a_" sqref="F10:H71">
      <formula1>0</formula1>
      <formula2>0.999305555555556</formula2>
    </dataValidation>
    <dataValidation type="time" errorStyle="warning" allowBlank="1" showInputMessage="1" showErrorMessage="1" error="エラー　入力内容を確認して下さい。" sqref="E10:E71">
      <formula1>0</formula1>
      <formula2>0.999305555555556</formula2>
    </dataValidation>
  </dataValidations>
  <printOptions horizontalCentered="1" verticalCentered="1"/>
  <pageMargins left="0.23622047244094491" right="0.35433070866141736" top="0.35433070866141736" bottom="0.51181102362204722" header="0.27559055118110237" footer="0.51181102362204722"/>
  <pageSetup paperSize="9" scale="88" orientation="portrait" horizontalDpi="4294967293"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確認表 </vt:lpstr>
      <vt:lpstr>'確認表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akiyama</dc:creator>
  <cp:lastModifiedBy>ㅤ</cp:lastModifiedBy>
  <cp:lastPrinted>2018-03-29T04:41:38Z</cp:lastPrinted>
  <dcterms:created xsi:type="dcterms:W3CDTF">2003-04-19T04:31:16Z</dcterms:created>
  <dcterms:modified xsi:type="dcterms:W3CDTF">2021-05-20T07:48:11Z</dcterms:modified>
</cp:coreProperties>
</file>