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3月\燃費公表\"/>
    </mc:Choice>
  </mc:AlternateContent>
  <xr:revisionPtr revIDLastSave="0" documentId="8_{832684ED-8AED-4FC1-A106-65F96C537297}" xr6:coauthVersionLast="47" xr6:coauthVersionMax="47" xr10:uidLastSave="{00000000-0000-0000-0000-000000000000}"/>
  <bookViews>
    <workbookView xWindow="-3390" yWindow="-16320" windowWidth="29040" windowHeight="15720" xr2:uid="{F7767FDE-9DE1-4608-855B-DE14BCCC428B}"/>
  </bookViews>
  <sheets>
    <sheet name="1-1(乗用・小型)" sheetId="1" r:id="rId1"/>
  </sheets>
  <externalReferences>
    <externalReference r:id="rId2"/>
    <externalReference r:id="rId3"/>
    <externalReference r:id="rId4"/>
  </externalReferences>
  <definedNames>
    <definedName name="Module1.社内配布用印刷">[1]!Module1.社内配布用印刷</definedName>
    <definedName name="Module1.提出用印刷">[1]!Module1.提出用印刷</definedName>
    <definedName name="_xlnm.Print_Area" localSheetId="0">'1-1(乗用・小型)'!$A$2:$X$23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3" i="1" l="1"/>
  <c r="AF13" i="1" s="1"/>
  <c r="AG13" i="1" s="1"/>
  <c r="AB13" i="1"/>
  <c r="O13" i="1" s="1"/>
  <c r="V13" i="1"/>
  <c r="N13" i="1"/>
  <c r="M13" i="1"/>
  <c r="U13" i="1" s="1"/>
  <c r="L13" i="1"/>
  <c r="I13" i="1"/>
  <c r="AG12" i="1"/>
  <c r="AF12" i="1"/>
  <c r="AE12" i="1"/>
  <c r="AB12" i="1"/>
  <c r="O12" i="1" s="1"/>
  <c r="V12" i="1"/>
  <c r="U12" i="1"/>
  <c r="N12" i="1"/>
  <c r="M12" i="1"/>
  <c r="L12" i="1"/>
  <c r="I12" i="1"/>
  <c r="AF11" i="1"/>
  <c r="AG11" i="1" s="1"/>
  <c r="AE11" i="1"/>
  <c r="AC11" i="1"/>
  <c r="AD11" i="1" s="1"/>
  <c r="AB11" i="1"/>
  <c r="X11" i="1"/>
  <c r="W11" i="1"/>
  <c r="V11" i="1"/>
  <c r="U11" i="1"/>
  <c r="O11" i="1"/>
  <c r="N11" i="1"/>
  <c r="M11" i="1"/>
  <c r="L11" i="1"/>
  <c r="AE10" i="1"/>
  <c r="AF10" i="1" s="1"/>
  <c r="AG10" i="1" s="1"/>
  <c r="AC10" i="1"/>
  <c r="X10" i="1" s="1"/>
  <c r="AB10" i="1"/>
  <c r="N10" i="1"/>
  <c r="V10" i="1" s="1"/>
  <c r="M10" i="1"/>
  <c r="U10" i="1" s="1"/>
  <c r="L10" i="1"/>
  <c r="AE9" i="1"/>
  <c r="O9" i="1" s="1"/>
  <c r="AB9" i="1"/>
  <c r="AC9" i="1" s="1"/>
  <c r="N9" i="1"/>
  <c r="V9" i="1" s="1"/>
  <c r="M9" i="1"/>
  <c r="U9" i="1" s="1"/>
  <c r="L9" i="1"/>
  <c r="AD9" i="1" l="1"/>
  <c r="X9" i="1" s="1"/>
  <c r="AD10" i="1"/>
  <c r="O10" i="1"/>
  <c r="AC13" i="1"/>
  <c r="AF9" i="1"/>
  <c r="AG9" i="1" s="1"/>
  <c r="W10" i="1"/>
  <c r="AC12" i="1"/>
  <c r="AD13" i="1" l="1"/>
  <c r="W13" i="1"/>
  <c r="X13" i="1"/>
  <c r="AD12" i="1"/>
  <c r="X12" i="1" s="1"/>
  <c r="W12" i="1"/>
  <c r="W9" i="1"/>
</calcChain>
</file>

<file path=xl/sharedStrings.xml><?xml version="1.0" encoding="utf-8"?>
<sst xmlns="http://schemas.openxmlformats.org/spreadsheetml/2006/main" count="99" uniqueCount="74">
  <si>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</si>
  <si>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三菱自動車工業株式会社</t>
    <phoneticPr fontId="2"/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</si>
  <si>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2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</si>
  <si>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2"/>
  </si>
  <si>
    <t>メーカー入力欄</t>
    <rPh sb="4" eb="6">
      <t>ニュウリョク</t>
    </rPh>
    <rPh sb="6" eb="7">
      <t>ラン</t>
    </rPh>
    <phoneticPr fontId="2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</si>
  <si>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2"/>
  </si>
  <si>
    <t>最大車両重量（自動計算）</t>
    <rPh sb="1" eb="2">
      <t>ダイ</t>
    </rPh>
    <rPh sb="7" eb="9">
      <t>ジドウ</t>
    </rPh>
    <phoneticPr fontId="2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</si>
  <si>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2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</si>
  <si>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</si>
  <si>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</si>
  <si>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2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</si>
  <si>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2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</si>
  <si>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2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</si>
  <si>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2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</si>
  <si>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2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</si>
  <si>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2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</si>
  <si>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2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</si>
  <si>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2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</si>
  <si>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2"/>
  </si>
  <si>
    <t>令和12年度</t>
    <rPh sb="0" eb="2">
      <t>レイワ</t>
    </rPh>
    <rPh sb="4" eb="6">
      <t>ネンド</t>
    </rPh>
    <phoneticPr fontId="2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</si>
  <si>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2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</si>
  <si>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2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</si>
  <si>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2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</si>
  <si>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2"/>
  </si>
  <si>
    <t>多段階評価</t>
    <rPh sb="0" eb="1">
      <t>タ</t>
    </rPh>
    <rPh sb="1" eb="3">
      <t>ダンカイ</t>
    </rPh>
    <rPh sb="3" eb="5">
      <t>ヒョウカ</t>
    </rPh>
    <phoneticPr fontId="2"/>
  </si>
  <si>
    <t>多段階評価2</t>
    <rPh sb="0" eb="1">
      <t>タ</t>
    </rPh>
    <rPh sb="1" eb="3">
      <t>ダンカイ</t>
    </rPh>
    <rPh sb="3" eb="5">
      <t>ヒョウカ</t>
    </rPh>
    <phoneticPr fontId="2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</si>
  <si>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2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</si>
  <si>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2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</si>
  <si>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2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</si>
  <si>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2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</si>
  <si>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</si>
  <si>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2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</si>
  <si>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2"/>
  </si>
  <si>
    <t>主要排出
ガス対策</t>
    <phoneticPr fontId="2"/>
  </si>
  <si>
    <t>駆動
形式</t>
    <rPh sb="3" eb="5">
      <t>ケイシキ</t>
    </rPh>
    <phoneticPr fontId="2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</si>
  <si>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</si>
  <si>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2"/>
  </si>
  <si>
    <t>三菱</t>
    <phoneticPr fontId="2"/>
  </si>
  <si>
    <t>エクリプス クロス</t>
  </si>
  <si>
    <t>5BA-GK1W</t>
  </si>
  <si>
    <r>
      <t>0201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0236</t>
    </r>
    <phoneticPr fontId="2"/>
  </si>
  <si>
    <t>4B40</t>
  </si>
  <si>
    <r>
      <t>CVT(E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2"/>
  </si>
  <si>
    <r>
      <t>1450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1530</t>
    </r>
    <phoneticPr fontId="2"/>
  </si>
  <si>
    <t>D,V,C,I,
B,EP</t>
    <phoneticPr fontId="2"/>
  </si>
  <si>
    <t>3W</t>
    <phoneticPr fontId="2"/>
  </si>
  <si>
    <t>F</t>
    <phoneticPr fontId="2"/>
  </si>
  <si>
    <r>
      <rPr>
        <u/>
        <sz val="8"/>
        <rFont val="ＭＳ Ｐゴシック"/>
        <family val="3"/>
        <charset val="128"/>
      </rPr>
      <t>☆☆☆☆</t>
    </r>
  </si>
  <si>
    <r>
      <t>0237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0241,0257</t>
    </r>
    <phoneticPr fontId="2"/>
  </si>
  <si>
    <r>
      <t>1520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1530</t>
    </r>
    <phoneticPr fontId="2"/>
  </si>
  <si>
    <t>3W</t>
  </si>
  <si>
    <t>A</t>
    <phoneticPr fontId="2"/>
  </si>
  <si>
    <r>
      <t>0242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0256,
0258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0272</t>
    </r>
    <phoneticPr fontId="2"/>
  </si>
  <si>
    <r>
      <t>1540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1600</t>
    </r>
    <phoneticPr fontId="2"/>
  </si>
  <si>
    <t>※1</t>
  </si>
  <si>
    <t>デリカＤ：２</t>
  </si>
  <si>
    <t>5AA-MBD7S</t>
    <phoneticPr fontId="2"/>
  </si>
  <si>
    <t>Z12E
-WA06D</t>
    <phoneticPr fontId="2"/>
  </si>
  <si>
    <t>CVT
(E･LTC)</t>
  </si>
  <si>
    <t>H,I,V,EP,B,C</t>
  </si>
  <si>
    <t>3W,EGR</t>
    <phoneticPr fontId="2"/>
  </si>
  <si>
    <t>☆☆☆☆</t>
  </si>
  <si>
    <t>A</t>
  </si>
  <si>
    <r>
      <rPr>
        <sz val="8"/>
        <rFont val="MS UI Gothic"/>
        <family val="2"/>
        <charset val="1"/>
      </rPr>
      <t>※</t>
    </r>
    <r>
      <rPr>
        <sz val="8"/>
        <rFont val="Arial"/>
        <family val="2"/>
      </rPr>
      <t>1</t>
    </r>
    <r>
      <rPr>
        <sz val="8"/>
        <rFont val="游ゴシック"/>
        <family val="2"/>
        <charset val="128"/>
      </rPr>
      <t>印の付いている通称名については、スズキ株式会社が製造事業者である。</t>
    </r>
    <phoneticPr fontId="2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</si>
  <si>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2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</si>
  <si>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2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</si>
  <si>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2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</si>
  <si>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2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</si>
  <si>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2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</si>
  <si>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2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</si>
  <si>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2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</si>
  <si>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2"/>
  </si>
  <si>
    <r>
      <t>0001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0004</t>
    </r>
    <phoneticPr fontId="2"/>
  </si>
  <si>
    <r>
      <t>0601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0604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</si>
</sst>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"/>
    <numFmt numFmtId="177" formatCode="0.0"/>
    <numFmt numFmtId="178" formatCode="0_);[Red]\(0\)"/>
    <numFmt numFmtId="179" formatCode="0_ "/>
    <numFmt numFmtId="180" formatCode="0.0_ "/>
  </numFmts>
  <fonts count="23" x14ac:knownFonts="1">
    <font>
      <sz val="11"/>
      <color theme="1"/>
      <name val="ＭＳ Ｐゴシック"/>
      <family val="3"/>
      <charset val="128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11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name val="Meiryo UI"/>
      <family val="2"/>
      <charset val="128"/>
    </font>
    <font>
      <sz val="8"/>
      <color rgb="FFFF000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u/>
      <sz val="8"/>
      <name val="ＭＳ Ｐゴシック"/>
      <family val="3"/>
      <charset val="128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  <charset val="1"/>
    </font>
    <font>
      <sz val="8"/>
      <name val="MS UI Gothic"/>
      <family val="2"/>
      <charset val="1"/>
    </font>
    <font>
      <sz val="8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42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5" fillId="0" borderId="1" xfId="1" applyFont="1" applyBorder="1" applyProtection="1">
      <protection locked="0"/>
    </xf>
    <xf numFmtId="0" fontId="3" fillId="0" borderId="1" xfId="0" applyFont="1" applyBorder="1" applyAlignment="1" applyProtection="1">
      <protection locked="0"/>
    </xf>
    <xf numFmtId="0" fontId="7" fillId="0" borderId="0" xfId="0" applyFont="1" applyAlignment="1"/>
    <xf numFmtId="0" fontId="8" fillId="0" borderId="0" xfId="0" applyFont="1" applyAlignment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5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5" fillId="0" borderId="3" xfId="0" applyFont="1" applyBorder="1" applyAlignment="1">
      <alignment horizontal="centerContinuous" wrapText="1"/>
    </xf>
    <xf numFmtId="0" fontId="3" fillId="0" borderId="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7" xfId="0" applyFont="1" applyBorder="1" applyAlignme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8" xfId="0" applyFont="1" applyBorder="1" applyAlignment="1">
      <alignment horizontal="center" shrinkToFit="1"/>
    </xf>
    <xf numFmtId="0" fontId="3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/>
    <xf numFmtId="0" fontId="3" fillId="0" borderId="11" xfId="0" applyFont="1" applyBorder="1" applyAlignment="1">
      <alignment horizontal="center" vertical="center"/>
    </xf>
    <xf numFmtId="0" fontId="9" fillId="0" borderId="12" xfId="0" applyFont="1" applyBorder="1" applyAlignment="1"/>
    <xf numFmtId="0" fontId="9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13" xfId="0" applyFont="1" applyBorder="1" applyAlignment="1">
      <alignment horizontal="center" shrinkToFi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9" fillId="0" borderId="14" xfId="0" applyFont="1" applyBorder="1" applyAlignment="1"/>
    <xf numFmtId="0" fontId="9" fillId="0" borderId="1" xfId="0" applyFont="1" applyBorder="1" applyAlignment="1"/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2" fillId="0" borderId="11" xfId="0" applyFont="1" applyBorder="1" applyProtection="1">
      <alignment vertical="center"/>
      <protection locked="0"/>
    </xf>
    <xf numFmtId="0" fontId="13" fillId="0" borderId="7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5" xfId="0" quotePrefix="1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176" fontId="3" fillId="0" borderId="28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8" xfId="0" quotePrefix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77" fontId="14" fillId="0" borderId="29" xfId="0" applyNumberFormat="1" applyFont="1" applyBorder="1" applyAlignment="1" applyProtection="1">
      <alignment horizontal="center" vertical="center" wrapText="1"/>
      <protection locked="0"/>
    </xf>
    <xf numFmtId="178" fontId="14" fillId="3" borderId="30" xfId="0" applyNumberFormat="1" applyFont="1" applyFill="1" applyBorder="1" applyAlignment="1" applyProtection="1">
      <alignment horizontal="center" vertical="center" wrapText="1"/>
      <protection locked="0"/>
    </xf>
    <xf numFmtId="177" fontId="14" fillId="3" borderId="29" xfId="0" quotePrefix="1" applyNumberFormat="1" applyFont="1" applyFill="1" applyBorder="1" applyAlignment="1" applyProtection="1">
      <alignment horizontal="center" vertical="center" wrapText="1"/>
      <protection locked="0"/>
    </xf>
    <xf numFmtId="177" fontId="14" fillId="3" borderId="28" xfId="0" quotePrefix="1" applyNumberFormat="1" applyFont="1" applyFill="1" applyBorder="1" applyAlignment="1" applyProtection="1">
      <alignment horizontal="center" vertical="center" wrapText="1"/>
      <protection locked="0"/>
    </xf>
    <xf numFmtId="177" fontId="14" fillId="3" borderId="28" xfId="0" quotePrefix="1" applyNumberFormat="1" applyFont="1" applyFill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179" fontId="3" fillId="3" borderId="31" xfId="0" applyNumberFormat="1" applyFont="1" applyFill="1" applyBorder="1" applyAlignment="1" applyProtection="1">
      <alignment horizontal="center" vertical="center"/>
      <protection locked="0"/>
    </xf>
    <xf numFmtId="179" fontId="3" fillId="3" borderId="28" xfId="0" applyNumberFormat="1" applyFont="1" applyFill="1" applyBorder="1" applyAlignment="1" applyProtection="1">
      <alignment horizontal="center" vertical="center"/>
      <protection locked="0"/>
    </xf>
    <xf numFmtId="179" fontId="3" fillId="3" borderId="28" xfId="0" quotePrefix="1" applyNumberFormat="1" applyFont="1" applyFill="1" applyBorder="1" applyAlignment="1" applyProtection="1">
      <alignment horizontal="center" vertical="center"/>
      <protection locked="0"/>
    </xf>
    <xf numFmtId="3" fontId="3" fillId="0" borderId="28" xfId="0" applyNumberFormat="1" applyFont="1" applyBorder="1" applyAlignment="1" applyProtection="1">
      <alignment horizontal="center" vertical="center"/>
      <protection locked="0"/>
    </xf>
    <xf numFmtId="180" fontId="18" fillId="0" borderId="28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1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28" xfId="0" quotePrefix="1" applyFont="1" applyBorder="1" applyAlignment="1" applyProtection="1">
      <alignment horizontal="left" vertical="center"/>
      <protection locked="0"/>
    </xf>
    <xf numFmtId="177" fontId="14" fillId="0" borderId="17" xfId="0" applyNumberFormat="1" applyFont="1" applyBorder="1" applyAlignment="1" applyProtection="1">
      <alignment horizontal="center" vertical="center" wrapText="1"/>
      <protection locked="0"/>
    </xf>
    <xf numFmtId="0" fontId="3" fillId="0" borderId="28" xfId="0" quotePrefix="1" applyFont="1" applyBorder="1" applyAlignment="1" applyProtection="1">
      <alignment horizontal="left" vertical="center" wrapText="1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19" fillId="0" borderId="24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49" fontId="3" fillId="0" borderId="0" xfId="0" quotePrefix="1" applyNumberFormat="1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7" fontId="14" fillId="0" borderId="0" xfId="0" quotePrefix="1" applyNumberFormat="1" applyFont="1" applyAlignment="1" applyProtection="1">
      <alignment horizontal="center" vertical="center" wrapText="1"/>
      <protection locked="0"/>
    </xf>
    <xf numFmtId="178" fontId="14" fillId="3" borderId="0" xfId="0" applyNumberFormat="1" applyFont="1" applyFill="1" applyAlignment="1" applyProtection="1">
      <alignment horizontal="center" vertical="center" wrapText="1"/>
      <protection locked="0"/>
    </xf>
    <xf numFmtId="177" fontId="14" fillId="3" borderId="0" xfId="0" quotePrefix="1" applyNumberFormat="1" applyFont="1" applyFill="1" applyAlignment="1" applyProtection="1">
      <alignment horizontal="center" vertical="center" wrapText="1"/>
      <protection locked="0"/>
    </xf>
    <xf numFmtId="177" fontId="14" fillId="3" borderId="0" xfId="0" quotePrefix="1" applyNumberFormat="1" applyFont="1" applyFill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79" fontId="3" fillId="3" borderId="0" xfId="0" applyNumberFormat="1" applyFont="1" applyFill="1" applyAlignment="1" applyProtection="1">
      <alignment horizontal="center" vertical="center"/>
      <protection locked="0"/>
    </xf>
    <xf numFmtId="179" fontId="3" fillId="3" borderId="0" xfId="0" quotePrefix="1" applyNumberFormat="1" applyFont="1" applyFill="1" applyAlignment="1" applyProtection="1">
      <alignment horizontal="center" vertical="center"/>
      <protection locked="0"/>
    </xf>
    <xf numFmtId="3" fontId="3" fillId="0" borderId="0" xfId="0" applyNumberFormat="1" applyFont="1" applyAlignment="1" applyProtection="1">
      <alignment horizontal="center" vertical="center"/>
      <protection locked="0"/>
    </xf>
    <xf numFmtId="180" fontId="18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20" fillId="0" borderId="0" xfId="0" applyFont="1" applyAlignment="1"/>
    <xf numFmtId="0" fontId="3" fillId="4" borderId="0" xfId="0" applyFont="1" applyFill="1" applyAlignment="1"/>
    <xf numFmtId="0" fontId="3" fillId="0" borderId="4" xfId="0" applyFont="1" applyBorder="1" applyAlignment="1" applyProtection="1">
      <alignment horizontal="left" vertical="center"/>
      <protection locked="0"/>
    </xf>
    <xf numFmtId="49" fontId="3" fillId="0" borderId="28" xfId="0" quotePrefix="1" applyNumberFormat="1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177" fontId="14" fillId="0" borderId="29" xfId="0" quotePrefix="1" applyNumberFormat="1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086DAE83-4EB0-4DE1-84DC-5C4C338C61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2F44-D650-47D3-9547-F84ECF945274}">
  <sheetPr>
    <tabColor rgb="FFFFFF00"/>
  </sheetPr>
  <dimension ref="A1:AH23"/>
  <sheetViews>
    <sheetView tabSelected="1" view="pageBreakPreview" topLeftCell="D1" zoomScaleNormal="100" zoomScaleSheetLayoutView="100" workbookViewId="0">
      <selection activeCell="D12" sqref="D12:AA13"/>
    </sheetView>
  </sheetViews>
  <sheetFormatPr defaultColWidth="9" defaultRowHeight="10" x14ac:dyDescent="0.2"/>
  <cols>
    <col min="1" max="1" width="15.90625" style="133" customWidth="1"/>
    <col min="2" max="2" width="3.90625" style="2" bestFit="1" customWidth="1"/>
    <col min="3" max="3" width="38.1796875" style="2" customWidth="1"/>
    <col min="4" max="4" width="13.90625" style="2" bestFit="1" customWidth="1"/>
    <col min="5" max="5" width="16.90625" style="135" customWidth="1"/>
    <col min="6" max="6" width="13.08984375" style="2" bestFit="1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81640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25.1796875" style="2" bestFit="1" customWidth="1"/>
    <col min="20" max="20" width="11" style="2" bestFit="1" customWidth="1"/>
    <col min="21" max="22" width="8.1796875" style="2" bestFit="1" customWidth="1"/>
    <col min="23" max="24" width="9" style="2"/>
    <col min="25" max="25" width="9" style="2" customWidth="1"/>
    <col min="26" max="27" width="10.6328125" style="2" customWidth="1"/>
    <col min="28" max="33" width="9" style="2" hidden="1" customWidth="1"/>
    <col min="34" max="34" width="9" style="2" customWidth="1"/>
    <col min="35" max="16384" width="9" style="2"/>
  </cols>
  <sheetData>
    <row r="1" spans="1:34" ht="15.5" x14ac:dyDescent="0.35">
      <c r="A1" s="1"/>
      <c r="B1" s="1"/>
      <c r="E1" s="2"/>
      <c r="R1" s="3"/>
    </row>
    <row r="2" spans="1:34" ht="15.5" x14ac:dyDescent="0.35">
      <c r="A2" s="2"/>
      <c r="E2" s="2"/>
      <c r="F2" s="4"/>
      <c r="J2" s="5" t="s">
        <v>0</v>
      </c>
      <c r="K2" s="5"/>
      <c r="L2" s="5"/>
      <c r="M2" s="5"/>
      <c r="N2" s="5"/>
      <c r="O2" s="5"/>
      <c r="P2" s="5"/>
      <c r="Q2" s="6"/>
      <c r="R2" s="7" t="s">
        <v>1</v>
      </c>
      <c r="S2" s="7"/>
      <c r="T2" s="7"/>
      <c r="U2" s="7"/>
      <c r="V2" s="8"/>
    </row>
    <row r="3" spans="1:34" ht="15.75" customHeight="1" x14ac:dyDescent="0.35">
      <c r="A3" s="9" t="s">
        <v>2</v>
      </c>
      <c r="B3" s="10"/>
      <c r="E3" s="2"/>
      <c r="J3" s="6"/>
      <c r="R3" s="11"/>
      <c r="S3" s="12" t="s">
        <v>3</v>
      </c>
      <c r="T3" s="12"/>
      <c r="U3" s="12"/>
      <c r="V3" s="12"/>
      <c r="W3" s="12"/>
      <c r="X3" s="12"/>
      <c r="Z3" s="13" t="s">
        <v>4</v>
      </c>
      <c r="AA3" s="14"/>
      <c r="AB3" s="15" t="s">
        <v>5</v>
      </c>
      <c r="AC3" s="16"/>
      <c r="AD3" s="16"/>
      <c r="AE3" s="17" t="s">
        <v>6</v>
      </c>
      <c r="AF3" s="16"/>
      <c r="AG3" s="18"/>
    </row>
    <row r="4" spans="1:34" ht="14.25" customHeight="1" thickBot="1" x14ac:dyDescent="0.25">
      <c r="A4" s="19" t="s">
        <v>7</v>
      </c>
      <c r="B4" s="20" t="s">
        <v>8</v>
      </c>
      <c r="C4" s="21"/>
      <c r="D4" s="22"/>
      <c r="E4" s="23"/>
      <c r="F4" s="20" t="s">
        <v>9</v>
      </c>
      <c r="G4" s="24"/>
      <c r="H4" s="25" t="s">
        <v>10</v>
      </c>
      <c r="I4" s="26" t="s">
        <v>11</v>
      </c>
      <c r="J4" s="27" t="s">
        <v>12</v>
      </c>
      <c r="K4" s="28" t="s">
        <v>13</v>
      </c>
      <c r="L4" s="29"/>
      <c r="M4" s="29"/>
      <c r="N4" s="29"/>
      <c r="O4" s="30"/>
      <c r="P4" s="25" t="s">
        <v>14</v>
      </c>
      <c r="Q4" s="31" t="s">
        <v>15</v>
      </c>
      <c r="R4" s="32"/>
      <c r="S4" s="33"/>
      <c r="T4" s="34" t="s">
        <v>16</v>
      </c>
      <c r="U4" s="35" t="s">
        <v>17</v>
      </c>
      <c r="V4" s="25" t="s">
        <v>18</v>
      </c>
      <c r="W4" s="36" t="s">
        <v>19</v>
      </c>
      <c r="X4" s="37"/>
      <c r="Z4" s="38" t="s">
        <v>20</v>
      </c>
      <c r="AA4" s="38" t="s">
        <v>21</v>
      </c>
      <c r="AB4" s="26" t="s">
        <v>22</v>
      </c>
      <c r="AC4" s="25" t="s">
        <v>23</v>
      </c>
      <c r="AD4" s="25" t="s">
        <v>24</v>
      </c>
      <c r="AE4" s="26" t="s">
        <v>22</v>
      </c>
      <c r="AF4" s="25" t="s">
        <v>23</v>
      </c>
      <c r="AG4" s="25" t="s">
        <v>25</v>
      </c>
      <c r="AH4" s="39"/>
    </row>
    <row r="5" spans="1:34" ht="11.25" customHeight="1" x14ac:dyDescent="0.2">
      <c r="A5" s="40"/>
      <c r="B5" s="41"/>
      <c r="C5" s="42"/>
      <c r="D5" s="43"/>
      <c r="E5" s="44"/>
      <c r="F5" s="45"/>
      <c r="G5" s="46"/>
      <c r="H5" s="40"/>
      <c r="I5" s="47"/>
      <c r="J5" s="48"/>
      <c r="K5" s="49" t="s">
        <v>26</v>
      </c>
      <c r="L5" s="50" t="s">
        <v>27</v>
      </c>
      <c r="M5" s="51" t="s">
        <v>28</v>
      </c>
      <c r="N5" s="52" t="s">
        <v>29</v>
      </c>
      <c r="O5" s="52" t="s">
        <v>22</v>
      </c>
      <c r="P5" s="53"/>
      <c r="Q5" s="54"/>
      <c r="R5" s="55"/>
      <c r="S5" s="56"/>
      <c r="T5" s="57"/>
      <c r="U5" s="58"/>
      <c r="V5" s="40"/>
      <c r="W5" s="25" t="s">
        <v>23</v>
      </c>
      <c r="X5" s="25" t="s">
        <v>24</v>
      </c>
      <c r="Z5" s="38"/>
      <c r="AA5" s="38"/>
      <c r="AB5" s="47"/>
      <c r="AC5" s="59"/>
      <c r="AD5" s="59"/>
      <c r="AE5" s="47"/>
      <c r="AF5" s="59"/>
      <c r="AG5" s="59"/>
      <c r="AH5" s="60"/>
    </row>
    <row r="6" spans="1:34" x14ac:dyDescent="0.2">
      <c r="A6" s="40"/>
      <c r="B6" s="41"/>
      <c r="C6" s="42"/>
      <c r="D6" s="19" t="s">
        <v>30</v>
      </c>
      <c r="E6" s="61" t="s">
        <v>31</v>
      </c>
      <c r="F6" s="19" t="s">
        <v>30</v>
      </c>
      <c r="G6" s="26" t="s">
        <v>32</v>
      </c>
      <c r="H6" s="40"/>
      <c r="I6" s="47"/>
      <c r="J6" s="48"/>
      <c r="K6" s="62"/>
      <c r="L6" s="63"/>
      <c r="M6" s="62"/>
      <c r="N6" s="64"/>
      <c r="O6" s="64"/>
      <c r="P6" s="53"/>
      <c r="Q6" s="25" t="s">
        <v>33</v>
      </c>
      <c r="R6" s="25" t="s">
        <v>34</v>
      </c>
      <c r="S6" s="19" t="s">
        <v>35</v>
      </c>
      <c r="T6" s="65" t="s">
        <v>36</v>
      </c>
      <c r="U6" s="58"/>
      <c r="V6" s="40"/>
      <c r="W6" s="59"/>
      <c r="X6" s="59"/>
      <c r="Z6" s="38"/>
      <c r="AA6" s="38"/>
      <c r="AB6" s="47"/>
      <c r="AC6" s="59"/>
      <c r="AD6" s="59"/>
      <c r="AE6" s="47"/>
      <c r="AF6" s="59"/>
      <c r="AG6" s="59"/>
      <c r="AH6" s="60"/>
    </row>
    <row r="7" spans="1:34" x14ac:dyDescent="0.2">
      <c r="A7" s="40"/>
      <c r="B7" s="41"/>
      <c r="C7" s="42"/>
      <c r="D7" s="40"/>
      <c r="E7" s="40"/>
      <c r="F7" s="40"/>
      <c r="G7" s="40"/>
      <c r="H7" s="40"/>
      <c r="I7" s="47"/>
      <c r="J7" s="48"/>
      <c r="K7" s="62"/>
      <c r="L7" s="63"/>
      <c r="M7" s="62"/>
      <c r="N7" s="64"/>
      <c r="O7" s="64"/>
      <c r="P7" s="53"/>
      <c r="Q7" s="53"/>
      <c r="R7" s="53"/>
      <c r="S7" s="40"/>
      <c r="T7" s="66"/>
      <c r="U7" s="58"/>
      <c r="V7" s="40"/>
      <c r="W7" s="59"/>
      <c r="X7" s="59"/>
      <c r="Z7" s="38"/>
      <c r="AA7" s="38"/>
      <c r="AB7" s="47"/>
      <c r="AC7" s="59"/>
      <c r="AD7" s="59"/>
      <c r="AE7" s="47"/>
      <c r="AF7" s="59"/>
      <c r="AG7" s="59"/>
      <c r="AH7" s="60"/>
    </row>
    <row r="8" spans="1:34" x14ac:dyDescent="0.2">
      <c r="A8" s="67"/>
      <c r="B8" s="68"/>
      <c r="C8" s="69"/>
      <c r="D8" s="67"/>
      <c r="E8" s="67"/>
      <c r="F8" s="67"/>
      <c r="G8" s="67"/>
      <c r="H8" s="67"/>
      <c r="I8" s="70"/>
      <c r="J8" s="45"/>
      <c r="K8" s="71"/>
      <c r="L8" s="72"/>
      <c r="M8" s="71"/>
      <c r="N8" s="46"/>
      <c r="O8" s="46"/>
      <c r="P8" s="73"/>
      <c r="Q8" s="73"/>
      <c r="R8" s="73"/>
      <c r="S8" s="67"/>
      <c r="T8" s="74"/>
      <c r="U8" s="75"/>
      <c r="V8" s="67"/>
      <c r="W8" s="76"/>
      <c r="X8" s="76"/>
      <c r="Z8" s="77"/>
      <c r="AA8" s="77"/>
      <c r="AB8" s="70"/>
      <c r="AC8" s="76"/>
      <c r="AD8" s="76"/>
      <c r="AE8" s="70"/>
      <c r="AF8" s="76"/>
      <c r="AG8" s="76"/>
      <c r="AH8" s="60"/>
    </row>
    <row r="9" spans="1:34" ht="24" customHeight="1" x14ac:dyDescent="0.2">
      <c r="A9" s="78" t="s">
        <v>37</v>
      </c>
      <c r="B9" s="79"/>
      <c r="C9" s="80" t="s">
        <v>38</v>
      </c>
      <c r="D9" s="81" t="s">
        <v>39</v>
      </c>
      <c r="E9" s="82" t="s">
        <v>40</v>
      </c>
      <c r="F9" s="83" t="s">
        <v>41</v>
      </c>
      <c r="G9" s="84">
        <v>1.498</v>
      </c>
      <c r="H9" s="85" t="s">
        <v>42</v>
      </c>
      <c r="I9" s="86" t="s">
        <v>43</v>
      </c>
      <c r="J9" s="87">
        <v>5</v>
      </c>
      <c r="K9" s="88">
        <v>13.4</v>
      </c>
      <c r="L9" s="89">
        <f t="shared" ref="L9:L13" si="0">IF(K9&gt;0,1/K9*34.6*67.1,"")</f>
        <v>173.25820895522384</v>
      </c>
      <c r="M9" s="90">
        <f t="shared" ref="M9:M13" si="1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14.4</v>
      </c>
      <c r="N9" s="91">
        <f t="shared" ref="N9:N13" si="2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17.600000000000001</v>
      </c>
      <c r="O9" s="92" t="str">
        <f t="shared" ref="O9:O13" si="3">IF(Z9="","",IF(AE9="",TEXT(AB9,"#,##0.0"),IF(AB9-AE9&gt;0,CONCATENATE(TEXT(AE9,"#,##0.0"),"~",TEXT(AB9,"#,##0.0")),TEXT(AB9,"#,##0.0"))))</f>
        <v>23.6~24.2</v>
      </c>
      <c r="P9" s="93" t="s">
        <v>44</v>
      </c>
      <c r="Q9" s="94" t="s">
        <v>45</v>
      </c>
      <c r="R9" s="94" t="s">
        <v>46</v>
      </c>
      <c r="S9" s="95"/>
      <c r="T9" s="96" t="s">
        <v>47</v>
      </c>
      <c r="U9" s="97" t="str">
        <f t="shared" ref="U9:U13" si="4">IFERROR(IF(K9&lt;M9,"",(ROUNDDOWN(K9/M9*100,0))),"")</f>
        <v/>
      </c>
      <c r="V9" s="98" t="str">
        <f t="shared" ref="V9:V13" si="5">IFERROR(IF(K9&lt;N9,"",(ROUNDDOWN(K9/N9*100,0))),"")</f>
        <v/>
      </c>
      <c r="W9" s="98" t="str">
        <f t="shared" ref="W9:W13" si="6">IF(AC9&lt;55,"",IF(AA9="",AC9,IF(AF9-AC9&gt;0,CONCATENATE(AC9,"~",AF9),AC9)))</f>
        <v>55~56</v>
      </c>
      <c r="X9" s="99" t="str">
        <f t="shared" ref="X9:X13" si="7">IF(AC9&lt;55,"",AD9)</f>
        <v>★0.5</v>
      </c>
      <c r="Z9" s="100">
        <v>1450</v>
      </c>
      <c r="AA9" s="100">
        <v>1530</v>
      </c>
      <c r="AB9" s="101">
        <f t="shared" ref="AB9:AB13" si="8">IF(Z9="","",(ROUND(IF(Z9&gt;=2759,9.5,IF(Z9&lt;2759,(-2.47/1000000*Z9*Z9)-(8.52/10000*Z9)+30.65)),1)))</f>
        <v>24.2</v>
      </c>
      <c r="AC9" s="102">
        <f t="shared" ref="AC9:AC13" si="9">IF(K9="","",ROUNDDOWN(K9/AB9*100,0))</f>
        <v>55</v>
      </c>
      <c r="AD9" s="102" t="str">
        <f t="shared" ref="AD9:AD13" si="10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★0.5</v>
      </c>
      <c r="AE9" s="101">
        <f t="shared" ref="AE9:AE13" si="11">IF(AA9="","",(ROUND(IF(AA9&gt;=2759,9.5,IF(AA9&lt;2759,(-2.47/1000000*AA9*AA9)-(8.52/10000*AA9)+30.65)),1)))</f>
        <v>23.6</v>
      </c>
      <c r="AF9" s="102">
        <f t="shared" ref="AF9:AF13" si="12">IF(AE9="","",IF(K9="","",ROUNDDOWN(K9/AE9*100,0)))</f>
        <v>56</v>
      </c>
      <c r="AG9" s="102" t="str">
        <f t="shared" ref="AG9:AG13" si="13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★0.5</v>
      </c>
      <c r="AH9" s="103"/>
    </row>
    <row r="10" spans="1:34" ht="24" customHeight="1" x14ac:dyDescent="0.2">
      <c r="A10" s="104"/>
      <c r="B10" s="105"/>
      <c r="C10" s="106"/>
      <c r="D10" s="81" t="s">
        <v>39</v>
      </c>
      <c r="E10" s="107" t="s">
        <v>48</v>
      </c>
      <c r="F10" s="83" t="s">
        <v>41</v>
      </c>
      <c r="G10" s="84">
        <v>1.498</v>
      </c>
      <c r="H10" s="85" t="s">
        <v>42</v>
      </c>
      <c r="I10" s="94" t="s">
        <v>49</v>
      </c>
      <c r="J10" s="87">
        <v>5</v>
      </c>
      <c r="K10" s="108">
        <v>12.4</v>
      </c>
      <c r="L10" s="89">
        <f t="shared" si="0"/>
        <v>187.23064516129031</v>
      </c>
      <c r="M10" s="90">
        <f t="shared" si="1"/>
        <v>14.4</v>
      </c>
      <c r="N10" s="91">
        <f t="shared" si="2"/>
        <v>17.600000000000001</v>
      </c>
      <c r="O10" s="92" t="str">
        <f t="shared" si="3"/>
        <v>23.6</v>
      </c>
      <c r="P10" s="93" t="s">
        <v>44</v>
      </c>
      <c r="Q10" s="94" t="s">
        <v>50</v>
      </c>
      <c r="R10" s="94" t="s">
        <v>51</v>
      </c>
      <c r="S10" s="95"/>
      <c r="T10" s="96" t="s">
        <v>47</v>
      </c>
      <c r="U10" s="97" t="str">
        <f t="shared" si="4"/>
        <v/>
      </c>
      <c r="V10" s="98" t="str">
        <f t="shared" si="5"/>
        <v/>
      </c>
      <c r="W10" s="98" t="str">
        <f t="shared" si="6"/>
        <v/>
      </c>
      <c r="X10" s="99" t="str">
        <f t="shared" si="7"/>
        <v/>
      </c>
      <c r="Z10" s="100">
        <v>1520</v>
      </c>
      <c r="AA10" s="100">
        <v>1530</v>
      </c>
      <c r="AB10" s="101">
        <f t="shared" si="8"/>
        <v>23.6</v>
      </c>
      <c r="AC10" s="102">
        <f t="shared" si="9"/>
        <v>52</v>
      </c>
      <c r="AD10" s="102" t="str">
        <f t="shared" si="10"/>
        <v xml:space="preserve"> </v>
      </c>
      <c r="AE10" s="101">
        <f t="shared" si="11"/>
        <v>23.6</v>
      </c>
      <c r="AF10" s="102">
        <f t="shared" si="12"/>
        <v>52</v>
      </c>
      <c r="AG10" s="102" t="str">
        <f t="shared" si="13"/>
        <v xml:space="preserve"> </v>
      </c>
      <c r="AH10" s="103"/>
    </row>
    <row r="11" spans="1:34" ht="24" customHeight="1" x14ac:dyDescent="0.2">
      <c r="A11" s="104"/>
      <c r="B11" s="105"/>
      <c r="C11" s="106"/>
      <c r="D11" s="81" t="s">
        <v>39</v>
      </c>
      <c r="E11" s="109" t="s">
        <v>52</v>
      </c>
      <c r="F11" s="83" t="s">
        <v>41</v>
      </c>
      <c r="G11" s="84">
        <v>1.498</v>
      </c>
      <c r="H11" s="85" t="s">
        <v>42</v>
      </c>
      <c r="I11" s="94" t="s">
        <v>53</v>
      </c>
      <c r="J11" s="87">
        <v>5</v>
      </c>
      <c r="K11" s="88">
        <v>12.4</v>
      </c>
      <c r="L11" s="89">
        <f t="shared" si="0"/>
        <v>187.23064516129031</v>
      </c>
      <c r="M11" s="90">
        <f t="shared" si="1"/>
        <v>13.2</v>
      </c>
      <c r="N11" s="91">
        <f t="shared" si="2"/>
        <v>16.5</v>
      </c>
      <c r="O11" s="92" t="str">
        <f t="shared" si="3"/>
        <v>23.0~23.5</v>
      </c>
      <c r="P11" s="93" t="s">
        <v>44</v>
      </c>
      <c r="Q11" s="94" t="s">
        <v>50</v>
      </c>
      <c r="R11" s="94" t="s">
        <v>51</v>
      </c>
      <c r="S11" s="95"/>
      <c r="T11" s="96" t="s">
        <v>47</v>
      </c>
      <c r="U11" s="97" t="str">
        <f t="shared" si="4"/>
        <v/>
      </c>
      <c r="V11" s="98" t="str">
        <f t="shared" si="5"/>
        <v/>
      </c>
      <c r="W11" s="98" t="str">
        <f t="shared" si="6"/>
        <v/>
      </c>
      <c r="X11" s="99" t="str">
        <f t="shared" si="7"/>
        <v/>
      </c>
      <c r="Z11" s="100">
        <v>1540</v>
      </c>
      <c r="AA11" s="100">
        <v>1600</v>
      </c>
      <c r="AB11" s="101">
        <f t="shared" si="8"/>
        <v>23.5</v>
      </c>
      <c r="AC11" s="102">
        <f t="shared" si="9"/>
        <v>52</v>
      </c>
      <c r="AD11" s="102" t="str">
        <f t="shared" si="10"/>
        <v xml:space="preserve"> </v>
      </c>
      <c r="AE11" s="101">
        <f t="shared" si="11"/>
        <v>23</v>
      </c>
      <c r="AF11" s="102">
        <f t="shared" si="12"/>
        <v>53</v>
      </c>
      <c r="AG11" s="102" t="str">
        <f t="shared" si="13"/>
        <v xml:space="preserve"> </v>
      </c>
      <c r="AH11" s="103"/>
    </row>
    <row r="12" spans="1:34" ht="24" customHeight="1" x14ac:dyDescent="0.2">
      <c r="A12" s="110"/>
      <c r="B12" s="111" t="s">
        <v>54</v>
      </c>
      <c r="C12" s="112" t="s">
        <v>55</v>
      </c>
      <c r="D12" s="136" t="s">
        <v>56</v>
      </c>
      <c r="E12" s="137" t="s">
        <v>72</v>
      </c>
      <c r="F12" s="83" t="s">
        <v>57</v>
      </c>
      <c r="G12" s="94">
        <v>1.1970000000000001</v>
      </c>
      <c r="H12" s="83" t="s">
        <v>58</v>
      </c>
      <c r="I12" s="138" t="str">
        <f t="shared" ref="I12:I13" si="14">IF(Z12="","",(IF(AA12-Z12&gt;0,CONCATENATE(TEXT(Z12,"#,##0"),"~",TEXT(AA12,"#,##0")),TEXT(Z12,"#,##0"))))</f>
        <v>1,000~1,030</v>
      </c>
      <c r="J12" s="139">
        <v>5</v>
      </c>
      <c r="K12" s="140">
        <v>22</v>
      </c>
      <c r="L12" s="89">
        <f t="shared" si="0"/>
        <v>105.52999999999999</v>
      </c>
      <c r="M12" s="90">
        <f t="shared" si="1"/>
        <v>20.5</v>
      </c>
      <c r="N12" s="91">
        <f t="shared" si="2"/>
        <v>23.4</v>
      </c>
      <c r="O12" s="92" t="str">
        <f t="shared" si="3"/>
        <v>27.2~27.3</v>
      </c>
      <c r="P12" s="94" t="s">
        <v>59</v>
      </c>
      <c r="Q12" s="83" t="s">
        <v>60</v>
      </c>
      <c r="R12" s="94" t="s">
        <v>46</v>
      </c>
      <c r="S12" s="95"/>
      <c r="T12" s="141" t="s">
        <v>61</v>
      </c>
      <c r="U12" s="97">
        <f t="shared" si="4"/>
        <v>107</v>
      </c>
      <c r="V12" s="98" t="str">
        <f t="shared" si="5"/>
        <v/>
      </c>
      <c r="W12" s="98">
        <f t="shared" si="6"/>
        <v>80</v>
      </c>
      <c r="X12" s="99" t="str">
        <f t="shared" si="7"/>
        <v>★3.0</v>
      </c>
      <c r="Z12" s="100">
        <v>1000</v>
      </c>
      <c r="AA12" s="100">
        <v>1030</v>
      </c>
      <c r="AB12" s="101">
        <f t="shared" si="8"/>
        <v>27.3</v>
      </c>
      <c r="AC12" s="102">
        <f t="shared" si="9"/>
        <v>80</v>
      </c>
      <c r="AD12" s="102" t="str">
        <f t="shared" si="10"/>
        <v>★3.0</v>
      </c>
      <c r="AE12" s="101">
        <f t="shared" si="11"/>
        <v>27.2</v>
      </c>
      <c r="AF12" s="102">
        <f t="shared" si="12"/>
        <v>80</v>
      </c>
      <c r="AG12" s="102" t="str">
        <f t="shared" si="13"/>
        <v>★3.0</v>
      </c>
      <c r="AH12" s="103"/>
    </row>
    <row r="13" spans="1:34" ht="24" customHeight="1" x14ac:dyDescent="0.2">
      <c r="A13" s="113"/>
      <c r="B13" s="114"/>
      <c r="C13" s="115"/>
      <c r="D13" s="136" t="s">
        <v>56</v>
      </c>
      <c r="E13" s="137" t="s">
        <v>73</v>
      </c>
      <c r="F13" s="83" t="s">
        <v>57</v>
      </c>
      <c r="G13" s="94">
        <v>1.1970000000000001</v>
      </c>
      <c r="H13" s="83" t="s">
        <v>58</v>
      </c>
      <c r="I13" s="138" t="str">
        <f t="shared" si="14"/>
        <v>1,040~1,070</v>
      </c>
      <c r="J13" s="139">
        <v>5</v>
      </c>
      <c r="K13" s="140">
        <v>20.7</v>
      </c>
      <c r="L13" s="89">
        <f t="shared" si="0"/>
        <v>112.15748792270531</v>
      </c>
      <c r="M13" s="90">
        <f t="shared" si="1"/>
        <v>20.5</v>
      </c>
      <c r="N13" s="91">
        <f t="shared" si="2"/>
        <v>23.4</v>
      </c>
      <c r="O13" s="92" t="str">
        <f t="shared" si="3"/>
        <v>26.9~27.1</v>
      </c>
      <c r="P13" s="94" t="s">
        <v>59</v>
      </c>
      <c r="Q13" s="83" t="s">
        <v>60</v>
      </c>
      <c r="R13" s="94" t="s">
        <v>62</v>
      </c>
      <c r="S13" s="116"/>
      <c r="T13" s="141" t="s">
        <v>61</v>
      </c>
      <c r="U13" s="97">
        <f t="shared" si="4"/>
        <v>100</v>
      </c>
      <c r="V13" s="98" t="str">
        <f t="shared" si="5"/>
        <v/>
      </c>
      <c r="W13" s="98">
        <f t="shared" si="6"/>
        <v>76</v>
      </c>
      <c r="X13" s="99" t="str">
        <f t="shared" si="7"/>
        <v>★2.5</v>
      </c>
      <c r="Z13" s="100">
        <v>1040</v>
      </c>
      <c r="AA13" s="100">
        <v>1070</v>
      </c>
      <c r="AB13" s="101">
        <f t="shared" si="8"/>
        <v>27.1</v>
      </c>
      <c r="AC13" s="102">
        <f t="shared" si="9"/>
        <v>76</v>
      </c>
      <c r="AD13" s="102" t="str">
        <f t="shared" si="10"/>
        <v>★2.5</v>
      </c>
      <c r="AE13" s="101">
        <f t="shared" si="11"/>
        <v>26.9</v>
      </c>
      <c r="AF13" s="102">
        <f t="shared" si="12"/>
        <v>76</v>
      </c>
      <c r="AG13" s="102" t="str">
        <f t="shared" si="13"/>
        <v>★2.5</v>
      </c>
      <c r="AH13" s="103"/>
    </row>
    <row r="14" spans="1:34" ht="13" x14ac:dyDescent="0.2">
      <c r="A14" s="117"/>
      <c r="B14" s="118"/>
      <c r="C14" s="119"/>
      <c r="D14" s="118"/>
      <c r="E14" s="120"/>
      <c r="F14" s="121"/>
      <c r="G14" s="122"/>
      <c r="H14" s="121"/>
      <c r="I14" s="123"/>
      <c r="J14" s="123"/>
      <c r="K14" s="124"/>
      <c r="L14" s="125"/>
      <c r="M14" s="126"/>
      <c r="N14" s="126"/>
      <c r="O14" s="127"/>
      <c r="P14" s="123"/>
      <c r="Q14" s="121"/>
      <c r="R14" s="123"/>
      <c r="S14" s="118"/>
      <c r="T14" s="128"/>
      <c r="U14" s="129"/>
      <c r="V14" s="129"/>
      <c r="W14" s="129"/>
      <c r="X14" s="130"/>
      <c r="Z14" s="131"/>
      <c r="AA14" s="131"/>
      <c r="AB14" s="132"/>
      <c r="AC14" s="103"/>
      <c r="AD14" s="103"/>
      <c r="AE14" s="132"/>
      <c r="AF14" s="103"/>
      <c r="AG14" s="103"/>
      <c r="AH14" s="103"/>
    </row>
    <row r="15" spans="1:34" ht="13" x14ac:dyDescent="0.4">
      <c r="B15" s="134" t="s">
        <v>63</v>
      </c>
      <c r="E15" s="2"/>
    </row>
    <row r="16" spans="1:34" x14ac:dyDescent="0.2">
      <c r="B16" s="2" t="s">
        <v>64</v>
      </c>
      <c r="E16" s="2"/>
    </row>
    <row r="17" spans="2:5" x14ac:dyDescent="0.2">
      <c r="B17" s="2" t="s">
        <v>65</v>
      </c>
      <c r="E17" s="2"/>
    </row>
    <row r="18" spans="2:5" x14ac:dyDescent="0.2">
      <c r="B18" s="2" t="s">
        <v>66</v>
      </c>
      <c r="E18" s="2"/>
    </row>
    <row r="19" spans="2:5" x14ac:dyDescent="0.2">
      <c r="B19" s="2" t="s">
        <v>67</v>
      </c>
      <c r="E19" s="2"/>
    </row>
    <row r="20" spans="2:5" x14ac:dyDescent="0.2">
      <c r="B20" s="2" t="s">
        <v>68</v>
      </c>
      <c r="E20" s="2"/>
    </row>
    <row r="21" spans="2:5" x14ac:dyDescent="0.2">
      <c r="B21" s="2" t="s">
        <v>69</v>
      </c>
      <c r="E21" s="2"/>
    </row>
    <row r="22" spans="2:5" x14ac:dyDescent="0.2">
      <c r="B22" s="2" t="s">
        <v>70</v>
      </c>
      <c r="E22" s="2"/>
    </row>
    <row r="23" spans="2:5" x14ac:dyDescent="0.2">
      <c r="B23" s="2" t="s">
        <v>71</v>
      </c>
      <c r="E23" s="2"/>
    </row>
  </sheetData>
  <sheetProtection formatCells="0" formatColumns="0" formatRows="0" insertColumns="0" insertRows="0" insertHyperlinks="0" deleteColumns="0" deleteRows="0" sort="0" autoFilter="0" pivotTables="0"/>
  <mergeCells count="42"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V4:V8"/>
    <mergeCell ref="W4:X4"/>
    <mergeCell ref="Z4:Z8"/>
    <mergeCell ref="AA4:AA8"/>
    <mergeCell ref="AB4:AB8"/>
    <mergeCell ref="AC4:AC8"/>
    <mergeCell ref="X5:X8"/>
    <mergeCell ref="J4:J8"/>
    <mergeCell ref="K4:O4"/>
    <mergeCell ref="P4:P8"/>
    <mergeCell ref="Q4:S5"/>
    <mergeCell ref="T4:T5"/>
    <mergeCell ref="U4:U8"/>
    <mergeCell ref="J2:P2"/>
    <mergeCell ref="R2:U2"/>
    <mergeCell ref="S3:X3"/>
    <mergeCell ref="A4:A8"/>
    <mergeCell ref="B4:C8"/>
    <mergeCell ref="D4:D5"/>
    <mergeCell ref="E4:E5"/>
    <mergeCell ref="F4:G5"/>
    <mergeCell ref="H4:H8"/>
    <mergeCell ref="I4:I8"/>
  </mergeCells>
  <phoneticPr fontId="2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8C76F66-C671-48AE-9EAD-DFF0A0ED1A4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AH9:AH14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1-1(乗用・小型)</vt:lpstr>
      <vt:lpstr>'1-1(乗用・小型)'!Print_Area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