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E45DF8E1-C195-40C8-9386-DE6207506FB1}" xr6:coauthVersionLast="47" xr6:coauthVersionMax="47" xr10:uidLastSave="{00000000-0000-0000-0000-000000000000}"/>
  <bookViews>
    <workbookView xWindow="-120" yWindow="-120" windowWidth="29040" windowHeight="15720" activeTab="2" xr2:uid="{B6755840-1B58-4487-BA3F-A88E1BB6AED3}"/>
  </bookViews>
  <sheets>
    <sheet name="Mazda" sheetId="1" r:id="rId1"/>
    <sheet name="Mitsubishi" sheetId="2" r:id="rId2"/>
    <sheet name="Toyota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Mazda!$A$8:$Z$8</definedName>
    <definedName name="_xlnm._FilterDatabase" localSheetId="1" hidden="1">Mitsubishi!$A$8:$Z$8</definedName>
    <definedName name="_xlnm._FilterDatabase" localSheetId="2" hidden="1">Toyota!$A$8:$AA$8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2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2">[1]!Module1.提出用印刷</definedName>
    <definedName name="Module1.提出用印刷">[1]!Module1.提出用印刷</definedName>
    <definedName name="_xlnm.Print_Area" localSheetId="0">Mazda!$A$2:$X$46</definedName>
    <definedName name="_xlnm.Print_Area" localSheetId="1">Mitsubishi!$A$2:$X$20</definedName>
    <definedName name="_xlnm.Print_Area" localSheetId="2">Toyota!$A$1:$X$20</definedName>
    <definedName name="_xlnm.Print_Titles" localSheetId="0">Mazda!$3:$8</definedName>
    <definedName name="_xlnm.Print_Titles" localSheetId="1">Mitsubishi!$3:$8</definedName>
    <definedName name="_xlnm.Print_Titles" localSheetId="2">Toyota!$4:$8</definedName>
    <definedName name="_xlnm.Print_Titles">[2]乗用・ＲＶ車!$1:$7</definedName>
    <definedName name="ダイハツ">[2]乗用・ＲＶ車!$1:$7</definedName>
    <definedName name="っｄ">[3]!社内配布用印刷</definedName>
    <definedName name="社内配布用印刷" localSheetId="0">[3]!社内配布用印刷</definedName>
    <definedName name="社内配布用印刷" localSheetId="1">[3]!社内配布用印刷</definedName>
    <definedName name="社内配布用印刷" localSheetId="2">[3]!社内配布用印刷</definedName>
    <definedName name="社内配布用印刷">[3]!社内配布用印刷</definedName>
    <definedName name="乗用115_以上" localSheetId="2">#REF!</definedName>
    <definedName name="乗用115_以上">#REF!</definedName>
    <definedName name="新型構変選択" localSheetId="0">[1]!新型構変選択</definedName>
    <definedName name="新型構変選択" localSheetId="1">[1]!新型構変選択</definedName>
    <definedName name="新型構変選択" localSheetId="2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2">[1]!製作者選択</definedName>
    <definedName name="製作者選択">[1]!製作者選択</definedName>
    <definedName name="提出用印刷" localSheetId="0">[3]!提出用印刷</definedName>
    <definedName name="提出用印刷" localSheetId="1">[3]!提出用印刷</definedName>
    <definedName name="提出用印刷" localSheetId="2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AD9" i="3"/>
  <c r="AE9" i="3" s="1"/>
  <c r="AF9" i="3"/>
  <c r="AG9" i="3" s="1"/>
  <c r="AH9" i="3" s="1"/>
  <c r="L10" i="3"/>
  <c r="AD10" i="3"/>
  <c r="AE10" i="3" s="1"/>
  <c r="AF10" i="3"/>
  <c r="AG10" i="3" s="1"/>
  <c r="AH10" i="3" s="1"/>
  <c r="L11" i="3"/>
  <c r="AD11" i="3"/>
  <c r="AE11" i="3"/>
  <c r="AF11" i="3"/>
  <c r="AG11" i="3" s="1"/>
  <c r="AH11" i="3" s="1"/>
  <c r="L12" i="3"/>
  <c r="AD12" i="3"/>
  <c r="AE12" i="3"/>
  <c r="AF12" i="3"/>
  <c r="AG12" i="3"/>
  <c r="AH12" i="3" s="1"/>
  <c r="L13" i="3"/>
  <c r="AD13" i="3"/>
  <c r="AE13" i="3" s="1"/>
  <c r="AF13" i="3"/>
  <c r="AG13" i="3"/>
  <c r="AH13" i="3"/>
  <c r="L14" i="3"/>
  <c r="AD14" i="3"/>
  <c r="AE14" i="3" s="1"/>
  <c r="AF14" i="3"/>
  <c r="AG14" i="3" s="1"/>
  <c r="AH14" i="3" s="1"/>
  <c r="L15" i="3"/>
  <c r="AD15" i="3"/>
  <c r="AE15" i="3" s="1"/>
  <c r="AF15" i="3"/>
  <c r="AG15" i="3" s="1"/>
  <c r="AH15" i="3" s="1"/>
  <c r="L16" i="3"/>
  <c r="AD16" i="3"/>
  <c r="AE16" i="3"/>
  <c r="AF16" i="3"/>
  <c r="AG16" i="3" s="1"/>
  <c r="AH16" i="3" s="1"/>
  <c r="L17" i="3"/>
  <c r="AD17" i="3"/>
  <c r="AE17" i="3" s="1"/>
  <c r="AF17" i="3"/>
  <c r="AG17" i="3"/>
  <c r="AH17" i="3"/>
  <c r="L18" i="3"/>
  <c r="AD18" i="3"/>
  <c r="AE18" i="3" s="1"/>
  <c r="AF18" i="3"/>
  <c r="AG18" i="3" s="1"/>
  <c r="AH18" i="3" s="1"/>
  <c r="L19" i="3"/>
  <c r="AD19" i="3"/>
  <c r="AE19" i="3"/>
  <c r="AF19" i="3"/>
  <c r="AG19" i="3" s="1"/>
  <c r="AH19" i="3" s="1"/>
  <c r="L9" i="2"/>
  <c r="M9" i="2"/>
  <c r="U9" i="2" s="1"/>
  <c r="N9" i="2"/>
  <c r="V9" i="2" s="1"/>
  <c r="AB9" i="2"/>
  <c r="AC9" i="2" s="1"/>
  <c r="AE9" i="2"/>
  <c r="AF9" i="2" s="1"/>
  <c r="AD9" i="2" l="1"/>
  <c r="X9" i="2" s="1"/>
  <c r="W9" i="2"/>
  <c r="AG9" i="2"/>
  <c r="O9" i="2"/>
  <c r="AE43" i="1"/>
  <c r="O43" i="1" s="1"/>
  <c r="AB43" i="1"/>
  <c r="AC43" i="1" s="1"/>
  <c r="N43" i="1"/>
  <c r="V43" i="1" s="1"/>
  <c r="M43" i="1"/>
  <c r="U43" i="1" s="1"/>
  <c r="L43" i="1"/>
  <c r="I43" i="1"/>
  <c r="AG42" i="1"/>
  <c r="AE42" i="1"/>
  <c r="AF42" i="1" s="1"/>
  <c r="W42" i="1" s="1"/>
  <c r="AC42" i="1"/>
  <c r="AD42" i="1" s="1"/>
  <c r="AB42" i="1"/>
  <c r="O42" i="1" s="1"/>
  <c r="V42" i="1"/>
  <c r="N42" i="1"/>
  <c r="M42" i="1"/>
  <c r="U42" i="1" s="1"/>
  <c r="L42" i="1"/>
  <c r="I42" i="1"/>
  <c r="AF41" i="1"/>
  <c r="AG41" i="1" s="1"/>
  <c r="AE41" i="1"/>
  <c r="AB41" i="1"/>
  <c r="O41" i="1" s="1"/>
  <c r="V41" i="1"/>
  <c r="U41" i="1"/>
  <c r="N41" i="1"/>
  <c r="M41" i="1"/>
  <c r="L41" i="1"/>
  <c r="I41" i="1"/>
  <c r="AE40" i="1"/>
  <c r="AF40" i="1" s="1"/>
  <c r="AG40" i="1" s="1"/>
  <c r="AB40" i="1"/>
  <c r="AC40" i="1" s="1"/>
  <c r="V40" i="1"/>
  <c r="U40" i="1"/>
  <c r="O40" i="1"/>
  <c r="N40" i="1"/>
  <c r="M40" i="1"/>
  <c r="L40" i="1"/>
  <c r="I40" i="1"/>
  <c r="AE39" i="1"/>
  <c r="O39" i="1" s="1"/>
  <c r="AB39" i="1"/>
  <c r="AC39" i="1" s="1"/>
  <c r="U39" i="1"/>
  <c r="N39" i="1"/>
  <c r="V39" i="1" s="1"/>
  <c r="M39" i="1"/>
  <c r="L39" i="1"/>
  <c r="I39" i="1"/>
  <c r="AE38" i="1"/>
  <c r="AF38" i="1" s="1"/>
  <c r="AG38" i="1" s="1"/>
  <c r="AC38" i="1"/>
  <c r="AB38" i="1"/>
  <c r="O38" i="1"/>
  <c r="N38" i="1"/>
  <c r="V38" i="1" s="1"/>
  <c r="M38" i="1"/>
  <c r="U38" i="1" s="1"/>
  <c r="L38" i="1"/>
  <c r="I38" i="1"/>
  <c r="AF37" i="1"/>
  <c r="AG37" i="1" s="1"/>
  <c r="AE37" i="1"/>
  <c r="AB37" i="1"/>
  <c r="N37" i="1"/>
  <c r="V37" i="1" s="1"/>
  <c r="M37" i="1"/>
  <c r="U37" i="1" s="1"/>
  <c r="L37" i="1"/>
  <c r="I37" i="1"/>
  <c r="AE36" i="1"/>
  <c r="AF36" i="1" s="1"/>
  <c r="AG36" i="1" s="1"/>
  <c r="AB36" i="1"/>
  <c r="O36" i="1" s="1"/>
  <c r="N36" i="1"/>
  <c r="V36" i="1" s="1"/>
  <c r="M36" i="1"/>
  <c r="U36" i="1" s="1"/>
  <c r="L36" i="1"/>
  <c r="I36" i="1"/>
  <c r="AE35" i="1"/>
  <c r="AF35" i="1" s="1"/>
  <c r="AG35" i="1" s="1"/>
  <c r="AB35" i="1"/>
  <c r="O35" i="1" s="1"/>
  <c r="N35" i="1"/>
  <c r="V35" i="1" s="1"/>
  <c r="M35" i="1"/>
  <c r="U35" i="1" s="1"/>
  <c r="L35" i="1"/>
  <c r="I35" i="1"/>
  <c r="AG34" i="1"/>
  <c r="AF34" i="1"/>
  <c r="AE34" i="1"/>
  <c r="AC34" i="1"/>
  <c r="AD34" i="1" s="1"/>
  <c r="AB34" i="1"/>
  <c r="O34" i="1" s="1"/>
  <c r="W34" i="1"/>
  <c r="V34" i="1"/>
  <c r="N34" i="1"/>
  <c r="M34" i="1"/>
  <c r="U34" i="1" s="1"/>
  <c r="L34" i="1"/>
  <c r="I34" i="1"/>
  <c r="AF33" i="1"/>
  <c r="AG33" i="1" s="1"/>
  <c r="AE33" i="1"/>
  <c r="AB33" i="1"/>
  <c r="O33" i="1" s="1"/>
  <c r="V33" i="1"/>
  <c r="U33" i="1"/>
  <c r="N33" i="1"/>
  <c r="M33" i="1"/>
  <c r="L33" i="1"/>
  <c r="I33" i="1"/>
  <c r="AE32" i="1"/>
  <c r="AF32" i="1" s="1"/>
  <c r="AG32" i="1" s="1"/>
  <c r="AB32" i="1"/>
  <c r="AC32" i="1" s="1"/>
  <c r="V32" i="1"/>
  <c r="U32" i="1"/>
  <c r="O32" i="1"/>
  <c r="N32" i="1"/>
  <c r="M32" i="1"/>
  <c r="L32" i="1"/>
  <c r="I32" i="1"/>
  <c r="AE31" i="1"/>
  <c r="O31" i="1" s="1"/>
  <c r="AD31" i="1"/>
  <c r="X31" i="1" s="1"/>
  <c r="AC31" i="1"/>
  <c r="AB31" i="1"/>
  <c r="U31" i="1"/>
  <c r="N31" i="1"/>
  <c r="V31" i="1" s="1"/>
  <c r="M31" i="1"/>
  <c r="L31" i="1"/>
  <c r="I31" i="1"/>
  <c r="AE30" i="1"/>
  <c r="AF30" i="1" s="1"/>
  <c r="AG30" i="1" s="1"/>
  <c r="AC30" i="1"/>
  <c r="AB30" i="1"/>
  <c r="O30" i="1"/>
  <c r="N30" i="1"/>
  <c r="V30" i="1" s="1"/>
  <c r="M30" i="1"/>
  <c r="U30" i="1" s="1"/>
  <c r="L30" i="1"/>
  <c r="I30" i="1"/>
  <c r="AF29" i="1"/>
  <c r="AG29" i="1" s="1"/>
  <c r="AE29" i="1"/>
  <c r="AB29" i="1"/>
  <c r="N29" i="1"/>
  <c r="V29" i="1" s="1"/>
  <c r="M29" i="1"/>
  <c r="U29" i="1" s="1"/>
  <c r="L29" i="1"/>
  <c r="I29" i="1"/>
  <c r="AE28" i="1"/>
  <c r="AF28" i="1" s="1"/>
  <c r="AG28" i="1" s="1"/>
  <c r="AB28" i="1"/>
  <c r="O28" i="1" s="1"/>
  <c r="N28" i="1"/>
  <c r="V28" i="1" s="1"/>
  <c r="M28" i="1"/>
  <c r="U28" i="1" s="1"/>
  <c r="L28" i="1"/>
  <c r="I28" i="1"/>
  <c r="AE27" i="1"/>
  <c r="AF27" i="1" s="1"/>
  <c r="AG27" i="1" s="1"/>
  <c r="AB27" i="1"/>
  <c r="O27" i="1" s="1"/>
  <c r="N27" i="1"/>
  <c r="V27" i="1" s="1"/>
  <c r="M27" i="1"/>
  <c r="U27" i="1" s="1"/>
  <c r="L27" i="1"/>
  <c r="I27" i="1"/>
  <c r="AG26" i="1"/>
  <c r="AF26" i="1"/>
  <c r="AE26" i="1"/>
  <c r="AC26" i="1"/>
  <c r="AD26" i="1" s="1"/>
  <c r="AB26" i="1"/>
  <c r="O26" i="1" s="1"/>
  <c r="W26" i="1"/>
  <c r="V26" i="1"/>
  <c r="N26" i="1"/>
  <c r="M26" i="1"/>
  <c r="U26" i="1" s="1"/>
  <c r="L26" i="1"/>
  <c r="I26" i="1"/>
  <c r="AF25" i="1"/>
  <c r="AG25" i="1" s="1"/>
  <c r="AE25" i="1"/>
  <c r="AB25" i="1"/>
  <c r="O25" i="1" s="1"/>
  <c r="V25" i="1"/>
  <c r="U25" i="1"/>
  <c r="N25" i="1"/>
  <c r="M25" i="1"/>
  <c r="L25" i="1"/>
  <c r="I25" i="1"/>
  <c r="AE24" i="1"/>
  <c r="AF24" i="1" s="1"/>
  <c r="AG24" i="1" s="1"/>
  <c r="AB24" i="1"/>
  <c r="AC24" i="1" s="1"/>
  <c r="V24" i="1"/>
  <c r="U24" i="1"/>
  <c r="N24" i="1"/>
  <c r="M24" i="1"/>
  <c r="L24" i="1"/>
  <c r="I24" i="1"/>
  <c r="AE23" i="1"/>
  <c r="O23" i="1" s="1"/>
  <c r="AD23" i="1"/>
  <c r="X23" i="1" s="1"/>
  <c r="AC23" i="1"/>
  <c r="AB23" i="1"/>
  <c r="U23" i="1"/>
  <c r="N23" i="1"/>
  <c r="V23" i="1" s="1"/>
  <c r="M23" i="1"/>
  <c r="L23" i="1"/>
  <c r="I23" i="1"/>
  <c r="AE22" i="1"/>
  <c r="AF22" i="1" s="1"/>
  <c r="AG22" i="1" s="1"/>
  <c r="AC22" i="1"/>
  <c r="AB22" i="1"/>
  <c r="O22" i="1"/>
  <c r="N22" i="1"/>
  <c r="V22" i="1" s="1"/>
  <c r="M22" i="1"/>
  <c r="U22" i="1" s="1"/>
  <c r="L22" i="1"/>
  <c r="I22" i="1"/>
  <c r="AF21" i="1"/>
  <c r="AG21" i="1" s="1"/>
  <c r="AE21" i="1"/>
  <c r="AB21" i="1"/>
  <c r="N21" i="1"/>
  <c r="V21" i="1" s="1"/>
  <c r="M21" i="1"/>
  <c r="U21" i="1" s="1"/>
  <c r="L21" i="1"/>
  <c r="I21" i="1"/>
  <c r="AE20" i="1"/>
  <c r="AF20" i="1" s="1"/>
  <c r="AG20" i="1" s="1"/>
  <c r="AB20" i="1"/>
  <c r="O20" i="1" s="1"/>
  <c r="N20" i="1"/>
  <c r="V20" i="1" s="1"/>
  <c r="M20" i="1"/>
  <c r="U20" i="1" s="1"/>
  <c r="L20" i="1"/>
  <c r="I20" i="1"/>
  <c r="AE19" i="1"/>
  <c r="AF19" i="1" s="1"/>
  <c r="AG19" i="1" s="1"/>
  <c r="AB19" i="1"/>
  <c r="O19" i="1" s="1"/>
  <c r="N19" i="1"/>
  <c r="V19" i="1" s="1"/>
  <c r="M19" i="1"/>
  <c r="U19" i="1" s="1"/>
  <c r="L19" i="1"/>
  <c r="I19" i="1"/>
  <c r="AG18" i="1"/>
  <c r="AF18" i="1"/>
  <c r="AE18" i="1"/>
  <c r="AC18" i="1"/>
  <c r="AD18" i="1" s="1"/>
  <c r="AB18" i="1"/>
  <c r="O18" i="1" s="1"/>
  <c r="W18" i="1"/>
  <c r="V18" i="1"/>
  <c r="N18" i="1"/>
  <c r="M18" i="1"/>
  <c r="U18" i="1" s="1"/>
  <c r="L18" i="1"/>
  <c r="I18" i="1"/>
  <c r="AF17" i="1"/>
  <c r="AG17" i="1" s="1"/>
  <c r="AE17" i="1"/>
  <c r="AB17" i="1"/>
  <c r="O17" i="1" s="1"/>
  <c r="V17" i="1"/>
  <c r="U17" i="1"/>
  <c r="N17" i="1"/>
  <c r="M17" i="1"/>
  <c r="L17" i="1"/>
  <c r="I17" i="1"/>
  <c r="AE16" i="1"/>
  <c r="AF16" i="1" s="1"/>
  <c r="AG16" i="1" s="1"/>
  <c r="AB16" i="1"/>
  <c r="AC16" i="1" s="1"/>
  <c r="V16" i="1"/>
  <c r="U16" i="1"/>
  <c r="O16" i="1"/>
  <c r="N16" i="1"/>
  <c r="M16" i="1"/>
  <c r="L16" i="1"/>
  <c r="I16" i="1"/>
  <c r="AE15" i="1"/>
  <c r="O15" i="1" s="1"/>
  <c r="AD15" i="1"/>
  <c r="X15" i="1" s="1"/>
  <c r="AC15" i="1"/>
  <c r="AB15" i="1"/>
  <c r="U15" i="1"/>
  <c r="N15" i="1"/>
  <c r="V15" i="1" s="1"/>
  <c r="M15" i="1"/>
  <c r="L15" i="1"/>
  <c r="I15" i="1"/>
  <c r="AE14" i="1"/>
  <c r="AF14" i="1" s="1"/>
  <c r="AG14" i="1" s="1"/>
  <c r="AC14" i="1"/>
  <c r="AB14" i="1"/>
  <c r="O14" i="1"/>
  <c r="N14" i="1"/>
  <c r="V14" i="1" s="1"/>
  <c r="M14" i="1"/>
  <c r="U14" i="1" s="1"/>
  <c r="L14" i="1"/>
  <c r="I14" i="1"/>
  <c r="AF13" i="1"/>
  <c r="AG13" i="1" s="1"/>
  <c r="AE13" i="1"/>
  <c r="AB13" i="1"/>
  <c r="N13" i="1"/>
  <c r="V13" i="1" s="1"/>
  <c r="M13" i="1"/>
  <c r="U13" i="1" s="1"/>
  <c r="L13" i="1"/>
  <c r="I13" i="1"/>
  <c r="AE12" i="1"/>
  <c r="AF12" i="1" s="1"/>
  <c r="AG12" i="1" s="1"/>
  <c r="AB12" i="1"/>
  <c r="V12" i="1"/>
  <c r="N12" i="1"/>
  <c r="M12" i="1"/>
  <c r="U12" i="1" s="1"/>
  <c r="L12" i="1"/>
  <c r="I12" i="1"/>
  <c r="AE11" i="1"/>
  <c r="AF11" i="1" s="1"/>
  <c r="AG11" i="1" s="1"/>
  <c r="AB11" i="1"/>
  <c r="O11" i="1" s="1"/>
  <c r="N11" i="1"/>
  <c r="V11" i="1" s="1"/>
  <c r="M11" i="1"/>
  <c r="U11" i="1" s="1"/>
  <c r="L11" i="1"/>
  <c r="I11" i="1"/>
  <c r="AG10" i="1"/>
  <c r="AF10" i="1"/>
  <c r="AE10" i="1"/>
  <c r="AC10" i="1"/>
  <c r="AD10" i="1" s="1"/>
  <c r="X10" i="1" s="1"/>
  <c r="AB10" i="1"/>
  <c r="O10" i="1" s="1"/>
  <c r="W10" i="1"/>
  <c r="V10" i="1"/>
  <c r="N10" i="1"/>
  <c r="M10" i="1"/>
  <c r="U10" i="1" s="1"/>
  <c r="L10" i="1"/>
  <c r="I10" i="1"/>
  <c r="AF9" i="1"/>
  <c r="AG9" i="1" s="1"/>
  <c r="AE9" i="1"/>
  <c r="AB9" i="1"/>
  <c r="O9" i="1" s="1"/>
  <c r="V9" i="1"/>
  <c r="U9" i="1"/>
  <c r="N9" i="1"/>
  <c r="M9" i="1"/>
  <c r="L9" i="1"/>
  <c r="I9" i="1"/>
  <c r="W14" i="1" l="1"/>
  <c r="AD14" i="1"/>
  <c r="X14" i="1" s="1"/>
  <c r="AD32" i="1"/>
  <c r="X32" i="1"/>
  <c r="W32" i="1"/>
  <c r="AC37" i="1"/>
  <c r="O37" i="1"/>
  <c r="W39" i="1"/>
  <c r="O12" i="1"/>
  <c r="AC12" i="1"/>
  <c r="W38" i="1"/>
  <c r="AD38" i="1"/>
  <c r="X38" i="1"/>
  <c r="AD39" i="1"/>
  <c r="X39" i="1" s="1"/>
  <c r="AD24" i="1"/>
  <c r="X24" i="1" s="1"/>
  <c r="W24" i="1"/>
  <c r="W30" i="1"/>
  <c r="AD30" i="1"/>
  <c r="X30" i="1" s="1"/>
  <c r="AC13" i="1"/>
  <c r="O13" i="1"/>
  <c r="AD16" i="1"/>
  <c r="X16" i="1" s="1"/>
  <c r="W16" i="1"/>
  <c r="O21" i="1"/>
  <c r="AC21" i="1"/>
  <c r="O24" i="1"/>
  <c r="AD40" i="1"/>
  <c r="X40" i="1"/>
  <c r="W40" i="1"/>
  <c r="W22" i="1"/>
  <c r="AD22" i="1"/>
  <c r="X22" i="1"/>
  <c r="AD43" i="1"/>
  <c r="X43" i="1" s="1"/>
  <c r="O29" i="1"/>
  <c r="AC29" i="1"/>
  <c r="AF15" i="1"/>
  <c r="X18" i="1"/>
  <c r="AC20" i="1"/>
  <c r="AF23" i="1"/>
  <c r="X26" i="1"/>
  <c r="AC28" i="1"/>
  <c r="AF31" i="1"/>
  <c r="X34" i="1"/>
  <c r="AC36" i="1"/>
  <c r="AF39" i="1"/>
  <c r="AG39" i="1" s="1"/>
  <c r="X42" i="1"/>
  <c r="AC11" i="1"/>
  <c r="AC19" i="1"/>
  <c r="AC27" i="1"/>
  <c r="AC35" i="1"/>
  <c r="AC9" i="1"/>
  <c r="AC25" i="1"/>
  <c r="AC33" i="1"/>
  <c r="AC41" i="1"/>
  <c r="AF43" i="1"/>
  <c r="AC17" i="1"/>
  <c r="W9" i="1" l="1"/>
  <c r="AD9" i="1"/>
  <c r="X9" i="1" s="1"/>
  <c r="AD35" i="1"/>
  <c r="X35" i="1"/>
  <c r="W35" i="1"/>
  <c r="W31" i="1"/>
  <c r="AG31" i="1"/>
  <c r="AD19" i="1"/>
  <c r="X19" i="1"/>
  <c r="W19" i="1"/>
  <c r="AG43" i="1"/>
  <c r="W43" i="1"/>
  <c r="W12" i="1"/>
  <c r="AD12" i="1"/>
  <c r="X12" i="1"/>
  <c r="W13" i="1"/>
  <c r="AD13" i="1"/>
  <c r="X13" i="1" s="1"/>
  <c r="W37" i="1"/>
  <c r="AD37" i="1"/>
  <c r="X37" i="1" s="1"/>
  <c r="AD27" i="1"/>
  <c r="X27" i="1"/>
  <c r="W27" i="1"/>
  <c r="W28" i="1"/>
  <c r="AD28" i="1"/>
  <c r="X28" i="1"/>
  <c r="AD17" i="1"/>
  <c r="X17" i="1"/>
  <c r="W17" i="1"/>
  <c r="X21" i="1"/>
  <c r="W21" i="1"/>
  <c r="AD21" i="1"/>
  <c r="AD33" i="1"/>
  <c r="X33" i="1"/>
  <c r="W33" i="1"/>
  <c r="W29" i="1"/>
  <c r="AD29" i="1"/>
  <c r="X29" i="1" s="1"/>
  <c r="AD11" i="1"/>
  <c r="X11" i="1"/>
  <c r="W11" i="1"/>
  <c r="W23" i="1"/>
  <c r="AG23" i="1"/>
  <c r="AD41" i="1"/>
  <c r="X41" i="1"/>
  <c r="W41" i="1"/>
  <c r="W20" i="1"/>
  <c r="AD20" i="1"/>
  <c r="X20" i="1" s="1"/>
  <c r="AD25" i="1"/>
  <c r="X25" i="1"/>
  <c r="W25" i="1"/>
  <c r="W36" i="1"/>
  <c r="AD36" i="1"/>
  <c r="X36" i="1" s="1"/>
  <c r="W15" i="1"/>
  <c r="AG15" i="1"/>
</calcChain>
</file>

<file path=xl/sharedStrings.xml><?xml version="1.0" encoding="utf-8"?>
<sst xmlns="http://schemas.openxmlformats.org/spreadsheetml/2006/main" count="551" uniqueCount="190">
  <si>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</si>
  <si>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マツダ株式会社</t>
    <phoneticPr fontId="7"/>
  </si>
  <si>
    <t>ディーゼル乗用車</t>
    <rPh sb="5" eb="7">
      <t>ジョウヨウ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</si>
  <si>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</si>
  <si>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</si>
  <si>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7"/>
  </si>
  <si>
    <t>最大車両重量（自動計算）</t>
    <rPh sb="1" eb="2">
      <t>ダイ</t>
    </rPh>
    <rPh sb="7" eb="9">
      <t>ジドウ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</si>
  <si>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</si>
  <si>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</si>
  <si>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</si>
  <si>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</si>
  <si>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</si>
  <si>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</si>
  <si>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</si>
  <si>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</si>
  <si>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</si>
  <si>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</si>
  <si>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</si>
  <si>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</si>
  <si>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令和12年度</t>
    <rPh sb="0" eb="2">
      <t>レイワ</t>
    </rPh>
    <rPh sb="4" eb="6">
      <t>ネンド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</si>
  <si>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</si>
  <si>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</si>
  <si>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7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</si>
  <si>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7"/>
  </si>
  <si>
    <t>多段階評価</t>
    <rPh sb="0" eb="1">
      <t>タ</t>
    </rPh>
    <rPh sb="1" eb="3">
      <t>ダンカイ</t>
    </rPh>
    <rPh sb="3" eb="5">
      <t>ヒョウカ</t>
    </rPh>
    <phoneticPr fontId="7"/>
  </si>
  <si>
    <t>多段階評価2</t>
    <rPh sb="0" eb="1">
      <t>タ</t>
    </rPh>
    <rPh sb="1" eb="3">
      <t>ダンカイ</t>
    </rPh>
    <rPh sb="3" eb="5">
      <t>ヒョウカ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</si>
  <si>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</si>
  <si>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</si>
  <si>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</si>
  <si>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7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</si>
  <si>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</si>
  <si>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</si>
  <si>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</si>
  <si>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</si>
  <si>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</si>
  <si>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</si>
  <si>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</si>
  <si>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</si>
  <si>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マツダ</t>
  </si>
  <si>
    <t>MAZDA 2</t>
  </si>
  <si>
    <t>3DA-DJ5FS</t>
  </si>
  <si>
    <t>0201,0202,0203,0204,
0205,0206,0207,0208,
0209,0210,0211,0212,
0213,0214,0215,0216</t>
    <phoneticPr fontId="7"/>
  </si>
  <si>
    <t>S5</t>
  </si>
  <si>
    <t>6MT</t>
  </si>
  <si>
    <t>I,D,FI,TC,IC,P,EP,CN</t>
  </si>
  <si>
    <t>CCO+EGR+DF</t>
  </si>
  <si>
    <t>F</t>
  </si>
  <si>
    <t>0251,0252,0253,0254,
0255,0256,0257,0258,
0259,0260,0261,0262,
0263,0264,0265,0266</t>
    <phoneticPr fontId="7"/>
  </si>
  <si>
    <t>6AT(E･LTC)</t>
  </si>
  <si>
    <t>3DA-DJ5AS</t>
  </si>
  <si>
    <t>A</t>
  </si>
  <si>
    <t>MAZDA 3</t>
  </si>
  <si>
    <t>3DA-BP8R</t>
  </si>
  <si>
    <t>1001</t>
  </si>
  <si>
    <t>S8</t>
  </si>
  <si>
    <t>0001,1002</t>
  </si>
  <si>
    <t>0002</t>
  </si>
  <si>
    <t>1101,1102</t>
  </si>
  <si>
    <t>0101,0102</t>
  </si>
  <si>
    <t>ＣＸ－６０</t>
  </si>
  <si>
    <t>3CA-KH3R3P</t>
  </si>
  <si>
    <t>0001</t>
  </si>
  <si>
    <t>T3-MR</t>
  </si>
  <si>
    <t>8AT(E)</t>
  </si>
  <si>
    <t>H,I,D,FI,TC,IC,P,EP,CN,AM</t>
  </si>
  <si>
    <t>0002,0003</t>
  </si>
  <si>
    <t>0004</t>
  </si>
  <si>
    <t>3DA-KH3P</t>
  </si>
  <si>
    <t>T3</t>
  </si>
  <si>
    <t>I,D,FI,TC,IC,P,EP,CN,AM</t>
  </si>
  <si>
    <t>R</t>
  </si>
  <si>
    <t>0003,0004</t>
  </si>
  <si>
    <t>0101,0102,0103</t>
  </si>
  <si>
    <t>0104,0105</t>
  </si>
  <si>
    <t>0106</t>
  </si>
  <si>
    <t>MAZDA 6</t>
  </si>
  <si>
    <t>3DA-GJ2FP</t>
  </si>
  <si>
    <t>0201</t>
  </si>
  <si>
    <t>SH</t>
  </si>
  <si>
    <t>0251,0252</t>
  </si>
  <si>
    <t>3DA-GJ2FW</t>
  </si>
  <si>
    <t>3DA-GJ2AP</t>
  </si>
  <si>
    <t>3DA-GJ2AW</t>
  </si>
  <si>
    <t>0251</t>
  </si>
  <si>
    <t>0252</t>
  </si>
  <si>
    <t>MAZDA CX-30</t>
    <phoneticPr fontId="7"/>
  </si>
  <si>
    <t>3DA-DM8R</t>
    <phoneticPr fontId="7"/>
  </si>
  <si>
    <t>0001</t>
    <phoneticPr fontId="7"/>
  </si>
  <si>
    <t>0101</t>
    <phoneticPr fontId="7"/>
  </si>
  <si>
    <t>MAZDA CX-5</t>
    <phoneticPr fontId="7"/>
  </si>
  <si>
    <t>3DA-KF2P</t>
  </si>
  <si>
    <t>0557,0559</t>
    <phoneticPr fontId="7"/>
  </si>
  <si>
    <t>0558</t>
    <phoneticPr fontId="7"/>
  </si>
  <si>
    <t>0560</t>
    <phoneticPr fontId="7"/>
  </si>
  <si>
    <t>0659,0660,0661,0662,
0663,0664</t>
    <phoneticPr fontId="7"/>
  </si>
  <si>
    <t>ＣＸ－８</t>
  </si>
  <si>
    <t>3DA-KG2P</t>
  </si>
  <si>
    <t>0425,0426,0427,0428,
0429,0430,0431,0432,
0433,0434,0435,0436</t>
  </si>
  <si>
    <r>
      <t>6</t>
    </r>
    <r>
      <rPr>
        <sz val="8"/>
        <rFont val="ＭＳ Ｐゴシック"/>
        <family val="3"/>
        <charset val="128"/>
      </rPr>
      <t>又は7</t>
    </r>
    <rPh sb="1" eb="2">
      <t>マタ</t>
    </rPh>
    <phoneticPr fontId="4"/>
  </si>
  <si>
    <t>0525,0526,0527,0529,
0531,0533</t>
  </si>
  <si>
    <r>
      <t>6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>7</t>
    </r>
    <rPh sb="1" eb="2">
      <t>マタ</t>
    </rPh>
    <phoneticPr fontId="4"/>
  </si>
  <si>
    <t>0528,0530,0532,0534,
0535,0536</t>
  </si>
  <si>
    <t>（注）「燃費基準相当値」の欄には、燃費基準値をディーゼル車用に換算した値を記載しています。</t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</si>
  <si>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7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</si>
  <si>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</si>
  <si>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</si>
  <si>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</si>
  <si>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</si>
  <si>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</si>
  <si>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</si>
  <si>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</si>
  <si>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</si>
  <si>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</si>
  <si>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t>EGR,CCO,
DF,SCR</t>
    <phoneticPr fontId="7"/>
  </si>
  <si>
    <t>D,P,FI,
TC,IC,CN</t>
    <phoneticPr fontId="7"/>
  </si>
  <si>
    <r>
      <t>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</t>
    </r>
    <r>
      <rPr>
        <b/>
        <sz val="11"/>
        <rFont val="ＭＳ Ｐゴシック"/>
        <family val="3"/>
        <charset val="128"/>
      </rPr>
      <t/>
    </r>
  </si>
  <si>
    <r>
      <t>1930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1980</t>
    </r>
    <phoneticPr fontId="7"/>
  </si>
  <si>
    <r>
      <t>8AT(E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7"/>
  </si>
  <si>
    <t>4N14</t>
    <phoneticPr fontId="7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</si>
  <si>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0229</t>
    </r>
  </si>
  <si>
    <t>3DA-CV1W</t>
    <phoneticPr fontId="7"/>
  </si>
  <si>
    <t>デリカ</t>
  </si>
  <si>
    <t>三菱</t>
    <rPh sb="0" eb="2">
      <t>ミツビシ</t>
    </rPh>
    <phoneticPr fontId="7"/>
  </si>
  <si>
    <t>三菱自動車工業株式会社</t>
    <phoneticPr fontId="7"/>
  </si>
  <si>
    <t>12.9</t>
  </si>
  <si>
    <t>0030,0066</t>
    <phoneticPr fontId="3"/>
  </si>
  <si>
    <t>★2.5</t>
  </si>
  <si>
    <t>A</t>
    <phoneticPr fontId="3"/>
  </si>
  <si>
    <t>EGR
DF
CCO
SCR</t>
    <phoneticPr fontId="3"/>
  </si>
  <si>
    <t>Ｄ
FI
TC
IC
P</t>
    <phoneticPr fontId="3"/>
  </si>
  <si>
    <t>10ＡＴ×2
(E･LTC)</t>
    <phoneticPr fontId="3"/>
  </si>
  <si>
    <t>F33A</t>
  </si>
  <si>
    <t>3DA-FJA300W</t>
  </si>
  <si>
    <t>13.7</t>
  </si>
  <si>
    <t>0003～0029,0039,0040,0044～0046,0050～0052,0056～0058,0060～0065</t>
    <phoneticPr fontId="3"/>
  </si>
  <si>
    <t>★2.0</t>
  </si>
  <si>
    <t>70～74</t>
    <phoneticPr fontId="3"/>
  </si>
  <si>
    <t>13.1～13.7</t>
    <phoneticPr fontId="3"/>
  </si>
  <si>
    <t>2550～2590</t>
    <phoneticPr fontId="3"/>
  </si>
  <si>
    <t>13.9</t>
  </si>
  <si>
    <t>0001,0002</t>
    <phoneticPr fontId="3"/>
  </si>
  <si>
    <t>★1.5</t>
  </si>
  <si>
    <t>ランドクルーザー</t>
  </si>
  <si>
    <t>10.5</t>
  </si>
  <si>
    <t>0005,0006,0008</t>
    <phoneticPr fontId="3"/>
  </si>
  <si>
    <t>★4.5</t>
  </si>
  <si>
    <t>Ｄ
FI
Ｉ
B
TC
IC
P</t>
    <phoneticPr fontId="3"/>
  </si>
  <si>
    <t>6～8</t>
    <phoneticPr fontId="3"/>
  </si>
  <si>
    <t>2760～2790</t>
    <phoneticPr fontId="3"/>
  </si>
  <si>
    <t>6AT
(E･LTC)</t>
    <phoneticPr fontId="3"/>
  </si>
  <si>
    <t>1GD</t>
  </si>
  <si>
    <t>3DA-GDH303W</t>
  </si>
  <si>
    <t>10.8</t>
  </si>
  <si>
    <t>0007</t>
  </si>
  <si>
    <t>★4.0</t>
  </si>
  <si>
    <t>グランエース</t>
  </si>
  <si>
    <t>16.0</t>
  </si>
  <si>
    <t>0029～0032</t>
    <phoneticPr fontId="3"/>
  </si>
  <si>
    <t>15.8～16</t>
    <phoneticPr fontId="3"/>
  </si>
  <si>
    <t>2390～2410</t>
    <phoneticPr fontId="3"/>
  </si>
  <si>
    <t>6AT×2
(E･LTC)</t>
    <phoneticPr fontId="3"/>
  </si>
  <si>
    <t>3DA-GDJ151W</t>
  </si>
  <si>
    <t>16.9</t>
  </si>
  <si>
    <t>0017～0028</t>
    <phoneticPr fontId="3"/>
  </si>
  <si>
    <t>66～69</t>
    <phoneticPr fontId="3"/>
  </si>
  <si>
    <t>16.1～16.9</t>
    <phoneticPr fontId="3"/>
  </si>
  <si>
    <t>2330～2380</t>
    <phoneticPr fontId="3"/>
  </si>
  <si>
    <t>17.2</t>
  </si>
  <si>
    <t>0202～0208</t>
    <phoneticPr fontId="3"/>
  </si>
  <si>
    <t>17～17.2</t>
    <phoneticPr fontId="3"/>
  </si>
  <si>
    <t>2300～2320</t>
    <phoneticPr fontId="3"/>
  </si>
  <si>
    <t>3DA-GDJ150W</t>
  </si>
  <si>
    <t>17.5</t>
  </si>
  <si>
    <t>0160,0189～0201</t>
    <phoneticPr fontId="3"/>
  </si>
  <si>
    <t>★1.0</t>
  </si>
  <si>
    <t>17.3～17.5</t>
    <phoneticPr fontId="3"/>
  </si>
  <si>
    <t>5～7</t>
    <phoneticPr fontId="3"/>
  </si>
  <si>
    <t>2280～2290</t>
    <phoneticPr fontId="3"/>
  </si>
  <si>
    <t>18.6</t>
  </si>
  <si>
    <t>0114～0159,0161～0188</t>
    <phoneticPr fontId="3"/>
  </si>
  <si>
    <t>60～63</t>
    <phoneticPr fontId="3"/>
  </si>
  <si>
    <t>17.6～18.6</t>
    <phoneticPr fontId="3"/>
  </si>
  <si>
    <t>2190～2270</t>
    <phoneticPr fontId="3"/>
  </si>
  <si>
    <t>18.9</t>
  </si>
  <si>
    <t>0113</t>
  </si>
  <si>
    <t>★0.5</t>
  </si>
  <si>
    <t>ランドクルーザー　プラド</t>
  </si>
  <si>
    <t>トヨタ</t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</si>
  <si>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</si>
  <si>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t>トヨタ自動車株式会社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</si>
</sst>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_);[Red]\(0\)"/>
    <numFmt numFmtId="178" formatCode="0_ "/>
    <numFmt numFmtId="179" formatCode="0.0_ "/>
    <numFmt numFmtId="180" formatCode="0.000"/>
    <numFmt numFmtId="181" formatCode=".0"/>
  </numFmts>
  <fonts count="22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  <font>
      <sz val="8"/>
      <name val="Arial"/>
      <family val="3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</cellStyleXfs>
  <cellXfs count="274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8" fillId="0" borderId="0" xfId="1" applyFont="1"/>
    <xf numFmtId="0" fontId="9" fillId="0" borderId="0" xfId="1" applyFont="1"/>
    <xf numFmtId="0" fontId="4" fillId="0" borderId="0" xfId="1" applyFont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49" fontId="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176" fontId="12" fillId="4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12" fillId="4" borderId="30" xfId="1" applyNumberFormat="1" applyFont="1" applyFill="1" applyBorder="1" applyAlignment="1">
      <alignment horizontal="center" vertical="center" wrapText="1"/>
    </xf>
    <xf numFmtId="176" fontId="12" fillId="4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4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left" vertical="center"/>
      <protection locked="0"/>
    </xf>
    <xf numFmtId="0" fontId="13" fillId="4" borderId="31" xfId="1" applyFont="1" applyFill="1" applyBorder="1" applyAlignment="1" applyProtection="1">
      <alignment horizontal="center" vertical="center" wrapText="1"/>
      <protection locked="0"/>
    </xf>
    <xf numFmtId="178" fontId="4" fillId="4" borderId="32" xfId="0" applyNumberFormat="1" applyFont="1" applyFill="1" applyBorder="1" applyAlignment="1">
      <alignment horizontal="center" vertical="center"/>
    </xf>
    <xf numFmtId="178" fontId="4" fillId="4" borderId="28" xfId="0" applyNumberFormat="1" applyFont="1" applyFill="1" applyBorder="1" applyAlignment="1">
      <alignment horizontal="center" vertical="center"/>
    </xf>
    <xf numFmtId="178" fontId="4" fillId="4" borderId="28" xfId="0" quotePrefix="1" applyNumberFormat="1" applyFont="1" applyFill="1" applyBorder="1" applyAlignment="1">
      <alignment horizontal="center" vertical="center"/>
    </xf>
    <xf numFmtId="3" fontId="4" fillId="5" borderId="28" xfId="0" applyNumberFormat="1" applyFont="1" applyFill="1" applyBorder="1" applyAlignment="1" applyProtection="1">
      <alignment horizontal="center" vertical="center"/>
      <protection locked="0"/>
    </xf>
    <xf numFmtId="179" fontId="14" fillId="0" borderId="2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0" fontId="4" fillId="0" borderId="24" xfId="1" applyFont="1" applyBorder="1" applyAlignment="1" applyProtection="1">
      <alignment vertical="center"/>
      <protection locked="0"/>
    </xf>
    <xf numFmtId="176" fontId="12" fillId="4" borderId="33" xfId="1" quotePrefix="1" applyNumberFormat="1" applyFont="1" applyFill="1" applyBorder="1" applyAlignment="1" applyProtection="1">
      <alignment horizontal="center" vertical="center" wrapText="1"/>
      <protection locked="0"/>
    </xf>
    <xf numFmtId="177" fontId="12" fillId="4" borderId="34" xfId="1" applyNumberFormat="1" applyFont="1" applyFill="1" applyBorder="1" applyAlignment="1">
      <alignment horizontal="center" vertical="center" wrapText="1"/>
    </xf>
    <xf numFmtId="0" fontId="4" fillId="0" borderId="7" xfId="1" applyFont="1" applyBorder="1"/>
    <xf numFmtId="176" fontId="4" fillId="0" borderId="0" xfId="1" applyNumberFormat="1" applyFont="1"/>
    <xf numFmtId="0" fontId="4" fillId="2" borderId="0" xfId="1" applyFont="1" applyFill="1" applyAlignment="1">
      <alignment horizontal="left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2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176" fontId="12" fillId="0" borderId="29" xfId="0" quotePrefix="1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180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28" xfId="0" applyFont="1" applyBorder="1" applyProtection="1">
      <alignment vertical="center"/>
      <protection locked="0"/>
    </xf>
    <xf numFmtId="0" fontId="4" fillId="0" borderId="1" xfId="1" applyFont="1" applyBorder="1" applyProtection="1">
      <protection locked="0"/>
    </xf>
    <xf numFmtId="0" fontId="6" fillId="0" borderId="1" xfId="1" applyFont="1" applyBorder="1" applyProtection="1">
      <protection locked="0"/>
    </xf>
    <xf numFmtId="0" fontId="4" fillId="0" borderId="0" xfId="2" applyFont="1"/>
    <xf numFmtId="0" fontId="4" fillId="0" borderId="0" xfId="3" applyFont="1" applyAlignment="1"/>
    <xf numFmtId="0" fontId="6" fillId="0" borderId="0" xfId="3" applyFont="1" applyAlignment="1">
      <alignment horizontal="center" vertical="center" wrapText="1"/>
    </xf>
    <xf numFmtId="179" fontId="14" fillId="0" borderId="0" xfId="3" applyNumberFormat="1" applyFont="1" applyAlignment="1">
      <alignment horizontal="center" vertical="center"/>
    </xf>
    <xf numFmtId="3" fontId="4" fillId="0" borderId="0" xfId="3" applyNumberFormat="1" applyFont="1" applyAlignment="1" applyProtection="1">
      <alignment horizontal="center" vertical="center"/>
      <protection locked="0"/>
    </xf>
    <xf numFmtId="178" fontId="4" fillId="4" borderId="0" xfId="3" quotePrefix="1" applyNumberFormat="1" applyFont="1" applyFill="1" applyAlignment="1" applyProtection="1">
      <alignment horizontal="center" vertical="center"/>
      <protection locked="0"/>
    </xf>
    <xf numFmtId="178" fontId="4" fillId="4" borderId="0" xfId="3" applyNumberFormat="1" applyFont="1" applyFill="1" applyAlignment="1" applyProtection="1">
      <alignment horizontal="center" vertical="center"/>
      <protection locked="0"/>
    </xf>
    <xf numFmtId="0" fontId="13" fillId="4" borderId="0" xfId="3" applyFont="1" applyFill="1" applyAlignment="1" applyProtection="1">
      <alignment horizontal="center" vertical="center" wrapText="1"/>
      <protection locked="0"/>
    </xf>
    <xf numFmtId="0" fontId="4" fillId="4" borderId="0" xfId="3" applyFont="1" applyFill="1" applyAlignment="1" applyProtection="1">
      <alignment horizontal="left" vertical="center"/>
      <protection locked="0"/>
    </xf>
    <xf numFmtId="0" fontId="4" fillId="4" borderId="0" xfId="3" applyFont="1" applyFill="1" applyAlignment="1" applyProtection="1">
      <alignment horizontal="center" vertical="center"/>
      <protection locked="0"/>
    </xf>
    <xf numFmtId="0" fontId="4" fillId="4" borderId="0" xfId="3" applyFont="1" applyFill="1" applyAlignment="1" applyProtection="1">
      <alignment horizontal="center" vertical="center" wrapText="1"/>
      <protection locked="0"/>
    </xf>
    <xf numFmtId="176" fontId="12" fillId="4" borderId="0" xfId="3" quotePrefix="1" applyNumberFormat="1" applyFont="1" applyFill="1" applyAlignment="1" applyProtection="1">
      <alignment horizontal="center" vertical="center"/>
      <protection locked="0"/>
    </xf>
    <xf numFmtId="176" fontId="12" fillId="4" borderId="0" xfId="3" quotePrefix="1" applyNumberFormat="1" applyFont="1" applyFill="1" applyAlignment="1" applyProtection="1">
      <alignment horizontal="center" vertical="center" wrapText="1"/>
      <protection locked="0"/>
    </xf>
    <xf numFmtId="177" fontId="12" fillId="4" borderId="0" xfId="3" applyNumberFormat="1" applyFont="1" applyFill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49" fontId="4" fillId="0" borderId="0" xfId="3" quotePrefix="1" applyNumberFormat="1" applyFont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0" borderId="0" xfId="3" applyFont="1" applyProtection="1">
      <alignment vertical="center"/>
      <protection locked="0"/>
    </xf>
    <xf numFmtId="0" fontId="4" fillId="0" borderId="0" xfId="2" applyFont="1" applyAlignment="1">
      <alignment horizontal="left" vertical="center" wrapText="1"/>
    </xf>
    <xf numFmtId="176" fontId="4" fillId="0" borderId="0" xfId="2" applyNumberFormat="1" applyFont="1"/>
    <xf numFmtId="179" fontId="14" fillId="0" borderId="7" xfId="3" applyNumberFormat="1" applyFont="1" applyBorder="1" applyAlignment="1">
      <alignment horizontal="center" vertical="center"/>
    </xf>
    <xf numFmtId="3" fontId="4" fillId="5" borderId="7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/>
    <xf numFmtId="178" fontId="4" fillId="4" borderId="7" xfId="3" quotePrefix="1" applyNumberFormat="1" applyFont="1" applyFill="1" applyBorder="1" applyAlignment="1">
      <alignment horizontal="center" vertical="center"/>
    </xf>
    <xf numFmtId="178" fontId="4" fillId="4" borderId="7" xfId="3" applyNumberFormat="1" applyFont="1" applyFill="1" applyBorder="1" applyAlignment="1">
      <alignment horizontal="center" vertical="center"/>
    </xf>
    <xf numFmtId="0" fontId="13" fillId="4" borderId="7" xfId="2" applyFont="1" applyFill="1" applyBorder="1" applyAlignment="1" applyProtection="1">
      <alignment horizontal="center" vertical="center" wrapText="1"/>
      <protection locked="0"/>
    </xf>
    <xf numFmtId="0" fontId="4" fillId="4" borderId="7" xfId="2" applyFont="1" applyFill="1" applyBorder="1" applyAlignment="1" applyProtection="1">
      <alignment horizontal="left" vertical="center"/>
      <protection locked="0"/>
    </xf>
    <xf numFmtId="0" fontId="4" fillId="4" borderId="7" xfId="2" applyFont="1" applyFill="1" applyBorder="1" applyAlignment="1" applyProtection="1">
      <alignment horizontal="center" vertical="center"/>
      <protection locked="0"/>
    </xf>
    <xf numFmtId="0" fontId="4" fillId="4" borderId="7" xfId="2" applyFont="1" applyFill="1" applyBorder="1" applyAlignment="1" applyProtection="1">
      <alignment horizontal="center" vertical="center" wrapText="1"/>
      <protection locked="0"/>
    </xf>
    <xf numFmtId="181" fontId="12" fillId="4" borderId="7" xfId="3" quotePrefix="1" applyNumberFormat="1" applyFont="1" applyFill="1" applyBorder="1" applyAlignment="1" applyProtection="1">
      <alignment horizontal="center" vertical="center"/>
      <protection locked="0"/>
    </xf>
    <xf numFmtId="181" fontId="12" fillId="4" borderId="7" xfId="3" quotePrefix="1" applyNumberFormat="1" applyFont="1" applyFill="1" applyBorder="1" applyAlignment="1" applyProtection="1">
      <alignment horizontal="center" vertical="center" wrapText="1"/>
      <protection locked="0"/>
    </xf>
    <xf numFmtId="1" fontId="12" fillId="4" borderId="0" xfId="2" applyNumberFormat="1" applyFont="1" applyFill="1" applyAlignment="1">
      <alignment horizontal="center" vertical="center" wrapText="1"/>
    </xf>
    <xf numFmtId="181" fontId="12" fillId="4" borderId="0" xfId="2" quotePrefix="1" applyNumberFormat="1" applyFont="1" applyFill="1" applyAlignment="1" applyProtection="1">
      <alignment horizontal="center" vertical="center" wrapText="1"/>
      <protection locked="0"/>
    </xf>
    <xf numFmtId="0" fontId="4" fillId="4" borderId="7" xfId="3" applyFont="1" applyFill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49" fontId="4" fillId="0" borderId="7" xfId="2" quotePrefix="1" applyNumberFormat="1" applyFont="1" applyBorder="1" applyAlignment="1" applyProtection="1">
      <alignment horizontal="left" vertical="center" wrapTex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7" xfId="2" applyFont="1" applyBorder="1" applyAlignment="1" applyProtection="1">
      <alignment vertical="center"/>
      <protection locked="0"/>
    </xf>
    <xf numFmtId="0" fontId="6" fillId="0" borderId="24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49" fontId="4" fillId="0" borderId="24" xfId="3" applyNumberFormat="1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49" fontId="18" fillId="0" borderId="35" xfId="3" applyNumberFormat="1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35" xfId="2" applyFont="1" applyBorder="1" applyAlignment="1">
      <alignment horizontal="center" vertical="center" wrapText="1"/>
    </xf>
    <xf numFmtId="0" fontId="18" fillId="0" borderId="36" xfId="2" applyFont="1" applyBorder="1" applyAlignment="1">
      <alignment horizontal="center" vertical="center" wrapText="1"/>
    </xf>
    <xf numFmtId="0" fontId="18" fillId="0" borderId="37" xfId="2" applyFont="1" applyBorder="1" applyAlignment="1">
      <alignment horizontal="center" vertical="center" wrapText="1"/>
    </xf>
    <xf numFmtId="181" fontId="19" fillId="0" borderId="35" xfId="2" applyNumberFormat="1" applyFont="1" applyBorder="1" applyAlignment="1">
      <alignment horizontal="center" vertical="center" wrapText="1"/>
    </xf>
    <xf numFmtId="181" fontId="19" fillId="0" borderId="36" xfId="2" applyNumberFormat="1" applyFont="1" applyBorder="1" applyAlignment="1">
      <alignment horizontal="center" vertical="center" wrapText="1"/>
    </xf>
    <xf numFmtId="1" fontId="19" fillId="0" borderId="38" xfId="2" applyNumberFormat="1" applyFont="1" applyBorder="1" applyAlignment="1">
      <alignment horizontal="center" vertical="center" wrapText="1"/>
    </xf>
    <xf numFmtId="181" fontId="19" fillId="0" borderId="39" xfId="2" applyNumberFormat="1" applyFont="1" applyBorder="1" applyAlignment="1">
      <alignment horizontal="center" vertical="center" wrapText="1"/>
    </xf>
    <xf numFmtId="0" fontId="18" fillId="0" borderId="40" xfId="2" applyFont="1" applyBorder="1" applyAlignment="1">
      <alignment horizontal="center" vertical="center" wrapText="1"/>
    </xf>
    <xf numFmtId="49" fontId="18" fillId="0" borderId="35" xfId="2" applyNumberFormat="1" applyFont="1" applyBorder="1" applyAlignment="1">
      <alignment horizontal="center" vertical="center" wrapText="1"/>
    </xf>
    <xf numFmtId="0" fontId="18" fillId="0" borderId="35" xfId="2" applyFont="1" applyBorder="1" applyAlignment="1">
      <alignment horizontal="left" vertical="center" wrapText="1"/>
    </xf>
    <xf numFmtId="0" fontId="18" fillId="0" borderId="41" xfId="2" applyFont="1" applyBorder="1" applyAlignment="1">
      <alignment horizontal="left" vertical="center" wrapText="1"/>
    </xf>
    <xf numFmtId="0" fontId="18" fillId="0" borderId="42" xfId="2" applyFont="1" applyBorder="1" applyAlignment="1">
      <alignment horizontal="left" vertical="center" wrapText="1"/>
    </xf>
    <xf numFmtId="0" fontId="18" fillId="0" borderId="43" xfId="2" applyFont="1" applyBorder="1" applyAlignment="1">
      <alignment horizontal="left" vertical="center" wrapText="1"/>
    </xf>
    <xf numFmtId="0" fontId="18" fillId="0" borderId="44" xfId="2" applyFont="1" applyBorder="1" applyAlignment="1">
      <alignment horizontal="left" vertical="center" wrapText="1"/>
    </xf>
    <xf numFmtId="0" fontId="18" fillId="0" borderId="45" xfId="2" applyFont="1" applyBorder="1" applyAlignment="1">
      <alignment horizontal="left" vertical="center" wrapText="1"/>
    </xf>
    <xf numFmtId="0" fontId="18" fillId="0" borderId="46" xfId="2" applyFont="1" applyBorder="1" applyAlignment="1">
      <alignment horizontal="left" vertical="center" wrapText="1"/>
    </xf>
    <xf numFmtId="0" fontId="18" fillId="0" borderId="31" xfId="2" applyFont="1" applyBorder="1" applyAlignment="1">
      <alignment horizontal="center" vertical="center" wrapText="1"/>
    </xf>
    <xf numFmtId="1" fontId="19" fillId="0" borderId="47" xfId="2" applyNumberFormat="1" applyFont="1" applyBorder="1" applyAlignment="1">
      <alignment horizontal="center" vertical="center" wrapText="1"/>
    </xf>
    <xf numFmtId="181" fontId="19" fillId="0" borderId="48" xfId="2" applyNumberFormat="1" applyFont="1" applyBorder="1" applyAlignment="1">
      <alignment horizontal="center" vertical="center" wrapText="1"/>
    </xf>
    <xf numFmtId="0" fontId="18" fillId="0" borderId="49" xfId="2" applyFont="1" applyBorder="1" applyAlignment="1">
      <alignment horizontal="left" vertical="center" wrapText="1"/>
    </xf>
    <xf numFmtId="0" fontId="18" fillId="0" borderId="50" xfId="2" applyFont="1" applyBorder="1" applyAlignment="1">
      <alignment horizontal="left" vertical="center" wrapText="1"/>
    </xf>
    <xf numFmtId="0" fontId="18" fillId="0" borderId="51" xfId="2" applyFont="1" applyBorder="1" applyAlignment="1">
      <alignment horizontal="left" vertical="center" wrapText="1"/>
    </xf>
    <xf numFmtId="0" fontId="6" fillId="0" borderId="24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20" fillId="0" borderId="28" xfId="3" applyFont="1" applyBorder="1" applyAlignment="1"/>
    <xf numFmtId="0" fontId="6" fillId="0" borderId="24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4" fillId="4" borderId="22" xfId="2" applyFont="1" applyFill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/>
    </xf>
    <xf numFmtId="0" fontId="4" fillId="0" borderId="13" xfId="2" applyFont="1" applyBorder="1" applyAlignment="1">
      <alignment horizontal="center" shrinkToFit="1"/>
    </xf>
    <xf numFmtId="0" fontId="4" fillId="0" borderId="1" xfId="2" applyFont="1" applyBorder="1" applyAlignment="1">
      <alignment horizontal="center" shrinkToFit="1"/>
    </xf>
    <xf numFmtId="0" fontId="4" fillId="0" borderId="14" xfId="2" applyFont="1" applyBorder="1" applyAlignment="1">
      <alignment horizontal="center" shrinkToFit="1"/>
    </xf>
    <xf numFmtId="0" fontId="21" fillId="4" borderId="8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21" fillId="0" borderId="17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6" fillId="0" borderId="5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/>
    </xf>
    <xf numFmtId="0" fontId="4" fillId="0" borderId="8" xfId="2" applyFont="1" applyBorder="1" applyAlignment="1">
      <alignment horizontal="center" shrinkToFit="1"/>
    </xf>
    <xf numFmtId="0" fontId="4" fillId="0" borderId="7" xfId="2" applyFont="1" applyBorder="1" applyAlignment="1">
      <alignment horizontal="center" shrinkToFit="1"/>
    </xf>
    <xf numFmtId="0" fontId="6" fillId="0" borderId="6" xfId="2" applyFont="1" applyBorder="1" applyAlignment="1">
      <alignment horizontal="center" shrinkToFit="1"/>
    </xf>
    <xf numFmtId="0" fontId="4" fillId="3" borderId="8" xfId="2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 applyAlignment="1">
      <alignment horizontal="center" vertical="center"/>
    </xf>
    <xf numFmtId="0" fontId="4" fillId="0" borderId="4" xfId="3" applyFont="1" applyBorder="1" applyAlignment="1">
      <alignment horizontal="centerContinuous"/>
    </xf>
    <xf numFmtId="0" fontId="4" fillId="0" borderId="2" xfId="3" applyFont="1" applyBorder="1" applyAlignment="1">
      <alignment horizontal="centerContinuous"/>
    </xf>
    <xf numFmtId="0" fontId="6" fillId="0" borderId="3" xfId="3" applyFont="1" applyBorder="1" applyAlignment="1">
      <alignment horizontal="centerContinuous"/>
    </xf>
    <xf numFmtId="0" fontId="6" fillId="0" borderId="3" xfId="3" applyFont="1" applyBorder="1" applyAlignment="1">
      <alignment horizontal="centerContinuous" wrapText="1"/>
    </xf>
    <xf numFmtId="0" fontId="4" fillId="0" borderId="4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/>
    </xf>
    <xf numFmtId="0" fontId="4" fillId="0" borderId="2" xfId="2" applyFont="1" applyBorder="1" applyAlignment="1">
      <alignment horizontal="right"/>
    </xf>
    <xf numFmtId="0" fontId="4" fillId="0" borderId="0" xfId="2" applyFont="1" applyAlignment="1">
      <alignment horizontal="right"/>
    </xf>
    <xf numFmtId="0" fontId="4" fillId="0" borderId="1" xfId="2" applyFont="1" applyBorder="1"/>
    <xf numFmtId="0" fontId="9" fillId="0" borderId="0" xfId="2" applyFont="1"/>
    <xf numFmtId="0" fontId="8" fillId="0" borderId="0" xfId="2" applyFont="1"/>
    <xf numFmtId="0" fontId="4" fillId="0" borderId="1" xfId="2" applyFont="1" applyBorder="1" applyAlignment="1" applyProtection="1">
      <alignment horizontal="center"/>
      <protection locked="0"/>
    </xf>
    <xf numFmtId="0" fontId="5" fillId="0" borderId="0" xfId="2" applyFont="1"/>
    <xf numFmtId="0" fontId="5" fillId="0" borderId="0" xfId="2" applyFont="1" applyAlignment="1">
      <alignment horizontal="right"/>
    </xf>
    <xf numFmtId="0" fontId="2" fillId="0" borderId="0" xfId="2" applyFont="1"/>
  </cellXfs>
  <cellStyles count="4">
    <cellStyle name="標準" xfId="0" builtinId="0"/>
    <cellStyle name="標準 2" xfId="1" xr:uid="{DCCB750D-0119-4728-973F-09740AE83399}"/>
    <cellStyle name="標準 2 3" xfId="2" xr:uid="{F683FDAD-82A6-4DB3-B7DF-3C21449541F9}"/>
    <cellStyle name="標準 99" xfId="3" xr:uid="{7ECE8A60-BE13-4C5C-979C-5F3CA9FB8C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300;&#65293;&#65297;&#22269;&#20869;&#12487;&#12451;&#12540;&#12476;&#12523;WLTC/001361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WLTP結果シート"/>
      <sheetName val="ＦＴＲ連結採算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BB004-C552-449B-9E8A-1E723C1D74B0}">
  <sheetPr>
    <tabColor indexed="13"/>
    <pageSetUpPr fitToPage="1"/>
  </sheetPr>
  <dimension ref="A1:AG90"/>
  <sheetViews>
    <sheetView view="pageBreakPreview" topLeftCell="A3" zoomScale="85" zoomScaleNormal="100" zoomScaleSheetLayoutView="85" workbookViewId="0">
      <selection activeCell="A3" sqref="A3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6.25" style="3" customWidth="1"/>
    <col min="6" max="6" width="13.125" style="2" customWidth="1"/>
    <col min="7" max="7" width="7.375" style="2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6.375" style="2" customWidth="1"/>
    <col min="12" max="12" width="8.75" style="2" bestFit="1" customWidth="1"/>
    <col min="13" max="14" width="8.5" style="2" bestFit="1" customWidth="1"/>
    <col min="15" max="15" width="8.625" style="2" customWidth="1"/>
    <col min="16" max="16" width="19.375" style="2" bestFit="1" customWidth="1"/>
    <col min="17" max="17" width="13.5" style="2" customWidth="1"/>
    <col min="18" max="18" width="6" style="2" customWidth="1"/>
    <col min="19" max="19" width="17.25" style="2" customWidth="1"/>
    <col min="20" max="20" width="11" style="2" bestFit="1" customWidth="1"/>
    <col min="21" max="22" width="8.25" style="2" bestFit="1" customWidth="1"/>
    <col min="23" max="25" width="8.75" style="2"/>
    <col min="26" max="27" width="10.625" style="2" customWidth="1"/>
    <col min="28" max="33" width="9" style="2" hidden="1" customWidth="1"/>
    <col min="34" max="256" width="8.75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6.25" style="2" customWidth="1"/>
    <col min="262" max="262" width="13.125" style="2" customWidth="1"/>
    <col min="263" max="263" width="7.3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70" width="8.5" style="2" bestFit="1" customWidth="1"/>
    <col min="271" max="271" width="8.625" style="2" customWidth="1"/>
    <col min="272" max="272" width="14.375" style="2" bestFit="1" customWidth="1"/>
    <col min="273" max="273" width="13.5" style="2" customWidth="1"/>
    <col min="274" max="274" width="6" style="2" customWidth="1"/>
    <col min="275" max="275" width="17.25" style="2" customWidth="1"/>
    <col min="276" max="276" width="11" style="2" bestFit="1" customWidth="1"/>
    <col min="277" max="278" width="8.25" style="2" bestFit="1" customWidth="1"/>
    <col min="279" max="512" width="8.75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6.25" style="2" customWidth="1"/>
    <col min="518" max="518" width="13.125" style="2" customWidth="1"/>
    <col min="519" max="519" width="7.3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6" width="8.5" style="2" bestFit="1" customWidth="1"/>
    <col min="527" max="527" width="8.625" style="2" customWidth="1"/>
    <col min="528" max="528" width="14.375" style="2" bestFit="1" customWidth="1"/>
    <col min="529" max="529" width="13.5" style="2" customWidth="1"/>
    <col min="530" max="530" width="6" style="2" customWidth="1"/>
    <col min="531" max="531" width="17.25" style="2" customWidth="1"/>
    <col min="532" max="532" width="11" style="2" bestFit="1" customWidth="1"/>
    <col min="533" max="534" width="8.25" style="2" bestFit="1" customWidth="1"/>
    <col min="535" max="768" width="8.75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6.25" style="2" customWidth="1"/>
    <col min="774" max="774" width="13.125" style="2" customWidth="1"/>
    <col min="775" max="775" width="7.3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2" width="8.5" style="2" bestFit="1" customWidth="1"/>
    <col min="783" max="783" width="8.625" style="2" customWidth="1"/>
    <col min="784" max="784" width="14.375" style="2" bestFit="1" customWidth="1"/>
    <col min="785" max="785" width="13.5" style="2" customWidth="1"/>
    <col min="786" max="786" width="6" style="2" customWidth="1"/>
    <col min="787" max="787" width="17.25" style="2" customWidth="1"/>
    <col min="788" max="788" width="11" style="2" bestFit="1" customWidth="1"/>
    <col min="789" max="790" width="8.25" style="2" bestFit="1" customWidth="1"/>
    <col min="791" max="1024" width="8.75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6.25" style="2" customWidth="1"/>
    <col min="1030" max="1030" width="13.125" style="2" customWidth="1"/>
    <col min="1031" max="1031" width="7.3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8" width="8.5" style="2" bestFit="1" customWidth="1"/>
    <col min="1039" max="1039" width="8.625" style="2" customWidth="1"/>
    <col min="1040" max="1040" width="14.375" style="2" bestFit="1" customWidth="1"/>
    <col min="1041" max="1041" width="13.5" style="2" customWidth="1"/>
    <col min="1042" max="1042" width="6" style="2" customWidth="1"/>
    <col min="1043" max="1043" width="17.25" style="2" customWidth="1"/>
    <col min="1044" max="1044" width="11" style="2" bestFit="1" customWidth="1"/>
    <col min="1045" max="1046" width="8.25" style="2" bestFit="1" customWidth="1"/>
    <col min="1047" max="1280" width="8.75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6.25" style="2" customWidth="1"/>
    <col min="1286" max="1286" width="13.125" style="2" customWidth="1"/>
    <col min="1287" max="1287" width="7.3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4" width="8.5" style="2" bestFit="1" customWidth="1"/>
    <col min="1295" max="1295" width="8.625" style="2" customWidth="1"/>
    <col min="1296" max="1296" width="14.375" style="2" bestFit="1" customWidth="1"/>
    <col min="1297" max="1297" width="13.5" style="2" customWidth="1"/>
    <col min="1298" max="1298" width="6" style="2" customWidth="1"/>
    <col min="1299" max="1299" width="17.25" style="2" customWidth="1"/>
    <col min="1300" max="1300" width="11" style="2" bestFit="1" customWidth="1"/>
    <col min="1301" max="1302" width="8.25" style="2" bestFit="1" customWidth="1"/>
    <col min="1303" max="1536" width="8.75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6.25" style="2" customWidth="1"/>
    <col min="1542" max="1542" width="13.125" style="2" customWidth="1"/>
    <col min="1543" max="1543" width="7.3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50" width="8.5" style="2" bestFit="1" customWidth="1"/>
    <col min="1551" max="1551" width="8.625" style="2" customWidth="1"/>
    <col min="1552" max="1552" width="14.375" style="2" bestFit="1" customWidth="1"/>
    <col min="1553" max="1553" width="13.5" style="2" customWidth="1"/>
    <col min="1554" max="1554" width="6" style="2" customWidth="1"/>
    <col min="1555" max="1555" width="17.25" style="2" customWidth="1"/>
    <col min="1556" max="1556" width="11" style="2" bestFit="1" customWidth="1"/>
    <col min="1557" max="1558" width="8.25" style="2" bestFit="1" customWidth="1"/>
    <col min="1559" max="1792" width="8.75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6.25" style="2" customWidth="1"/>
    <col min="1798" max="1798" width="13.125" style="2" customWidth="1"/>
    <col min="1799" max="1799" width="7.3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6" width="8.5" style="2" bestFit="1" customWidth="1"/>
    <col min="1807" max="1807" width="8.625" style="2" customWidth="1"/>
    <col min="1808" max="1808" width="14.375" style="2" bestFit="1" customWidth="1"/>
    <col min="1809" max="1809" width="13.5" style="2" customWidth="1"/>
    <col min="1810" max="1810" width="6" style="2" customWidth="1"/>
    <col min="1811" max="1811" width="17.25" style="2" customWidth="1"/>
    <col min="1812" max="1812" width="11" style="2" bestFit="1" customWidth="1"/>
    <col min="1813" max="1814" width="8.25" style="2" bestFit="1" customWidth="1"/>
    <col min="1815" max="2048" width="8.75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6.25" style="2" customWidth="1"/>
    <col min="2054" max="2054" width="13.125" style="2" customWidth="1"/>
    <col min="2055" max="2055" width="7.3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2" width="8.5" style="2" bestFit="1" customWidth="1"/>
    <col min="2063" max="2063" width="8.625" style="2" customWidth="1"/>
    <col min="2064" max="2064" width="14.375" style="2" bestFit="1" customWidth="1"/>
    <col min="2065" max="2065" width="13.5" style="2" customWidth="1"/>
    <col min="2066" max="2066" width="6" style="2" customWidth="1"/>
    <col min="2067" max="2067" width="17.25" style="2" customWidth="1"/>
    <col min="2068" max="2068" width="11" style="2" bestFit="1" customWidth="1"/>
    <col min="2069" max="2070" width="8.25" style="2" bestFit="1" customWidth="1"/>
    <col min="2071" max="2304" width="8.75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6.25" style="2" customWidth="1"/>
    <col min="2310" max="2310" width="13.125" style="2" customWidth="1"/>
    <col min="2311" max="2311" width="7.3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8" width="8.5" style="2" bestFit="1" customWidth="1"/>
    <col min="2319" max="2319" width="8.625" style="2" customWidth="1"/>
    <col min="2320" max="2320" width="14.375" style="2" bestFit="1" customWidth="1"/>
    <col min="2321" max="2321" width="13.5" style="2" customWidth="1"/>
    <col min="2322" max="2322" width="6" style="2" customWidth="1"/>
    <col min="2323" max="2323" width="17.25" style="2" customWidth="1"/>
    <col min="2324" max="2324" width="11" style="2" bestFit="1" customWidth="1"/>
    <col min="2325" max="2326" width="8.25" style="2" bestFit="1" customWidth="1"/>
    <col min="2327" max="2560" width="8.75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6.25" style="2" customWidth="1"/>
    <col min="2566" max="2566" width="13.125" style="2" customWidth="1"/>
    <col min="2567" max="2567" width="7.3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4" width="8.5" style="2" bestFit="1" customWidth="1"/>
    <col min="2575" max="2575" width="8.625" style="2" customWidth="1"/>
    <col min="2576" max="2576" width="14.375" style="2" bestFit="1" customWidth="1"/>
    <col min="2577" max="2577" width="13.5" style="2" customWidth="1"/>
    <col min="2578" max="2578" width="6" style="2" customWidth="1"/>
    <col min="2579" max="2579" width="17.25" style="2" customWidth="1"/>
    <col min="2580" max="2580" width="11" style="2" bestFit="1" customWidth="1"/>
    <col min="2581" max="2582" width="8.25" style="2" bestFit="1" customWidth="1"/>
    <col min="2583" max="2816" width="8.75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6.25" style="2" customWidth="1"/>
    <col min="2822" max="2822" width="13.125" style="2" customWidth="1"/>
    <col min="2823" max="2823" width="7.3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30" width="8.5" style="2" bestFit="1" customWidth="1"/>
    <col min="2831" max="2831" width="8.625" style="2" customWidth="1"/>
    <col min="2832" max="2832" width="14.375" style="2" bestFit="1" customWidth="1"/>
    <col min="2833" max="2833" width="13.5" style="2" customWidth="1"/>
    <col min="2834" max="2834" width="6" style="2" customWidth="1"/>
    <col min="2835" max="2835" width="17.25" style="2" customWidth="1"/>
    <col min="2836" max="2836" width="11" style="2" bestFit="1" customWidth="1"/>
    <col min="2837" max="2838" width="8.25" style="2" bestFit="1" customWidth="1"/>
    <col min="2839" max="3072" width="8.75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6.25" style="2" customWidth="1"/>
    <col min="3078" max="3078" width="13.125" style="2" customWidth="1"/>
    <col min="3079" max="3079" width="7.3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6" width="8.5" style="2" bestFit="1" customWidth="1"/>
    <col min="3087" max="3087" width="8.625" style="2" customWidth="1"/>
    <col min="3088" max="3088" width="14.375" style="2" bestFit="1" customWidth="1"/>
    <col min="3089" max="3089" width="13.5" style="2" customWidth="1"/>
    <col min="3090" max="3090" width="6" style="2" customWidth="1"/>
    <col min="3091" max="3091" width="17.25" style="2" customWidth="1"/>
    <col min="3092" max="3092" width="11" style="2" bestFit="1" customWidth="1"/>
    <col min="3093" max="3094" width="8.25" style="2" bestFit="1" customWidth="1"/>
    <col min="3095" max="3328" width="8.75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6.25" style="2" customWidth="1"/>
    <col min="3334" max="3334" width="13.125" style="2" customWidth="1"/>
    <col min="3335" max="3335" width="7.3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2" width="8.5" style="2" bestFit="1" customWidth="1"/>
    <col min="3343" max="3343" width="8.625" style="2" customWidth="1"/>
    <col min="3344" max="3344" width="14.375" style="2" bestFit="1" customWidth="1"/>
    <col min="3345" max="3345" width="13.5" style="2" customWidth="1"/>
    <col min="3346" max="3346" width="6" style="2" customWidth="1"/>
    <col min="3347" max="3347" width="17.25" style="2" customWidth="1"/>
    <col min="3348" max="3348" width="11" style="2" bestFit="1" customWidth="1"/>
    <col min="3349" max="3350" width="8.25" style="2" bestFit="1" customWidth="1"/>
    <col min="3351" max="3584" width="8.75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6.25" style="2" customWidth="1"/>
    <col min="3590" max="3590" width="13.125" style="2" customWidth="1"/>
    <col min="3591" max="3591" width="7.3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8" width="8.5" style="2" bestFit="1" customWidth="1"/>
    <col min="3599" max="3599" width="8.625" style="2" customWidth="1"/>
    <col min="3600" max="3600" width="14.375" style="2" bestFit="1" customWidth="1"/>
    <col min="3601" max="3601" width="13.5" style="2" customWidth="1"/>
    <col min="3602" max="3602" width="6" style="2" customWidth="1"/>
    <col min="3603" max="3603" width="17.25" style="2" customWidth="1"/>
    <col min="3604" max="3604" width="11" style="2" bestFit="1" customWidth="1"/>
    <col min="3605" max="3606" width="8.25" style="2" bestFit="1" customWidth="1"/>
    <col min="3607" max="3840" width="8.75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6.25" style="2" customWidth="1"/>
    <col min="3846" max="3846" width="13.125" style="2" customWidth="1"/>
    <col min="3847" max="3847" width="7.3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4" width="8.5" style="2" bestFit="1" customWidth="1"/>
    <col min="3855" max="3855" width="8.625" style="2" customWidth="1"/>
    <col min="3856" max="3856" width="14.375" style="2" bestFit="1" customWidth="1"/>
    <col min="3857" max="3857" width="13.5" style="2" customWidth="1"/>
    <col min="3858" max="3858" width="6" style="2" customWidth="1"/>
    <col min="3859" max="3859" width="17.25" style="2" customWidth="1"/>
    <col min="3860" max="3860" width="11" style="2" bestFit="1" customWidth="1"/>
    <col min="3861" max="3862" width="8.25" style="2" bestFit="1" customWidth="1"/>
    <col min="3863" max="4096" width="8.75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6.25" style="2" customWidth="1"/>
    <col min="4102" max="4102" width="13.125" style="2" customWidth="1"/>
    <col min="4103" max="4103" width="7.3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10" width="8.5" style="2" bestFit="1" customWidth="1"/>
    <col min="4111" max="4111" width="8.625" style="2" customWidth="1"/>
    <col min="4112" max="4112" width="14.375" style="2" bestFit="1" customWidth="1"/>
    <col min="4113" max="4113" width="13.5" style="2" customWidth="1"/>
    <col min="4114" max="4114" width="6" style="2" customWidth="1"/>
    <col min="4115" max="4115" width="17.25" style="2" customWidth="1"/>
    <col min="4116" max="4116" width="11" style="2" bestFit="1" customWidth="1"/>
    <col min="4117" max="4118" width="8.25" style="2" bestFit="1" customWidth="1"/>
    <col min="4119" max="4352" width="8.75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6.25" style="2" customWidth="1"/>
    <col min="4358" max="4358" width="13.125" style="2" customWidth="1"/>
    <col min="4359" max="4359" width="7.3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6" width="8.5" style="2" bestFit="1" customWidth="1"/>
    <col min="4367" max="4367" width="8.625" style="2" customWidth="1"/>
    <col min="4368" max="4368" width="14.375" style="2" bestFit="1" customWidth="1"/>
    <col min="4369" max="4369" width="13.5" style="2" customWidth="1"/>
    <col min="4370" max="4370" width="6" style="2" customWidth="1"/>
    <col min="4371" max="4371" width="17.25" style="2" customWidth="1"/>
    <col min="4372" max="4372" width="11" style="2" bestFit="1" customWidth="1"/>
    <col min="4373" max="4374" width="8.25" style="2" bestFit="1" customWidth="1"/>
    <col min="4375" max="4608" width="8.75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6.25" style="2" customWidth="1"/>
    <col min="4614" max="4614" width="13.125" style="2" customWidth="1"/>
    <col min="4615" max="4615" width="7.3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2" width="8.5" style="2" bestFit="1" customWidth="1"/>
    <col min="4623" max="4623" width="8.625" style="2" customWidth="1"/>
    <col min="4624" max="4624" width="14.375" style="2" bestFit="1" customWidth="1"/>
    <col min="4625" max="4625" width="13.5" style="2" customWidth="1"/>
    <col min="4626" max="4626" width="6" style="2" customWidth="1"/>
    <col min="4627" max="4627" width="17.25" style="2" customWidth="1"/>
    <col min="4628" max="4628" width="11" style="2" bestFit="1" customWidth="1"/>
    <col min="4629" max="4630" width="8.25" style="2" bestFit="1" customWidth="1"/>
    <col min="4631" max="4864" width="8.75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6.25" style="2" customWidth="1"/>
    <col min="4870" max="4870" width="13.125" style="2" customWidth="1"/>
    <col min="4871" max="4871" width="7.3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8" width="8.5" style="2" bestFit="1" customWidth="1"/>
    <col min="4879" max="4879" width="8.625" style="2" customWidth="1"/>
    <col min="4880" max="4880" width="14.375" style="2" bestFit="1" customWidth="1"/>
    <col min="4881" max="4881" width="13.5" style="2" customWidth="1"/>
    <col min="4882" max="4882" width="6" style="2" customWidth="1"/>
    <col min="4883" max="4883" width="17.25" style="2" customWidth="1"/>
    <col min="4884" max="4884" width="11" style="2" bestFit="1" customWidth="1"/>
    <col min="4885" max="4886" width="8.25" style="2" bestFit="1" customWidth="1"/>
    <col min="4887" max="5120" width="8.75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6.25" style="2" customWidth="1"/>
    <col min="5126" max="5126" width="13.125" style="2" customWidth="1"/>
    <col min="5127" max="5127" width="7.3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4" width="8.5" style="2" bestFit="1" customWidth="1"/>
    <col min="5135" max="5135" width="8.625" style="2" customWidth="1"/>
    <col min="5136" max="5136" width="14.375" style="2" bestFit="1" customWidth="1"/>
    <col min="5137" max="5137" width="13.5" style="2" customWidth="1"/>
    <col min="5138" max="5138" width="6" style="2" customWidth="1"/>
    <col min="5139" max="5139" width="17.25" style="2" customWidth="1"/>
    <col min="5140" max="5140" width="11" style="2" bestFit="1" customWidth="1"/>
    <col min="5141" max="5142" width="8.25" style="2" bestFit="1" customWidth="1"/>
    <col min="5143" max="5376" width="8.75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6.25" style="2" customWidth="1"/>
    <col min="5382" max="5382" width="13.125" style="2" customWidth="1"/>
    <col min="5383" max="5383" width="7.3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90" width="8.5" style="2" bestFit="1" customWidth="1"/>
    <col min="5391" max="5391" width="8.625" style="2" customWidth="1"/>
    <col min="5392" max="5392" width="14.375" style="2" bestFit="1" customWidth="1"/>
    <col min="5393" max="5393" width="13.5" style="2" customWidth="1"/>
    <col min="5394" max="5394" width="6" style="2" customWidth="1"/>
    <col min="5395" max="5395" width="17.25" style="2" customWidth="1"/>
    <col min="5396" max="5396" width="11" style="2" bestFit="1" customWidth="1"/>
    <col min="5397" max="5398" width="8.25" style="2" bestFit="1" customWidth="1"/>
    <col min="5399" max="5632" width="8.75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6.25" style="2" customWidth="1"/>
    <col min="5638" max="5638" width="13.125" style="2" customWidth="1"/>
    <col min="5639" max="5639" width="7.3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6" width="8.5" style="2" bestFit="1" customWidth="1"/>
    <col min="5647" max="5647" width="8.625" style="2" customWidth="1"/>
    <col min="5648" max="5648" width="14.375" style="2" bestFit="1" customWidth="1"/>
    <col min="5649" max="5649" width="13.5" style="2" customWidth="1"/>
    <col min="5650" max="5650" width="6" style="2" customWidth="1"/>
    <col min="5651" max="5651" width="17.25" style="2" customWidth="1"/>
    <col min="5652" max="5652" width="11" style="2" bestFit="1" customWidth="1"/>
    <col min="5653" max="5654" width="8.25" style="2" bestFit="1" customWidth="1"/>
    <col min="5655" max="5888" width="8.75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6.25" style="2" customWidth="1"/>
    <col min="5894" max="5894" width="13.125" style="2" customWidth="1"/>
    <col min="5895" max="5895" width="7.3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2" width="8.5" style="2" bestFit="1" customWidth="1"/>
    <col min="5903" max="5903" width="8.625" style="2" customWidth="1"/>
    <col min="5904" max="5904" width="14.375" style="2" bestFit="1" customWidth="1"/>
    <col min="5905" max="5905" width="13.5" style="2" customWidth="1"/>
    <col min="5906" max="5906" width="6" style="2" customWidth="1"/>
    <col min="5907" max="5907" width="17.25" style="2" customWidth="1"/>
    <col min="5908" max="5908" width="11" style="2" bestFit="1" customWidth="1"/>
    <col min="5909" max="5910" width="8.25" style="2" bestFit="1" customWidth="1"/>
    <col min="5911" max="6144" width="8.75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6.25" style="2" customWidth="1"/>
    <col min="6150" max="6150" width="13.125" style="2" customWidth="1"/>
    <col min="6151" max="6151" width="7.3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8" width="8.5" style="2" bestFit="1" customWidth="1"/>
    <col min="6159" max="6159" width="8.625" style="2" customWidth="1"/>
    <col min="6160" max="6160" width="14.375" style="2" bestFit="1" customWidth="1"/>
    <col min="6161" max="6161" width="13.5" style="2" customWidth="1"/>
    <col min="6162" max="6162" width="6" style="2" customWidth="1"/>
    <col min="6163" max="6163" width="17.25" style="2" customWidth="1"/>
    <col min="6164" max="6164" width="11" style="2" bestFit="1" customWidth="1"/>
    <col min="6165" max="6166" width="8.25" style="2" bestFit="1" customWidth="1"/>
    <col min="6167" max="6400" width="8.75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6.25" style="2" customWidth="1"/>
    <col min="6406" max="6406" width="13.125" style="2" customWidth="1"/>
    <col min="6407" max="6407" width="7.3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4" width="8.5" style="2" bestFit="1" customWidth="1"/>
    <col min="6415" max="6415" width="8.625" style="2" customWidth="1"/>
    <col min="6416" max="6416" width="14.375" style="2" bestFit="1" customWidth="1"/>
    <col min="6417" max="6417" width="13.5" style="2" customWidth="1"/>
    <col min="6418" max="6418" width="6" style="2" customWidth="1"/>
    <col min="6419" max="6419" width="17.25" style="2" customWidth="1"/>
    <col min="6420" max="6420" width="11" style="2" bestFit="1" customWidth="1"/>
    <col min="6421" max="6422" width="8.25" style="2" bestFit="1" customWidth="1"/>
    <col min="6423" max="6656" width="8.75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6.25" style="2" customWidth="1"/>
    <col min="6662" max="6662" width="13.125" style="2" customWidth="1"/>
    <col min="6663" max="6663" width="7.3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70" width="8.5" style="2" bestFit="1" customWidth="1"/>
    <col min="6671" max="6671" width="8.625" style="2" customWidth="1"/>
    <col min="6672" max="6672" width="14.375" style="2" bestFit="1" customWidth="1"/>
    <col min="6673" max="6673" width="13.5" style="2" customWidth="1"/>
    <col min="6674" max="6674" width="6" style="2" customWidth="1"/>
    <col min="6675" max="6675" width="17.25" style="2" customWidth="1"/>
    <col min="6676" max="6676" width="11" style="2" bestFit="1" customWidth="1"/>
    <col min="6677" max="6678" width="8.25" style="2" bestFit="1" customWidth="1"/>
    <col min="6679" max="6912" width="8.75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6.25" style="2" customWidth="1"/>
    <col min="6918" max="6918" width="13.125" style="2" customWidth="1"/>
    <col min="6919" max="6919" width="7.3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6" width="8.5" style="2" bestFit="1" customWidth="1"/>
    <col min="6927" max="6927" width="8.625" style="2" customWidth="1"/>
    <col min="6928" max="6928" width="14.375" style="2" bestFit="1" customWidth="1"/>
    <col min="6929" max="6929" width="13.5" style="2" customWidth="1"/>
    <col min="6930" max="6930" width="6" style="2" customWidth="1"/>
    <col min="6931" max="6931" width="17.25" style="2" customWidth="1"/>
    <col min="6932" max="6932" width="11" style="2" bestFit="1" customWidth="1"/>
    <col min="6933" max="6934" width="8.25" style="2" bestFit="1" customWidth="1"/>
    <col min="6935" max="7168" width="8.75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6.25" style="2" customWidth="1"/>
    <col min="7174" max="7174" width="13.125" style="2" customWidth="1"/>
    <col min="7175" max="7175" width="7.3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2" width="8.5" style="2" bestFit="1" customWidth="1"/>
    <col min="7183" max="7183" width="8.625" style="2" customWidth="1"/>
    <col min="7184" max="7184" width="14.375" style="2" bestFit="1" customWidth="1"/>
    <col min="7185" max="7185" width="13.5" style="2" customWidth="1"/>
    <col min="7186" max="7186" width="6" style="2" customWidth="1"/>
    <col min="7187" max="7187" width="17.25" style="2" customWidth="1"/>
    <col min="7188" max="7188" width="11" style="2" bestFit="1" customWidth="1"/>
    <col min="7189" max="7190" width="8.25" style="2" bestFit="1" customWidth="1"/>
    <col min="7191" max="7424" width="8.75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6.25" style="2" customWidth="1"/>
    <col min="7430" max="7430" width="13.125" style="2" customWidth="1"/>
    <col min="7431" max="7431" width="7.3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8" width="8.5" style="2" bestFit="1" customWidth="1"/>
    <col min="7439" max="7439" width="8.625" style="2" customWidth="1"/>
    <col min="7440" max="7440" width="14.375" style="2" bestFit="1" customWidth="1"/>
    <col min="7441" max="7441" width="13.5" style="2" customWidth="1"/>
    <col min="7442" max="7442" width="6" style="2" customWidth="1"/>
    <col min="7443" max="7443" width="17.25" style="2" customWidth="1"/>
    <col min="7444" max="7444" width="11" style="2" bestFit="1" customWidth="1"/>
    <col min="7445" max="7446" width="8.25" style="2" bestFit="1" customWidth="1"/>
    <col min="7447" max="7680" width="8.75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6.25" style="2" customWidth="1"/>
    <col min="7686" max="7686" width="13.125" style="2" customWidth="1"/>
    <col min="7687" max="7687" width="7.3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4" width="8.5" style="2" bestFit="1" customWidth="1"/>
    <col min="7695" max="7695" width="8.625" style="2" customWidth="1"/>
    <col min="7696" max="7696" width="14.375" style="2" bestFit="1" customWidth="1"/>
    <col min="7697" max="7697" width="13.5" style="2" customWidth="1"/>
    <col min="7698" max="7698" width="6" style="2" customWidth="1"/>
    <col min="7699" max="7699" width="17.25" style="2" customWidth="1"/>
    <col min="7700" max="7700" width="11" style="2" bestFit="1" customWidth="1"/>
    <col min="7701" max="7702" width="8.25" style="2" bestFit="1" customWidth="1"/>
    <col min="7703" max="7936" width="8.75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6.25" style="2" customWidth="1"/>
    <col min="7942" max="7942" width="13.125" style="2" customWidth="1"/>
    <col min="7943" max="7943" width="7.3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50" width="8.5" style="2" bestFit="1" customWidth="1"/>
    <col min="7951" max="7951" width="8.625" style="2" customWidth="1"/>
    <col min="7952" max="7952" width="14.375" style="2" bestFit="1" customWidth="1"/>
    <col min="7953" max="7953" width="13.5" style="2" customWidth="1"/>
    <col min="7954" max="7954" width="6" style="2" customWidth="1"/>
    <col min="7955" max="7955" width="17.25" style="2" customWidth="1"/>
    <col min="7956" max="7956" width="11" style="2" bestFit="1" customWidth="1"/>
    <col min="7957" max="7958" width="8.25" style="2" bestFit="1" customWidth="1"/>
    <col min="7959" max="8192" width="8.75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6.25" style="2" customWidth="1"/>
    <col min="8198" max="8198" width="13.125" style="2" customWidth="1"/>
    <col min="8199" max="8199" width="7.3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6" width="8.5" style="2" bestFit="1" customWidth="1"/>
    <col min="8207" max="8207" width="8.625" style="2" customWidth="1"/>
    <col min="8208" max="8208" width="14.375" style="2" bestFit="1" customWidth="1"/>
    <col min="8209" max="8209" width="13.5" style="2" customWidth="1"/>
    <col min="8210" max="8210" width="6" style="2" customWidth="1"/>
    <col min="8211" max="8211" width="17.25" style="2" customWidth="1"/>
    <col min="8212" max="8212" width="11" style="2" bestFit="1" customWidth="1"/>
    <col min="8213" max="8214" width="8.25" style="2" bestFit="1" customWidth="1"/>
    <col min="8215" max="8448" width="8.75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6.25" style="2" customWidth="1"/>
    <col min="8454" max="8454" width="13.125" style="2" customWidth="1"/>
    <col min="8455" max="8455" width="7.3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2" width="8.5" style="2" bestFit="1" customWidth="1"/>
    <col min="8463" max="8463" width="8.625" style="2" customWidth="1"/>
    <col min="8464" max="8464" width="14.375" style="2" bestFit="1" customWidth="1"/>
    <col min="8465" max="8465" width="13.5" style="2" customWidth="1"/>
    <col min="8466" max="8466" width="6" style="2" customWidth="1"/>
    <col min="8467" max="8467" width="17.25" style="2" customWidth="1"/>
    <col min="8468" max="8468" width="11" style="2" bestFit="1" customWidth="1"/>
    <col min="8469" max="8470" width="8.25" style="2" bestFit="1" customWidth="1"/>
    <col min="8471" max="8704" width="8.75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6.25" style="2" customWidth="1"/>
    <col min="8710" max="8710" width="13.125" style="2" customWidth="1"/>
    <col min="8711" max="8711" width="7.3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8" width="8.5" style="2" bestFit="1" customWidth="1"/>
    <col min="8719" max="8719" width="8.625" style="2" customWidth="1"/>
    <col min="8720" max="8720" width="14.375" style="2" bestFit="1" customWidth="1"/>
    <col min="8721" max="8721" width="13.5" style="2" customWidth="1"/>
    <col min="8722" max="8722" width="6" style="2" customWidth="1"/>
    <col min="8723" max="8723" width="17.25" style="2" customWidth="1"/>
    <col min="8724" max="8724" width="11" style="2" bestFit="1" customWidth="1"/>
    <col min="8725" max="8726" width="8.25" style="2" bestFit="1" customWidth="1"/>
    <col min="8727" max="8960" width="8.75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6.25" style="2" customWidth="1"/>
    <col min="8966" max="8966" width="13.125" style="2" customWidth="1"/>
    <col min="8967" max="8967" width="7.3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4" width="8.5" style="2" bestFit="1" customWidth="1"/>
    <col min="8975" max="8975" width="8.625" style="2" customWidth="1"/>
    <col min="8976" max="8976" width="14.375" style="2" bestFit="1" customWidth="1"/>
    <col min="8977" max="8977" width="13.5" style="2" customWidth="1"/>
    <col min="8978" max="8978" width="6" style="2" customWidth="1"/>
    <col min="8979" max="8979" width="17.25" style="2" customWidth="1"/>
    <col min="8980" max="8980" width="11" style="2" bestFit="1" customWidth="1"/>
    <col min="8981" max="8982" width="8.25" style="2" bestFit="1" customWidth="1"/>
    <col min="8983" max="9216" width="8.75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6.25" style="2" customWidth="1"/>
    <col min="9222" max="9222" width="13.125" style="2" customWidth="1"/>
    <col min="9223" max="9223" width="7.3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30" width="8.5" style="2" bestFit="1" customWidth="1"/>
    <col min="9231" max="9231" width="8.625" style="2" customWidth="1"/>
    <col min="9232" max="9232" width="14.375" style="2" bestFit="1" customWidth="1"/>
    <col min="9233" max="9233" width="13.5" style="2" customWidth="1"/>
    <col min="9234" max="9234" width="6" style="2" customWidth="1"/>
    <col min="9235" max="9235" width="17.25" style="2" customWidth="1"/>
    <col min="9236" max="9236" width="11" style="2" bestFit="1" customWidth="1"/>
    <col min="9237" max="9238" width="8.25" style="2" bestFit="1" customWidth="1"/>
    <col min="9239" max="9472" width="8.75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6.25" style="2" customWidth="1"/>
    <col min="9478" max="9478" width="13.125" style="2" customWidth="1"/>
    <col min="9479" max="9479" width="7.3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6" width="8.5" style="2" bestFit="1" customWidth="1"/>
    <col min="9487" max="9487" width="8.625" style="2" customWidth="1"/>
    <col min="9488" max="9488" width="14.375" style="2" bestFit="1" customWidth="1"/>
    <col min="9489" max="9489" width="13.5" style="2" customWidth="1"/>
    <col min="9490" max="9490" width="6" style="2" customWidth="1"/>
    <col min="9491" max="9491" width="17.25" style="2" customWidth="1"/>
    <col min="9492" max="9492" width="11" style="2" bestFit="1" customWidth="1"/>
    <col min="9493" max="9494" width="8.25" style="2" bestFit="1" customWidth="1"/>
    <col min="9495" max="9728" width="8.75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6.25" style="2" customWidth="1"/>
    <col min="9734" max="9734" width="13.125" style="2" customWidth="1"/>
    <col min="9735" max="9735" width="7.3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2" width="8.5" style="2" bestFit="1" customWidth="1"/>
    <col min="9743" max="9743" width="8.625" style="2" customWidth="1"/>
    <col min="9744" max="9744" width="14.375" style="2" bestFit="1" customWidth="1"/>
    <col min="9745" max="9745" width="13.5" style="2" customWidth="1"/>
    <col min="9746" max="9746" width="6" style="2" customWidth="1"/>
    <col min="9747" max="9747" width="17.25" style="2" customWidth="1"/>
    <col min="9748" max="9748" width="11" style="2" bestFit="1" customWidth="1"/>
    <col min="9749" max="9750" width="8.25" style="2" bestFit="1" customWidth="1"/>
    <col min="9751" max="9984" width="8.75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6.25" style="2" customWidth="1"/>
    <col min="9990" max="9990" width="13.125" style="2" customWidth="1"/>
    <col min="9991" max="9991" width="7.3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8" width="8.5" style="2" bestFit="1" customWidth="1"/>
    <col min="9999" max="9999" width="8.625" style="2" customWidth="1"/>
    <col min="10000" max="10000" width="14.375" style="2" bestFit="1" customWidth="1"/>
    <col min="10001" max="10001" width="13.5" style="2" customWidth="1"/>
    <col min="10002" max="10002" width="6" style="2" customWidth="1"/>
    <col min="10003" max="10003" width="17.25" style="2" customWidth="1"/>
    <col min="10004" max="10004" width="11" style="2" bestFit="1" customWidth="1"/>
    <col min="10005" max="10006" width="8.25" style="2" bestFit="1" customWidth="1"/>
    <col min="10007" max="10240" width="8.75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6.25" style="2" customWidth="1"/>
    <col min="10246" max="10246" width="13.125" style="2" customWidth="1"/>
    <col min="10247" max="10247" width="7.3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4" width="8.5" style="2" bestFit="1" customWidth="1"/>
    <col min="10255" max="10255" width="8.625" style="2" customWidth="1"/>
    <col min="10256" max="10256" width="14.375" style="2" bestFit="1" customWidth="1"/>
    <col min="10257" max="10257" width="13.5" style="2" customWidth="1"/>
    <col min="10258" max="10258" width="6" style="2" customWidth="1"/>
    <col min="10259" max="10259" width="17.25" style="2" customWidth="1"/>
    <col min="10260" max="10260" width="11" style="2" bestFit="1" customWidth="1"/>
    <col min="10261" max="10262" width="8.25" style="2" bestFit="1" customWidth="1"/>
    <col min="10263" max="10496" width="8.75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6.25" style="2" customWidth="1"/>
    <col min="10502" max="10502" width="13.125" style="2" customWidth="1"/>
    <col min="10503" max="10503" width="7.3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10" width="8.5" style="2" bestFit="1" customWidth="1"/>
    <col min="10511" max="10511" width="8.625" style="2" customWidth="1"/>
    <col min="10512" max="10512" width="14.375" style="2" bestFit="1" customWidth="1"/>
    <col min="10513" max="10513" width="13.5" style="2" customWidth="1"/>
    <col min="10514" max="10514" width="6" style="2" customWidth="1"/>
    <col min="10515" max="10515" width="17.25" style="2" customWidth="1"/>
    <col min="10516" max="10516" width="11" style="2" bestFit="1" customWidth="1"/>
    <col min="10517" max="10518" width="8.25" style="2" bestFit="1" customWidth="1"/>
    <col min="10519" max="10752" width="8.75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6.25" style="2" customWidth="1"/>
    <col min="10758" max="10758" width="13.125" style="2" customWidth="1"/>
    <col min="10759" max="10759" width="7.3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6" width="8.5" style="2" bestFit="1" customWidth="1"/>
    <col min="10767" max="10767" width="8.625" style="2" customWidth="1"/>
    <col min="10768" max="10768" width="14.375" style="2" bestFit="1" customWidth="1"/>
    <col min="10769" max="10769" width="13.5" style="2" customWidth="1"/>
    <col min="10770" max="10770" width="6" style="2" customWidth="1"/>
    <col min="10771" max="10771" width="17.25" style="2" customWidth="1"/>
    <col min="10772" max="10772" width="11" style="2" bestFit="1" customWidth="1"/>
    <col min="10773" max="10774" width="8.25" style="2" bestFit="1" customWidth="1"/>
    <col min="10775" max="11008" width="8.75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6.25" style="2" customWidth="1"/>
    <col min="11014" max="11014" width="13.125" style="2" customWidth="1"/>
    <col min="11015" max="11015" width="7.3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2" width="8.5" style="2" bestFit="1" customWidth="1"/>
    <col min="11023" max="11023" width="8.625" style="2" customWidth="1"/>
    <col min="11024" max="11024" width="14.375" style="2" bestFit="1" customWidth="1"/>
    <col min="11025" max="11025" width="13.5" style="2" customWidth="1"/>
    <col min="11026" max="11026" width="6" style="2" customWidth="1"/>
    <col min="11027" max="11027" width="17.25" style="2" customWidth="1"/>
    <col min="11028" max="11028" width="11" style="2" bestFit="1" customWidth="1"/>
    <col min="11029" max="11030" width="8.25" style="2" bestFit="1" customWidth="1"/>
    <col min="11031" max="11264" width="8.75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6.25" style="2" customWidth="1"/>
    <col min="11270" max="11270" width="13.125" style="2" customWidth="1"/>
    <col min="11271" max="11271" width="7.3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8" width="8.5" style="2" bestFit="1" customWidth="1"/>
    <col min="11279" max="11279" width="8.625" style="2" customWidth="1"/>
    <col min="11280" max="11280" width="14.375" style="2" bestFit="1" customWidth="1"/>
    <col min="11281" max="11281" width="13.5" style="2" customWidth="1"/>
    <col min="11282" max="11282" width="6" style="2" customWidth="1"/>
    <col min="11283" max="11283" width="17.25" style="2" customWidth="1"/>
    <col min="11284" max="11284" width="11" style="2" bestFit="1" customWidth="1"/>
    <col min="11285" max="11286" width="8.25" style="2" bestFit="1" customWidth="1"/>
    <col min="11287" max="11520" width="8.75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6.25" style="2" customWidth="1"/>
    <col min="11526" max="11526" width="13.125" style="2" customWidth="1"/>
    <col min="11527" max="11527" width="7.3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4" width="8.5" style="2" bestFit="1" customWidth="1"/>
    <col min="11535" max="11535" width="8.625" style="2" customWidth="1"/>
    <col min="11536" max="11536" width="14.375" style="2" bestFit="1" customWidth="1"/>
    <col min="11537" max="11537" width="13.5" style="2" customWidth="1"/>
    <col min="11538" max="11538" width="6" style="2" customWidth="1"/>
    <col min="11539" max="11539" width="17.25" style="2" customWidth="1"/>
    <col min="11540" max="11540" width="11" style="2" bestFit="1" customWidth="1"/>
    <col min="11541" max="11542" width="8.25" style="2" bestFit="1" customWidth="1"/>
    <col min="11543" max="11776" width="8.75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6.25" style="2" customWidth="1"/>
    <col min="11782" max="11782" width="13.125" style="2" customWidth="1"/>
    <col min="11783" max="11783" width="7.3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90" width="8.5" style="2" bestFit="1" customWidth="1"/>
    <col min="11791" max="11791" width="8.625" style="2" customWidth="1"/>
    <col min="11792" max="11792" width="14.375" style="2" bestFit="1" customWidth="1"/>
    <col min="11793" max="11793" width="13.5" style="2" customWidth="1"/>
    <col min="11794" max="11794" width="6" style="2" customWidth="1"/>
    <col min="11795" max="11795" width="17.25" style="2" customWidth="1"/>
    <col min="11796" max="11796" width="11" style="2" bestFit="1" customWidth="1"/>
    <col min="11797" max="11798" width="8.25" style="2" bestFit="1" customWidth="1"/>
    <col min="11799" max="12032" width="8.75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6.25" style="2" customWidth="1"/>
    <col min="12038" max="12038" width="13.125" style="2" customWidth="1"/>
    <col min="12039" max="12039" width="7.3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6" width="8.5" style="2" bestFit="1" customWidth="1"/>
    <col min="12047" max="12047" width="8.625" style="2" customWidth="1"/>
    <col min="12048" max="12048" width="14.375" style="2" bestFit="1" customWidth="1"/>
    <col min="12049" max="12049" width="13.5" style="2" customWidth="1"/>
    <col min="12050" max="12050" width="6" style="2" customWidth="1"/>
    <col min="12051" max="12051" width="17.25" style="2" customWidth="1"/>
    <col min="12052" max="12052" width="11" style="2" bestFit="1" customWidth="1"/>
    <col min="12053" max="12054" width="8.25" style="2" bestFit="1" customWidth="1"/>
    <col min="12055" max="12288" width="8.75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6.25" style="2" customWidth="1"/>
    <col min="12294" max="12294" width="13.125" style="2" customWidth="1"/>
    <col min="12295" max="12295" width="7.3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2" width="8.5" style="2" bestFit="1" customWidth="1"/>
    <col min="12303" max="12303" width="8.625" style="2" customWidth="1"/>
    <col min="12304" max="12304" width="14.375" style="2" bestFit="1" customWidth="1"/>
    <col min="12305" max="12305" width="13.5" style="2" customWidth="1"/>
    <col min="12306" max="12306" width="6" style="2" customWidth="1"/>
    <col min="12307" max="12307" width="17.25" style="2" customWidth="1"/>
    <col min="12308" max="12308" width="11" style="2" bestFit="1" customWidth="1"/>
    <col min="12309" max="12310" width="8.25" style="2" bestFit="1" customWidth="1"/>
    <col min="12311" max="12544" width="8.75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6.25" style="2" customWidth="1"/>
    <col min="12550" max="12550" width="13.125" style="2" customWidth="1"/>
    <col min="12551" max="12551" width="7.3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8" width="8.5" style="2" bestFit="1" customWidth="1"/>
    <col min="12559" max="12559" width="8.625" style="2" customWidth="1"/>
    <col min="12560" max="12560" width="14.375" style="2" bestFit="1" customWidth="1"/>
    <col min="12561" max="12561" width="13.5" style="2" customWidth="1"/>
    <col min="12562" max="12562" width="6" style="2" customWidth="1"/>
    <col min="12563" max="12563" width="17.25" style="2" customWidth="1"/>
    <col min="12564" max="12564" width="11" style="2" bestFit="1" customWidth="1"/>
    <col min="12565" max="12566" width="8.25" style="2" bestFit="1" customWidth="1"/>
    <col min="12567" max="12800" width="8.75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6.25" style="2" customWidth="1"/>
    <col min="12806" max="12806" width="13.125" style="2" customWidth="1"/>
    <col min="12807" max="12807" width="7.3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4" width="8.5" style="2" bestFit="1" customWidth="1"/>
    <col min="12815" max="12815" width="8.625" style="2" customWidth="1"/>
    <col min="12816" max="12816" width="14.375" style="2" bestFit="1" customWidth="1"/>
    <col min="12817" max="12817" width="13.5" style="2" customWidth="1"/>
    <col min="12818" max="12818" width="6" style="2" customWidth="1"/>
    <col min="12819" max="12819" width="17.25" style="2" customWidth="1"/>
    <col min="12820" max="12820" width="11" style="2" bestFit="1" customWidth="1"/>
    <col min="12821" max="12822" width="8.25" style="2" bestFit="1" customWidth="1"/>
    <col min="12823" max="13056" width="8.75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6.25" style="2" customWidth="1"/>
    <col min="13062" max="13062" width="13.125" style="2" customWidth="1"/>
    <col min="13063" max="13063" width="7.3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70" width="8.5" style="2" bestFit="1" customWidth="1"/>
    <col min="13071" max="13071" width="8.625" style="2" customWidth="1"/>
    <col min="13072" max="13072" width="14.375" style="2" bestFit="1" customWidth="1"/>
    <col min="13073" max="13073" width="13.5" style="2" customWidth="1"/>
    <col min="13074" max="13074" width="6" style="2" customWidth="1"/>
    <col min="13075" max="13075" width="17.25" style="2" customWidth="1"/>
    <col min="13076" max="13076" width="11" style="2" bestFit="1" customWidth="1"/>
    <col min="13077" max="13078" width="8.25" style="2" bestFit="1" customWidth="1"/>
    <col min="13079" max="13312" width="8.75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6.25" style="2" customWidth="1"/>
    <col min="13318" max="13318" width="13.125" style="2" customWidth="1"/>
    <col min="13319" max="13319" width="7.3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6" width="8.5" style="2" bestFit="1" customWidth="1"/>
    <col min="13327" max="13327" width="8.625" style="2" customWidth="1"/>
    <col min="13328" max="13328" width="14.375" style="2" bestFit="1" customWidth="1"/>
    <col min="13329" max="13329" width="13.5" style="2" customWidth="1"/>
    <col min="13330" max="13330" width="6" style="2" customWidth="1"/>
    <col min="13331" max="13331" width="17.25" style="2" customWidth="1"/>
    <col min="13332" max="13332" width="11" style="2" bestFit="1" customWidth="1"/>
    <col min="13333" max="13334" width="8.25" style="2" bestFit="1" customWidth="1"/>
    <col min="13335" max="13568" width="8.75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6.25" style="2" customWidth="1"/>
    <col min="13574" max="13574" width="13.125" style="2" customWidth="1"/>
    <col min="13575" max="13575" width="7.3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2" width="8.5" style="2" bestFit="1" customWidth="1"/>
    <col min="13583" max="13583" width="8.625" style="2" customWidth="1"/>
    <col min="13584" max="13584" width="14.375" style="2" bestFit="1" customWidth="1"/>
    <col min="13585" max="13585" width="13.5" style="2" customWidth="1"/>
    <col min="13586" max="13586" width="6" style="2" customWidth="1"/>
    <col min="13587" max="13587" width="17.25" style="2" customWidth="1"/>
    <col min="13588" max="13588" width="11" style="2" bestFit="1" customWidth="1"/>
    <col min="13589" max="13590" width="8.25" style="2" bestFit="1" customWidth="1"/>
    <col min="13591" max="13824" width="8.75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6.25" style="2" customWidth="1"/>
    <col min="13830" max="13830" width="13.125" style="2" customWidth="1"/>
    <col min="13831" max="13831" width="7.3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8" width="8.5" style="2" bestFit="1" customWidth="1"/>
    <col min="13839" max="13839" width="8.625" style="2" customWidth="1"/>
    <col min="13840" max="13840" width="14.375" style="2" bestFit="1" customWidth="1"/>
    <col min="13841" max="13841" width="13.5" style="2" customWidth="1"/>
    <col min="13842" max="13842" width="6" style="2" customWidth="1"/>
    <col min="13843" max="13843" width="17.25" style="2" customWidth="1"/>
    <col min="13844" max="13844" width="11" style="2" bestFit="1" customWidth="1"/>
    <col min="13845" max="13846" width="8.25" style="2" bestFit="1" customWidth="1"/>
    <col min="13847" max="14080" width="8.75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6.25" style="2" customWidth="1"/>
    <col min="14086" max="14086" width="13.125" style="2" customWidth="1"/>
    <col min="14087" max="14087" width="7.3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4" width="8.5" style="2" bestFit="1" customWidth="1"/>
    <col min="14095" max="14095" width="8.625" style="2" customWidth="1"/>
    <col min="14096" max="14096" width="14.375" style="2" bestFit="1" customWidth="1"/>
    <col min="14097" max="14097" width="13.5" style="2" customWidth="1"/>
    <col min="14098" max="14098" width="6" style="2" customWidth="1"/>
    <col min="14099" max="14099" width="17.25" style="2" customWidth="1"/>
    <col min="14100" max="14100" width="11" style="2" bestFit="1" customWidth="1"/>
    <col min="14101" max="14102" width="8.25" style="2" bestFit="1" customWidth="1"/>
    <col min="14103" max="14336" width="8.75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6.25" style="2" customWidth="1"/>
    <col min="14342" max="14342" width="13.125" style="2" customWidth="1"/>
    <col min="14343" max="14343" width="7.3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50" width="8.5" style="2" bestFit="1" customWidth="1"/>
    <col min="14351" max="14351" width="8.625" style="2" customWidth="1"/>
    <col min="14352" max="14352" width="14.375" style="2" bestFit="1" customWidth="1"/>
    <col min="14353" max="14353" width="13.5" style="2" customWidth="1"/>
    <col min="14354" max="14354" width="6" style="2" customWidth="1"/>
    <col min="14355" max="14355" width="17.25" style="2" customWidth="1"/>
    <col min="14356" max="14356" width="11" style="2" bestFit="1" customWidth="1"/>
    <col min="14357" max="14358" width="8.25" style="2" bestFit="1" customWidth="1"/>
    <col min="14359" max="14592" width="8.75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6.25" style="2" customWidth="1"/>
    <col min="14598" max="14598" width="13.125" style="2" customWidth="1"/>
    <col min="14599" max="14599" width="7.3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6" width="8.5" style="2" bestFit="1" customWidth="1"/>
    <col min="14607" max="14607" width="8.625" style="2" customWidth="1"/>
    <col min="14608" max="14608" width="14.375" style="2" bestFit="1" customWidth="1"/>
    <col min="14609" max="14609" width="13.5" style="2" customWidth="1"/>
    <col min="14610" max="14610" width="6" style="2" customWidth="1"/>
    <col min="14611" max="14611" width="17.25" style="2" customWidth="1"/>
    <col min="14612" max="14612" width="11" style="2" bestFit="1" customWidth="1"/>
    <col min="14613" max="14614" width="8.25" style="2" bestFit="1" customWidth="1"/>
    <col min="14615" max="14848" width="8.75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6.25" style="2" customWidth="1"/>
    <col min="14854" max="14854" width="13.125" style="2" customWidth="1"/>
    <col min="14855" max="14855" width="7.3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2" width="8.5" style="2" bestFit="1" customWidth="1"/>
    <col min="14863" max="14863" width="8.625" style="2" customWidth="1"/>
    <col min="14864" max="14864" width="14.375" style="2" bestFit="1" customWidth="1"/>
    <col min="14865" max="14865" width="13.5" style="2" customWidth="1"/>
    <col min="14866" max="14866" width="6" style="2" customWidth="1"/>
    <col min="14867" max="14867" width="17.25" style="2" customWidth="1"/>
    <col min="14868" max="14868" width="11" style="2" bestFit="1" customWidth="1"/>
    <col min="14869" max="14870" width="8.25" style="2" bestFit="1" customWidth="1"/>
    <col min="14871" max="15104" width="8.75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6.25" style="2" customWidth="1"/>
    <col min="15110" max="15110" width="13.125" style="2" customWidth="1"/>
    <col min="15111" max="15111" width="7.3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8" width="8.5" style="2" bestFit="1" customWidth="1"/>
    <col min="15119" max="15119" width="8.625" style="2" customWidth="1"/>
    <col min="15120" max="15120" width="14.375" style="2" bestFit="1" customWidth="1"/>
    <col min="15121" max="15121" width="13.5" style="2" customWidth="1"/>
    <col min="15122" max="15122" width="6" style="2" customWidth="1"/>
    <col min="15123" max="15123" width="17.25" style="2" customWidth="1"/>
    <col min="15124" max="15124" width="11" style="2" bestFit="1" customWidth="1"/>
    <col min="15125" max="15126" width="8.25" style="2" bestFit="1" customWidth="1"/>
    <col min="15127" max="15360" width="8.75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6.25" style="2" customWidth="1"/>
    <col min="15366" max="15366" width="13.125" style="2" customWidth="1"/>
    <col min="15367" max="15367" width="7.3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4" width="8.5" style="2" bestFit="1" customWidth="1"/>
    <col min="15375" max="15375" width="8.625" style="2" customWidth="1"/>
    <col min="15376" max="15376" width="14.375" style="2" bestFit="1" customWidth="1"/>
    <col min="15377" max="15377" width="13.5" style="2" customWidth="1"/>
    <col min="15378" max="15378" width="6" style="2" customWidth="1"/>
    <col min="15379" max="15379" width="17.25" style="2" customWidth="1"/>
    <col min="15380" max="15380" width="11" style="2" bestFit="1" customWidth="1"/>
    <col min="15381" max="15382" width="8.25" style="2" bestFit="1" customWidth="1"/>
    <col min="15383" max="15616" width="8.75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6.25" style="2" customWidth="1"/>
    <col min="15622" max="15622" width="13.125" style="2" customWidth="1"/>
    <col min="15623" max="15623" width="7.3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30" width="8.5" style="2" bestFit="1" customWidth="1"/>
    <col min="15631" max="15631" width="8.625" style="2" customWidth="1"/>
    <col min="15632" max="15632" width="14.375" style="2" bestFit="1" customWidth="1"/>
    <col min="15633" max="15633" width="13.5" style="2" customWidth="1"/>
    <col min="15634" max="15634" width="6" style="2" customWidth="1"/>
    <col min="15635" max="15635" width="17.25" style="2" customWidth="1"/>
    <col min="15636" max="15636" width="11" style="2" bestFit="1" customWidth="1"/>
    <col min="15637" max="15638" width="8.25" style="2" bestFit="1" customWidth="1"/>
    <col min="15639" max="15872" width="8.75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6.25" style="2" customWidth="1"/>
    <col min="15878" max="15878" width="13.125" style="2" customWidth="1"/>
    <col min="15879" max="15879" width="7.3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6" width="8.5" style="2" bestFit="1" customWidth="1"/>
    <col min="15887" max="15887" width="8.625" style="2" customWidth="1"/>
    <col min="15888" max="15888" width="14.375" style="2" bestFit="1" customWidth="1"/>
    <col min="15889" max="15889" width="13.5" style="2" customWidth="1"/>
    <col min="15890" max="15890" width="6" style="2" customWidth="1"/>
    <col min="15891" max="15891" width="17.25" style="2" customWidth="1"/>
    <col min="15892" max="15892" width="11" style="2" bestFit="1" customWidth="1"/>
    <col min="15893" max="15894" width="8.25" style="2" bestFit="1" customWidth="1"/>
    <col min="15895" max="16128" width="8.75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6.25" style="2" customWidth="1"/>
    <col min="16134" max="16134" width="13.125" style="2" customWidth="1"/>
    <col min="16135" max="16135" width="7.3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2" width="8.5" style="2" bestFit="1" customWidth="1"/>
    <col min="16143" max="16143" width="8.625" style="2" customWidth="1"/>
    <col min="16144" max="16144" width="14.375" style="2" bestFit="1" customWidth="1"/>
    <col min="16145" max="16145" width="13.5" style="2" customWidth="1"/>
    <col min="16146" max="16146" width="6" style="2" customWidth="1"/>
    <col min="16147" max="16147" width="17.25" style="2" customWidth="1"/>
    <col min="16148" max="16148" width="11" style="2" bestFit="1" customWidth="1"/>
    <col min="16149" max="16150" width="8.25" style="2" bestFit="1" customWidth="1"/>
    <col min="16151" max="16384" width="8.75" style="2"/>
  </cols>
  <sheetData>
    <row r="1" spans="1:33" ht="21.75" customHeight="1" x14ac:dyDescent="0.25">
      <c r="A1" s="1"/>
      <c r="B1" s="1"/>
      <c r="R1" s="4"/>
    </row>
    <row r="2" spans="1:33" ht="15" x14ac:dyDescent="0.2">
      <c r="E2" s="2"/>
      <c r="F2" s="5"/>
      <c r="J2" s="6" t="s">
        <v>0</v>
      </c>
      <c r="K2" s="6"/>
      <c r="L2" s="6"/>
      <c r="M2" s="6"/>
      <c r="N2" s="6"/>
      <c r="O2" s="6"/>
      <c r="P2" s="6"/>
      <c r="Q2" s="6"/>
      <c r="R2" s="99" t="s">
        <v>1</v>
      </c>
      <c r="S2" s="100"/>
      <c r="T2" s="100"/>
      <c r="U2" s="100"/>
      <c r="V2" s="100"/>
    </row>
    <row r="3" spans="1:33" ht="23.25" customHeight="1" x14ac:dyDescent="0.25">
      <c r="A3" s="7" t="s">
        <v>2</v>
      </c>
      <c r="B3" s="8"/>
      <c r="E3" s="2"/>
      <c r="J3" s="6"/>
      <c r="R3" s="9"/>
      <c r="S3" s="101" t="s">
        <v>3</v>
      </c>
      <c r="T3" s="101"/>
      <c r="U3" s="101"/>
      <c r="V3" s="101"/>
      <c r="W3" s="101"/>
      <c r="X3" s="101"/>
      <c r="Z3" s="10" t="s">
        <v>4</v>
      </c>
      <c r="AA3" s="11"/>
      <c r="AB3" s="12" t="s">
        <v>5</v>
      </c>
      <c r="AC3" s="13"/>
      <c r="AD3" s="13"/>
      <c r="AE3" s="14" t="s">
        <v>6</v>
      </c>
      <c r="AF3" s="13"/>
      <c r="AG3" s="15"/>
    </row>
    <row r="4" spans="1:33" ht="14.25" customHeight="1" thickBot="1" x14ac:dyDescent="0.25">
      <c r="A4" s="52" t="s">
        <v>7</v>
      </c>
      <c r="B4" s="102" t="s">
        <v>8</v>
      </c>
      <c r="C4" s="103"/>
      <c r="D4" s="108"/>
      <c r="E4" s="110"/>
      <c r="F4" s="102" t="s">
        <v>9</v>
      </c>
      <c r="G4" s="112"/>
      <c r="H4" s="57" t="s">
        <v>10</v>
      </c>
      <c r="I4" s="56" t="s">
        <v>11</v>
      </c>
      <c r="J4" s="114" t="s">
        <v>12</v>
      </c>
      <c r="K4" s="82" t="s">
        <v>13</v>
      </c>
      <c r="L4" s="83"/>
      <c r="M4" s="83"/>
      <c r="N4" s="83"/>
      <c r="O4" s="84"/>
      <c r="P4" s="57" t="s">
        <v>14</v>
      </c>
      <c r="Q4" s="85" t="s">
        <v>15</v>
      </c>
      <c r="R4" s="86"/>
      <c r="S4" s="87"/>
      <c r="T4" s="91" t="s">
        <v>16</v>
      </c>
      <c r="U4" s="93" t="s">
        <v>17</v>
      </c>
      <c r="V4" s="57" t="s">
        <v>18</v>
      </c>
      <c r="W4" s="78" t="s">
        <v>19</v>
      </c>
      <c r="X4" s="79"/>
      <c r="Z4" s="80" t="s">
        <v>20</v>
      </c>
      <c r="AA4" s="80" t="s">
        <v>21</v>
      </c>
      <c r="AB4" s="60" t="s">
        <v>22</v>
      </c>
      <c r="AC4" s="63" t="s">
        <v>23</v>
      </c>
      <c r="AD4" s="63" t="s">
        <v>24</v>
      </c>
      <c r="AE4" s="60" t="s">
        <v>22</v>
      </c>
      <c r="AF4" s="63" t="s">
        <v>23</v>
      </c>
      <c r="AG4" s="63" t="s">
        <v>25</v>
      </c>
    </row>
    <row r="5" spans="1:33" ht="11.25" customHeight="1" x14ac:dyDescent="0.2">
      <c r="A5" s="53"/>
      <c r="B5" s="104"/>
      <c r="C5" s="105"/>
      <c r="D5" s="109"/>
      <c r="E5" s="111"/>
      <c r="F5" s="106"/>
      <c r="G5" s="113"/>
      <c r="H5" s="53"/>
      <c r="I5" s="53"/>
      <c r="J5" s="104"/>
      <c r="K5" s="66" t="s">
        <v>26</v>
      </c>
      <c r="L5" s="69" t="s">
        <v>27</v>
      </c>
      <c r="M5" s="72" t="s">
        <v>28</v>
      </c>
      <c r="N5" s="73" t="s">
        <v>29</v>
      </c>
      <c r="O5" s="73" t="s">
        <v>30</v>
      </c>
      <c r="P5" s="58"/>
      <c r="Q5" s="88"/>
      <c r="R5" s="89"/>
      <c r="S5" s="90"/>
      <c r="T5" s="92"/>
      <c r="U5" s="94"/>
      <c r="V5" s="53"/>
      <c r="W5" s="57" t="s">
        <v>23</v>
      </c>
      <c r="X5" s="57" t="s">
        <v>24</v>
      </c>
      <c r="Z5" s="80"/>
      <c r="AA5" s="80"/>
      <c r="AB5" s="61"/>
      <c r="AC5" s="64"/>
      <c r="AD5" s="64"/>
      <c r="AE5" s="61"/>
      <c r="AF5" s="64"/>
      <c r="AG5" s="64"/>
    </row>
    <row r="6" spans="1:33" ht="11.25" customHeight="1" x14ac:dyDescent="0.2">
      <c r="A6" s="53"/>
      <c r="B6" s="104"/>
      <c r="C6" s="105"/>
      <c r="D6" s="52" t="s">
        <v>31</v>
      </c>
      <c r="E6" s="55" t="s">
        <v>32</v>
      </c>
      <c r="F6" s="52" t="s">
        <v>31</v>
      </c>
      <c r="G6" s="56" t="s">
        <v>33</v>
      </c>
      <c r="H6" s="53"/>
      <c r="I6" s="53"/>
      <c r="J6" s="104"/>
      <c r="K6" s="67"/>
      <c r="L6" s="70"/>
      <c r="M6" s="67"/>
      <c r="N6" s="74"/>
      <c r="O6" s="74"/>
      <c r="P6" s="58"/>
      <c r="Q6" s="57" t="s">
        <v>34</v>
      </c>
      <c r="R6" s="57" t="s">
        <v>35</v>
      </c>
      <c r="S6" s="52" t="s">
        <v>36</v>
      </c>
      <c r="T6" s="96" t="s">
        <v>37</v>
      </c>
      <c r="U6" s="94"/>
      <c r="V6" s="53"/>
      <c r="W6" s="76"/>
      <c r="X6" s="76"/>
      <c r="Z6" s="80"/>
      <c r="AA6" s="80"/>
      <c r="AB6" s="61"/>
      <c r="AC6" s="64"/>
      <c r="AD6" s="64"/>
      <c r="AE6" s="61"/>
      <c r="AF6" s="64"/>
      <c r="AG6" s="64"/>
    </row>
    <row r="7" spans="1:33" x14ac:dyDescent="0.2">
      <c r="A7" s="53"/>
      <c r="B7" s="104"/>
      <c r="C7" s="105"/>
      <c r="D7" s="53"/>
      <c r="E7" s="53"/>
      <c r="F7" s="53"/>
      <c r="G7" s="53"/>
      <c r="H7" s="53"/>
      <c r="I7" s="53"/>
      <c r="J7" s="104"/>
      <c r="K7" s="67"/>
      <c r="L7" s="70"/>
      <c r="M7" s="67"/>
      <c r="N7" s="74"/>
      <c r="O7" s="74"/>
      <c r="P7" s="58"/>
      <c r="Q7" s="58"/>
      <c r="R7" s="58"/>
      <c r="S7" s="53"/>
      <c r="T7" s="97"/>
      <c r="U7" s="94"/>
      <c r="V7" s="53"/>
      <c r="W7" s="76"/>
      <c r="X7" s="76"/>
      <c r="Z7" s="80"/>
      <c r="AA7" s="80"/>
      <c r="AB7" s="61"/>
      <c r="AC7" s="64"/>
      <c r="AD7" s="64"/>
      <c r="AE7" s="61"/>
      <c r="AF7" s="64"/>
      <c r="AG7" s="64"/>
    </row>
    <row r="8" spans="1:33" x14ac:dyDescent="0.2">
      <c r="A8" s="54"/>
      <c r="B8" s="106"/>
      <c r="C8" s="107"/>
      <c r="D8" s="54"/>
      <c r="E8" s="54"/>
      <c r="F8" s="54"/>
      <c r="G8" s="54"/>
      <c r="H8" s="54"/>
      <c r="I8" s="54"/>
      <c r="J8" s="106"/>
      <c r="K8" s="68"/>
      <c r="L8" s="71"/>
      <c r="M8" s="68"/>
      <c r="N8" s="75"/>
      <c r="O8" s="75"/>
      <c r="P8" s="59"/>
      <c r="Q8" s="59"/>
      <c r="R8" s="59"/>
      <c r="S8" s="54"/>
      <c r="T8" s="98"/>
      <c r="U8" s="95"/>
      <c r="V8" s="54"/>
      <c r="W8" s="77"/>
      <c r="X8" s="77"/>
      <c r="Z8" s="81"/>
      <c r="AA8" s="81"/>
      <c r="AB8" s="62"/>
      <c r="AC8" s="65"/>
      <c r="AD8" s="65"/>
      <c r="AE8" s="62"/>
      <c r="AF8" s="65"/>
      <c r="AG8" s="65"/>
    </row>
    <row r="9" spans="1:33" ht="48" customHeight="1" x14ac:dyDescent="0.2">
      <c r="A9" s="16" t="s">
        <v>38</v>
      </c>
      <c r="B9" s="17"/>
      <c r="C9" s="18" t="s">
        <v>39</v>
      </c>
      <c r="D9" s="19" t="s">
        <v>40</v>
      </c>
      <c r="E9" s="20" t="s">
        <v>41</v>
      </c>
      <c r="F9" s="21" t="s">
        <v>42</v>
      </c>
      <c r="G9" s="22">
        <v>1.498</v>
      </c>
      <c r="H9" s="21" t="s">
        <v>43</v>
      </c>
      <c r="I9" s="23" t="str">
        <f t="shared" ref="I9:I43" si="0">IF(Z9="","",(IF(AA9-Z9&gt;0,CONCATENATE(TEXT(Z9,"#,##0"),"~",TEXT(AA9,"#,##0")),TEXT(Z9,"#,##0"))))</f>
        <v>1,100~1,120</v>
      </c>
      <c r="J9" s="24">
        <v>5</v>
      </c>
      <c r="K9" s="25">
        <v>25.2</v>
      </c>
      <c r="L9" s="26">
        <f t="shared" ref="L9:L43" si="1">IF(K9&gt;0,1/K9*37.7*68.6,"")</f>
        <v>102.62777777777777</v>
      </c>
      <c r="M9" s="27">
        <f t="shared" ref="M9:M43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20.6</v>
      </c>
      <c r="N9" s="28">
        <f t="shared" ref="N9:N43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24</v>
      </c>
      <c r="O9" s="29" t="str">
        <f t="shared" ref="O9:O43" si="4">IF(Z9="","",IF(AE9="",TEXT(AB9,"#,##0.0"),(IF(AB9-AE9&gt;0,CONCATENATE(TEXT(AE9,"#,##0.0"),"~",TEXT(AB9,"#,##0.0")),TEXT(AB9,"#,##0.0")))))</f>
        <v>29.3~29.4</v>
      </c>
      <c r="P9" s="30" t="s">
        <v>44</v>
      </c>
      <c r="Q9" s="31" t="s">
        <v>45</v>
      </c>
      <c r="R9" s="30" t="s">
        <v>46</v>
      </c>
      <c r="S9" s="32"/>
      <c r="T9" s="33"/>
      <c r="U9" s="34">
        <f t="shared" ref="U9:U43" si="5">IFERROR(IF(K9&lt;M9,"",(ROUNDDOWN(K9/M9*100,0))),"")</f>
        <v>122</v>
      </c>
      <c r="V9" s="35">
        <f t="shared" ref="V9:V43" si="6">IFERROR(IF(K9&lt;N9,"",(ROUNDDOWN(K9/N9*100,0))),"")</f>
        <v>105</v>
      </c>
      <c r="W9" s="35" t="str">
        <f t="shared" ref="W9:W43" si="7">IF(AC9&lt;55,"",IF(AA9="",AC9,IF(AF9-AC9&gt;0,CONCATENATE(AC9,"~",AF9),AC9)))</f>
        <v>85~86</v>
      </c>
      <c r="X9" s="36" t="str">
        <f t="shared" ref="X9:X43" si="8">IF(AC9&lt;55,"",AD9)</f>
        <v>★3.5</v>
      </c>
      <c r="Z9" s="37">
        <v>1100</v>
      </c>
      <c r="AA9" s="37">
        <v>1120</v>
      </c>
      <c r="AB9" s="38">
        <f t="shared" ref="AB9:AB43" si="9">IF(Z9="","",ROUNDUP(ROUND(IF(Z9&gt;=2759,9.5,IF(Z9&lt;2759,(-2.47/1000000*Z9*Z9)-(8.52/10000*Z9)+30.65)),1)*1.1,1))</f>
        <v>29.400000000000002</v>
      </c>
      <c r="AC9" s="39">
        <f t="shared" ref="AC9:AC43" si="10">IF(K9="","",ROUNDDOWN(K9/AB9*100,0))</f>
        <v>85</v>
      </c>
      <c r="AD9" s="39" t="str">
        <f t="shared" ref="AD9:AD43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★3.5</v>
      </c>
      <c r="AE9" s="38">
        <f t="shared" ref="AE9:AE43" si="12">IF(AA9="","",ROUNDUP(ROUND(IF(AA9&gt;=2759,9.5,IF(AA9&lt;2759,(-2.47/1000000*AA9*AA9)-(8.52/10000*AA9)+30.65)),1)*1.1,1))</f>
        <v>29.3</v>
      </c>
      <c r="AF9" s="39">
        <f t="shared" ref="AF9:AF43" si="13">IF(AE9="","",IF(K9="","",ROUNDDOWN(K9/AE9*100,0)))</f>
        <v>86</v>
      </c>
      <c r="AG9" s="39" t="str">
        <f t="shared" ref="AG9:AG43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★3.5</v>
      </c>
    </row>
    <row r="10" spans="1:33" ht="48.75" customHeight="1" x14ac:dyDescent="0.2">
      <c r="A10" s="40"/>
      <c r="B10" s="41"/>
      <c r="C10" s="42"/>
      <c r="D10" s="19" t="s">
        <v>40</v>
      </c>
      <c r="E10" s="20" t="s">
        <v>47</v>
      </c>
      <c r="F10" s="21" t="s">
        <v>42</v>
      </c>
      <c r="G10" s="22">
        <v>1.498</v>
      </c>
      <c r="H10" s="21" t="s">
        <v>48</v>
      </c>
      <c r="I10" s="23" t="str">
        <f t="shared" si="0"/>
        <v>1,140~1,160</v>
      </c>
      <c r="J10" s="24">
        <v>5</v>
      </c>
      <c r="K10" s="25">
        <v>21.6</v>
      </c>
      <c r="L10" s="26">
        <f t="shared" si="1"/>
        <v>119.73240740740741</v>
      </c>
      <c r="M10" s="27">
        <f t="shared" si="2"/>
        <v>20.6</v>
      </c>
      <c r="N10" s="28">
        <f t="shared" si="3"/>
        <v>24</v>
      </c>
      <c r="O10" s="29" t="str">
        <f t="shared" si="4"/>
        <v>29.0~29.2</v>
      </c>
      <c r="P10" s="30" t="s">
        <v>44</v>
      </c>
      <c r="Q10" s="31" t="s">
        <v>45</v>
      </c>
      <c r="R10" s="30" t="s">
        <v>46</v>
      </c>
      <c r="S10" s="32"/>
      <c r="T10" s="33"/>
      <c r="U10" s="34">
        <f t="shared" si="5"/>
        <v>104</v>
      </c>
      <c r="V10" s="35" t="str">
        <f t="shared" si="6"/>
        <v/>
      </c>
      <c r="W10" s="35" t="str">
        <f t="shared" si="7"/>
        <v>73~74</v>
      </c>
      <c r="X10" s="36" t="str">
        <f t="shared" si="8"/>
        <v>★2.0</v>
      </c>
      <c r="Z10" s="37">
        <v>1140</v>
      </c>
      <c r="AA10" s="37">
        <v>1160</v>
      </c>
      <c r="AB10" s="38">
        <f t="shared" si="9"/>
        <v>29.200000000000003</v>
      </c>
      <c r="AC10" s="39">
        <f t="shared" si="10"/>
        <v>73</v>
      </c>
      <c r="AD10" s="39" t="str">
        <f t="shared" si="11"/>
        <v>★2.0</v>
      </c>
      <c r="AE10" s="38">
        <f t="shared" si="12"/>
        <v>29</v>
      </c>
      <c r="AF10" s="39">
        <f t="shared" si="13"/>
        <v>74</v>
      </c>
      <c r="AG10" s="39" t="str">
        <f t="shared" si="14"/>
        <v>★2.0</v>
      </c>
    </row>
    <row r="11" spans="1:33" ht="51" customHeight="1" x14ac:dyDescent="0.2">
      <c r="A11" s="40"/>
      <c r="B11" s="43"/>
      <c r="C11" s="44"/>
      <c r="D11" s="19" t="s">
        <v>49</v>
      </c>
      <c r="E11" s="20" t="s">
        <v>41</v>
      </c>
      <c r="F11" s="21" t="s">
        <v>42</v>
      </c>
      <c r="G11" s="22">
        <v>1.498</v>
      </c>
      <c r="H11" s="21" t="s">
        <v>48</v>
      </c>
      <c r="I11" s="23" t="str">
        <f t="shared" si="0"/>
        <v>1,230~1,250</v>
      </c>
      <c r="J11" s="24">
        <v>5</v>
      </c>
      <c r="K11" s="25">
        <v>19.2</v>
      </c>
      <c r="L11" s="26">
        <f t="shared" si="1"/>
        <v>134.69895833333334</v>
      </c>
      <c r="M11" s="27">
        <f t="shared" si="2"/>
        <v>19</v>
      </c>
      <c r="N11" s="28">
        <f t="shared" si="3"/>
        <v>22.400000000000002</v>
      </c>
      <c r="O11" s="29" t="str">
        <f t="shared" si="4"/>
        <v>28.3~28.5</v>
      </c>
      <c r="P11" s="30" t="s">
        <v>44</v>
      </c>
      <c r="Q11" s="31" t="s">
        <v>45</v>
      </c>
      <c r="R11" s="30" t="s">
        <v>50</v>
      </c>
      <c r="S11" s="32"/>
      <c r="T11" s="33"/>
      <c r="U11" s="34">
        <f t="shared" si="5"/>
        <v>101</v>
      </c>
      <c r="V11" s="35" t="str">
        <f t="shared" si="6"/>
        <v/>
      </c>
      <c r="W11" s="35">
        <f t="shared" si="7"/>
        <v>67</v>
      </c>
      <c r="X11" s="36" t="str">
        <f t="shared" si="8"/>
        <v>★1.5</v>
      </c>
      <c r="Z11" s="37">
        <v>1230</v>
      </c>
      <c r="AA11" s="37">
        <v>1250</v>
      </c>
      <c r="AB11" s="38">
        <f t="shared" si="9"/>
        <v>28.5</v>
      </c>
      <c r="AC11" s="39">
        <f t="shared" si="10"/>
        <v>67</v>
      </c>
      <c r="AD11" s="39" t="str">
        <f t="shared" si="11"/>
        <v>★1.5</v>
      </c>
      <c r="AE11" s="38">
        <f t="shared" si="12"/>
        <v>28.3</v>
      </c>
      <c r="AF11" s="39">
        <f t="shared" si="13"/>
        <v>67</v>
      </c>
      <c r="AG11" s="39" t="str">
        <f t="shared" si="14"/>
        <v>★1.5</v>
      </c>
    </row>
    <row r="12" spans="1:33" ht="24" customHeight="1" x14ac:dyDescent="0.2">
      <c r="A12" s="40"/>
      <c r="B12" s="17"/>
      <c r="C12" s="18" t="s">
        <v>51</v>
      </c>
      <c r="D12" s="19" t="s">
        <v>52</v>
      </c>
      <c r="E12" s="20" t="s">
        <v>53</v>
      </c>
      <c r="F12" s="21" t="s">
        <v>54</v>
      </c>
      <c r="G12" s="22">
        <v>1.756</v>
      </c>
      <c r="H12" s="21" t="s">
        <v>48</v>
      </c>
      <c r="I12" s="23" t="str">
        <f t="shared" si="0"/>
        <v>1,390</v>
      </c>
      <c r="J12" s="24">
        <v>5</v>
      </c>
      <c r="K12" s="25">
        <v>21.9</v>
      </c>
      <c r="L12" s="26">
        <f t="shared" si="1"/>
        <v>118.09223744292238</v>
      </c>
      <c r="M12" s="27">
        <f t="shared" si="2"/>
        <v>17.400000000000002</v>
      </c>
      <c r="N12" s="28">
        <f t="shared" si="3"/>
        <v>20.9</v>
      </c>
      <c r="O12" s="29" t="str">
        <f t="shared" si="4"/>
        <v>27.2</v>
      </c>
      <c r="P12" s="30" t="s">
        <v>44</v>
      </c>
      <c r="Q12" s="31" t="s">
        <v>45</v>
      </c>
      <c r="R12" s="30" t="s">
        <v>46</v>
      </c>
      <c r="S12" s="32"/>
      <c r="T12" s="33"/>
      <c r="U12" s="34">
        <f t="shared" si="5"/>
        <v>125</v>
      </c>
      <c r="V12" s="35">
        <f t="shared" si="6"/>
        <v>104</v>
      </c>
      <c r="W12" s="35">
        <f t="shared" si="7"/>
        <v>80</v>
      </c>
      <c r="X12" s="36" t="str">
        <f t="shared" si="8"/>
        <v>★3.0</v>
      </c>
      <c r="Z12" s="37">
        <v>1390</v>
      </c>
      <c r="AA12" s="37"/>
      <c r="AB12" s="38">
        <f t="shared" si="9"/>
        <v>27.200000000000003</v>
      </c>
      <c r="AC12" s="39">
        <f t="shared" si="10"/>
        <v>80</v>
      </c>
      <c r="AD12" s="39" t="str">
        <f t="shared" si="11"/>
        <v>★3.0</v>
      </c>
      <c r="AE12" s="38" t="str">
        <f t="shared" si="12"/>
        <v/>
      </c>
      <c r="AF12" s="39" t="str">
        <f t="shared" si="13"/>
        <v/>
      </c>
      <c r="AG12" s="39" t="str">
        <f t="shared" si="14"/>
        <v/>
      </c>
    </row>
    <row r="13" spans="1:33" ht="24" customHeight="1" x14ac:dyDescent="0.2">
      <c r="A13" s="40"/>
      <c r="B13" s="41"/>
      <c r="C13" s="42"/>
      <c r="D13" s="19" t="s">
        <v>52</v>
      </c>
      <c r="E13" s="20" t="s">
        <v>55</v>
      </c>
      <c r="F13" s="21" t="s">
        <v>54</v>
      </c>
      <c r="G13" s="22">
        <v>1.756</v>
      </c>
      <c r="H13" s="21" t="s">
        <v>48</v>
      </c>
      <c r="I13" s="23" t="str">
        <f t="shared" si="0"/>
        <v>1,400~1,410</v>
      </c>
      <c r="J13" s="24">
        <v>5</v>
      </c>
      <c r="K13" s="25">
        <v>21.5</v>
      </c>
      <c r="L13" s="26">
        <f t="shared" si="1"/>
        <v>120.2893023255814</v>
      </c>
      <c r="M13" s="27">
        <f t="shared" si="2"/>
        <v>17.400000000000002</v>
      </c>
      <c r="N13" s="28">
        <f t="shared" si="3"/>
        <v>20.9</v>
      </c>
      <c r="O13" s="29" t="str">
        <f t="shared" si="4"/>
        <v>27.0~27.1</v>
      </c>
      <c r="P13" s="30" t="s">
        <v>44</v>
      </c>
      <c r="Q13" s="31" t="s">
        <v>45</v>
      </c>
      <c r="R13" s="30" t="s">
        <v>46</v>
      </c>
      <c r="S13" s="32"/>
      <c r="T13" s="33"/>
      <c r="U13" s="34">
        <f t="shared" si="5"/>
        <v>123</v>
      </c>
      <c r="V13" s="35">
        <f t="shared" si="6"/>
        <v>102</v>
      </c>
      <c r="W13" s="35">
        <f t="shared" si="7"/>
        <v>79</v>
      </c>
      <c r="X13" s="36" t="str">
        <f t="shared" si="8"/>
        <v>★2.5</v>
      </c>
      <c r="Z13" s="37">
        <v>1400</v>
      </c>
      <c r="AA13" s="37">
        <v>1410</v>
      </c>
      <c r="AB13" s="38">
        <f t="shared" si="9"/>
        <v>27.1</v>
      </c>
      <c r="AC13" s="39">
        <f t="shared" si="10"/>
        <v>79</v>
      </c>
      <c r="AD13" s="39" t="str">
        <f t="shared" si="11"/>
        <v>★2.5</v>
      </c>
      <c r="AE13" s="38">
        <f t="shared" si="12"/>
        <v>27</v>
      </c>
      <c r="AF13" s="39">
        <f t="shared" si="13"/>
        <v>79</v>
      </c>
      <c r="AG13" s="39" t="str">
        <f t="shared" si="14"/>
        <v>★2.5</v>
      </c>
    </row>
    <row r="14" spans="1:33" ht="24" customHeight="1" x14ac:dyDescent="0.2">
      <c r="A14" s="40"/>
      <c r="B14" s="41"/>
      <c r="C14" s="42"/>
      <c r="D14" s="19" t="s">
        <v>52</v>
      </c>
      <c r="E14" s="20" t="s">
        <v>56</v>
      </c>
      <c r="F14" s="21" t="s">
        <v>54</v>
      </c>
      <c r="G14" s="22">
        <v>1.756</v>
      </c>
      <c r="H14" s="21" t="s">
        <v>48</v>
      </c>
      <c r="I14" s="23" t="str">
        <f t="shared" si="0"/>
        <v>1,420</v>
      </c>
      <c r="J14" s="24">
        <v>5</v>
      </c>
      <c r="K14" s="25">
        <v>21.2</v>
      </c>
      <c r="L14" s="26">
        <f t="shared" si="1"/>
        <v>121.99150943396228</v>
      </c>
      <c r="M14" s="27">
        <f t="shared" si="2"/>
        <v>17.400000000000002</v>
      </c>
      <c r="N14" s="28">
        <f t="shared" si="3"/>
        <v>20.9</v>
      </c>
      <c r="O14" s="29" t="str">
        <f t="shared" si="4"/>
        <v>27.0</v>
      </c>
      <c r="P14" s="30" t="s">
        <v>44</v>
      </c>
      <c r="Q14" s="31" t="s">
        <v>45</v>
      </c>
      <c r="R14" s="30" t="s">
        <v>46</v>
      </c>
      <c r="S14" s="32"/>
      <c r="T14" s="33"/>
      <c r="U14" s="34">
        <f t="shared" si="5"/>
        <v>121</v>
      </c>
      <c r="V14" s="35">
        <f t="shared" si="6"/>
        <v>101</v>
      </c>
      <c r="W14" s="35">
        <f t="shared" si="7"/>
        <v>78</v>
      </c>
      <c r="X14" s="36" t="str">
        <f t="shared" si="8"/>
        <v>★2.5</v>
      </c>
      <c r="Z14" s="37">
        <v>1420</v>
      </c>
      <c r="AA14" s="37"/>
      <c r="AB14" s="38">
        <f t="shared" si="9"/>
        <v>27</v>
      </c>
      <c r="AC14" s="39">
        <f t="shared" si="10"/>
        <v>78</v>
      </c>
      <c r="AD14" s="39" t="str">
        <f t="shared" si="11"/>
        <v>★2.5</v>
      </c>
      <c r="AE14" s="38" t="str">
        <f t="shared" si="12"/>
        <v/>
      </c>
      <c r="AF14" s="39" t="str">
        <f t="shared" si="13"/>
        <v/>
      </c>
      <c r="AG14" s="39" t="str">
        <f t="shared" si="14"/>
        <v/>
      </c>
    </row>
    <row r="15" spans="1:33" ht="24" customHeight="1" x14ac:dyDescent="0.2">
      <c r="A15" s="40"/>
      <c r="B15" s="41"/>
      <c r="C15" s="42"/>
      <c r="D15" s="19" t="s">
        <v>52</v>
      </c>
      <c r="E15" s="20" t="s">
        <v>57</v>
      </c>
      <c r="F15" s="21" t="s">
        <v>54</v>
      </c>
      <c r="G15" s="22">
        <v>1.756</v>
      </c>
      <c r="H15" s="21" t="s">
        <v>48</v>
      </c>
      <c r="I15" s="23" t="str">
        <f t="shared" si="0"/>
        <v>1,460~1,470</v>
      </c>
      <c r="J15" s="24">
        <v>5</v>
      </c>
      <c r="K15" s="25">
        <v>20.2</v>
      </c>
      <c r="L15" s="26">
        <f t="shared" si="1"/>
        <v>128.03069306930695</v>
      </c>
      <c r="M15" s="27">
        <f t="shared" si="2"/>
        <v>15.9</v>
      </c>
      <c r="N15" s="28">
        <f t="shared" si="3"/>
        <v>19.400000000000002</v>
      </c>
      <c r="O15" s="29" t="str">
        <f t="shared" si="4"/>
        <v>26.6</v>
      </c>
      <c r="P15" s="30" t="s">
        <v>44</v>
      </c>
      <c r="Q15" s="31" t="s">
        <v>45</v>
      </c>
      <c r="R15" s="30" t="s">
        <v>50</v>
      </c>
      <c r="S15" s="32"/>
      <c r="T15" s="33"/>
      <c r="U15" s="34">
        <f t="shared" si="5"/>
        <v>127</v>
      </c>
      <c r="V15" s="35">
        <f t="shared" si="6"/>
        <v>104</v>
      </c>
      <c r="W15" s="35">
        <f t="shared" si="7"/>
        <v>75</v>
      </c>
      <c r="X15" s="36" t="str">
        <f t="shared" si="8"/>
        <v>★2.5</v>
      </c>
      <c r="Z15" s="37">
        <v>1460</v>
      </c>
      <c r="AA15" s="37">
        <v>1470</v>
      </c>
      <c r="AB15" s="38">
        <f t="shared" si="9"/>
        <v>26.6</v>
      </c>
      <c r="AC15" s="39">
        <f t="shared" si="10"/>
        <v>75</v>
      </c>
      <c r="AD15" s="39" t="str">
        <f t="shared" si="11"/>
        <v>★2.5</v>
      </c>
      <c r="AE15" s="38">
        <f t="shared" si="12"/>
        <v>26.6</v>
      </c>
      <c r="AF15" s="39">
        <f t="shared" si="13"/>
        <v>75</v>
      </c>
      <c r="AG15" s="39" t="str">
        <f t="shared" si="14"/>
        <v>★2.5</v>
      </c>
    </row>
    <row r="16" spans="1:33" ht="24" customHeight="1" x14ac:dyDescent="0.2">
      <c r="A16" s="40"/>
      <c r="B16" s="43"/>
      <c r="C16" s="44"/>
      <c r="D16" s="19" t="s">
        <v>52</v>
      </c>
      <c r="E16" s="20" t="s">
        <v>58</v>
      </c>
      <c r="F16" s="21" t="s">
        <v>54</v>
      </c>
      <c r="G16" s="22">
        <v>1.756</v>
      </c>
      <c r="H16" s="21" t="s">
        <v>48</v>
      </c>
      <c r="I16" s="23" t="str">
        <f t="shared" si="0"/>
        <v>1,460~1,480</v>
      </c>
      <c r="J16" s="24">
        <v>5</v>
      </c>
      <c r="K16" s="25">
        <v>20</v>
      </c>
      <c r="L16" s="26">
        <f t="shared" si="1"/>
        <v>129.31100000000001</v>
      </c>
      <c r="M16" s="27">
        <f t="shared" si="2"/>
        <v>15.9</v>
      </c>
      <c r="N16" s="28">
        <f t="shared" si="3"/>
        <v>19.400000000000002</v>
      </c>
      <c r="O16" s="29" t="str">
        <f t="shared" si="4"/>
        <v>26.4~26.6</v>
      </c>
      <c r="P16" s="30" t="s">
        <v>44</v>
      </c>
      <c r="Q16" s="31" t="s">
        <v>45</v>
      </c>
      <c r="R16" s="30" t="s">
        <v>50</v>
      </c>
      <c r="S16" s="32"/>
      <c r="T16" s="33"/>
      <c r="U16" s="34">
        <f t="shared" si="5"/>
        <v>125</v>
      </c>
      <c r="V16" s="35">
        <f t="shared" si="6"/>
        <v>103</v>
      </c>
      <c r="W16" s="35">
        <f t="shared" si="7"/>
        <v>75</v>
      </c>
      <c r="X16" s="36" t="str">
        <f t="shared" si="8"/>
        <v>★2.5</v>
      </c>
      <c r="Z16" s="37">
        <v>1460</v>
      </c>
      <c r="AA16" s="37">
        <v>1480</v>
      </c>
      <c r="AB16" s="38">
        <f t="shared" si="9"/>
        <v>26.6</v>
      </c>
      <c r="AC16" s="39">
        <f t="shared" si="10"/>
        <v>75</v>
      </c>
      <c r="AD16" s="39" t="str">
        <f t="shared" si="11"/>
        <v>★2.5</v>
      </c>
      <c r="AE16" s="38">
        <f t="shared" si="12"/>
        <v>26.4</v>
      </c>
      <c r="AF16" s="39">
        <f t="shared" si="13"/>
        <v>75</v>
      </c>
      <c r="AG16" s="39" t="str">
        <f t="shared" si="14"/>
        <v>★2.5</v>
      </c>
    </row>
    <row r="17" spans="1:33" ht="24" customHeight="1" x14ac:dyDescent="0.2">
      <c r="A17" s="40"/>
      <c r="B17" s="17"/>
      <c r="C17" s="18" t="s">
        <v>59</v>
      </c>
      <c r="D17" s="19" t="s">
        <v>60</v>
      </c>
      <c r="E17" s="20" t="s">
        <v>61</v>
      </c>
      <c r="F17" s="21" t="s">
        <v>62</v>
      </c>
      <c r="G17" s="22">
        <v>3.2829999999999999</v>
      </c>
      <c r="H17" s="21" t="s">
        <v>63</v>
      </c>
      <c r="I17" s="23" t="str">
        <f t="shared" si="0"/>
        <v>1,890</v>
      </c>
      <c r="J17" s="24">
        <v>5</v>
      </c>
      <c r="K17" s="25">
        <v>21.2</v>
      </c>
      <c r="L17" s="26">
        <f t="shared" si="1"/>
        <v>121.99150943396228</v>
      </c>
      <c r="M17" s="27">
        <f t="shared" si="2"/>
        <v>11.299999999999999</v>
      </c>
      <c r="N17" s="28">
        <f t="shared" si="3"/>
        <v>14.9</v>
      </c>
      <c r="O17" s="29" t="str">
        <f t="shared" si="4"/>
        <v>22.3</v>
      </c>
      <c r="P17" s="30" t="s">
        <v>64</v>
      </c>
      <c r="Q17" s="31" t="s">
        <v>45</v>
      </c>
      <c r="R17" s="30" t="s">
        <v>50</v>
      </c>
      <c r="S17" s="32"/>
      <c r="T17" s="33"/>
      <c r="U17" s="34">
        <f t="shared" si="5"/>
        <v>187</v>
      </c>
      <c r="V17" s="35">
        <f t="shared" si="6"/>
        <v>142</v>
      </c>
      <c r="W17" s="35">
        <f t="shared" si="7"/>
        <v>95</v>
      </c>
      <c r="X17" s="36" t="str">
        <f t="shared" si="8"/>
        <v>★4.5</v>
      </c>
      <c r="Z17" s="37">
        <v>1890</v>
      </c>
      <c r="AA17" s="37"/>
      <c r="AB17" s="38">
        <f t="shared" si="9"/>
        <v>22.3</v>
      </c>
      <c r="AC17" s="39">
        <f t="shared" si="10"/>
        <v>95</v>
      </c>
      <c r="AD17" s="39" t="str">
        <f t="shared" si="11"/>
        <v>★4.5</v>
      </c>
      <c r="AE17" s="38" t="str">
        <f t="shared" si="12"/>
        <v/>
      </c>
      <c r="AF17" s="39" t="str">
        <f t="shared" si="13"/>
        <v/>
      </c>
      <c r="AG17" s="39" t="str">
        <f t="shared" si="14"/>
        <v/>
      </c>
    </row>
    <row r="18" spans="1:33" ht="24" customHeight="1" x14ac:dyDescent="0.2">
      <c r="A18" s="40"/>
      <c r="B18" s="41"/>
      <c r="C18" s="42"/>
      <c r="D18" s="19" t="s">
        <v>60</v>
      </c>
      <c r="E18" s="20" t="s">
        <v>65</v>
      </c>
      <c r="F18" s="21" t="s">
        <v>62</v>
      </c>
      <c r="G18" s="22">
        <v>3.2829999999999999</v>
      </c>
      <c r="H18" s="21" t="s">
        <v>63</v>
      </c>
      <c r="I18" s="23" t="str">
        <f t="shared" si="0"/>
        <v>1,910~1,920</v>
      </c>
      <c r="J18" s="24">
        <v>5</v>
      </c>
      <c r="K18" s="25">
        <v>21.1</v>
      </c>
      <c r="L18" s="26">
        <f t="shared" si="1"/>
        <v>122.56966824644549</v>
      </c>
      <c r="M18" s="27">
        <f t="shared" si="2"/>
        <v>11.299999999999999</v>
      </c>
      <c r="N18" s="28">
        <f t="shared" si="3"/>
        <v>14.9</v>
      </c>
      <c r="O18" s="29" t="str">
        <f t="shared" si="4"/>
        <v>21.9~22.0</v>
      </c>
      <c r="P18" s="30" t="s">
        <v>64</v>
      </c>
      <c r="Q18" s="31" t="s">
        <v>45</v>
      </c>
      <c r="R18" s="30" t="s">
        <v>50</v>
      </c>
      <c r="S18" s="32"/>
      <c r="T18" s="33"/>
      <c r="U18" s="34">
        <f t="shared" si="5"/>
        <v>186</v>
      </c>
      <c r="V18" s="35">
        <f t="shared" si="6"/>
        <v>141</v>
      </c>
      <c r="W18" s="35" t="str">
        <f t="shared" si="7"/>
        <v>95~96</v>
      </c>
      <c r="X18" s="36" t="str">
        <f t="shared" si="8"/>
        <v>★4.5</v>
      </c>
      <c r="Z18" s="37">
        <v>1910</v>
      </c>
      <c r="AA18" s="37">
        <v>1920</v>
      </c>
      <c r="AB18" s="38">
        <f t="shared" si="9"/>
        <v>22</v>
      </c>
      <c r="AC18" s="39">
        <f t="shared" si="10"/>
        <v>95</v>
      </c>
      <c r="AD18" s="39" t="str">
        <f t="shared" si="11"/>
        <v>★4.5</v>
      </c>
      <c r="AE18" s="38">
        <f t="shared" si="12"/>
        <v>21.900000000000002</v>
      </c>
      <c r="AF18" s="39">
        <f t="shared" si="13"/>
        <v>96</v>
      </c>
      <c r="AG18" s="39" t="str">
        <f t="shared" si="14"/>
        <v>★4.5</v>
      </c>
    </row>
    <row r="19" spans="1:33" ht="24" customHeight="1" x14ac:dyDescent="0.2">
      <c r="A19" s="40"/>
      <c r="B19" s="41"/>
      <c r="C19" s="42"/>
      <c r="D19" s="19" t="s">
        <v>60</v>
      </c>
      <c r="E19" s="20" t="s">
        <v>66</v>
      </c>
      <c r="F19" s="21" t="s">
        <v>62</v>
      </c>
      <c r="G19" s="22">
        <v>3.2829999999999999</v>
      </c>
      <c r="H19" s="21" t="s">
        <v>63</v>
      </c>
      <c r="I19" s="23" t="str">
        <f t="shared" si="0"/>
        <v>1,940</v>
      </c>
      <c r="J19" s="24">
        <v>5</v>
      </c>
      <c r="K19" s="25">
        <v>21</v>
      </c>
      <c r="L19" s="26">
        <f t="shared" si="1"/>
        <v>123.15333333333332</v>
      </c>
      <c r="M19" s="27">
        <f t="shared" si="2"/>
        <v>11.299999999999999</v>
      </c>
      <c r="N19" s="28">
        <f t="shared" si="3"/>
        <v>14.9</v>
      </c>
      <c r="O19" s="29" t="str">
        <f t="shared" si="4"/>
        <v>21.7</v>
      </c>
      <c r="P19" s="30" t="s">
        <v>64</v>
      </c>
      <c r="Q19" s="31" t="s">
        <v>45</v>
      </c>
      <c r="R19" s="30" t="s">
        <v>50</v>
      </c>
      <c r="S19" s="32"/>
      <c r="T19" s="33"/>
      <c r="U19" s="34">
        <f t="shared" si="5"/>
        <v>185</v>
      </c>
      <c r="V19" s="35">
        <f t="shared" si="6"/>
        <v>140</v>
      </c>
      <c r="W19" s="35">
        <f t="shared" si="7"/>
        <v>96</v>
      </c>
      <c r="X19" s="36" t="str">
        <f t="shared" si="8"/>
        <v>★4.5</v>
      </c>
      <c r="Z19" s="37">
        <v>1940</v>
      </c>
      <c r="AA19" s="37"/>
      <c r="AB19" s="38">
        <f t="shared" si="9"/>
        <v>21.700000000000003</v>
      </c>
      <c r="AC19" s="39">
        <f t="shared" si="10"/>
        <v>96</v>
      </c>
      <c r="AD19" s="39" t="str">
        <f t="shared" si="11"/>
        <v>★4.5</v>
      </c>
      <c r="AE19" s="38" t="str">
        <f t="shared" si="12"/>
        <v/>
      </c>
      <c r="AF19" s="39" t="str">
        <f t="shared" si="13"/>
        <v/>
      </c>
      <c r="AG19" s="39" t="str">
        <f t="shared" si="14"/>
        <v/>
      </c>
    </row>
    <row r="20" spans="1:33" ht="24" customHeight="1" x14ac:dyDescent="0.2">
      <c r="A20" s="40"/>
      <c r="B20" s="41"/>
      <c r="C20" s="42"/>
      <c r="D20" s="19" t="s">
        <v>67</v>
      </c>
      <c r="E20" s="20" t="s">
        <v>61</v>
      </c>
      <c r="F20" s="21" t="s">
        <v>68</v>
      </c>
      <c r="G20" s="22">
        <v>3.2829999999999999</v>
      </c>
      <c r="H20" s="21" t="s">
        <v>63</v>
      </c>
      <c r="I20" s="23" t="str">
        <f t="shared" si="0"/>
        <v>1,790</v>
      </c>
      <c r="J20" s="24">
        <v>5</v>
      </c>
      <c r="K20" s="25">
        <v>19.8</v>
      </c>
      <c r="L20" s="26">
        <f t="shared" si="1"/>
        <v>130.61717171717171</v>
      </c>
      <c r="M20" s="27">
        <f t="shared" si="2"/>
        <v>12.299999999999999</v>
      </c>
      <c r="N20" s="28">
        <f t="shared" si="3"/>
        <v>15.9</v>
      </c>
      <c r="O20" s="29" t="str">
        <f t="shared" si="4"/>
        <v>23.4</v>
      </c>
      <c r="P20" s="30" t="s">
        <v>69</v>
      </c>
      <c r="Q20" s="31" t="s">
        <v>45</v>
      </c>
      <c r="R20" s="30" t="s">
        <v>70</v>
      </c>
      <c r="S20" s="32"/>
      <c r="T20" s="33"/>
      <c r="U20" s="34">
        <f t="shared" si="5"/>
        <v>160</v>
      </c>
      <c r="V20" s="35">
        <f t="shared" si="6"/>
        <v>124</v>
      </c>
      <c r="W20" s="35">
        <f t="shared" si="7"/>
        <v>84</v>
      </c>
      <c r="X20" s="36" t="str">
        <f t="shared" si="8"/>
        <v>★3.0</v>
      </c>
      <c r="Z20" s="37">
        <v>1790</v>
      </c>
      <c r="AA20" s="37"/>
      <c r="AB20" s="38">
        <f t="shared" si="9"/>
        <v>23.400000000000002</v>
      </c>
      <c r="AC20" s="39">
        <f t="shared" si="10"/>
        <v>84</v>
      </c>
      <c r="AD20" s="39" t="str">
        <f t="shared" si="11"/>
        <v>★3.0</v>
      </c>
      <c r="AE20" s="38" t="str">
        <f t="shared" si="12"/>
        <v/>
      </c>
      <c r="AF20" s="39" t="str">
        <f t="shared" si="13"/>
        <v/>
      </c>
      <c r="AG20" s="39" t="str">
        <f t="shared" si="14"/>
        <v/>
      </c>
    </row>
    <row r="21" spans="1:33" ht="24" customHeight="1" x14ac:dyDescent="0.2">
      <c r="A21" s="40"/>
      <c r="B21" s="41"/>
      <c r="C21" s="42"/>
      <c r="D21" s="19" t="s">
        <v>67</v>
      </c>
      <c r="E21" s="20" t="s">
        <v>56</v>
      </c>
      <c r="F21" s="21" t="s">
        <v>68</v>
      </c>
      <c r="G21" s="22">
        <v>3.2829999999999999</v>
      </c>
      <c r="H21" s="21" t="s">
        <v>63</v>
      </c>
      <c r="I21" s="23" t="str">
        <f t="shared" si="0"/>
        <v>1,810</v>
      </c>
      <c r="J21" s="24">
        <v>5</v>
      </c>
      <c r="K21" s="25">
        <v>19.8</v>
      </c>
      <c r="L21" s="26">
        <f t="shared" si="1"/>
        <v>130.61717171717171</v>
      </c>
      <c r="M21" s="27">
        <f t="shared" si="2"/>
        <v>12.299999999999999</v>
      </c>
      <c r="N21" s="28">
        <f t="shared" si="3"/>
        <v>15.9</v>
      </c>
      <c r="O21" s="29" t="str">
        <f t="shared" si="4"/>
        <v>23.1</v>
      </c>
      <c r="P21" s="30" t="s">
        <v>69</v>
      </c>
      <c r="Q21" s="31" t="s">
        <v>45</v>
      </c>
      <c r="R21" s="30" t="s">
        <v>70</v>
      </c>
      <c r="S21" s="32"/>
      <c r="T21" s="33"/>
      <c r="U21" s="34">
        <f t="shared" si="5"/>
        <v>160</v>
      </c>
      <c r="V21" s="35">
        <f t="shared" si="6"/>
        <v>124</v>
      </c>
      <c r="W21" s="35">
        <f t="shared" si="7"/>
        <v>85</v>
      </c>
      <c r="X21" s="36" t="str">
        <f t="shared" si="8"/>
        <v>★3.5</v>
      </c>
      <c r="Z21" s="37">
        <v>1810</v>
      </c>
      <c r="AA21" s="37"/>
      <c r="AB21" s="38">
        <f t="shared" si="9"/>
        <v>23.1</v>
      </c>
      <c r="AC21" s="39">
        <f t="shared" si="10"/>
        <v>85</v>
      </c>
      <c r="AD21" s="39" t="str">
        <f t="shared" si="11"/>
        <v>★3.5</v>
      </c>
      <c r="AE21" s="38" t="str">
        <f t="shared" si="12"/>
        <v/>
      </c>
      <c r="AF21" s="39" t="str">
        <f t="shared" si="13"/>
        <v/>
      </c>
      <c r="AG21" s="39" t="str">
        <f t="shared" si="14"/>
        <v/>
      </c>
    </row>
    <row r="22" spans="1:33" ht="24" customHeight="1" x14ac:dyDescent="0.2">
      <c r="A22" s="40"/>
      <c r="B22" s="41"/>
      <c r="C22" s="42"/>
      <c r="D22" s="19" t="s">
        <v>67</v>
      </c>
      <c r="E22" s="20" t="s">
        <v>71</v>
      </c>
      <c r="F22" s="21" t="s">
        <v>68</v>
      </c>
      <c r="G22" s="22">
        <v>3.2829999999999999</v>
      </c>
      <c r="H22" s="21" t="s">
        <v>63</v>
      </c>
      <c r="I22" s="23" t="str">
        <f t="shared" si="0"/>
        <v>1,820~1,840</v>
      </c>
      <c r="J22" s="24">
        <v>5</v>
      </c>
      <c r="K22" s="25">
        <v>19.600000000000001</v>
      </c>
      <c r="L22" s="26">
        <f t="shared" si="1"/>
        <v>131.94999999999999</v>
      </c>
      <c r="M22" s="27">
        <f t="shared" si="2"/>
        <v>12.299999999999999</v>
      </c>
      <c r="N22" s="28">
        <f t="shared" si="3"/>
        <v>15.9</v>
      </c>
      <c r="O22" s="29" t="str">
        <f t="shared" si="4"/>
        <v>22.8~23.0</v>
      </c>
      <c r="P22" s="30" t="s">
        <v>69</v>
      </c>
      <c r="Q22" s="31" t="s">
        <v>45</v>
      </c>
      <c r="R22" s="30" t="s">
        <v>70</v>
      </c>
      <c r="S22" s="32"/>
      <c r="T22" s="33"/>
      <c r="U22" s="34">
        <f t="shared" si="5"/>
        <v>159</v>
      </c>
      <c r="V22" s="35">
        <f t="shared" si="6"/>
        <v>123</v>
      </c>
      <c r="W22" s="35">
        <f t="shared" si="7"/>
        <v>85</v>
      </c>
      <c r="X22" s="36" t="str">
        <f t="shared" si="8"/>
        <v>★3.5</v>
      </c>
      <c r="Z22" s="37">
        <v>1820</v>
      </c>
      <c r="AA22" s="37">
        <v>1840</v>
      </c>
      <c r="AB22" s="38">
        <f t="shared" si="9"/>
        <v>23</v>
      </c>
      <c r="AC22" s="39">
        <f t="shared" si="10"/>
        <v>85</v>
      </c>
      <c r="AD22" s="39" t="str">
        <f t="shared" si="11"/>
        <v>★3.5</v>
      </c>
      <c r="AE22" s="38">
        <f t="shared" si="12"/>
        <v>22.8</v>
      </c>
      <c r="AF22" s="39">
        <f t="shared" si="13"/>
        <v>85</v>
      </c>
      <c r="AG22" s="39" t="str">
        <f t="shared" si="14"/>
        <v>★3.5</v>
      </c>
    </row>
    <row r="23" spans="1:33" ht="24" customHeight="1" x14ac:dyDescent="0.2">
      <c r="A23" s="40"/>
      <c r="B23" s="41"/>
      <c r="C23" s="42"/>
      <c r="D23" s="19" t="s">
        <v>67</v>
      </c>
      <c r="E23" s="20" t="s">
        <v>72</v>
      </c>
      <c r="F23" s="21" t="s">
        <v>68</v>
      </c>
      <c r="G23" s="22">
        <v>3.2829999999999999</v>
      </c>
      <c r="H23" s="21" t="s">
        <v>63</v>
      </c>
      <c r="I23" s="23" t="str">
        <f t="shared" si="0"/>
        <v>1,840~1,860</v>
      </c>
      <c r="J23" s="24">
        <v>5</v>
      </c>
      <c r="K23" s="25">
        <v>18.5</v>
      </c>
      <c r="L23" s="26">
        <f t="shared" si="1"/>
        <v>139.79567567567568</v>
      </c>
      <c r="M23" s="27">
        <f t="shared" si="2"/>
        <v>12.299999999999999</v>
      </c>
      <c r="N23" s="28">
        <f t="shared" si="3"/>
        <v>15.9</v>
      </c>
      <c r="O23" s="29" t="str">
        <f t="shared" si="4"/>
        <v>22.6~22.8</v>
      </c>
      <c r="P23" s="30" t="s">
        <v>69</v>
      </c>
      <c r="Q23" s="31" t="s">
        <v>45</v>
      </c>
      <c r="R23" s="30" t="s">
        <v>50</v>
      </c>
      <c r="S23" s="32"/>
      <c r="T23" s="33"/>
      <c r="U23" s="34">
        <f t="shared" si="5"/>
        <v>150</v>
      </c>
      <c r="V23" s="35">
        <f t="shared" si="6"/>
        <v>116</v>
      </c>
      <c r="W23" s="35">
        <f t="shared" si="7"/>
        <v>81</v>
      </c>
      <c r="X23" s="36" t="str">
        <f t="shared" si="8"/>
        <v>★3.0</v>
      </c>
      <c r="Z23" s="37">
        <v>1840</v>
      </c>
      <c r="AA23" s="37">
        <v>1860</v>
      </c>
      <c r="AB23" s="38">
        <f t="shared" si="9"/>
        <v>22.8</v>
      </c>
      <c r="AC23" s="39">
        <f t="shared" si="10"/>
        <v>81</v>
      </c>
      <c r="AD23" s="39" t="str">
        <f t="shared" si="11"/>
        <v>★3.0</v>
      </c>
      <c r="AE23" s="38">
        <f t="shared" si="12"/>
        <v>22.6</v>
      </c>
      <c r="AF23" s="39">
        <f t="shared" si="13"/>
        <v>81</v>
      </c>
      <c r="AG23" s="39" t="str">
        <f t="shared" si="14"/>
        <v>★3.0</v>
      </c>
    </row>
    <row r="24" spans="1:33" ht="24" customHeight="1" x14ac:dyDescent="0.2">
      <c r="A24" s="40"/>
      <c r="B24" s="41"/>
      <c r="C24" s="42"/>
      <c r="D24" s="19" t="s">
        <v>67</v>
      </c>
      <c r="E24" s="20" t="s">
        <v>73</v>
      </c>
      <c r="F24" s="21" t="s">
        <v>68</v>
      </c>
      <c r="G24" s="22">
        <v>3.2829999999999999</v>
      </c>
      <c r="H24" s="21" t="s">
        <v>63</v>
      </c>
      <c r="I24" s="23" t="str">
        <f t="shared" si="0"/>
        <v>1,870</v>
      </c>
      <c r="J24" s="24">
        <v>5</v>
      </c>
      <c r="K24" s="25">
        <v>18.399999999999999</v>
      </c>
      <c r="L24" s="26">
        <f t="shared" si="1"/>
        <v>140.5554347826087</v>
      </c>
      <c r="M24" s="27">
        <f t="shared" si="2"/>
        <v>12.299999999999999</v>
      </c>
      <c r="N24" s="28">
        <f t="shared" si="3"/>
        <v>15.9</v>
      </c>
      <c r="O24" s="29" t="str">
        <f t="shared" si="4"/>
        <v>22.5</v>
      </c>
      <c r="P24" s="30" t="s">
        <v>69</v>
      </c>
      <c r="Q24" s="31" t="s">
        <v>45</v>
      </c>
      <c r="R24" s="30" t="s">
        <v>50</v>
      </c>
      <c r="S24" s="32"/>
      <c r="T24" s="33"/>
      <c r="U24" s="34">
        <f t="shared" si="5"/>
        <v>149</v>
      </c>
      <c r="V24" s="35">
        <f t="shared" si="6"/>
        <v>115</v>
      </c>
      <c r="W24" s="35">
        <f t="shared" si="7"/>
        <v>81</v>
      </c>
      <c r="X24" s="36" t="str">
        <f t="shared" si="8"/>
        <v>★3.0</v>
      </c>
      <c r="Z24" s="37">
        <v>1870</v>
      </c>
      <c r="AA24" s="37"/>
      <c r="AB24" s="38">
        <f t="shared" si="9"/>
        <v>22.5</v>
      </c>
      <c r="AC24" s="39">
        <f t="shared" si="10"/>
        <v>81</v>
      </c>
      <c r="AD24" s="39" t="str">
        <f t="shared" si="11"/>
        <v>★3.0</v>
      </c>
      <c r="AE24" s="38" t="str">
        <f t="shared" si="12"/>
        <v/>
      </c>
      <c r="AF24" s="39" t="str">
        <f t="shared" si="13"/>
        <v/>
      </c>
      <c r="AG24" s="39" t="str">
        <f t="shared" si="14"/>
        <v/>
      </c>
    </row>
    <row r="25" spans="1:33" ht="24" customHeight="1" x14ac:dyDescent="0.2">
      <c r="A25" s="40"/>
      <c r="B25" s="43"/>
      <c r="C25" s="44"/>
      <c r="D25" s="19" t="s">
        <v>67</v>
      </c>
      <c r="E25" s="20" t="s">
        <v>74</v>
      </c>
      <c r="F25" s="21" t="s">
        <v>68</v>
      </c>
      <c r="G25" s="22">
        <v>3.2829999999999999</v>
      </c>
      <c r="H25" s="21" t="s">
        <v>63</v>
      </c>
      <c r="I25" s="23" t="str">
        <f t="shared" si="0"/>
        <v>1,890</v>
      </c>
      <c r="J25" s="24">
        <v>5</v>
      </c>
      <c r="K25" s="25">
        <v>18.3</v>
      </c>
      <c r="L25" s="26">
        <f t="shared" si="1"/>
        <v>141.32349726775956</v>
      </c>
      <c r="M25" s="27">
        <f t="shared" si="2"/>
        <v>11.299999999999999</v>
      </c>
      <c r="N25" s="28">
        <f t="shared" si="3"/>
        <v>14.9</v>
      </c>
      <c r="O25" s="29" t="str">
        <f t="shared" si="4"/>
        <v>22.3</v>
      </c>
      <c r="P25" s="30" t="s">
        <v>69</v>
      </c>
      <c r="Q25" s="31" t="s">
        <v>45</v>
      </c>
      <c r="R25" s="30" t="s">
        <v>50</v>
      </c>
      <c r="S25" s="32"/>
      <c r="T25" s="33"/>
      <c r="U25" s="34">
        <f t="shared" si="5"/>
        <v>161</v>
      </c>
      <c r="V25" s="35">
        <f t="shared" si="6"/>
        <v>122</v>
      </c>
      <c r="W25" s="35">
        <f t="shared" si="7"/>
        <v>82</v>
      </c>
      <c r="X25" s="36" t="str">
        <f t="shared" si="8"/>
        <v>★3.0</v>
      </c>
      <c r="Z25" s="37">
        <v>1890</v>
      </c>
      <c r="AA25" s="37"/>
      <c r="AB25" s="38">
        <f t="shared" si="9"/>
        <v>22.3</v>
      </c>
      <c r="AC25" s="39">
        <f t="shared" si="10"/>
        <v>82</v>
      </c>
      <c r="AD25" s="39" t="str">
        <f t="shared" si="11"/>
        <v>★3.0</v>
      </c>
      <c r="AE25" s="38" t="str">
        <f t="shared" si="12"/>
        <v/>
      </c>
      <c r="AF25" s="39" t="str">
        <f t="shared" si="13"/>
        <v/>
      </c>
      <c r="AG25" s="39" t="str">
        <f t="shared" si="14"/>
        <v/>
      </c>
    </row>
    <row r="26" spans="1:33" ht="24" customHeight="1" x14ac:dyDescent="0.2">
      <c r="A26" s="40"/>
      <c r="B26" s="17"/>
      <c r="C26" s="18" t="s">
        <v>75</v>
      </c>
      <c r="D26" s="19" t="s">
        <v>76</v>
      </c>
      <c r="E26" s="20" t="s">
        <v>77</v>
      </c>
      <c r="F26" s="21" t="s">
        <v>78</v>
      </c>
      <c r="G26" s="22">
        <v>2.1880000000000002</v>
      </c>
      <c r="H26" s="21" t="s">
        <v>43</v>
      </c>
      <c r="I26" s="23" t="str">
        <f t="shared" si="0"/>
        <v>1,600</v>
      </c>
      <c r="J26" s="24">
        <v>5</v>
      </c>
      <c r="K26" s="25">
        <v>19.7</v>
      </c>
      <c r="L26" s="26">
        <f t="shared" si="1"/>
        <v>131.28020304568528</v>
      </c>
      <c r="M26" s="27">
        <f t="shared" si="2"/>
        <v>14.6</v>
      </c>
      <c r="N26" s="28">
        <f t="shared" si="3"/>
        <v>18.200000000000003</v>
      </c>
      <c r="O26" s="29" t="str">
        <f t="shared" si="4"/>
        <v>25.3</v>
      </c>
      <c r="P26" s="30" t="s">
        <v>44</v>
      </c>
      <c r="Q26" s="31" t="s">
        <v>45</v>
      </c>
      <c r="R26" s="30" t="s">
        <v>46</v>
      </c>
      <c r="S26" s="32"/>
      <c r="T26" s="33"/>
      <c r="U26" s="34">
        <f t="shared" si="5"/>
        <v>134</v>
      </c>
      <c r="V26" s="35">
        <f t="shared" si="6"/>
        <v>108</v>
      </c>
      <c r="W26" s="35">
        <f t="shared" si="7"/>
        <v>77</v>
      </c>
      <c r="X26" s="36" t="str">
        <f t="shared" si="8"/>
        <v>★2.5</v>
      </c>
      <c r="Z26" s="37">
        <v>1600</v>
      </c>
      <c r="AA26" s="37"/>
      <c r="AB26" s="38">
        <f t="shared" si="9"/>
        <v>25.3</v>
      </c>
      <c r="AC26" s="39">
        <f t="shared" si="10"/>
        <v>77</v>
      </c>
      <c r="AD26" s="39" t="str">
        <f t="shared" si="11"/>
        <v>★2.5</v>
      </c>
      <c r="AE26" s="38" t="str">
        <f t="shared" si="12"/>
        <v/>
      </c>
      <c r="AF26" s="39" t="str">
        <f t="shared" si="13"/>
        <v/>
      </c>
      <c r="AG26" s="39" t="str">
        <f t="shared" si="14"/>
        <v/>
      </c>
    </row>
    <row r="27" spans="1:33" ht="24" customHeight="1" x14ac:dyDescent="0.2">
      <c r="A27" s="40"/>
      <c r="B27" s="41"/>
      <c r="C27" s="42"/>
      <c r="D27" s="19" t="s">
        <v>76</v>
      </c>
      <c r="E27" s="20" t="s">
        <v>79</v>
      </c>
      <c r="F27" s="21" t="s">
        <v>78</v>
      </c>
      <c r="G27" s="22">
        <v>2.1880000000000002</v>
      </c>
      <c r="H27" s="21" t="s">
        <v>48</v>
      </c>
      <c r="I27" s="23" t="str">
        <f t="shared" si="0"/>
        <v>1,610~1,620</v>
      </c>
      <c r="J27" s="24">
        <v>5</v>
      </c>
      <c r="K27" s="25">
        <v>17.8</v>
      </c>
      <c r="L27" s="26">
        <f t="shared" si="1"/>
        <v>145.29325842696628</v>
      </c>
      <c r="M27" s="27">
        <f t="shared" si="2"/>
        <v>14.6</v>
      </c>
      <c r="N27" s="28">
        <f t="shared" si="3"/>
        <v>18.200000000000003</v>
      </c>
      <c r="O27" s="29" t="str">
        <f t="shared" si="4"/>
        <v>25.1~25.2</v>
      </c>
      <c r="P27" s="30" t="s">
        <v>44</v>
      </c>
      <c r="Q27" s="31" t="s">
        <v>45</v>
      </c>
      <c r="R27" s="30" t="s">
        <v>46</v>
      </c>
      <c r="S27" s="32"/>
      <c r="T27" s="33"/>
      <c r="U27" s="34">
        <f t="shared" si="5"/>
        <v>121</v>
      </c>
      <c r="V27" s="35" t="str">
        <f t="shared" si="6"/>
        <v/>
      </c>
      <c r="W27" s="35">
        <f t="shared" si="7"/>
        <v>70</v>
      </c>
      <c r="X27" s="36" t="str">
        <f t="shared" si="8"/>
        <v>★2.0</v>
      </c>
      <c r="Z27" s="37">
        <v>1610</v>
      </c>
      <c r="AA27" s="37">
        <v>1620</v>
      </c>
      <c r="AB27" s="38">
        <f t="shared" si="9"/>
        <v>25.200000000000003</v>
      </c>
      <c r="AC27" s="39">
        <f t="shared" si="10"/>
        <v>70</v>
      </c>
      <c r="AD27" s="39" t="str">
        <f t="shared" si="11"/>
        <v>★2.0</v>
      </c>
      <c r="AE27" s="38">
        <f t="shared" si="12"/>
        <v>25.1</v>
      </c>
      <c r="AF27" s="39">
        <f t="shared" si="13"/>
        <v>70</v>
      </c>
      <c r="AG27" s="39" t="str">
        <f t="shared" si="14"/>
        <v>★2.0</v>
      </c>
    </row>
    <row r="28" spans="1:33" ht="24" customHeight="1" x14ac:dyDescent="0.2">
      <c r="A28" s="40"/>
      <c r="B28" s="41"/>
      <c r="C28" s="42"/>
      <c r="D28" s="19" t="s">
        <v>80</v>
      </c>
      <c r="E28" s="20" t="s">
        <v>77</v>
      </c>
      <c r="F28" s="21" t="s">
        <v>78</v>
      </c>
      <c r="G28" s="22">
        <v>2.1880000000000002</v>
      </c>
      <c r="H28" s="21" t="s">
        <v>43</v>
      </c>
      <c r="I28" s="23" t="str">
        <f t="shared" si="0"/>
        <v>1,610</v>
      </c>
      <c r="J28" s="24">
        <v>5</v>
      </c>
      <c r="K28" s="25">
        <v>19.7</v>
      </c>
      <c r="L28" s="26">
        <f t="shared" si="1"/>
        <v>131.28020304568528</v>
      </c>
      <c r="M28" s="27">
        <f t="shared" si="2"/>
        <v>14.6</v>
      </c>
      <c r="N28" s="28">
        <f t="shared" si="3"/>
        <v>18.200000000000003</v>
      </c>
      <c r="O28" s="29" t="str">
        <f t="shared" si="4"/>
        <v>25.2</v>
      </c>
      <c r="P28" s="30" t="s">
        <v>44</v>
      </c>
      <c r="Q28" s="31" t="s">
        <v>45</v>
      </c>
      <c r="R28" s="30" t="s">
        <v>46</v>
      </c>
      <c r="S28" s="32"/>
      <c r="T28" s="33"/>
      <c r="U28" s="34">
        <f t="shared" si="5"/>
        <v>134</v>
      </c>
      <c r="V28" s="35">
        <f t="shared" si="6"/>
        <v>108</v>
      </c>
      <c r="W28" s="35">
        <f t="shared" si="7"/>
        <v>78</v>
      </c>
      <c r="X28" s="36" t="str">
        <f t="shared" si="8"/>
        <v>★2.5</v>
      </c>
      <c r="Z28" s="37">
        <v>1610</v>
      </c>
      <c r="AA28" s="37"/>
      <c r="AB28" s="38">
        <f t="shared" si="9"/>
        <v>25.200000000000003</v>
      </c>
      <c r="AC28" s="39">
        <f t="shared" si="10"/>
        <v>78</v>
      </c>
      <c r="AD28" s="39" t="str">
        <f t="shared" si="11"/>
        <v>★2.5</v>
      </c>
      <c r="AE28" s="38" t="str">
        <f t="shared" si="12"/>
        <v/>
      </c>
      <c r="AF28" s="39" t="str">
        <f t="shared" si="13"/>
        <v/>
      </c>
      <c r="AG28" s="39" t="str">
        <f t="shared" si="14"/>
        <v/>
      </c>
    </row>
    <row r="29" spans="1:33" ht="24" customHeight="1" x14ac:dyDescent="0.2">
      <c r="A29" s="40"/>
      <c r="B29" s="41"/>
      <c r="C29" s="42"/>
      <c r="D29" s="19" t="s">
        <v>80</v>
      </c>
      <c r="E29" s="20" t="s">
        <v>79</v>
      </c>
      <c r="F29" s="21" t="s">
        <v>78</v>
      </c>
      <c r="G29" s="22">
        <v>2.1880000000000002</v>
      </c>
      <c r="H29" s="21" t="s">
        <v>48</v>
      </c>
      <c r="I29" s="23" t="str">
        <f t="shared" si="0"/>
        <v>1,630~1,640</v>
      </c>
      <c r="J29" s="24">
        <v>5</v>
      </c>
      <c r="K29" s="25">
        <v>17.8</v>
      </c>
      <c r="L29" s="26">
        <f t="shared" si="1"/>
        <v>145.29325842696628</v>
      </c>
      <c r="M29" s="27">
        <f t="shared" si="2"/>
        <v>14.6</v>
      </c>
      <c r="N29" s="28">
        <f t="shared" si="3"/>
        <v>18.200000000000003</v>
      </c>
      <c r="O29" s="29" t="str">
        <f t="shared" si="4"/>
        <v>24.9~25.0</v>
      </c>
      <c r="P29" s="30" t="s">
        <v>44</v>
      </c>
      <c r="Q29" s="31" t="s">
        <v>45</v>
      </c>
      <c r="R29" s="30" t="s">
        <v>46</v>
      </c>
      <c r="S29" s="32"/>
      <c r="T29" s="33"/>
      <c r="U29" s="34">
        <f t="shared" si="5"/>
        <v>121</v>
      </c>
      <c r="V29" s="35" t="str">
        <f t="shared" si="6"/>
        <v/>
      </c>
      <c r="W29" s="35">
        <f t="shared" si="7"/>
        <v>71</v>
      </c>
      <c r="X29" s="36" t="str">
        <f t="shared" si="8"/>
        <v>★2.0</v>
      </c>
      <c r="Z29" s="37">
        <v>1630</v>
      </c>
      <c r="AA29" s="37">
        <v>1640</v>
      </c>
      <c r="AB29" s="38">
        <f t="shared" si="9"/>
        <v>25</v>
      </c>
      <c r="AC29" s="39">
        <f t="shared" si="10"/>
        <v>71</v>
      </c>
      <c r="AD29" s="39" t="str">
        <f t="shared" si="11"/>
        <v>★2.0</v>
      </c>
      <c r="AE29" s="38">
        <f t="shared" si="12"/>
        <v>24.900000000000002</v>
      </c>
      <c r="AF29" s="39">
        <f t="shared" si="13"/>
        <v>71</v>
      </c>
      <c r="AG29" s="39" t="str">
        <f t="shared" si="14"/>
        <v>★2.0</v>
      </c>
    </row>
    <row r="30" spans="1:33" ht="24" customHeight="1" x14ac:dyDescent="0.2">
      <c r="A30" s="40"/>
      <c r="B30" s="41"/>
      <c r="C30" s="42"/>
      <c r="D30" s="19" t="s">
        <v>81</v>
      </c>
      <c r="E30" s="20" t="s">
        <v>77</v>
      </c>
      <c r="F30" s="21" t="s">
        <v>78</v>
      </c>
      <c r="G30" s="22">
        <v>2.1880000000000002</v>
      </c>
      <c r="H30" s="21" t="s">
        <v>43</v>
      </c>
      <c r="I30" s="23" t="str">
        <f t="shared" si="0"/>
        <v>1,660</v>
      </c>
      <c r="J30" s="24">
        <v>5</v>
      </c>
      <c r="K30" s="25">
        <v>18.899999999999999</v>
      </c>
      <c r="L30" s="26">
        <f t="shared" si="1"/>
        <v>136.83703703703705</v>
      </c>
      <c r="M30" s="27">
        <f t="shared" si="2"/>
        <v>13.5</v>
      </c>
      <c r="N30" s="28">
        <f t="shared" si="3"/>
        <v>17</v>
      </c>
      <c r="O30" s="29" t="str">
        <f t="shared" si="4"/>
        <v>24.7</v>
      </c>
      <c r="P30" s="30" t="s">
        <v>44</v>
      </c>
      <c r="Q30" s="31" t="s">
        <v>45</v>
      </c>
      <c r="R30" s="30" t="s">
        <v>50</v>
      </c>
      <c r="S30" s="32"/>
      <c r="T30" s="33"/>
      <c r="U30" s="34">
        <f t="shared" si="5"/>
        <v>140</v>
      </c>
      <c r="V30" s="35">
        <f t="shared" si="6"/>
        <v>111</v>
      </c>
      <c r="W30" s="35">
        <f t="shared" si="7"/>
        <v>76</v>
      </c>
      <c r="X30" s="36" t="str">
        <f t="shared" si="8"/>
        <v>★2.5</v>
      </c>
      <c r="Z30" s="37">
        <v>1660</v>
      </c>
      <c r="AA30" s="37"/>
      <c r="AB30" s="38">
        <f t="shared" si="9"/>
        <v>24.700000000000003</v>
      </c>
      <c r="AC30" s="39">
        <f t="shared" si="10"/>
        <v>76</v>
      </c>
      <c r="AD30" s="39" t="str">
        <f t="shared" si="11"/>
        <v>★2.5</v>
      </c>
      <c r="AE30" s="38" t="str">
        <f t="shared" si="12"/>
        <v/>
      </c>
      <c r="AF30" s="39" t="str">
        <f t="shared" si="13"/>
        <v/>
      </c>
      <c r="AG30" s="39" t="str">
        <f t="shared" si="14"/>
        <v/>
      </c>
    </row>
    <row r="31" spans="1:33" ht="24" customHeight="1" x14ac:dyDescent="0.2">
      <c r="A31" s="40"/>
      <c r="B31" s="41"/>
      <c r="C31" s="42"/>
      <c r="D31" s="19" t="s">
        <v>81</v>
      </c>
      <c r="E31" s="20" t="s">
        <v>79</v>
      </c>
      <c r="F31" s="21" t="s">
        <v>78</v>
      </c>
      <c r="G31" s="22">
        <v>2.1880000000000002</v>
      </c>
      <c r="H31" s="21" t="s">
        <v>48</v>
      </c>
      <c r="I31" s="23" t="str">
        <f t="shared" si="0"/>
        <v>1,670~1,680</v>
      </c>
      <c r="J31" s="24">
        <v>5</v>
      </c>
      <c r="K31" s="25">
        <v>17</v>
      </c>
      <c r="L31" s="26">
        <f t="shared" si="1"/>
        <v>152.13058823529411</v>
      </c>
      <c r="M31" s="27">
        <f t="shared" si="2"/>
        <v>13.5</v>
      </c>
      <c r="N31" s="28">
        <f t="shared" si="3"/>
        <v>17</v>
      </c>
      <c r="O31" s="29" t="str">
        <f t="shared" si="4"/>
        <v>24.5~24.6</v>
      </c>
      <c r="P31" s="30" t="s">
        <v>44</v>
      </c>
      <c r="Q31" s="31" t="s">
        <v>45</v>
      </c>
      <c r="R31" s="30" t="s">
        <v>50</v>
      </c>
      <c r="S31" s="32"/>
      <c r="T31" s="33"/>
      <c r="U31" s="34">
        <f t="shared" si="5"/>
        <v>125</v>
      </c>
      <c r="V31" s="35">
        <f t="shared" si="6"/>
        <v>100</v>
      </c>
      <c r="W31" s="35">
        <f t="shared" si="7"/>
        <v>69</v>
      </c>
      <c r="X31" s="36" t="str">
        <f t="shared" si="8"/>
        <v>★1.5</v>
      </c>
      <c r="Z31" s="37">
        <v>1670</v>
      </c>
      <c r="AA31" s="37">
        <v>1680</v>
      </c>
      <c r="AB31" s="38">
        <f t="shared" si="9"/>
        <v>24.6</v>
      </c>
      <c r="AC31" s="39">
        <f t="shared" si="10"/>
        <v>69</v>
      </c>
      <c r="AD31" s="39" t="str">
        <f t="shared" si="11"/>
        <v>★1.5</v>
      </c>
      <c r="AE31" s="38">
        <f t="shared" si="12"/>
        <v>24.5</v>
      </c>
      <c r="AF31" s="39">
        <f t="shared" si="13"/>
        <v>69</v>
      </c>
      <c r="AG31" s="39" t="str">
        <f t="shared" si="14"/>
        <v>★1.5</v>
      </c>
    </row>
    <row r="32" spans="1:33" ht="24" customHeight="1" x14ac:dyDescent="0.2">
      <c r="A32" s="40"/>
      <c r="B32" s="41"/>
      <c r="C32" s="42"/>
      <c r="D32" s="19" t="s">
        <v>82</v>
      </c>
      <c r="E32" s="20" t="s">
        <v>77</v>
      </c>
      <c r="F32" s="21" t="s">
        <v>78</v>
      </c>
      <c r="G32" s="22">
        <v>2.1880000000000002</v>
      </c>
      <c r="H32" s="21" t="s">
        <v>43</v>
      </c>
      <c r="I32" s="23" t="str">
        <f t="shared" si="0"/>
        <v>1,680</v>
      </c>
      <c r="J32" s="24">
        <v>5</v>
      </c>
      <c r="K32" s="25">
        <v>18.899999999999999</v>
      </c>
      <c r="L32" s="26">
        <f t="shared" si="1"/>
        <v>136.83703703703705</v>
      </c>
      <c r="M32" s="27">
        <f t="shared" si="2"/>
        <v>13.5</v>
      </c>
      <c r="N32" s="28">
        <f t="shared" si="3"/>
        <v>17</v>
      </c>
      <c r="O32" s="29" t="str">
        <f t="shared" si="4"/>
        <v>24.5</v>
      </c>
      <c r="P32" s="30" t="s">
        <v>44</v>
      </c>
      <c r="Q32" s="31" t="s">
        <v>45</v>
      </c>
      <c r="R32" s="30" t="s">
        <v>50</v>
      </c>
      <c r="S32" s="32"/>
      <c r="T32" s="33"/>
      <c r="U32" s="34">
        <f t="shared" si="5"/>
        <v>140</v>
      </c>
      <c r="V32" s="35">
        <f t="shared" si="6"/>
        <v>111</v>
      </c>
      <c r="W32" s="35">
        <f t="shared" si="7"/>
        <v>77</v>
      </c>
      <c r="X32" s="36" t="str">
        <f t="shared" si="8"/>
        <v>★2.5</v>
      </c>
      <c r="Z32" s="37">
        <v>1680</v>
      </c>
      <c r="AA32" s="37"/>
      <c r="AB32" s="38">
        <f t="shared" si="9"/>
        <v>24.5</v>
      </c>
      <c r="AC32" s="39">
        <f t="shared" si="10"/>
        <v>77</v>
      </c>
      <c r="AD32" s="39" t="str">
        <f t="shared" si="11"/>
        <v>★2.5</v>
      </c>
      <c r="AE32" s="38" t="str">
        <f t="shared" si="12"/>
        <v/>
      </c>
      <c r="AF32" s="39" t="str">
        <f t="shared" si="13"/>
        <v/>
      </c>
      <c r="AG32" s="39" t="str">
        <f t="shared" si="14"/>
        <v/>
      </c>
    </row>
    <row r="33" spans="1:33" ht="24" customHeight="1" x14ac:dyDescent="0.2">
      <c r="A33" s="40"/>
      <c r="B33" s="41"/>
      <c r="C33" s="42"/>
      <c r="D33" s="19" t="s">
        <v>82</v>
      </c>
      <c r="E33" s="20" t="s">
        <v>83</v>
      </c>
      <c r="F33" s="21" t="s">
        <v>78</v>
      </c>
      <c r="G33" s="22">
        <v>2.1880000000000002</v>
      </c>
      <c r="H33" s="21" t="s">
        <v>48</v>
      </c>
      <c r="I33" s="23" t="str">
        <f t="shared" si="0"/>
        <v>1,690</v>
      </c>
      <c r="J33" s="24">
        <v>5</v>
      </c>
      <c r="K33" s="25">
        <v>17</v>
      </c>
      <c r="L33" s="26">
        <f t="shared" si="1"/>
        <v>152.13058823529411</v>
      </c>
      <c r="M33" s="27">
        <f t="shared" si="2"/>
        <v>13.5</v>
      </c>
      <c r="N33" s="28">
        <f t="shared" si="3"/>
        <v>17</v>
      </c>
      <c r="O33" s="29" t="str">
        <f t="shared" si="4"/>
        <v>24.5</v>
      </c>
      <c r="P33" s="30" t="s">
        <v>44</v>
      </c>
      <c r="Q33" s="31" t="s">
        <v>45</v>
      </c>
      <c r="R33" s="30" t="s">
        <v>50</v>
      </c>
      <c r="S33" s="32"/>
      <c r="T33" s="33"/>
      <c r="U33" s="34">
        <f t="shared" si="5"/>
        <v>125</v>
      </c>
      <c r="V33" s="35">
        <f t="shared" si="6"/>
        <v>100</v>
      </c>
      <c r="W33" s="35">
        <f t="shared" si="7"/>
        <v>69</v>
      </c>
      <c r="X33" s="36" t="str">
        <f t="shared" si="8"/>
        <v>★1.5</v>
      </c>
      <c r="Z33" s="37">
        <v>1690</v>
      </c>
      <c r="AA33" s="37"/>
      <c r="AB33" s="38">
        <f t="shared" si="9"/>
        <v>24.5</v>
      </c>
      <c r="AC33" s="39">
        <f t="shared" si="10"/>
        <v>69</v>
      </c>
      <c r="AD33" s="39" t="str">
        <f t="shared" si="11"/>
        <v>★1.5</v>
      </c>
      <c r="AE33" s="38" t="str">
        <f t="shared" si="12"/>
        <v/>
      </c>
      <c r="AF33" s="39" t="str">
        <f t="shared" si="13"/>
        <v/>
      </c>
      <c r="AG33" s="39" t="str">
        <f t="shared" si="14"/>
        <v/>
      </c>
    </row>
    <row r="34" spans="1:33" ht="24" customHeight="1" x14ac:dyDescent="0.2">
      <c r="A34" s="40"/>
      <c r="B34" s="43"/>
      <c r="C34" s="44"/>
      <c r="D34" s="19" t="s">
        <v>82</v>
      </c>
      <c r="E34" s="20" t="s">
        <v>84</v>
      </c>
      <c r="F34" s="21" t="s">
        <v>78</v>
      </c>
      <c r="G34" s="22">
        <v>2.1880000000000002</v>
      </c>
      <c r="H34" s="21" t="s">
        <v>48</v>
      </c>
      <c r="I34" s="23" t="str">
        <f t="shared" si="0"/>
        <v>1,710</v>
      </c>
      <c r="J34" s="24">
        <v>5</v>
      </c>
      <c r="K34" s="25">
        <v>17</v>
      </c>
      <c r="L34" s="26">
        <f t="shared" si="1"/>
        <v>152.13058823529411</v>
      </c>
      <c r="M34" s="27">
        <f t="shared" si="2"/>
        <v>13.5</v>
      </c>
      <c r="N34" s="28">
        <f t="shared" si="3"/>
        <v>17</v>
      </c>
      <c r="O34" s="29" t="str">
        <f t="shared" si="4"/>
        <v>24.2</v>
      </c>
      <c r="P34" s="30" t="s">
        <v>44</v>
      </c>
      <c r="Q34" s="31" t="s">
        <v>45</v>
      </c>
      <c r="R34" s="30" t="s">
        <v>50</v>
      </c>
      <c r="S34" s="32"/>
      <c r="T34" s="33"/>
      <c r="U34" s="34">
        <f t="shared" si="5"/>
        <v>125</v>
      </c>
      <c r="V34" s="35">
        <f t="shared" si="6"/>
        <v>100</v>
      </c>
      <c r="W34" s="35">
        <f t="shared" si="7"/>
        <v>70</v>
      </c>
      <c r="X34" s="36" t="str">
        <f t="shared" si="8"/>
        <v>★2.0</v>
      </c>
      <c r="Z34" s="37">
        <v>1710</v>
      </c>
      <c r="AA34" s="37"/>
      <c r="AB34" s="38">
        <f t="shared" si="9"/>
        <v>24.2</v>
      </c>
      <c r="AC34" s="39">
        <f t="shared" si="10"/>
        <v>70</v>
      </c>
      <c r="AD34" s="39" t="str">
        <f t="shared" si="11"/>
        <v>★2.0</v>
      </c>
      <c r="AE34" s="38" t="str">
        <f t="shared" si="12"/>
        <v/>
      </c>
      <c r="AF34" s="39" t="str">
        <f t="shared" si="13"/>
        <v/>
      </c>
      <c r="AG34" s="39" t="str">
        <f t="shared" si="14"/>
        <v/>
      </c>
    </row>
    <row r="35" spans="1:33" ht="24" customHeight="1" x14ac:dyDescent="0.2">
      <c r="A35" s="40"/>
      <c r="B35" s="17"/>
      <c r="C35" s="45" t="s">
        <v>85</v>
      </c>
      <c r="D35" s="19" t="s">
        <v>86</v>
      </c>
      <c r="E35" s="20" t="s">
        <v>87</v>
      </c>
      <c r="F35" s="21" t="s">
        <v>54</v>
      </c>
      <c r="G35" s="22">
        <v>1.756</v>
      </c>
      <c r="H35" s="21" t="s">
        <v>48</v>
      </c>
      <c r="I35" s="23" t="str">
        <f t="shared" si="0"/>
        <v>1,460</v>
      </c>
      <c r="J35" s="24">
        <v>5</v>
      </c>
      <c r="K35" s="25">
        <v>19.5</v>
      </c>
      <c r="L35" s="26">
        <f t="shared" si="1"/>
        <v>132.62666666666667</v>
      </c>
      <c r="M35" s="27">
        <f t="shared" si="2"/>
        <v>15.9</v>
      </c>
      <c r="N35" s="28">
        <f t="shared" si="3"/>
        <v>19.400000000000002</v>
      </c>
      <c r="O35" s="29" t="str">
        <f t="shared" si="4"/>
        <v>26.6</v>
      </c>
      <c r="P35" s="30" t="s">
        <v>44</v>
      </c>
      <c r="Q35" s="31" t="s">
        <v>45</v>
      </c>
      <c r="R35" s="30" t="s">
        <v>46</v>
      </c>
      <c r="S35" s="32"/>
      <c r="T35" s="33"/>
      <c r="U35" s="34">
        <f t="shared" si="5"/>
        <v>122</v>
      </c>
      <c r="V35" s="35">
        <f t="shared" si="6"/>
        <v>100</v>
      </c>
      <c r="W35" s="35">
        <f t="shared" si="7"/>
        <v>73</v>
      </c>
      <c r="X35" s="36" t="str">
        <f t="shared" si="8"/>
        <v>★2.0</v>
      </c>
      <c r="Z35" s="37">
        <v>1460</v>
      </c>
      <c r="AA35" s="37"/>
      <c r="AB35" s="38">
        <f t="shared" si="9"/>
        <v>26.6</v>
      </c>
      <c r="AC35" s="39">
        <f t="shared" si="10"/>
        <v>73</v>
      </c>
      <c r="AD35" s="39" t="str">
        <f t="shared" si="11"/>
        <v>★2.0</v>
      </c>
      <c r="AE35" s="38" t="str">
        <f t="shared" si="12"/>
        <v/>
      </c>
      <c r="AF35" s="39" t="str">
        <f t="shared" si="13"/>
        <v/>
      </c>
      <c r="AG35" s="39" t="str">
        <f t="shared" si="14"/>
        <v/>
      </c>
    </row>
    <row r="36" spans="1:33" ht="24" customHeight="1" x14ac:dyDescent="0.2">
      <c r="A36" s="40"/>
      <c r="B36" s="43"/>
      <c r="C36" s="44"/>
      <c r="D36" s="19" t="s">
        <v>86</v>
      </c>
      <c r="E36" s="20" t="s">
        <v>88</v>
      </c>
      <c r="F36" s="21" t="s">
        <v>54</v>
      </c>
      <c r="G36" s="22">
        <v>1.756</v>
      </c>
      <c r="H36" s="21" t="s">
        <v>48</v>
      </c>
      <c r="I36" s="23" t="str">
        <f t="shared" si="0"/>
        <v>1,540</v>
      </c>
      <c r="J36" s="24">
        <v>5</v>
      </c>
      <c r="K36" s="25">
        <v>18.7</v>
      </c>
      <c r="L36" s="26">
        <f t="shared" si="1"/>
        <v>138.30053475935827</v>
      </c>
      <c r="M36" s="27">
        <f t="shared" si="2"/>
        <v>14.6</v>
      </c>
      <c r="N36" s="28">
        <f t="shared" si="3"/>
        <v>18.200000000000003</v>
      </c>
      <c r="O36" s="29" t="str">
        <f t="shared" si="4"/>
        <v>25.9</v>
      </c>
      <c r="P36" s="30" t="s">
        <v>44</v>
      </c>
      <c r="Q36" s="31" t="s">
        <v>45</v>
      </c>
      <c r="R36" s="30" t="s">
        <v>50</v>
      </c>
      <c r="S36" s="32"/>
      <c r="T36" s="33"/>
      <c r="U36" s="34">
        <f t="shared" si="5"/>
        <v>128</v>
      </c>
      <c r="V36" s="35">
        <f t="shared" si="6"/>
        <v>102</v>
      </c>
      <c r="W36" s="35">
        <f t="shared" si="7"/>
        <v>72</v>
      </c>
      <c r="X36" s="36" t="str">
        <f t="shared" si="8"/>
        <v>★2.0</v>
      </c>
      <c r="Z36" s="37">
        <v>1540</v>
      </c>
      <c r="AA36" s="37"/>
      <c r="AB36" s="38">
        <f t="shared" si="9"/>
        <v>25.900000000000002</v>
      </c>
      <c r="AC36" s="39">
        <f t="shared" si="10"/>
        <v>72</v>
      </c>
      <c r="AD36" s="39" t="str">
        <f t="shared" si="11"/>
        <v>★2.0</v>
      </c>
      <c r="AE36" s="38" t="str">
        <f t="shared" si="12"/>
        <v/>
      </c>
      <c r="AF36" s="39" t="str">
        <f t="shared" si="13"/>
        <v/>
      </c>
      <c r="AG36" s="39" t="str">
        <f t="shared" si="14"/>
        <v/>
      </c>
    </row>
    <row r="37" spans="1:33" ht="24" customHeight="1" x14ac:dyDescent="0.2">
      <c r="A37" s="40"/>
      <c r="B37" s="17"/>
      <c r="C37" s="45" t="s">
        <v>89</v>
      </c>
      <c r="D37" s="19" t="s">
        <v>90</v>
      </c>
      <c r="E37" s="20" t="s">
        <v>91</v>
      </c>
      <c r="F37" s="21" t="s">
        <v>78</v>
      </c>
      <c r="G37" s="22">
        <v>2.1880000000000002</v>
      </c>
      <c r="H37" s="21" t="s">
        <v>48</v>
      </c>
      <c r="I37" s="23" t="str">
        <f t="shared" si="0"/>
        <v>1,630~1,640</v>
      </c>
      <c r="J37" s="24">
        <v>5</v>
      </c>
      <c r="K37" s="25">
        <v>17.399999999999999</v>
      </c>
      <c r="L37" s="26">
        <f t="shared" si="1"/>
        <v>148.63333333333335</v>
      </c>
      <c r="M37" s="27">
        <f t="shared" si="2"/>
        <v>14.6</v>
      </c>
      <c r="N37" s="28">
        <f t="shared" si="3"/>
        <v>18.200000000000003</v>
      </c>
      <c r="O37" s="29" t="str">
        <f t="shared" si="4"/>
        <v>24.9~25.0</v>
      </c>
      <c r="P37" s="30" t="s">
        <v>44</v>
      </c>
      <c r="Q37" s="31" t="s">
        <v>45</v>
      </c>
      <c r="R37" s="30" t="s">
        <v>46</v>
      </c>
      <c r="S37" s="32"/>
      <c r="T37" s="33"/>
      <c r="U37" s="34">
        <f t="shared" si="5"/>
        <v>119</v>
      </c>
      <c r="V37" s="35" t="str">
        <f t="shared" si="6"/>
        <v/>
      </c>
      <c r="W37" s="35">
        <f t="shared" si="7"/>
        <v>69</v>
      </c>
      <c r="X37" s="36" t="str">
        <f t="shared" si="8"/>
        <v>★1.5</v>
      </c>
      <c r="Z37" s="37">
        <v>1630</v>
      </c>
      <c r="AA37" s="37">
        <v>1640</v>
      </c>
      <c r="AB37" s="38">
        <f t="shared" si="9"/>
        <v>25</v>
      </c>
      <c r="AC37" s="39">
        <f t="shared" si="10"/>
        <v>69</v>
      </c>
      <c r="AD37" s="39" t="str">
        <f t="shared" si="11"/>
        <v>★1.5</v>
      </c>
      <c r="AE37" s="38">
        <f t="shared" si="12"/>
        <v>24.900000000000002</v>
      </c>
      <c r="AF37" s="39">
        <f t="shared" si="13"/>
        <v>69</v>
      </c>
      <c r="AG37" s="39" t="str">
        <f t="shared" si="14"/>
        <v>★1.5</v>
      </c>
    </row>
    <row r="38" spans="1:33" ht="24" customHeight="1" x14ac:dyDescent="0.2">
      <c r="A38" s="40"/>
      <c r="B38" s="41"/>
      <c r="C38" s="42"/>
      <c r="D38" s="19" t="s">
        <v>90</v>
      </c>
      <c r="E38" s="20" t="s">
        <v>92</v>
      </c>
      <c r="F38" s="21" t="s">
        <v>78</v>
      </c>
      <c r="G38" s="22">
        <v>2.1880000000000002</v>
      </c>
      <c r="H38" s="21" t="s">
        <v>48</v>
      </c>
      <c r="I38" s="23" t="str">
        <f t="shared" si="0"/>
        <v>1,650</v>
      </c>
      <c r="J38" s="24">
        <v>5</v>
      </c>
      <c r="K38" s="25">
        <v>17.399999999999999</v>
      </c>
      <c r="L38" s="26">
        <f t="shared" si="1"/>
        <v>148.63333333333335</v>
      </c>
      <c r="M38" s="27">
        <f t="shared" si="2"/>
        <v>14.6</v>
      </c>
      <c r="N38" s="28">
        <f t="shared" si="3"/>
        <v>18.200000000000003</v>
      </c>
      <c r="O38" s="29" t="str">
        <f t="shared" si="4"/>
        <v>24.8</v>
      </c>
      <c r="P38" s="30" t="s">
        <v>44</v>
      </c>
      <c r="Q38" s="31" t="s">
        <v>45</v>
      </c>
      <c r="R38" s="30" t="s">
        <v>46</v>
      </c>
      <c r="S38" s="32"/>
      <c r="T38" s="33"/>
      <c r="U38" s="34">
        <f t="shared" si="5"/>
        <v>119</v>
      </c>
      <c r="V38" s="35" t="str">
        <f t="shared" si="6"/>
        <v/>
      </c>
      <c r="W38" s="35">
        <f t="shared" si="7"/>
        <v>70</v>
      </c>
      <c r="X38" s="36" t="str">
        <f t="shared" si="8"/>
        <v>★2.0</v>
      </c>
      <c r="Z38" s="37">
        <v>1650</v>
      </c>
      <c r="AA38" s="37"/>
      <c r="AB38" s="38">
        <f t="shared" si="9"/>
        <v>24.8</v>
      </c>
      <c r="AC38" s="39">
        <f t="shared" si="10"/>
        <v>70</v>
      </c>
      <c r="AD38" s="39" t="str">
        <f t="shared" si="11"/>
        <v>★2.0</v>
      </c>
      <c r="AE38" s="38" t="str">
        <f t="shared" si="12"/>
        <v/>
      </c>
      <c r="AF38" s="39" t="str">
        <f t="shared" si="13"/>
        <v/>
      </c>
      <c r="AG38" s="39" t="str">
        <f t="shared" si="14"/>
        <v/>
      </c>
    </row>
    <row r="39" spans="1:33" ht="24" customHeight="1" x14ac:dyDescent="0.2">
      <c r="A39" s="40"/>
      <c r="B39" s="41"/>
      <c r="C39" s="42"/>
      <c r="D39" s="19" t="s">
        <v>90</v>
      </c>
      <c r="E39" s="20" t="s">
        <v>93</v>
      </c>
      <c r="F39" s="21" t="s">
        <v>78</v>
      </c>
      <c r="G39" s="22">
        <v>2.1880000000000002</v>
      </c>
      <c r="H39" s="21" t="s">
        <v>48</v>
      </c>
      <c r="I39" s="23" t="str">
        <f t="shared" si="0"/>
        <v>1,660</v>
      </c>
      <c r="J39" s="24">
        <v>5</v>
      </c>
      <c r="K39" s="25">
        <v>17.399999999999999</v>
      </c>
      <c r="L39" s="26">
        <f t="shared" si="1"/>
        <v>148.63333333333335</v>
      </c>
      <c r="M39" s="27">
        <f t="shared" si="2"/>
        <v>13.5</v>
      </c>
      <c r="N39" s="28">
        <f t="shared" si="3"/>
        <v>17</v>
      </c>
      <c r="O39" s="29" t="str">
        <f t="shared" si="4"/>
        <v>24.7</v>
      </c>
      <c r="P39" s="30" t="s">
        <v>44</v>
      </c>
      <c r="Q39" s="31" t="s">
        <v>45</v>
      </c>
      <c r="R39" s="30" t="s">
        <v>46</v>
      </c>
      <c r="S39" s="32"/>
      <c r="T39" s="33"/>
      <c r="U39" s="34">
        <f t="shared" si="5"/>
        <v>128</v>
      </c>
      <c r="V39" s="35">
        <f t="shared" si="6"/>
        <v>102</v>
      </c>
      <c r="W39" s="35">
        <f t="shared" si="7"/>
        <v>70</v>
      </c>
      <c r="X39" s="36" t="str">
        <f t="shared" si="8"/>
        <v>★2.0</v>
      </c>
      <c r="Z39" s="37">
        <v>1660</v>
      </c>
      <c r="AA39" s="37"/>
      <c r="AB39" s="38">
        <f t="shared" si="9"/>
        <v>24.700000000000003</v>
      </c>
      <c r="AC39" s="39">
        <f t="shared" si="10"/>
        <v>70</v>
      </c>
      <c r="AD39" s="39" t="str">
        <f t="shared" si="11"/>
        <v>★2.0</v>
      </c>
      <c r="AE39" s="38" t="str">
        <f t="shared" si="12"/>
        <v/>
      </c>
      <c r="AF39" s="39" t="str">
        <f t="shared" si="13"/>
        <v/>
      </c>
      <c r="AG39" s="39" t="str">
        <f t="shared" si="14"/>
        <v/>
      </c>
    </row>
    <row r="40" spans="1:33" ht="27.75" customHeight="1" x14ac:dyDescent="0.2">
      <c r="A40" s="40"/>
      <c r="B40" s="43"/>
      <c r="C40" s="44"/>
      <c r="D40" s="19" t="s">
        <v>90</v>
      </c>
      <c r="E40" s="20" t="s">
        <v>94</v>
      </c>
      <c r="F40" s="21" t="s">
        <v>78</v>
      </c>
      <c r="G40" s="22">
        <v>2.1880000000000002</v>
      </c>
      <c r="H40" s="21" t="s">
        <v>48</v>
      </c>
      <c r="I40" s="23" t="str">
        <f t="shared" si="0"/>
        <v>1,690~1,720</v>
      </c>
      <c r="J40" s="24">
        <v>5</v>
      </c>
      <c r="K40" s="25">
        <v>16.600000000000001</v>
      </c>
      <c r="L40" s="26">
        <f t="shared" si="1"/>
        <v>155.79638554216865</v>
      </c>
      <c r="M40" s="27">
        <f t="shared" si="2"/>
        <v>13.5</v>
      </c>
      <c r="N40" s="28">
        <f t="shared" si="3"/>
        <v>17</v>
      </c>
      <c r="O40" s="29" t="str">
        <f t="shared" si="4"/>
        <v>24.1~24.5</v>
      </c>
      <c r="P40" s="30" t="s">
        <v>44</v>
      </c>
      <c r="Q40" s="31" t="s">
        <v>45</v>
      </c>
      <c r="R40" s="30" t="s">
        <v>50</v>
      </c>
      <c r="S40" s="32"/>
      <c r="T40" s="33"/>
      <c r="U40" s="34">
        <f t="shared" si="5"/>
        <v>122</v>
      </c>
      <c r="V40" s="35" t="str">
        <f t="shared" si="6"/>
        <v/>
      </c>
      <c r="W40" s="35" t="str">
        <f t="shared" si="7"/>
        <v>67~68</v>
      </c>
      <c r="X40" s="36" t="str">
        <f t="shared" si="8"/>
        <v>★1.5</v>
      </c>
      <c r="Z40" s="37">
        <v>1690</v>
      </c>
      <c r="AA40" s="37">
        <v>1720</v>
      </c>
      <c r="AB40" s="38">
        <f t="shared" si="9"/>
        <v>24.5</v>
      </c>
      <c r="AC40" s="39">
        <f t="shared" si="10"/>
        <v>67</v>
      </c>
      <c r="AD40" s="39" t="str">
        <f t="shared" si="11"/>
        <v>★1.5</v>
      </c>
      <c r="AE40" s="38">
        <f t="shared" si="12"/>
        <v>24.1</v>
      </c>
      <c r="AF40" s="39">
        <f t="shared" si="13"/>
        <v>68</v>
      </c>
      <c r="AG40" s="39" t="str">
        <f t="shared" si="14"/>
        <v>★1.5</v>
      </c>
    </row>
    <row r="41" spans="1:33" ht="33.75" x14ac:dyDescent="0.2">
      <c r="A41" s="40"/>
      <c r="B41" s="17"/>
      <c r="C41" s="18" t="s">
        <v>95</v>
      </c>
      <c r="D41" s="19" t="s">
        <v>96</v>
      </c>
      <c r="E41" s="20" t="s">
        <v>97</v>
      </c>
      <c r="F41" s="21" t="s">
        <v>78</v>
      </c>
      <c r="G41" s="22">
        <v>2.1880000000000002</v>
      </c>
      <c r="H41" s="21" t="s">
        <v>48</v>
      </c>
      <c r="I41" s="23" t="str">
        <f t="shared" si="0"/>
        <v>1,810~1,850</v>
      </c>
      <c r="J41" s="24" t="s">
        <v>98</v>
      </c>
      <c r="K41" s="25">
        <v>15.8</v>
      </c>
      <c r="L41" s="26">
        <f t="shared" si="1"/>
        <v>163.68481012658225</v>
      </c>
      <c r="M41" s="27">
        <f t="shared" si="2"/>
        <v>12.299999999999999</v>
      </c>
      <c r="N41" s="28">
        <f t="shared" si="3"/>
        <v>15.9</v>
      </c>
      <c r="O41" s="29" t="str">
        <f t="shared" si="4"/>
        <v>22.7~23.1</v>
      </c>
      <c r="P41" s="30" t="s">
        <v>44</v>
      </c>
      <c r="Q41" s="31" t="s">
        <v>45</v>
      </c>
      <c r="R41" s="30" t="s">
        <v>46</v>
      </c>
      <c r="S41" s="32"/>
      <c r="T41" s="33"/>
      <c r="U41" s="34">
        <f t="shared" si="5"/>
        <v>128</v>
      </c>
      <c r="V41" s="35" t="str">
        <f t="shared" si="6"/>
        <v/>
      </c>
      <c r="W41" s="35" t="str">
        <f t="shared" si="7"/>
        <v>68~69</v>
      </c>
      <c r="X41" s="36" t="str">
        <f t="shared" si="8"/>
        <v>★1.5</v>
      </c>
      <c r="Z41" s="37">
        <v>1810</v>
      </c>
      <c r="AA41" s="37">
        <v>1850</v>
      </c>
      <c r="AB41" s="38">
        <f t="shared" si="9"/>
        <v>23.1</v>
      </c>
      <c r="AC41" s="39">
        <f t="shared" si="10"/>
        <v>68</v>
      </c>
      <c r="AD41" s="39" t="str">
        <f t="shared" si="11"/>
        <v>★1.5</v>
      </c>
      <c r="AE41" s="38">
        <f t="shared" si="12"/>
        <v>22.700000000000003</v>
      </c>
      <c r="AF41" s="39">
        <f t="shared" si="13"/>
        <v>69</v>
      </c>
      <c r="AG41" s="39" t="str">
        <f t="shared" si="14"/>
        <v>★1.5</v>
      </c>
    </row>
    <row r="42" spans="1:33" ht="24" customHeight="1" x14ac:dyDescent="0.2">
      <c r="A42" s="40"/>
      <c r="B42" s="41"/>
      <c r="C42" s="42"/>
      <c r="D42" s="19" t="s">
        <v>96</v>
      </c>
      <c r="E42" s="20" t="s">
        <v>99</v>
      </c>
      <c r="F42" s="21" t="s">
        <v>78</v>
      </c>
      <c r="G42" s="22">
        <v>2.1880000000000002</v>
      </c>
      <c r="H42" s="21" t="s">
        <v>48</v>
      </c>
      <c r="I42" s="23" t="str">
        <f t="shared" si="0"/>
        <v>1,880~1,900</v>
      </c>
      <c r="J42" s="24" t="s">
        <v>100</v>
      </c>
      <c r="K42" s="25">
        <v>15.4</v>
      </c>
      <c r="L42" s="26">
        <f t="shared" si="1"/>
        <v>167.93636363636361</v>
      </c>
      <c r="M42" s="27">
        <f t="shared" si="2"/>
        <v>11.299999999999999</v>
      </c>
      <c r="N42" s="28">
        <f t="shared" si="3"/>
        <v>14.9</v>
      </c>
      <c r="O42" s="29" t="str">
        <f t="shared" si="4"/>
        <v>22.2~22.4</v>
      </c>
      <c r="P42" s="30" t="s">
        <v>44</v>
      </c>
      <c r="Q42" s="31" t="s">
        <v>45</v>
      </c>
      <c r="R42" s="30" t="s">
        <v>50</v>
      </c>
      <c r="S42" s="32"/>
      <c r="T42" s="33"/>
      <c r="U42" s="34">
        <f t="shared" si="5"/>
        <v>136</v>
      </c>
      <c r="V42" s="35">
        <f t="shared" si="6"/>
        <v>103</v>
      </c>
      <c r="W42" s="35" t="str">
        <f t="shared" si="7"/>
        <v>68~69</v>
      </c>
      <c r="X42" s="36" t="str">
        <f t="shared" si="8"/>
        <v>★1.5</v>
      </c>
      <c r="Z42" s="37">
        <v>1880</v>
      </c>
      <c r="AA42" s="37">
        <v>1900</v>
      </c>
      <c r="AB42" s="38">
        <f t="shared" si="9"/>
        <v>22.400000000000002</v>
      </c>
      <c r="AC42" s="39">
        <f t="shared" si="10"/>
        <v>68</v>
      </c>
      <c r="AD42" s="39" t="str">
        <f t="shared" si="11"/>
        <v>★1.5</v>
      </c>
      <c r="AE42" s="38">
        <f t="shared" si="12"/>
        <v>22.200000000000003</v>
      </c>
      <c r="AF42" s="39">
        <f t="shared" si="13"/>
        <v>69</v>
      </c>
      <c r="AG42" s="39" t="str">
        <f t="shared" si="14"/>
        <v>★1.5</v>
      </c>
    </row>
    <row r="43" spans="1:33" ht="24" customHeight="1" thickBot="1" x14ac:dyDescent="0.25">
      <c r="A43" s="46"/>
      <c r="B43" s="43"/>
      <c r="C43" s="44"/>
      <c r="D43" s="19" t="s">
        <v>96</v>
      </c>
      <c r="E43" s="20" t="s">
        <v>101</v>
      </c>
      <c r="F43" s="21" t="s">
        <v>78</v>
      </c>
      <c r="G43" s="22">
        <v>2.1880000000000002</v>
      </c>
      <c r="H43" s="21" t="s">
        <v>48</v>
      </c>
      <c r="I43" s="23" t="str">
        <f t="shared" si="0"/>
        <v>1,910~1,930</v>
      </c>
      <c r="J43" s="24" t="s">
        <v>100</v>
      </c>
      <c r="K43" s="47">
        <v>15.4</v>
      </c>
      <c r="L43" s="48">
        <f t="shared" si="1"/>
        <v>167.93636363636361</v>
      </c>
      <c r="M43" s="27">
        <f t="shared" si="2"/>
        <v>11.299999999999999</v>
      </c>
      <c r="N43" s="28">
        <f t="shared" si="3"/>
        <v>14.9</v>
      </c>
      <c r="O43" s="29" t="str">
        <f t="shared" si="4"/>
        <v>21.8~22.0</v>
      </c>
      <c r="P43" s="30" t="s">
        <v>44</v>
      </c>
      <c r="Q43" s="31" t="s">
        <v>45</v>
      </c>
      <c r="R43" s="30" t="s">
        <v>50</v>
      </c>
      <c r="S43" s="32"/>
      <c r="T43" s="33"/>
      <c r="U43" s="34">
        <f t="shared" si="5"/>
        <v>136</v>
      </c>
      <c r="V43" s="35">
        <f t="shared" si="6"/>
        <v>103</v>
      </c>
      <c r="W43" s="35">
        <f t="shared" si="7"/>
        <v>70</v>
      </c>
      <c r="X43" s="36" t="str">
        <f t="shared" si="8"/>
        <v>★2.0</v>
      </c>
      <c r="Z43" s="37">
        <v>1910</v>
      </c>
      <c r="AA43" s="37">
        <v>1930</v>
      </c>
      <c r="AB43" s="38">
        <f t="shared" si="9"/>
        <v>22</v>
      </c>
      <c r="AC43" s="39">
        <f t="shared" si="10"/>
        <v>70</v>
      </c>
      <c r="AD43" s="39" t="str">
        <f t="shared" si="11"/>
        <v>★2.0</v>
      </c>
      <c r="AE43" s="38">
        <f t="shared" si="12"/>
        <v>21.8</v>
      </c>
      <c r="AF43" s="39">
        <f t="shared" si="13"/>
        <v>70</v>
      </c>
      <c r="AG43" s="39" t="str">
        <f t="shared" si="14"/>
        <v>★2.0</v>
      </c>
    </row>
    <row r="44" spans="1:33" x14ac:dyDescent="0.2">
      <c r="E44" s="2"/>
      <c r="J44" s="49"/>
      <c r="M44" s="50"/>
    </row>
    <row r="45" spans="1:33" x14ac:dyDescent="0.2">
      <c r="B45" s="2" t="s">
        <v>102</v>
      </c>
      <c r="E45" s="2"/>
      <c r="M45" s="50"/>
    </row>
    <row r="46" spans="1:33" x14ac:dyDescent="0.2">
      <c r="E46" s="2"/>
      <c r="M46" s="50"/>
    </row>
    <row r="77" ht="33.6" customHeight="1" x14ac:dyDescent="0.2"/>
    <row r="90" spans="5:5" x14ac:dyDescent="0.2">
      <c r="E90" s="51"/>
    </row>
  </sheetData>
  <sheetProtection selectLockedCells="1"/>
  <mergeCells count="40"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D6:D8"/>
    <mergeCell ref="E6:E8"/>
    <mergeCell ref="F6:F8"/>
    <mergeCell ref="G6:G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firstPageNumber="0" fitToHeight="0" orientation="landscape" r:id="rId1"/>
  <headerFooter alignWithMargins="0">
    <oddHeader>&amp;R様式1-2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57EB-950C-4AAB-853B-D8F596852780}">
  <sheetPr>
    <tabColor indexed="13"/>
    <pageSetUpPr fitToPage="1"/>
  </sheetPr>
  <dimension ref="A1:AG64"/>
  <sheetViews>
    <sheetView view="pageBreakPreview" zoomScaleNormal="100" zoomScaleSheetLayoutView="100" workbookViewId="0">
      <selection activeCell="N15" sqref="N15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6.25" style="3" customWidth="1"/>
    <col min="6" max="6" width="13.125" style="2" customWidth="1"/>
    <col min="7" max="7" width="7.375" style="2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6.375" style="2" bestFit="1" customWidth="1"/>
    <col min="12" max="12" width="8.75" style="2" bestFit="1" customWidth="1"/>
    <col min="13" max="14" width="8.5" style="2" bestFit="1" customWidth="1"/>
    <col min="15" max="15" width="8.625" style="2" customWidth="1"/>
    <col min="16" max="16" width="14.375" style="2" bestFit="1" customWidth="1"/>
    <col min="17" max="17" width="13.5" style="2" customWidth="1"/>
    <col min="18" max="18" width="6" style="2" customWidth="1"/>
    <col min="19" max="19" width="17.25" style="2" customWidth="1"/>
    <col min="20" max="20" width="11" style="2" bestFit="1" customWidth="1"/>
    <col min="21" max="22" width="8.25" style="2" bestFit="1" customWidth="1"/>
    <col min="23" max="25" width="9" style="2"/>
    <col min="26" max="27" width="10.625" style="2" customWidth="1"/>
    <col min="28" max="33" width="9" style="2" hidden="1" customWidth="1"/>
    <col min="34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6.25" style="2" customWidth="1"/>
    <col min="262" max="262" width="13.125" style="2" customWidth="1"/>
    <col min="263" max="263" width="7.3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70" width="8.5" style="2" bestFit="1" customWidth="1"/>
    <col min="271" max="271" width="8.625" style="2" customWidth="1"/>
    <col min="272" max="272" width="14.375" style="2" bestFit="1" customWidth="1"/>
    <col min="273" max="273" width="13.5" style="2" customWidth="1"/>
    <col min="274" max="274" width="6" style="2" customWidth="1"/>
    <col min="275" max="275" width="17.25" style="2" customWidth="1"/>
    <col min="276" max="276" width="11" style="2" bestFit="1" customWidth="1"/>
    <col min="277" max="278" width="8.25" style="2" bestFit="1" customWidth="1"/>
    <col min="279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6.25" style="2" customWidth="1"/>
    <col min="518" max="518" width="13.125" style="2" customWidth="1"/>
    <col min="519" max="519" width="7.3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6" width="8.5" style="2" bestFit="1" customWidth="1"/>
    <col min="527" max="527" width="8.625" style="2" customWidth="1"/>
    <col min="528" max="528" width="14.375" style="2" bestFit="1" customWidth="1"/>
    <col min="529" max="529" width="13.5" style="2" customWidth="1"/>
    <col min="530" max="530" width="6" style="2" customWidth="1"/>
    <col min="531" max="531" width="17.25" style="2" customWidth="1"/>
    <col min="532" max="532" width="11" style="2" bestFit="1" customWidth="1"/>
    <col min="533" max="534" width="8.25" style="2" bestFit="1" customWidth="1"/>
    <col min="535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6.25" style="2" customWidth="1"/>
    <col min="774" max="774" width="13.125" style="2" customWidth="1"/>
    <col min="775" max="775" width="7.3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2" width="8.5" style="2" bestFit="1" customWidth="1"/>
    <col min="783" max="783" width="8.625" style="2" customWidth="1"/>
    <col min="784" max="784" width="14.375" style="2" bestFit="1" customWidth="1"/>
    <col min="785" max="785" width="13.5" style="2" customWidth="1"/>
    <col min="786" max="786" width="6" style="2" customWidth="1"/>
    <col min="787" max="787" width="17.25" style="2" customWidth="1"/>
    <col min="788" max="788" width="11" style="2" bestFit="1" customWidth="1"/>
    <col min="789" max="790" width="8.25" style="2" bestFit="1" customWidth="1"/>
    <col min="791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6.25" style="2" customWidth="1"/>
    <col min="1030" max="1030" width="13.125" style="2" customWidth="1"/>
    <col min="1031" max="1031" width="7.3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8" width="8.5" style="2" bestFit="1" customWidth="1"/>
    <col min="1039" max="1039" width="8.625" style="2" customWidth="1"/>
    <col min="1040" max="1040" width="14.375" style="2" bestFit="1" customWidth="1"/>
    <col min="1041" max="1041" width="13.5" style="2" customWidth="1"/>
    <col min="1042" max="1042" width="6" style="2" customWidth="1"/>
    <col min="1043" max="1043" width="17.25" style="2" customWidth="1"/>
    <col min="1044" max="1044" width="11" style="2" bestFit="1" customWidth="1"/>
    <col min="1045" max="1046" width="8.25" style="2" bestFit="1" customWidth="1"/>
    <col min="1047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6.25" style="2" customWidth="1"/>
    <col min="1286" max="1286" width="13.125" style="2" customWidth="1"/>
    <col min="1287" max="1287" width="7.3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4" width="8.5" style="2" bestFit="1" customWidth="1"/>
    <col min="1295" max="1295" width="8.625" style="2" customWidth="1"/>
    <col min="1296" max="1296" width="14.375" style="2" bestFit="1" customWidth="1"/>
    <col min="1297" max="1297" width="13.5" style="2" customWidth="1"/>
    <col min="1298" max="1298" width="6" style="2" customWidth="1"/>
    <col min="1299" max="1299" width="17.25" style="2" customWidth="1"/>
    <col min="1300" max="1300" width="11" style="2" bestFit="1" customWidth="1"/>
    <col min="1301" max="1302" width="8.25" style="2" bestFit="1" customWidth="1"/>
    <col min="1303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6.25" style="2" customWidth="1"/>
    <col min="1542" max="1542" width="13.125" style="2" customWidth="1"/>
    <col min="1543" max="1543" width="7.3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50" width="8.5" style="2" bestFit="1" customWidth="1"/>
    <col min="1551" max="1551" width="8.625" style="2" customWidth="1"/>
    <col min="1552" max="1552" width="14.375" style="2" bestFit="1" customWidth="1"/>
    <col min="1553" max="1553" width="13.5" style="2" customWidth="1"/>
    <col min="1554" max="1554" width="6" style="2" customWidth="1"/>
    <col min="1555" max="1555" width="17.25" style="2" customWidth="1"/>
    <col min="1556" max="1556" width="11" style="2" bestFit="1" customWidth="1"/>
    <col min="1557" max="1558" width="8.25" style="2" bestFit="1" customWidth="1"/>
    <col min="1559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6.25" style="2" customWidth="1"/>
    <col min="1798" max="1798" width="13.125" style="2" customWidth="1"/>
    <col min="1799" max="1799" width="7.3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6" width="8.5" style="2" bestFit="1" customWidth="1"/>
    <col min="1807" max="1807" width="8.625" style="2" customWidth="1"/>
    <col min="1808" max="1808" width="14.375" style="2" bestFit="1" customWidth="1"/>
    <col min="1809" max="1809" width="13.5" style="2" customWidth="1"/>
    <col min="1810" max="1810" width="6" style="2" customWidth="1"/>
    <col min="1811" max="1811" width="17.25" style="2" customWidth="1"/>
    <col min="1812" max="1812" width="11" style="2" bestFit="1" customWidth="1"/>
    <col min="1813" max="1814" width="8.25" style="2" bestFit="1" customWidth="1"/>
    <col min="1815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6.25" style="2" customWidth="1"/>
    <col min="2054" max="2054" width="13.125" style="2" customWidth="1"/>
    <col min="2055" max="2055" width="7.3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2" width="8.5" style="2" bestFit="1" customWidth="1"/>
    <col min="2063" max="2063" width="8.625" style="2" customWidth="1"/>
    <col min="2064" max="2064" width="14.375" style="2" bestFit="1" customWidth="1"/>
    <col min="2065" max="2065" width="13.5" style="2" customWidth="1"/>
    <col min="2066" max="2066" width="6" style="2" customWidth="1"/>
    <col min="2067" max="2067" width="17.25" style="2" customWidth="1"/>
    <col min="2068" max="2068" width="11" style="2" bestFit="1" customWidth="1"/>
    <col min="2069" max="2070" width="8.25" style="2" bestFit="1" customWidth="1"/>
    <col min="2071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6.25" style="2" customWidth="1"/>
    <col min="2310" max="2310" width="13.125" style="2" customWidth="1"/>
    <col min="2311" max="2311" width="7.3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8" width="8.5" style="2" bestFit="1" customWidth="1"/>
    <col min="2319" max="2319" width="8.625" style="2" customWidth="1"/>
    <col min="2320" max="2320" width="14.375" style="2" bestFit="1" customWidth="1"/>
    <col min="2321" max="2321" width="13.5" style="2" customWidth="1"/>
    <col min="2322" max="2322" width="6" style="2" customWidth="1"/>
    <col min="2323" max="2323" width="17.25" style="2" customWidth="1"/>
    <col min="2324" max="2324" width="11" style="2" bestFit="1" customWidth="1"/>
    <col min="2325" max="2326" width="8.25" style="2" bestFit="1" customWidth="1"/>
    <col min="2327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6.25" style="2" customWidth="1"/>
    <col min="2566" max="2566" width="13.125" style="2" customWidth="1"/>
    <col min="2567" max="2567" width="7.3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4" width="8.5" style="2" bestFit="1" customWidth="1"/>
    <col min="2575" max="2575" width="8.625" style="2" customWidth="1"/>
    <col min="2576" max="2576" width="14.375" style="2" bestFit="1" customWidth="1"/>
    <col min="2577" max="2577" width="13.5" style="2" customWidth="1"/>
    <col min="2578" max="2578" width="6" style="2" customWidth="1"/>
    <col min="2579" max="2579" width="17.25" style="2" customWidth="1"/>
    <col min="2580" max="2580" width="11" style="2" bestFit="1" customWidth="1"/>
    <col min="2581" max="2582" width="8.25" style="2" bestFit="1" customWidth="1"/>
    <col min="2583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6.25" style="2" customWidth="1"/>
    <col min="2822" max="2822" width="13.125" style="2" customWidth="1"/>
    <col min="2823" max="2823" width="7.3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30" width="8.5" style="2" bestFit="1" customWidth="1"/>
    <col min="2831" max="2831" width="8.625" style="2" customWidth="1"/>
    <col min="2832" max="2832" width="14.375" style="2" bestFit="1" customWidth="1"/>
    <col min="2833" max="2833" width="13.5" style="2" customWidth="1"/>
    <col min="2834" max="2834" width="6" style="2" customWidth="1"/>
    <col min="2835" max="2835" width="17.25" style="2" customWidth="1"/>
    <col min="2836" max="2836" width="11" style="2" bestFit="1" customWidth="1"/>
    <col min="2837" max="2838" width="8.25" style="2" bestFit="1" customWidth="1"/>
    <col min="2839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6.25" style="2" customWidth="1"/>
    <col min="3078" max="3078" width="13.125" style="2" customWidth="1"/>
    <col min="3079" max="3079" width="7.3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6" width="8.5" style="2" bestFit="1" customWidth="1"/>
    <col min="3087" max="3087" width="8.625" style="2" customWidth="1"/>
    <col min="3088" max="3088" width="14.375" style="2" bestFit="1" customWidth="1"/>
    <col min="3089" max="3089" width="13.5" style="2" customWidth="1"/>
    <col min="3090" max="3090" width="6" style="2" customWidth="1"/>
    <col min="3091" max="3091" width="17.25" style="2" customWidth="1"/>
    <col min="3092" max="3092" width="11" style="2" bestFit="1" customWidth="1"/>
    <col min="3093" max="3094" width="8.25" style="2" bestFit="1" customWidth="1"/>
    <col min="3095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6.25" style="2" customWidth="1"/>
    <col min="3334" max="3334" width="13.125" style="2" customWidth="1"/>
    <col min="3335" max="3335" width="7.3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2" width="8.5" style="2" bestFit="1" customWidth="1"/>
    <col min="3343" max="3343" width="8.625" style="2" customWidth="1"/>
    <col min="3344" max="3344" width="14.375" style="2" bestFit="1" customWidth="1"/>
    <col min="3345" max="3345" width="13.5" style="2" customWidth="1"/>
    <col min="3346" max="3346" width="6" style="2" customWidth="1"/>
    <col min="3347" max="3347" width="17.25" style="2" customWidth="1"/>
    <col min="3348" max="3348" width="11" style="2" bestFit="1" customWidth="1"/>
    <col min="3349" max="3350" width="8.25" style="2" bestFit="1" customWidth="1"/>
    <col min="3351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6.25" style="2" customWidth="1"/>
    <col min="3590" max="3590" width="13.125" style="2" customWidth="1"/>
    <col min="3591" max="3591" width="7.3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8" width="8.5" style="2" bestFit="1" customWidth="1"/>
    <col min="3599" max="3599" width="8.625" style="2" customWidth="1"/>
    <col min="3600" max="3600" width="14.375" style="2" bestFit="1" customWidth="1"/>
    <col min="3601" max="3601" width="13.5" style="2" customWidth="1"/>
    <col min="3602" max="3602" width="6" style="2" customWidth="1"/>
    <col min="3603" max="3603" width="17.25" style="2" customWidth="1"/>
    <col min="3604" max="3604" width="11" style="2" bestFit="1" customWidth="1"/>
    <col min="3605" max="3606" width="8.25" style="2" bestFit="1" customWidth="1"/>
    <col min="3607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6.25" style="2" customWidth="1"/>
    <col min="3846" max="3846" width="13.125" style="2" customWidth="1"/>
    <col min="3847" max="3847" width="7.3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4" width="8.5" style="2" bestFit="1" customWidth="1"/>
    <col min="3855" max="3855" width="8.625" style="2" customWidth="1"/>
    <col min="3856" max="3856" width="14.375" style="2" bestFit="1" customWidth="1"/>
    <col min="3857" max="3857" width="13.5" style="2" customWidth="1"/>
    <col min="3858" max="3858" width="6" style="2" customWidth="1"/>
    <col min="3859" max="3859" width="17.25" style="2" customWidth="1"/>
    <col min="3860" max="3860" width="11" style="2" bestFit="1" customWidth="1"/>
    <col min="3861" max="3862" width="8.25" style="2" bestFit="1" customWidth="1"/>
    <col min="3863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6.25" style="2" customWidth="1"/>
    <col min="4102" max="4102" width="13.125" style="2" customWidth="1"/>
    <col min="4103" max="4103" width="7.3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10" width="8.5" style="2" bestFit="1" customWidth="1"/>
    <col min="4111" max="4111" width="8.625" style="2" customWidth="1"/>
    <col min="4112" max="4112" width="14.375" style="2" bestFit="1" customWidth="1"/>
    <col min="4113" max="4113" width="13.5" style="2" customWidth="1"/>
    <col min="4114" max="4114" width="6" style="2" customWidth="1"/>
    <col min="4115" max="4115" width="17.25" style="2" customWidth="1"/>
    <col min="4116" max="4116" width="11" style="2" bestFit="1" customWidth="1"/>
    <col min="4117" max="4118" width="8.25" style="2" bestFit="1" customWidth="1"/>
    <col min="4119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6.25" style="2" customWidth="1"/>
    <col min="4358" max="4358" width="13.125" style="2" customWidth="1"/>
    <col min="4359" max="4359" width="7.3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6" width="8.5" style="2" bestFit="1" customWidth="1"/>
    <col min="4367" max="4367" width="8.625" style="2" customWidth="1"/>
    <col min="4368" max="4368" width="14.375" style="2" bestFit="1" customWidth="1"/>
    <col min="4369" max="4369" width="13.5" style="2" customWidth="1"/>
    <col min="4370" max="4370" width="6" style="2" customWidth="1"/>
    <col min="4371" max="4371" width="17.25" style="2" customWidth="1"/>
    <col min="4372" max="4372" width="11" style="2" bestFit="1" customWidth="1"/>
    <col min="4373" max="4374" width="8.25" style="2" bestFit="1" customWidth="1"/>
    <col min="4375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6.25" style="2" customWidth="1"/>
    <col min="4614" max="4614" width="13.125" style="2" customWidth="1"/>
    <col min="4615" max="4615" width="7.3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2" width="8.5" style="2" bestFit="1" customWidth="1"/>
    <col min="4623" max="4623" width="8.625" style="2" customWidth="1"/>
    <col min="4624" max="4624" width="14.375" style="2" bestFit="1" customWidth="1"/>
    <col min="4625" max="4625" width="13.5" style="2" customWidth="1"/>
    <col min="4626" max="4626" width="6" style="2" customWidth="1"/>
    <col min="4627" max="4627" width="17.25" style="2" customWidth="1"/>
    <col min="4628" max="4628" width="11" style="2" bestFit="1" customWidth="1"/>
    <col min="4629" max="4630" width="8.25" style="2" bestFit="1" customWidth="1"/>
    <col min="4631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6.25" style="2" customWidth="1"/>
    <col min="4870" max="4870" width="13.125" style="2" customWidth="1"/>
    <col min="4871" max="4871" width="7.3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8" width="8.5" style="2" bestFit="1" customWidth="1"/>
    <col min="4879" max="4879" width="8.625" style="2" customWidth="1"/>
    <col min="4880" max="4880" width="14.375" style="2" bestFit="1" customWidth="1"/>
    <col min="4881" max="4881" width="13.5" style="2" customWidth="1"/>
    <col min="4882" max="4882" width="6" style="2" customWidth="1"/>
    <col min="4883" max="4883" width="17.25" style="2" customWidth="1"/>
    <col min="4884" max="4884" width="11" style="2" bestFit="1" customWidth="1"/>
    <col min="4885" max="4886" width="8.25" style="2" bestFit="1" customWidth="1"/>
    <col min="4887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6.25" style="2" customWidth="1"/>
    <col min="5126" max="5126" width="13.125" style="2" customWidth="1"/>
    <col min="5127" max="5127" width="7.3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4" width="8.5" style="2" bestFit="1" customWidth="1"/>
    <col min="5135" max="5135" width="8.625" style="2" customWidth="1"/>
    <col min="5136" max="5136" width="14.375" style="2" bestFit="1" customWidth="1"/>
    <col min="5137" max="5137" width="13.5" style="2" customWidth="1"/>
    <col min="5138" max="5138" width="6" style="2" customWidth="1"/>
    <col min="5139" max="5139" width="17.25" style="2" customWidth="1"/>
    <col min="5140" max="5140" width="11" style="2" bestFit="1" customWidth="1"/>
    <col min="5141" max="5142" width="8.25" style="2" bestFit="1" customWidth="1"/>
    <col min="5143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6.25" style="2" customWidth="1"/>
    <col min="5382" max="5382" width="13.125" style="2" customWidth="1"/>
    <col min="5383" max="5383" width="7.3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90" width="8.5" style="2" bestFit="1" customWidth="1"/>
    <col min="5391" max="5391" width="8.625" style="2" customWidth="1"/>
    <col min="5392" max="5392" width="14.375" style="2" bestFit="1" customWidth="1"/>
    <col min="5393" max="5393" width="13.5" style="2" customWidth="1"/>
    <col min="5394" max="5394" width="6" style="2" customWidth="1"/>
    <col min="5395" max="5395" width="17.25" style="2" customWidth="1"/>
    <col min="5396" max="5396" width="11" style="2" bestFit="1" customWidth="1"/>
    <col min="5397" max="5398" width="8.25" style="2" bestFit="1" customWidth="1"/>
    <col min="5399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6.25" style="2" customWidth="1"/>
    <col min="5638" max="5638" width="13.125" style="2" customWidth="1"/>
    <col min="5639" max="5639" width="7.3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6" width="8.5" style="2" bestFit="1" customWidth="1"/>
    <col min="5647" max="5647" width="8.625" style="2" customWidth="1"/>
    <col min="5648" max="5648" width="14.375" style="2" bestFit="1" customWidth="1"/>
    <col min="5649" max="5649" width="13.5" style="2" customWidth="1"/>
    <col min="5650" max="5650" width="6" style="2" customWidth="1"/>
    <col min="5651" max="5651" width="17.25" style="2" customWidth="1"/>
    <col min="5652" max="5652" width="11" style="2" bestFit="1" customWidth="1"/>
    <col min="5653" max="5654" width="8.25" style="2" bestFit="1" customWidth="1"/>
    <col min="5655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6.25" style="2" customWidth="1"/>
    <col min="5894" max="5894" width="13.125" style="2" customWidth="1"/>
    <col min="5895" max="5895" width="7.3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2" width="8.5" style="2" bestFit="1" customWidth="1"/>
    <col min="5903" max="5903" width="8.625" style="2" customWidth="1"/>
    <col min="5904" max="5904" width="14.375" style="2" bestFit="1" customWidth="1"/>
    <col min="5905" max="5905" width="13.5" style="2" customWidth="1"/>
    <col min="5906" max="5906" width="6" style="2" customWidth="1"/>
    <col min="5907" max="5907" width="17.25" style="2" customWidth="1"/>
    <col min="5908" max="5908" width="11" style="2" bestFit="1" customWidth="1"/>
    <col min="5909" max="5910" width="8.25" style="2" bestFit="1" customWidth="1"/>
    <col min="5911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6.25" style="2" customWidth="1"/>
    <col min="6150" max="6150" width="13.125" style="2" customWidth="1"/>
    <col min="6151" max="6151" width="7.3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8" width="8.5" style="2" bestFit="1" customWidth="1"/>
    <col min="6159" max="6159" width="8.625" style="2" customWidth="1"/>
    <col min="6160" max="6160" width="14.375" style="2" bestFit="1" customWidth="1"/>
    <col min="6161" max="6161" width="13.5" style="2" customWidth="1"/>
    <col min="6162" max="6162" width="6" style="2" customWidth="1"/>
    <col min="6163" max="6163" width="17.25" style="2" customWidth="1"/>
    <col min="6164" max="6164" width="11" style="2" bestFit="1" customWidth="1"/>
    <col min="6165" max="6166" width="8.25" style="2" bestFit="1" customWidth="1"/>
    <col min="6167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6.25" style="2" customWidth="1"/>
    <col min="6406" max="6406" width="13.125" style="2" customWidth="1"/>
    <col min="6407" max="6407" width="7.3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4" width="8.5" style="2" bestFit="1" customWidth="1"/>
    <col min="6415" max="6415" width="8.625" style="2" customWidth="1"/>
    <col min="6416" max="6416" width="14.375" style="2" bestFit="1" customWidth="1"/>
    <col min="6417" max="6417" width="13.5" style="2" customWidth="1"/>
    <col min="6418" max="6418" width="6" style="2" customWidth="1"/>
    <col min="6419" max="6419" width="17.25" style="2" customWidth="1"/>
    <col min="6420" max="6420" width="11" style="2" bestFit="1" customWidth="1"/>
    <col min="6421" max="6422" width="8.25" style="2" bestFit="1" customWidth="1"/>
    <col min="6423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6.25" style="2" customWidth="1"/>
    <col min="6662" max="6662" width="13.125" style="2" customWidth="1"/>
    <col min="6663" max="6663" width="7.3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70" width="8.5" style="2" bestFit="1" customWidth="1"/>
    <col min="6671" max="6671" width="8.625" style="2" customWidth="1"/>
    <col min="6672" max="6672" width="14.375" style="2" bestFit="1" customWidth="1"/>
    <col min="6673" max="6673" width="13.5" style="2" customWidth="1"/>
    <col min="6674" max="6674" width="6" style="2" customWidth="1"/>
    <col min="6675" max="6675" width="17.25" style="2" customWidth="1"/>
    <col min="6676" max="6676" width="11" style="2" bestFit="1" customWidth="1"/>
    <col min="6677" max="6678" width="8.25" style="2" bestFit="1" customWidth="1"/>
    <col min="6679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6.25" style="2" customWidth="1"/>
    <col min="6918" max="6918" width="13.125" style="2" customWidth="1"/>
    <col min="6919" max="6919" width="7.3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6" width="8.5" style="2" bestFit="1" customWidth="1"/>
    <col min="6927" max="6927" width="8.625" style="2" customWidth="1"/>
    <col min="6928" max="6928" width="14.375" style="2" bestFit="1" customWidth="1"/>
    <col min="6929" max="6929" width="13.5" style="2" customWidth="1"/>
    <col min="6930" max="6930" width="6" style="2" customWidth="1"/>
    <col min="6931" max="6931" width="17.25" style="2" customWidth="1"/>
    <col min="6932" max="6932" width="11" style="2" bestFit="1" customWidth="1"/>
    <col min="6933" max="6934" width="8.25" style="2" bestFit="1" customWidth="1"/>
    <col min="6935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6.25" style="2" customWidth="1"/>
    <col min="7174" max="7174" width="13.125" style="2" customWidth="1"/>
    <col min="7175" max="7175" width="7.3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2" width="8.5" style="2" bestFit="1" customWidth="1"/>
    <col min="7183" max="7183" width="8.625" style="2" customWidth="1"/>
    <col min="7184" max="7184" width="14.375" style="2" bestFit="1" customWidth="1"/>
    <col min="7185" max="7185" width="13.5" style="2" customWidth="1"/>
    <col min="7186" max="7186" width="6" style="2" customWidth="1"/>
    <col min="7187" max="7187" width="17.25" style="2" customWidth="1"/>
    <col min="7188" max="7188" width="11" style="2" bestFit="1" customWidth="1"/>
    <col min="7189" max="7190" width="8.25" style="2" bestFit="1" customWidth="1"/>
    <col min="7191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6.25" style="2" customWidth="1"/>
    <col min="7430" max="7430" width="13.125" style="2" customWidth="1"/>
    <col min="7431" max="7431" width="7.3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8" width="8.5" style="2" bestFit="1" customWidth="1"/>
    <col min="7439" max="7439" width="8.625" style="2" customWidth="1"/>
    <col min="7440" max="7440" width="14.375" style="2" bestFit="1" customWidth="1"/>
    <col min="7441" max="7441" width="13.5" style="2" customWidth="1"/>
    <col min="7442" max="7442" width="6" style="2" customWidth="1"/>
    <col min="7443" max="7443" width="17.25" style="2" customWidth="1"/>
    <col min="7444" max="7444" width="11" style="2" bestFit="1" customWidth="1"/>
    <col min="7445" max="7446" width="8.25" style="2" bestFit="1" customWidth="1"/>
    <col min="7447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6.25" style="2" customWidth="1"/>
    <col min="7686" max="7686" width="13.125" style="2" customWidth="1"/>
    <col min="7687" max="7687" width="7.3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4" width="8.5" style="2" bestFit="1" customWidth="1"/>
    <col min="7695" max="7695" width="8.625" style="2" customWidth="1"/>
    <col min="7696" max="7696" width="14.375" style="2" bestFit="1" customWidth="1"/>
    <col min="7697" max="7697" width="13.5" style="2" customWidth="1"/>
    <col min="7698" max="7698" width="6" style="2" customWidth="1"/>
    <col min="7699" max="7699" width="17.25" style="2" customWidth="1"/>
    <col min="7700" max="7700" width="11" style="2" bestFit="1" customWidth="1"/>
    <col min="7701" max="7702" width="8.25" style="2" bestFit="1" customWidth="1"/>
    <col min="7703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6.25" style="2" customWidth="1"/>
    <col min="7942" max="7942" width="13.125" style="2" customWidth="1"/>
    <col min="7943" max="7943" width="7.3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50" width="8.5" style="2" bestFit="1" customWidth="1"/>
    <col min="7951" max="7951" width="8.625" style="2" customWidth="1"/>
    <col min="7952" max="7952" width="14.375" style="2" bestFit="1" customWidth="1"/>
    <col min="7953" max="7953" width="13.5" style="2" customWidth="1"/>
    <col min="7954" max="7954" width="6" style="2" customWidth="1"/>
    <col min="7955" max="7955" width="17.25" style="2" customWidth="1"/>
    <col min="7956" max="7956" width="11" style="2" bestFit="1" customWidth="1"/>
    <col min="7957" max="7958" width="8.25" style="2" bestFit="1" customWidth="1"/>
    <col min="7959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6.25" style="2" customWidth="1"/>
    <col min="8198" max="8198" width="13.125" style="2" customWidth="1"/>
    <col min="8199" max="8199" width="7.3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6" width="8.5" style="2" bestFit="1" customWidth="1"/>
    <col min="8207" max="8207" width="8.625" style="2" customWidth="1"/>
    <col min="8208" max="8208" width="14.375" style="2" bestFit="1" customWidth="1"/>
    <col min="8209" max="8209" width="13.5" style="2" customWidth="1"/>
    <col min="8210" max="8210" width="6" style="2" customWidth="1"/>
    <col min="8211" max="8211" width="17.25" style="2" customWidth="1"/>
    <col min="8212" max="8212" width="11" style="2" bestFit="1" customWidth="1"/>
    <col min="8213" max="8214" width="8.25" style="2" bestFit="1" customWidth="1"/>
    <col min="8215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6.25" style="2" customWidth="1"/>
    <col min="8454" max="8454" width="13.125" style="2" customWidth="1"/>
    <col min="8455" max="8455" width="7.3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2" width="8.5" style="2" bestFit="1" customWidth="1"/>
    <col min="8463" max="8463" width="8.625" style="2" customWidth="1"/>
    <col min="8464" max="8464" width="14.375" style="2" bestFit="1" customWidth="1"/>
    <col min="8465" max="8465" width="13.5" style="2" customWidth="1"/>
    <col min="8466" max="8466" width="6" style="2" customWidth="1"/>
    <col min="8467" max="8467" width="17.25" style="2" customWidth="1"/>
    <col min="8468" max="8468" width="11" style="2" bestFit="1" customWidth="1"/>
    <col min="8469" max="8470" width="8.25" style="2" bestFit="1" customWidth="1"/>
    <col min="8471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6.25" style="2" customWidth="1"/>
    <col min="8710" max="8710" width="13.125" style="2" customWidth="1"/>
    <col min="8711" max="8711" width="7.3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8" width="8.5" style="2" bestFit="1" customWidth="1"/>
    <col min="8719" max="8719" width="8.625" style="2" customWidth="1"/>
    <col min="8720" max="8720" width="14.375" style="2" bestFit="1" customWidth="1"/>
    <col min="8721" max="8721" width="13.5" style="2" customWidth="1"/>
    <col min="8722" max="8722" width="6" style="2" customWidth="1"/>
    <col min="8723" max="8723" width="17.25" style="2" customWidth="1"/>
    <col min="8724" max="8724" width="11" style="2" bestFit="1" customWidth="1"/>
    <col min="8725" max="8726" width="8.25" style="2" bestFit="1" customWidth="1"/>
    <col min="8727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6.25" style="2" customWidth="1"/>
    <col min="8966" max="8966" width="13.125" style="2" customWidth="1"/>
    <col min="8967" max="8967" width="7.3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4" width="8.5" style="2" bestFit="1" customWidth="1"/>
    <col min="8975" max="8975" width="8.625" style="2" customWidth="1"/>
    <col min="8976" max="8976" width="14.375" style="2" bestFit="1" customWidth="1"/>
    <col min="8977" max="8977" width="13.5" style="2" customWidth="1"/>
    <col min="8978" max="8978" width="6" style="2" customWidth="1"/>
    <col min="8979" max="8979" width="17.25" style="2" customWidth="1"/>
    <col min="8980" max="8980" width="11" style="2" bestFit="1" customWidth="1"/>
    <col min="8981" max="8982" width="8.25" style="2" bestFit="1" customWidth="1"/>
    <col min="8983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6.25" style="2" customWidth="1"/>
    <col min="9222" max="9222" width="13.125" style="2" customWidth="1"/>
    <col min="9223" max="9223" width="7.3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30" width="8.5" style="2" bestFit="1" customWidth="1"/>
    <col min="9231" max="9231" width="8.625" style="2" customWidth="1"/>
    <col min="9232" max="9232" width="14.375" style="2" bestFit="1" customWidth="1"/>
    <col min="9233" max="9233" width="13.5" style="2" customWidth="1"/>
    <col min="9234" max="9234" width="6" style="2" customWidth="1"/>
    <col min="9235" max="9235" width="17.25" style="2" customWidth="1"/>
    <col min="9236" max="9236" width="11" style="2" bestFit="1" customWidth="1"/>
    <col min="9237" max="9238" width="8.25" style="2" bestFit="1" customWidth="1"/>
    <col min="9239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6.25" style="2" customWidth="1"/>
    <col min="9478" max="9478" width="13.125" style="2" customWidth="1"/>
    <col min="9479" max="9479" width="7.3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6" width="8.5" style="2" bestFit="1" customWidth="1"/>
    <col min="9487" max="9487" width="8.625" style="2" customWidth="1"/>
    <col min="9488" max="9488" width="14.375" style="2" bestFit="1" customWidth="1"/>
    <col min="9489" max="9489" width="13.5" style="2" customWidth="1"/>
    <col min="9490" max="9490" width="6" style="2" customWidth="1"/>
    <col min="9491" max="9491" width="17.25" style="2" customWidth="1"/>
    <col min="9492" max="9492" width="11" style="2" bestFit="1" customWidth="1"/>
    <col min="9493" max="9494" width="8.25" style="2" bestFit="1" customWidth="1"/>
    <col min="9495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6.25" style="2" customWidth="1"/>
    <col min="9734" max="9734" width="13.125" style="2" customWidth="1"/>
    <col min="9735" max="9735" width="7.3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2" width="8.5" style="2" bestFit="1" customWidth="1"/>
    <col min="9743" max="9743" width="8.625" style="2" customWidth="1"/>
    <col min="9744" max="9744" width="14.375" style="2" bestFit="1" customWidth="1"/>
    <col min="9745" max="9745" width="13.5" style="2" customWidth="1"/>
    <col min="9746" max="9746" width="6" style="2" customWidth="1"/>
    <col min="9747" max="9747" width="17.25" style="2" customWidth="1"/>
    <col min="9748" max="9748" width="11" style="2" bestFit="1" customWidth="1"/>
    <col min="9749" max="9750" width="8.25" style="2" bestFit="1" customWidth="1"/>
    <col min="9751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6.25" style="2" customWidth="1"/>
    <col min="9990" max="9990" width="13.125" style="2" customWidth="1"/>
    <col min="9991" max="9991" width="7.3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8" width="8.5" style="2" bestFit="1" customWidth="1"/>
    <col min="9999" max="9999" width="8.625" style="2" customWidth="1"/>
    <col min="10000" max="10000" width="14.375" style="2" bestFit="1" customWidth="1"/>
    <col min="10001" max="10001" width="13.5" style="2" customWidth="1"/>
    <col min="10002" max="10002" width="6" style="2" customWidth="1"/>
    <col min="10003" max="10003" width="17.25" style="2" customWidth="1"/>
    <col min="10004" max="10004" width="11" style="2" bestFit="1" customWidth="1"/>
    <col min="10005" max="10006" width="8.25" style="2" bestFit="1" customWidth="1"/>
    <col min="10007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6.25" style="2" customWidth="1"/>
    <col min="10246" max="10246" width="13.125" style="2" customWidth="1"/>
    <col min="10247" max="10247" width="7.3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4" width="8.5" style="2" bestFit="1" customWidth="1"/>
    <col min="10255" max="10255" width="8.625" style="2" customWidth="1"/>
    <col min="10256" max="10256" width="14.375" style="2" bestFit="1" customWidth="1"/>
    <col min="10257" max="10257" width="13.5" style="2" customWidth="1"/>
    <col min="10258" max="10258" width="6" style="2" customWidth="1"/>
    <col min="10259" max="10259" width="17.25" style="2" customWidth="1"/>
    <col min="10260" max="10260" width="11" style="2" bestFit="1" customWidth="1"/>
    <col min="10261" max="10262" width="8.25" style="2" bestFit="1" customWidth="1"/>
    <col min="10263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6.25" style="2" customWidth="1"/>
    <col min="10502" max="10502" width="13.125" style="2" customWidth="1"/>
    <col min="10503" max="10503" width="7.3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10" width="8.5" style="2" bestFit="1" customWidth="1"/>
    <col min="10511" max="10511" width="8.625" style="2" customWidth="1"/>
    <col min="10512" max="10512" width="14.375" style="2" bestFit="1" customWidth="1"/>
    <col min="10513" max="10513" width="13.5" style="2" customWidth="1"/>
    <col min="10514" max="10514" width="6" style="2" customWidth="1"/>
    <col min="10515" max="10515" width="17.25" style="2" customWidth="1"/>
    <col min="10516" max="10516" width="11" style="2" bestFit="1" customWidth="1"/>
    <col min="10517" max="10518" width="8.25" style="2" bestFit="1" customWidth="1"/>
    <col min="10519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6.25" style="2" customWidth="1"/>
    <col min="10758" max="10758" width="13.125" style="2" customWidth="1"/>
    <col min="10759" max="10759" width="7.3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6" width="8.5" style="2" bestFit="1" customWidth="1"/>
    <col min="10767" max="10767" width="8.625" style="2" customWidth="1"/>
    <col min="10768" max="10768" width="14.375" style="2" bestFit="1" customWidth="1"/>
    <col min="10769" max="10769" width="13.5" style="2" customWidth="1"/>
    <col min="10770" max="10770" width="6" style="2" customWidth="1"/>
    <col min="10771" max="10771" width="17.25" style="2" customWidth="1"/>
    <col min="10772" max="10772" width="11" style="2" bestFit="1" customWidth="1"/>
    <col min="10773" max="10774" width="8.25" style="2" bestFit="1" customWidth="1"/>
    <col min="10775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6.25" style="2" customWidth="1"/>
    <col min="11014" max="11014" width="13.125" style="2" customWidth="1"/>
    <col min="11015" max="11015" width="7.3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2" width="8.5" style="2" bestFit="1" customWidth="1"/>
    <col min="11023" max="11023" width="8.625" style="2" customWidth="1"/>
    <col min="11024" max="11024" width="14.375" style="2" bestFit="1" customWidth="1"/>
    <col min="11025" max="11025" width="13.5" style="2" customWidth="1"/>
    <col min="11026" max="11026" width="6" style="2" customWidth="1"/>
    <col min="11027" max="11027" width="17.25" style="2" customWidth="1"/>
    <col min="11028" max="11028" width="11" style="2" bestFit="1" customWidth="1"/>
    <col min="11029" max="11030" width="8.25" style="2" bestFit="1" customWidth="1"/>
    <col min="11031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6.25" style="2" customWidth="1"/>
    <col min="11270" max="11270" width="13.125" style="2" customWidth="1"/>
    <col min="11271" max="11271" width="7.3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8" width="8.5" style="2" bestFit="1" customWidth="1"/>
    <col min="11279" max="11279" width="8.625" style="2" customWidth="1"/>
    <col min="11280" max="11280" width="14.375" style="2" bestFit="1" customWidth="1"/>
    <col min="11281" max="11281" width="13.5" style="2" customWidth="1"/>
    <col min="11282" max="11282" width="6" style="2" customWidth="1"/>
    <col min="11283" max="11283" width="17.25" style="2" customWidth="1"/>
    <col min="11284" max="11284" width="11" style="2" bestFit="1" customWidth="1"/>
    <col min="11285" max="11286" width="8.25" style="2" bestFit="1" customWidth="1"/>
    <col min="11287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6.25" style="2" customWidth="1"/>
    <col min="11526" max="11526" width="13.125" style="2" customWidth="1"/>
    <col min="11527" max="11527" width="7.3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4" width="8.5" style="2" bestFit="1" customWidth="1"/>
    <col min="11535" max="11535" width="8.625" style="2" customWidth="1"/>
    <col min="11536" max="11536" width="14.375" style="2" bestFit="1" customWidth="1"/>
    <col min="11537" max="11537" width="13.5" style="2" customWidth="1"/>
    <col min="11538" max="11538" width="6" style="2" customWidth="1"/>
    <col min="11539" max="11539" width="17.25" style="2" customWidth="1"/>
    <col min="11540" max="11540" width="11" style="2" bestFit="1" customWidth="1"/>
    <col min="11541" max="11542" width="8.25" style="2" bestFit="1" customWidth="1"/>
    <col min="11543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6.25" style="2" customWidth="1"/>
    <col min="11782" max="11782" width="13.125" style="2" customWidth="1"/>
    <col min="11783" max="11783" width="7.3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90" width="8.5" style="2" bestFit="1" customWidth="1"/>
    <col min="11791" max="11791" width="8.625" style="2" customWidth="1"/>
    <col min="11792" max="11792" width="14.375" style="2" bestFit="1" customWidth="1"/>
    <col min="11793" max="11793" width="13.5" style="2" customWidth="1"/>
    <col min="11794" max="11794" width="6" style="2" customWidth="1"/>
    <col min="11795" max="11795" width="17.25" style="2" customWidth="1"/>
    <col min="11796" max="11796" width="11" style="2" bestFit="1" customWidth="1"/>
    <col min="11797" max="11798" width="8.25" style="2" bestFit="1" customWidth="1"/>
    <col min="11799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6.25" style="2" customWidth="1"/>
    <col min="12038" max="12038" width="13.125" style="2" customWidth="1"/>
    <col min="12039" max="12039" width="7.3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6" width="8.5" style="2" bestFit="1" customWidth="1"/>
    <col min="12047" max="12047" width="8.625" style="2" customWidth="1"/>
    <col min="12048" max="12048" width="14.375" style="2" bestFit="1" customWidth="1"/>
    <col min="12049" max="12049" width="13.5" style="2" customWidth="1"/>
    <col min="12050" max="12050" width="6" style="2" customWidth="1"/>
    <col min="12051" max="12051" width="17.25" style="2" customWidth="1"/>
    <col min="12052" max="12052" width="11" style="2" bestFit="1" customWidth="1"/>
    <col min="12053" max="12054" width="8.25" style="2" bestFit="1" customWidth="1"/>
    <col min="12055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6.25" style="2" customWidth="1"/>
    <col min="12294" max="12294" width="13.125" style="2" customWidth="1"/>
    <col min="12295" max="12295" width="7.3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2" width="8.5" style="2" bestFit="1" customWidth="1"/>
    <col min="12303" max="12303" width="8.625" style="2" customWidth="1"/>
    <col min="12304" max="12304" width="14.375" style="2" bestFit="1" customWidth="1"/>
    <col min="12305" max="12305" width="13.5" style="2" customWidth="1"/>
    <col min="12306" max="12306" width="6" style="2" customWidth="1"/>
    <col min="12307" max="12307" width="17.25" style="2" customWidth="1"/>
    <col min="12308" max="12308" width="11" style="2" bestFit="1" customWidth="1"/>
    <col min="12309" max="12310" width="8.25" style="2" bestFit="1" customWidth="1"/>
    <col min="12311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6.25" style="2" customWidth="1"/>
    <col min="12550" max="12550" width="13.125" style="2" customWidth="1"/>
    <col min="12551" max="12551" width="7.3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8" width="8.5" style="2" bestFit="1" customWidth="1"/>
    <col min="12559" max="12559" width="8.625" style="2" customWidth="1"/>
    <col min="12560" max="12560" width="14.375" style="2" bestFit="1" customWidth="1"/>
    <col min="12561" max="12561" width="13.5" style="2" customWidth="1"/>
    <col min="12562" max="12562" width="6" style="2" customWidth="1"/>
    <col min="12563" max="12563" width="17.25" style="2" customWidth="1"/>
    <col min="12564" max="12564" width="11" style="2" bestFit="1" customWidth="1"/>
    <col min="12565" max="12566" width="8.25" style="2" bestFit="1" customWidth="1"/>
    <col min="12567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6.25" style="2" customWidth="1"/>
    <col min="12806" max="12806" width="13.125" style="2" customWidth="1"/>
    <col min="12807" max="12807" width="7.3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4" width="8.5" style="2" bestFit="1" customWidth="1"/>
    <col min="12815" max="12815" width="8.625" style="2" customWidth="1"/>
    <col min="12816" max="12816" width="14.375" style="2" bestFit="1" customWidth="1"/>
    <col min="12817" max="12817" width="13.5" style="2" customWidth="1"/>
    <col min="12818" max="12818" width="6" style="2" customWidth="1"/>
    <col min="12819" max="12819" width="17.25" style="2" customWidth="1"/>
    <col min="12820" max="12820" width="11" style="2" bestFit="1" customWidth="1"/>
    <col min="12821" max="12822" width="8.25" style="2" bestFit="1" customWidth="1"/>
    <col min="12823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6.25" style="2" customWidth="1"/>
    <col min="13062" max="13062" width="13.125" style="2" customWidth="1"/>
    <col min="13063" max="13063" width="7.3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70" width="8.5" style="2" bestFit="1" customWidth="1"/>
    <col min="13071" max="13071" width="8.625" style="2" customWidth="1"/>
    <col min="13072" max="13072" width="14.375" style="2" bestFit="1" customWidth="1"/>
    <col min="13073" max="13073" width="13.5" style="2" customWidth="1"/>
    <col min="13074" max="13074" width="6" style="2" customWidth="1"/>
    <col min="13075" max="13075" width="17.25" style="2" customWidth="1"/>
    <col min="13076" max="13076" width="11" style="2" bestFit="1" customWidth="1"/>
    <col min="13077" max="13078" width="8.25" style="2" bestFit="1" customWidth="1"/>
    <col min="13079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6.25" style="2" customWidth="1"/>
    <col min="13318" max="13318" width="13.125" style="2" customWidth="1"/>
    <col min="13319" max="13319" width="7.3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6" width="8.5" style="2" bestFit="1" customWidth="1"/>
    <col min="13327" max="13327" width="8.625" style="2" customWidth="1"/>
    <col min="13328" max="13328" width="14.375" style="2" bestFit="1" customWidth="1"/>
    <col min="13329" max="13329" width="13.5" style="2" customWidth="1"/>
    <col min="13330" max="13330" width="6" style="2" customWidth="1"/>
    <col min="13331" max="13331" width="17.25" style="2" customWidth="1"/>
    <col min="13332" max="13332" width="11" style="2" bestFit="1" customWidth="1"/>
    <col min="13333" max="13334" width="8.25" style="2" bestFit="1" customWidth="1"/>
    <col min="13335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6.25" style="2" customWidth="1"/>
    <col min="13574" max="13574" width="13.125" style="2" customWidth="1"/>
    <col min="13575" max="13575" width="7.3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2" width="8.5" style="2" bestFit="1" customWidth="1"/>
    <col min="13583" max="13583" width="8.625" style="2" customWidth="1"/>
    <col min="13584" max="13584" width="14.375" style="2" bestFit="1" customWidth="1"/>
    <col min="13585" max="13585" width="13.5" style="2" customWidth="1"/>
    <col min="13586" max="13586" width="6" style="2" customWidth="1"/>
    <col min="13587" max="13587" width="17.25" style="2" customWidth="1"/>
    <col min="13588" max="13588" width="11" style="2" bestFit="1" customWidth="1"/>
    <col min="13589" max="13590" width="8.25" style="2" bestFit="1" customWidth="1"/>
    <col min="13591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6.25" style="2" customWidth="1"/>
    <col min="13830" max="13830" width="13.125" style="2" customWidth="1"/>
    <col min="13831" max="13831" width="7.3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8" width="8.5" style="2" bestFit="1" customWidth="1"/>
    <col min="13839" max="13839" width="8.625" style="2" customWidth="1"/>
    <col min="13840" max="13840" width="14.375" style="2" bestFit="1" customWidth="1"/>
    <col min="13841" max="13841" width="13.5" style="2" customWidth="1"/>
    <col min="13842" max="13842" width="6" style="2" customWidth="1"/>
    <col min="13843" max="13843" width="17.25" style="2" customWidth="1"/>
    <col min="13844" max="13844" width="11" style="2" bestFit="1" customWidth="1"/>
    <col min="13845" max="13846" width="8.25" style="2" bestFit="1" customWidth="1"/>
    <col min="13847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6.25" style="2" customWidth="1"/>
    <col min="14086" max="14086" width="13.125" style="2" customWidth="1"/>
    <col min="14087" max="14087" width="7.3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4" width="8.5" style="2" bestFit="1" customWidth="1"/>
    <col min="14095" max="14095" width="8.625" style="2" customWidth="1"/>
    <col min="14096" max="14096" width="14.375" style="2" bestFit="1" customWidth="1"/>
    <col min="14097" max="14097" width="13.5" style="2" customWidth="1"/>
    <col min="14098" max="14098" width="6" style="2" customWidth="1"/>
    <col min="14099" max="14099" width="17.25" style="2" customWidth="1"/>
    <col min="14100" max="14100" width="11" style="2" bestFit="1" customWidth="1"/>
    <col min="14101" max="14102" width="8.25" style="2" bestFit="1" customWidth="1"/>
    <col min="14103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6.25" style="2" customWidth="1"/>
    <col min="14342" max="14342" width="13.125" style="2" customWidth="1"/>
    <col min="14343" max="14343" width="7.3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50" width="8.5" style="2" bestFit="1" customWidth="1"/>
    <col min="14351" max="14351" width="8.625" style="2" customWidth="1"/>
    <col min="14352" max="14352" width="14.375" style="2" bestFit="1" customWidth="1"/>
    <col min="14353" max="14353" width="13.5" style="2" customWidth="1"/>
    <col min="14354" max="14354" width="6" style="2" customWidth="1"/>
    <col min="14355" max="14355" width="17.25" style="2" customWidth="1"/>
    <col min="14356" max="14356" width="11" style="2" bestFit="1" customWidth="1"/>
    <col min="14357" max="14358" width="8.25" style="2" bestFit="1" customWidth="1"/>
    <col min="14359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6.25" style="2" customWidth="1"/>
    <col min="14598" max="14598" width="13.125" style="2" customWidth="1"/>
    <col min="14599" max="14599" width="7.3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6" width="8.5" style="2" bestFit="1" customWidth="1"/>
    <col min="14607" max="14607" width="8.625" style="2" customWidth="1"/>
    <col min="14608" max="14608" width="14.375" style="2" bestFit="1" customWidth="1"/>
    <col min="14609" max="14609" width="13.5" style="2" customWidth="1"/>
    <col min="14610" max="14610" width="6" style="2" customWidth="1"/>
    <col min="14611" max="14611" width="17.25" style="2" customWidth="1"/>
    <col min="14612" max="14612" width="11" style="2" bestFit="1" customWidth="1"/>
    <col min="14613" max="14614" width="8.25" style="2" bestFit="1" customWidth="1"/>
    <col min="14615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6.25" style="2" customWidth="1"/>
    <col min="14854" max="14854" width="13.125" style="2" customWidth="1"/>
    <col min="14855" max="14855" width="7.3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2" width="8.5" style="2" bestFit="1" customWidth="1"/>
    <col min="14863" max="14863" width="8.625" style="2" customWidth="1"/>
    <col min="14864" max="14864" width="14.375" style="2" bestFit="1" customWidth="1"/>
    <col min="14865" max="14865" width="13.5" style="2" customWidth="1"/>
    <col min="14866" max="14866" width="6" style="2" customWidth="1"/>
    <col min="14867" max="14867" width="17.25" style="2" customWidth="1"/>
    <col min="14868" max="14868" width="11" style="2" bestFit="1" customWidth="1"/>
    <col min="14869" max="14870" width="8.25" style="2" bestFit="1" customWidth="1"/>
    <col min="14871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6.25" style="2" customWidth="1"/>
    <col min="15110" max="15110" width="13.125" style="2" customWidth="1"/>
    <col min="15111" max="15111" width="7.3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8" width="8.5" style="2" bestFit="1" customWidth="1"/>
    <col min="15119" max="15119" width="8.625" style="2" customWidth="1"/>
    <col min="15120" max="15120" width="14.375" style="2" bestFit="1" customWidth="1"/>
    <col min="15121" max="15121" width="13.5" style="2" customWidth="1"/>
    <col min="15122" max="15122" width="6" style="2" customWidth="1"/>
    <col min="15123" max="15123" width="17.25" style="2" customWidth="1"/>
    <col min="15124" max="15124" width="11" style="2" bestFit="1" customWidth="1"/>
    <col min="15125" max="15126" width="8.25" style="2" bestFit="1" customWidth="1"/>
    <col min="15127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6.25" style="2" customWidth="1"/>
    <col min="15366" max="15366" width="13.125" style="2" customWidth="1"/>
    <col min="15367" max="15367" width="7.3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4" width="8.5" style="2" bestFit="1" customWidth="1"/>
    <col min="15375" max="15375" width="8.625" style="2" customWidth="1"/>
    <col min="15376" max="15376" width="14.375" style="2" bestFit="1" customWidth="1"/>
    <col min="15377" max="15377" width="13.5" style="2" customWidth="1"/>
    <col min="15378" max="15378" width="6" style="2" customWidth="1"/>
    <col min="15379" max="15379" width="17.25" style="2" customWidth="1"/>
    <col min="15380" max="15380" width="11" style="2" bestFit="1" customWidth="1"/>
    <col min="15381" max="15382" width="8.25" style="2" bestFit="1" customWidth="1"/>
    <col min="15383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6.25" style="2" customWidth="1"/>
    <col min="15622" max="15622" width="13.125" style="2" customWidth="1"/>
    <col min="15623" max="15623" width="7.3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30" width="8.5" style="2" bestFit="1" customWidth="1"/>
    <col min="15631" max="15631" width="8.625" style="2" customWidth="1"/>
    <col min="15632" max="15632" width="14.375" style="2" bestFit="1" customWidth="1"/>
    <col min="15633" max="15633" width="13.5" style="2" customWidth="1"/>
    <col min="15634" max="15634" width="6" style="2" customWidth="1"/>
    <col min="15635" max="15635" width="17.25" style="2" customWidth="1"/>
    <col min="15636" max="15636" width="11" style="2" bestFit="1" customWidth="1"/>
    <col min="15637" max="15638" width="8.25" style="2" bestFit="1" customWidth="1"/>
    <col min="15639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6.25" style="2" customWidth="1"/>
    <col min="15878" max="15878" width="13.125" style="2" customWidth="1"/>
    <col min="15879" max="15879" width="7.3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6" width="8.5" style="2" bestFit="1" customWidth="1"/>
    <col min="15887" max="15887" width="8.625" style="2" customWidth="1"/>
    <col min="15888" max="15888" width="14.375" style="2" bestFit="1" customWidth="1"/>
    <col min="15889" max="15889" width="13.5" style="2" customWidth="1"/>
    <col min="15890" max="15890" width="6" style="2" customWidth="1"/>
    <col min="15891" max="15891" width="17.25" style="2" customWidth="1"/>
    <col min="15892" max="15892" width="11" style="2" bestFit="1" customWidth="1"/>
    <col min="15893" max="15894" width="8.25" style="2" bestFit="1" customWidth="1"/>
    <col min="15895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6.25" style="2" customWidth="1"/>
    <col min="16134" max="16134" width="13.125" style="2" customWidth="1"/>
    <col min="16135" max="16135" width="7.3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2" width="8.5" style="2" bestFit="1" customWidth="1"/>
    <col min="16143" max="16143" width="8.625" style="2" customWidth="1"/>
    <col min="16144" max="16144" width="14.375" style="2" bestFit="1" customWidth="1"/>
    <col min="16145" max="16145" width="13.5" style="2" customWidth="1"/>
    <col min="16146" max="16146" width="6" style="2" customWidth="1"/>
    <col min="16147" max="16147" width="17.25" style="2" customWidth="1"/>
    <col min="16148" max="16148" width="11" style="2" bestFit="1" customWidth="1"/>
    <col min="16149" max="16150" width="8.25" style="2" bestFit="1" customWidth="1"/>
    <col min="16151" max="16384" width="9" style="2"/>
  </cols>
  <sheetData>
    <row r="1" spans="1:33" ht="21.75" customHeight="1" x14ac:dyDescent="0.25">
      <c r="A1" s="1"/>
      <c r="B1" s="1"/>
      <c r="R1" s="4"/>
    </row>
    <row r="2" spans="1:33" ht="15" x14ac:dyDescent="0.2">
      <c r="E2" s="2"/>
      <c r="F2" s="5"/>
      <c r="J2" s="6" t="s">
        <v>0</v>
      </c>
      <c r="K2" s="6"/>
      <c r="L2" s="6"/>
      <c r="M2" s="6"/>
      <c r="N2" s="6"/>
      <c r="O2" s="6"/>
      <c r="P2" s="6"/>
      <c r="Q2" s="6"/>
      <c r="R2" s="128" t="s">
        <v>123</v>
      </c>
      <c r="S2" s="128"/>
      <c r="T2" s="128"/>
      <c r="U2" s="128"/>
      <c r="V2" s="127"/>
    </row>
    <row r="3" spans="1:33" ht="23.25" customHeight="1" x14ac:dyDescent="0.25">
      <c r="A3" s="7" t="s">
        <v>2</v>
      </c>
      <c r="B3" s="8"/>
      <c r="E3" s="2"/>
      <c r="J3" s="6"/>
      <c r="R3" s="9"/>
      <c r="S3" s="101" t="s">
        <v>3</v>
      </c>
      <c r="T3" s="101"/>
      <c r="U3" s="101"/>
      <c r="V3" s="101"/>
      <c r="W3" s="101"/>
      <c r="X3" s="101"/>
      <c r="Z3" s="10" t="s">
        <v>4</v>
      </c>
      <c r="AA3" s="11"/>
      <c r="AB3" s="12" t="s">
        <v>5</v>
      </c>
      <c r="AC3" s="13"/>
      <c r="AD3" s="13"/>
      <c r="AE3" s="14" t="s">
        <v>6</v>
      </c>
      <c r="AF3" s="13"/>
      <c r="AG3" s="15"/>
    </row>
    <row r="4" spans="1:33" ht="14.25" customHeight="1" thickBot="1" x14ac:dyDescent="0.25">
      <c r="A4" s="52" t="s">
        <v>7</v>
      </c>
      <c r="B4" s="102" t="s">
        <v>8</v>
      </c>
      <c r="C4" s="103"/>
      <c r="D4" s="108"/>
      <c r="E4" s="110"/>
      <c r="F4" s="102" t="s">
        <v>9</v>
      </c>
      <c r="G4" s="112"/>
      <c r="H4" s="57" t="s">
        <v>10</v>
      </c>
      <c r="I4" s="56" t="s">
        <v>11</v>
      </c>
      <c r="J4" s="114" t="s">
        <v>12</v>
      </c>
      <c r="K4" s="82" t="s">
        <v>13</v>
      </c>
      <c r="L4" s="83"/>
      <c r="M4" s="83"/>
      <c r="N4" s="83"/>
      <c r="O4" s="84"/>
      <c r="P4" s="57" t="s">
        <v>14</v>
      </c>
      <c r="Q4" s="85" t="s">
        <v>15</v>
      </c>
      <c r="R4" s="86"/>
      <c r="S4" s="87"/>
      <c r="T4" s="91" t="s">
        <v>16</v>
      </c>
      <c r="U4" s="93" t="s">
        <v>17</v>
      </c>
      <c r="V4" s="57" t="s">
        <v>18</v>
      </c>
      <c r="W4" s="78" t="s">
        <v>19</v>
      </c>
      <c r="X4" s="79"/>
      <c r="Z4" s="80" t="s">
        <v>20</v>
      </c>
      <c r="AA4" s="80" t="s">
        <v>21</v>
      </c>
      <c r="AB4" s="60" t="s">
        <v>22</v>
      </c>
      <c r="AC4" s="63" t="s">
        <v>23</v>
      </c>
      <c r="AD4" s="63" t="s">
        <v>24</v>
      </c>
      <c r="AE4" s="60" t="s">
        <v>22</v>
      </c>
      <c r="AF4" s="63" t="s">
        <v>23</v>
      </c>
      <c r="AG4" s="63" t="s">
        <v>25</v>
      </c>
    </row>
    <row r="5" spans="1:33" ht="11.25" customHeight="1" x14ac:dyDescent="0.2">
      <c r="A5" s="53"/>
      <c r="B5" s="104"/>
      <c r="C5" s="105"/>
      <c r="D5" s="109"/>
      <c r="E5" s="111"/>
      <c r="F5" s="106"/>
      <c r="G5" s="113"/>
      <c r="H5" s="53"/>
      <c r="I5" s="53"/>
      <c r="J5" s="104"/>
      <c r="K5" s="66" t="s">
        <v>26</v>
      </c>
      <c r="L5" s="69" t="s">
        <v>27</v>
      </c>
      <c r="M5" s="72" t="s">
        <v>28</v>
      </c>
      <c r="N5" s="73" t="s">
        <v>29</v>
      </c>
      <c r="O5" s="73" t="s">
        <v>30</v>
      </c>
      <c r="P5" s="58"/>
      <c r="Q5" s="88"/>
      <c r="R5" s="89"/>
      <c r="S5" s="90"/>
      <c r="T5" s="92"/>
      <c r="U5" s="94"/>
      <c r="V5" s="53"/>
      <c r="W5" s="57" t="s">
        <v>23</v>
      </c>
      <c r="X5" s="57" t="s">
        <v>24</v>
      </c>
      <c r="Z5" s="80"/>
      <c r="AA5" s="80"/>
      <c r="AB5" s="61"/>
      <c r="AC5" s="64"/>
      <c r="AD5" s="64"/>
      <c r="AE5" s="61"/>
      <c r="AF5" s="64"/>
      <c r="AG5" s="64"/>
    </row>
    <row r="6" spans="1:33" ht="11.25" customHeight="1" x14ac:dyDescent="0.2">
      <c r="A6" s="53"/>
      <c r="B6" s="104"/>
      <c r="C6" s="105"/>
      <c r="D6" s="52" t="s">
        <v>31</v>
      </c>
      <c r="E6" s="55" t="s">
        <v>32</v>
      </c>
      <c r="F6" s="52" t="s">
        <v>31</v>
      </c>
      <c r="G6" s="56" t="s">
        <v>33</v>
      </c>
      <c r="H6" s="53"/>
      <c r="I6" s="53"/>
      <c r="J6" s="104"/>
      <c r="K6" s="67"/>
      <c r="L6" s="70"/>
      <c r="M6" s="67"/>
      <c r="N6" s="74"/>
      <c r="O6" s="74"/>
      <c r="P6" s="58"/>
      <c r="Q6" s="57" t="s">
        <v>34</v>
      </c>
      <c r="R6" s="57" t="s">
        <v>35</v>
      </c>
      <c r="S6" s="52" t="s">
        <v>36</v>
      </c>
      <c r="T6" s="96" t="s">
        <v>37</v>
      </c>
      <c r="U6" s="94"/>
      <c r="V6" s="53"/>
      <c r="W6" s="76"/>
      <c r="X6" s="76"/>
      <c r="Z6" s="80"/>
      <c r="AA6" s="80"/>
      <c r="AB6" s="61"/>
      <c r="AC6" s="64"/>
      <c r="AD6" s="64"/>
      <c r="AE6" s="61"/>
      <c r="AF6" s="64"/>
      <c r="AG6" s="64"/>
    </row>
    <row r="7" spans="1:33" x14ac:dyDescent="0.2">
      <c r="A7" s="53"/>
      <c r="B7" s="104"/>
      <c r="C7" s="105"/>
      <c r="D7" s="53"/>
      <c r="E7" s="53"/>
      <c r="F7" s="53"/>
      <c r="G7" s="53"/>
      <c r="H7" s="53"/>
      <c r="I7" s="53"/>
      <c r="J7" s="104"/>
      <c r="K7" s="67"/>
      <c r="L7" s="70"/>
      <c r="M7" s="67"/>
      <c r="N7" s="74"/>
      <c r="O7" s="74"/>
      <c r="P7" s="58"/>
      <c r="Q7" s="58"/>
      <c r="R7" s="58"/>
      <c r="S7" s="53"/>
      <c r="T7" s="97"/>
      <c r="U7" s="94"/>
      <c r="V7" s="53"/>
      <c r="W7" s="76"/>
      <c r="X7" s="76"/>
      <c r="Z7" s="80"/>
      <c r="AA7" s="80"/>
      <c r="AB7" s="61"/>
      <c r="AC7" s="64"/>
      <c r="AD7" s="64"/>
      <c r="AE7" s="61"/>
      <c r="AF7" s="64"/>
      <c r="AG7" s="64"/>
    </row>
    <row r="8" spans="1:33" x14ac:dyDescent="0.2">
      <c r="A8" s="54"/>
      <c r="B8" s="106"/>
      <c r="C8" s="107"/>
      <c r="D8" s="54"/>
      <c r="E8" s="54"/>
      <c r="F8" s="54"/>
      <c r="G8" s="54"/>
      <c r="H8" s="54"/>
      <c r="I8" s="54"/>
      <c r="J8" s="106"/>
      <c r="K8" s="68"/>
      <c r="L8" s="71"/>
      <c r="M8" s="68"/>
      <c r="N8" s="75"/>
      <c r="O8" s="75"/>
      <c r="P8" s="59"/>
      <c r="Q8" s="59"/>
      <c r="R8" s="59"/>
      <c r="S8" s="54"/>
      <c r="T8" s="98"/>
      <c r="U8" s="95"/>
      <c r="V8" s="54"/>
      <c r="W8" s="77"/>
      <c r="X8" s="77"/>
      <c r="Z8" s="81"/>
      <c r="AA8" s="81"/>
      <c r="AB8" s="62"/>
      <c r="AC8" s="65"/>
      <c r="AD8" s="65"/>
      <c r="AE8" s="62"/>
      <c r="AF8" s="65"/>
      <c r="AG8" s="65"/>
    </row>
    <row r="9" spans="1:33" ht="24" customHeight="1" x14ac:dyDescent="0.2">
      <c r="A9" s="126" t="s">
        <v>122</v>
      </c>
      <c r="B9" s="125"/>
      <c r="C9" s="124" t="s">
        <v>121</v>
      </c>
      <c r="D9" s="123" t="s">
        <v>120</v>
      </c>
      <c r="E9" s="122" t="s">
        <v>119</v>
      </c>
      <c r="F9" s="117" t="s">
        <v>118</v>
      </c>
      <c r="G9" s="121">
        <v>2.2669999999999999</v>
      </c>
      <c r="H9" s="117" t="s">
        <v>117</v>
      </c>
      <c r="I9" s="118" t="s">
        <v>116</v>
      </c>
      <c r="J9" s="120" t="s">
        <v>115</v>
      </c>
      <c r="K9" s="119">
        <v>12.6</v>
      </c>
      <c r="L9" s="26">
        <f>IF(K9&gt;0,1/K9*37.7*68.6,"")</f>
        <v>205.25555555555553</v>
      </c>
      <c r="M9" s="27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11.299999999999999</v>
      </c>
      <c r="N9" s="28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14.9</v>
      </c>
      <c r="O9" s="29" t="str">
        <f>IF(Z9="","",IF(AE9="",TEXT(AB9,"#,##0.0"),(IF(AB9-AE9&gt;0,CONCATENATE(TEXT(AE9,"#,##0.0"),"~",TEXT(AB9,"#,##0.0")),TEXT(AB9,"#,##0.0")))))</f>
        <v>21.3~21.8</v>
      </c>
      <c r="P9" s="118" t="s">
        <v>114</v>
      </c>
      <c r="Q9" s="118" t="s">
        <v>113</v>
      </c>
      <c r="R9" s="117" t="s">
        <v>50</v>
      </c>
      <c r="S9" s="116"/>
      <c r="T9" s="115"/>
      <c r="U9" s="34">
        <f>IFERROR(IF(K9&lt;M9,"",(ROUNDDOWN(K9/M9*100,0))),"")</f>
        <v>111</v>
      </c>
      <c r="V9" s="35" t="str">
        <f>IFERROR(IF(K9&lt;N9,"",(ROUNDDOWN(K9/N9*100,0))),"")</f>
        <v/>
      </c>
      <c r="W9" s="35" t="str">
        <f>IF(AC9&lt;55,"",IF(AA9="",AC9,IF(AF9-AC9&gt;0,CONCATENATE(AC9,"~",AF9),AC9)))</f>
        <v>57~59</v>
      </c>
      <c r="X9" s="36" t="str">
        <f>IF(AC9&lt;55,"",AD9)</f>
        <v>★0.5</v>
      </c>
      <c r="Z9" s="37">
        <v>1930</v>
      </c>
      <c r="AA9" s="37">
        <v>1980</v>
      </c>
      <c r="AB9" s="38">
        <f>IF(Z9="","",ROUNDUP(ROUND(IF(Z9&gt;=2759,9.5,IF(Z9&lt;2759,(-2.47/1000000*Z9*Z9)-(8.52/10000*Z9)+30.65)),1)*1.1,1))</f>
        <v>21.8</v>
      </c>
      <c r="AC9" s="39">
        <f>IF(K9="","",ROUNDDOWN(K9/AB9*100,0))</f>
        <v>57</v>
      </c>
      <c r="AD9" s="39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38">
        <f>IF(AA9="","",ROUNDUP(ROUND(IF(AA9&gt;=2759,9.5,IF(AA9&lt;2759,(-2.47/1000000*AA9*AA9)-(8.52/10000*AA9)+30.65)),1)*1.1,1))</f>
        <v>21.3</v>
      </c>
      <c r="AF9" s="39">
        <f>IF(AE9="","",IF(K9="","",ROUNDDOWN(K9/AE9*100,0)))</f>
        <v>59</v>
      </c>
      <c r="AG9" s="39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★0.5</v>
      </c>
    </row>
    <row r="10" spans="1:33" x14ac:dyDescent="0.2">
      <c r="E10" s="2"/>
      <c r="J10" s="49"/>
      <c r="M10" s="50"/>
    </row>
    <row r="11" spans="1:33" x14ac:dyDescent="0.2">
      <c r="B11" s="2" t="s">
        <v>112</v>
      </c>
      <c r="E11" s="2"/>
    </row>
    <row r="12" spans="1:33" x14ac:dyDescent="0.2">
      <c r="B12" s="2" t="s">
        <v>111</v>
      </c>
      <c r="E12" s="2"/>
    </row>
    <row r="13" spans="1:33" x14ac:dyDescent="0.2">
      <c r="B13" s="2" t="s">
        <v>110</v>
      </c>
      <c r="E13" s="2"/>
    </row>
    <row r="14" spans="1:33" x14ac:dyDescent="0.2">
      <c r="B14" s="2" t="s">
        <v>109</v>
      </c>
      <c r="E14" s="2"/>
    </row>
    <row r="15" spans="1:33" x14ac:dyDescent="0.2">
      <c r="B15" s="2" t="s">
        <v>108</v>
      </c>
      <c r="E15" s="2"/>
    </row>
    <row r="16" spans="1:33" x14ac:dyDescent="0.2">
      <c r="B16" s="2" t="s">
        <v>107</v>
      </c>
      <c r="E16" s="2"/>
    </row>
    <row r="17" spans="2:5" x14ac:dyDescent="0.2">
      <c r="B17" s="2" t="s">
        <v>106</v>
      </c>
      <c r="E17" s="2"/>
    </row>
    <row r="18" spans="2:5" x14ac:dyDescent="0.2">
      <c r="B18" s="2" t="s">
        <v>105</v>
      </c>
      <c r="E18" s="2"/>
    </row>
    <row r="19" spans="2:5" x14ac:dyDescent="0.2">
      <c r="B19" s="2" t="s">
        <v>104</v>
      </c>
      <c r="E19" s="2"/>
    </row>
    <row r="20" spans="2:5" x14ac:dyDescent="0.2">
      <c r="C20" s="2" t="s">
        <v>103</v>
      </c>
      <c r="E20" s="2"/>
    </row>
    <row r="51" spans="5:5" ht="33.6" customHeight="1" x14ac:dyDescent="0.2"/>
    <row r="64" spans="5:5" x14ac:dyDescent="0.2">
      <c r="E64" s="51"/>
    </row>
  </sheetData>
  <sheetProtection selectLockedCells="1"/>
  <mergeCells count="40">
    <mergeCell ref="R2:U2"/>
    <mergeCell ref="S3:X3"/>
    <mergeCell ref="H4:H8"/>
    <mergeCell ref="I4:I8"/>
    <mergeCell ref="J4:J8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W4:X4"/>
    <mergeCell ref="Z4:Z8"/>
    <mergeCell ref="AA4:AA8"/>
    <mergeCell ref="AB4:AB8"/>
    <mergeCell ref="AC4:AC8"/>
    <mergeCell ref="Q6:Q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</mergeCells>
  <phoneticPr fontId="7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0BD7-315B-4CAA-BE8C-DB6E05F4F7E2}">
  <sheetPr>
    <tabColor rgb="FFFFFF00"/>
    <pageSetUpPr fitToPage="1"/>
  </sheetPr>
  <dimension ref="A1:AI76"/>
  <sheetViews>
    <sheetView tabSelected="1" view="pageBreakPreview" zoomScale="90" zoomScaleNormal="100" zoomScaleSheetLayoutView="90" workbookViewId="0">
      <selection activeCell="AK10" sqref="AK10"/>
    </sheetView>
  </sheetViews>
  <sheetFormatPr defaultRowHeight="11.25" x14ac:dyDescent="0.2"/>
  <cols>
    <col min="1" max="1" width="4.125" style="129" bestFit="1" customWidth="1"/>
    <col min="2" max="2" width="3.5" style="129" bestFit="1" customWidth="1"/>
    <col min="3" max="3" width="14.5" style="129" bestFit="1" customWidth="1"/>
    <col min="4" max="4" width="9.75" style="129" bestFit="1" customWidth="1"/>
    <col min="5" max="5" width="9.75" style="129" customWidth="1"/>
    <col min="6" max="6" width="4.125" style="129" bestFit="1" customWidth="1"/>
    <col min="7" max="7" width="6.375" style="129" bestFit="1" customWidth="1"/>
    <col min="8" max="8" width="10.25" style="129" bestFit="1" customWidth="1"/>
    <col min="9" max="9" width="6.75" style="129" bestFit="1" customWidth="1"/>
    <col min="10" max="10" width="5.375" style="129" bestFit="1" customWidth="1"/>
    <col min="11" max="11" width="5.5" style="129" bestFit="1" customWidth="1"/>
    <col min="12" max="12" width="8.75" style="129" bestFit="1" customWidth="1"/>
    <col min="13" max="13" width="6.5" style="129" bestFit="1" customWidth="1"/>
    <col min="14" max="14" width="7.25" style="129" bestFit="1" customWidth="1"/>
    <col min="15" max="15" width="6.75" style="129" bestFit="1" customWidth="1"/>
    <col min="16" max="17" width="6.375" style="129" bestFit="1" customWidth="1"/>
    <col min="18" max="18" width="3.75" style="129" bestFit="1" customWidth="1"/>
    <col min="19" max="19" width="5.375" style="129" bestFit="1" customWidth="1"/>
    <col min="20" max="20" width="7.5" style="129" bestFit="1" customWidth="1"/>
    <col min="21" max="23" width="7.375" style="129" bestFit="1" customWidth="1"/>
    <col min="24" max="24" width="7.75" style="129" bestFit="1" customWidth="1"/>
    <col min="25" max="25" width="9" style="129"/>
    <col min="26" max="26" width="9" style="129" hidden="1" customWidth="1"/>
    <col min="27" max="27" width="9" style="129" bestFit="1" customWidth="1"/>
    <col min="28" max="28" width="9.5" style="129" customWidth="1"/>
    <col min="29" max="33" width="8.125" style="129" hidden="1" customWidth="1"/>
    <col min="34" max="34" width="14.375" style="129" hidden="1" customWidth="1"/>
    <col min="35" max="257" width="9" style="129"/>
    <col min="258" max="258" width="14.25" style="129" customWidth="1"/>
    <col min="259" max="259" width="3.5" style="129" bestFit="1" customWidth="1"/>
    <col min="260" max="260" width="34.375" style="129" customWidth="1"/>
    <col min="261" max="261" width="12.5" style="129" bestFit="1" customWidth="1"/>
    <col min="262" max="262" width="14.625" style="129" customWidth="1"/>
    <col min="263" max="263" width="11.75" style="129" customWidth="1"/>
    <col min="264" max="264" width="6.75" style="129" customWidth="1"/>
    <col min="265" max="265" width="10.875" style="129" bestFit="1" customWidth="1"/>
    <col min="266" max="266" width="9.375" style="129" bestFit="1" customWidth="1"/>
    <col min="267" max="267" width="6.25" style="129" bestFit="1" customWidth="1"/>
    <col min="268" max="268" width="5.25" style="129" bestFit="1" customWidth="1"/>
    <col min="269" max="269" width="7.875" style="129" bestFit="1" customWidth="1"/>
    <col min="270" max="271" width="7.625" style="129" bestFit="1" customWidth="1"/>
    <col min="272" max="272" width="7.75" style="129" customWidth="1"/>
    <col min="273" max="273" width="13" style="129" bestFit="1" customWidth="1"/>
    <col min="274" max="274" width="12.125" style="129" customWidth="1"/>
    <col min="275" max="275" width="5.375" style="129" customWidth="1"/>
    <col min="276" max="276" width="15.5" style="129" customWidth="1"/>
    <col min="277" max="277" width="9.875" style="129" bestFit="1" customWidth="1"/>
    <col min="278" max="279" width="7.375" style="129" bestFit="1" customWidth="1"/>
    <col min="280" max="513" width="9" style="129"/>
    <col min="514" max="514" width="14.25" style="129" customWidth="1"/>
    <col min="515" max="515" width="3.5" style="129" bestFit="1" customWidth="1"/>
    <col min="516" max="516" width="34.375" style="129" customWidth="1"/>
    <col min="517" max="517" width="12.5" style="129" bestFit="1" customWidth="1"/>
    <col min="518" max="518" width="14.625" style="129" customWidth="1"/>
    <col min="519" max="519" width="11.75" style="129" customWidth="1"/>
    <col min="520" max="520" width="6.75" style="129" customWidth="1"/>
    <col min="521" max="521" width="10.875" style="129" bestFit="1" customWidth="1"/>
    <col min="522" max="522" width="9.375" style="129" bestFit="1" customWidth="1"/>
    <col min="523" max="523" width="6.25" style="129" bestFit="1" customWidth="1"/>
    <col min="524" max="524" width="5.25" style="129" bestFit="1" customWidth="1"/>
    <col min="525" max="525" width="7.875" style="129" bestFit="1" customWidth="1"/>
    <col min="526" max="527" width="7.625" style="129" bestFit="1" customWidth="1"/>
    <col min="528" max="528" width="7.75" style="129" customWidth="1"/>
    <col min="529" max="529" width="13" style="129" bestFit="1" customWidth="1"/>
    <col min="530" max="530" width="12.125" style="129" customWidth="1"/>
    <col min="531" max="531" width="5.375" style="129" customWidth="1"/>
    <col min="532" max="532" width="15.5" style="129" customWidth="1"/>
    <col min="533" max="533" width="9.875" style="129" bestFit="1" customWidth="1"/>
    <col min="534" max="535" width="7.375" style="129" bestFit="1" customWidth="1"/>
    <col min="536" max="769" width="9" style="129"/>
    <col min="770" max="770" width="14.25" style="129" customWidth="1"/>
    <col min="771" max="771" width="3.5" style="129" bestFit="1" customWidth="1"/>
    <col min="772" max="772" width="34.375" style="129" customWidth="1"/>
    <col min="773" max="773" width="12.5" style="129" bestFit="1" customWidth="1"/>
    <col min="774" max="774" width="14.625" style="129" customWidth="1"/>
    <col min="775" max="775" width="11.75" style="129" customWidth="1"/>
    <col min="776" max="776" width="6.75" style="129" customWidth="1"/>
    <col min="777" max="777" width="10.875" style="129" bestFit="1" customWidth="1"/>
    <col min="778" max="778" width="9.375" style="129" bestFit="1" customWidth="1"/>
    <col min="779" max="779" width="6.25" style="129" bestFit="1" customWidth="1"/>
    <col min="780" max="780" width="5.25" style="129" bestFit="1" customWidth="1"/>
    <col min="781" max="781" width="7.875" style="129" bestFit="1" customWidth="1"/>
    <col min="782" max="783" width="7.625" style="129" bestFit="1" customWidth="1"/>
    <col min="784" max="784" width="7.75" style="129" customWidth="1"/>
    <col min="785" max="785" width="13" style="129" bestFit="1" customWidth="1"/>
    <col min="786" max="786" width="12.125" style="129" customWidth="1"/>
    <col min="787" max="787" width="5.375" style="129" customWidth="1"/>
    <col min="788" max="788" width="15.5" style="129" customWidth="1"/>
    <col min="789" max="789" width="9.875" style="129" bestFit="1" customWidth="1"/>
    <col min="790" max="791" width="7.375" style="129" bestFit="1" customWidth="1"/>
    <col min="792" max="1025" width="9" style="129"/>
    <col min="1026" max="1026" width="14.25" style="129" customWidth="1"/>
    <col min="1027" max="1027" width="3.5" style="129" bestFit="1" customWidth="1"/>
    <col min="1028" max="1028" width="34.375" style="129" customWidth="1"/>
    <col min="1029" max="1029" width="12.5" style="129" bestFit="1" customWidth="1"/>
    <col min="1030" max="1030" width="14.625" style="129" customWidth="1"/>
    <col min="1031" max="1031" width="11.75" style="129" customWidth="1"/>
    <col min="1032" max="1032" width="6.75" style="129" customWidth="1"/>
    <col min="1033" max="1033" width="10.875" style="129" bestFit="1" customWidth="1"/>
    <col min="1034" max="1034" width="9.375" style="129" bestFit="1" customWidth="1"/>
    <col min="1035" max="1035" width="6.25" style="129" bestFit="1" customWidth="1"/>
    <col min="1036" max="1036" width="5.25" style="129" bestFit="1" customWidth="1"/>
    <col min="1037" max="1037" width="7.875" style="129" bestFit="1" customWidth="1"/>
    <col min="1038" max="1039" width="7.625" style="129" bestFit="1" customWidth="1"/>
    <col min="1040" max="1040" width="7.75" style="129" customWidth="1"/>
    <col min="1041" max="1041" width="13" style="129" bestFit="1" customWidth="1"/>
    <col min="1042" max="1042" width="12.125" style="129" customWidth="1"/>
    <col min="1043" max="1043" width="5.375" style="129" customWidth="1"/>
    <col min="1044" max="1044" width="15.5" style="129" customWidth="1"/>
    <col min="1045" max="1045" width="9.875" style="129" bestFit="1" customWidth="1"/>
    <col min="1046" max="1047" width="7.375" style="129" bestFit="1" customWidth="1"/>
    <col min="1048" max="1281" width="9" style="129"/>
    <col min="1282" max="1282" width="14.25" style="129" customWidth="1"/>
    <col min="1283" max="1283" width="3.5" style="129" bestFit="1" customWidth="1"/>
    <col min="1284" max="1284" width="34.375" style="129" customWidth="1"/>
    <col min="1285" max="1285" width="12.5" style="129" bestFit="1" customWidth="1"/>
    <col min="1286" max="1286" width="14.625" style="129" customWidth="1"/>
    <col min="1287" max="1287" width="11.75" style="129" customWidth="1"/>
    <col min="1288" max="1288" width="6.75" style="129" customWidth="1"/>
    <col min="1289" max="1289" width="10.875" style="129" bestFit="1" customWidth="1"/>
    <col min="1290" max="1290" width="9.375" style="129" bestFit="1" customWidth="1"/>
    <col min="1291" max="1291" width="6.25" style="129" bestFit="1" customWidth="1"/>
    <col min="1292" max="1292" width="5.25" style="129" bestFit="1" customWidth="1"/>
    <col min="1293" max="1293" width="7.875" style="129" bestFit="1" customWidth="1"/>
    <col min="1294" max="1295" width="7.625" style="129" bestFit="1" customWidth="1"/>
    <col min="1296" max="1296" width="7.75" style="129" customWidth="1"/>
    <col min="1297" max="1297" width="13" style="129" bestFit="1" customWidth="1"/>
    <col min="1298" max="1298" width="12.125" style="129" customWidth="1"/>
    <col min="1299" max="1299" width="5.375" style="129" customWidth="1"/>
    <col min="1300" max="1300" width="15.5" style="129" customWidth="1"/>
    <col min="1301" max="1301" width="9.875" style="129" bestFit="1" customWidth="1"/>
    <col min="1302" max="1303" width="7.375" style="129" bestFit="1" customWidth="1"/>
    <col min="1304" max="1537" width="9" style="129"/>
    <col min="1538" max="1538" width="14.25" style="129" customWidth="1"/>
    <col min="1539" max="1539" width="3.5" style="129" bestFit="1" customWidth="1"/>
    <col min="1540" max="1540" width="34.375" style="129" customWidth="1"/>
    <col min="1541" max="1541" width="12.5" style="129" bestFit="1" customWidth="1"/>
    <col min="1542" max="1542" width="14.625" style="129" customWidth="1"/>
    <col min="1543" max="1543" width="11.75" style="129" customWidth="1"/>
    <col min="1544" max="1544" width="6.75" style="129" customWidth="1"/>
    <col min="1545" max="1545" width="10.875" style="129" bestFit="1" customWidth="1"/>
    <col min="1546" max="1546" width="9.375" style="129" bestFit="1" customWidth="1"/>
    <col min="1547" max="1547" width="6.25" style="129" bestFit="1" customWidth="1"/>
    <col min="1548" max="1548" width="5.25" style="129" bestFit="1" customWidth="1"/>
    <col min="1549" max="1549" width="7.875" style="129" bestFit="1" customWidth="1"/>
    <col min="1550" max="1551" width="7.625" style="129" bestFit="1" customWidth="1"/>
    <col min="1552" max="1552" width="7.75" style="129" customWidth="1"/>
    <col min="1553" max="1553" width="13" style="129" bestFit="1" customWidth="1"/>
    <col min="1554" max="1554" width="12.125" style="129" customWidth="1"/>
    <col min="1555" max="1555" width="5.375" style="129" customWidth="1"/>
    <col min="1556" max="1556" width="15.5" style="129" customWidth="1"/>
    <col min="1557" max="1557" width="9.875" style="129" bestFit="1" customWidth="1"/>
    <col min="1558" max="1559" width="7.375" style="129" bestFit="1" customWidth="1"/>
    <col min="1560" max="1793" width="9" style="129"/>
    <col min="1794" max="1794" width="14.25" style="129" customWidth="1"/>
    <col min="1795" max="1795" width="3.5" style="129" bestFit="1" customWidth="1"/>
    <col min="1796" max="1796" width="34.375" style="129" customWidth="1"/>
    <col min="1797" max="1797" width="12.5" style="129" bestFit="1" customWidth="1"/>
    <col min="1798" max="1798" width="14.625" style="129" customWidth="1"/>
    <col min="1799" max="1799" width="11.75" style="129" customWidth="1"/>
    <col min="1800" max="1800" width="6.75" style="129" customWidth="1"/>
    <col min="1801" max="1801" width="10.875" style="129" bestFit="1" customWidth="1"/>
    <col min="1802" max="1802" width="9.375" style="129" bestFit="1" customWidth="1"/>
    <col min="1803" max="1803" width="6.25" style="129" bestFit="1" customWidth="1"/>
    <col min="1804" max="1804" width="5.25" style="129" bestFit="1" customWidth="1"/>
    <col min="1805" max="1805" width="7.875" style="129" bestFit="1" customWidth="1"/>
    <col min="1806" max="1807" width="7.625" style="129" bestFit="1" customWidth="1"/>
    <col min="1808" max="1808" width="7.75" style="129" customWidth="1"/>
    <col min="1809" max="1809" width="13" style="129" bestFit="1" customWidth="1"/>
    <col min="1810" max="1810" width="12.125" style="129" customWidth="1"/>
    <col min="1811" max="1811" width="5.375" style="129" customWidth="1"/>
    <col min="1812" max="1812" width="15.5" style="129" customWidth="1"/>
    <col min="1813" max="1813" width="9.875" style="129" bestFit="1" customWidth="1"/>
    <col min="1814" max="1815" width="7.375" style="129" bestFit="1" customWidth="1"/>
    <col min="1816" max="2049" width="9" style="129"/>
    <col min="2050" max="2050" width="14.25" style="129" customWidth="1"/>
    <col min="2051" max="2051" width="3.5" style="129" bestFit="1" customWidth="1"/>
    <col min="2052" max="2052" width="34.375" style="129" customWidth="1"/>
    <col min="2053" max="2053" width="12.5" style="129" bestFit="1" customWidth="1"/>
    <col min="2054" max="2054" width="14.625" style="129" customWidth="1"/>
    <col min="2055" max="2055" width="11.75" style="129" customWidth="1"/>
    <col min="2056" max="2056" width="6.75" style="129" customWidth="1"/>
    <col min="2057" max="2057" width="10.875" style="129" bestFit="1" customWidth="1"/>
    <col min="2058" max="2058" width="9.375" style="129" bestFit="1" customWidth="1"/>
    <col min="2059" max="2059" width="6.25" style="129" bestFit="1" customWidth="1"/>
    <col min="2060" max="2060" width="5.25" style="129" bestFit="1" customWidth="1"/>
    <col min="2061" max="2061" width="7.875" style="129" bestFit="1" customWidth="1"/>
    <col min="2062" max="2063" width="7.625" style="129" bestFit="1" customWidth="1"/>
    <col min="2064" max="2064" width="7.75" style="129" customWidth="1"/>
    <col min="2065" max="2065" width="13" style="129" bestFit="1" customWidth="1"/>
    <col min="2066" max="2066" width="12.125" style="129" customWidth="1"/>
    <col min="2067" max="2067" width="5.375" style="129" customWidth="1"/>
    <col min="2068" max="2068" width="15.5" style="129" customWidth="1"/>
    <col min="2069" max="2069" width="9.875" style="129" bestFit="1" customWidth="1"/>
    <col min="2070" max="2071" width="7.375" style="129" bestFit="1" customWidth="1"/>
    <col min="2072" max="2305" width="9" style="129"/>
    <col min="2306" max="2306" width="14.25" style="129" customWidth="1"/>
    <col min="2307" max="2307" width="3.5" style="129" bestFit="1" customWidth="1"/>
    <col min="2308" max="2308" width="34.375" style="129" customWidth="1"/>
    <col min="2309" max="2309" width="12.5" style="129" bestFit="1" customWidth="1"/>
    <col min="2310" max="2310" width="14.625" style="129" customWidth="1"/>
    <col min="2311" max="2311" width="11.75" style="129" customWidth="1"/>
    <col min="2312" max="2312" width="6.75" style="129" customWidth="1"/>
    <col min="2313" max="2313" width="10.875" style="129" bestFit="1" customWidth="1"/>
    <col min="2314" max="2314" width="9.375" style="129" bestFit="1" customWidth="1"/>
    <col min="2315" max="2315" width="6.25" style="129" bestFit="1" customWidth="1"/>
    <col min="2316" max="2316" width="5.25" style="129" bestFit="1" customWidth="1"/>
    <col min="2317" max="2317" width="7.875" style="129" bestFit="1" customWidth="1"/>
    <col min="2318" max="2319" width="7.625" style="129" bestFit="1" customWidth="1"/>
    <col min="2320" max="2320" width="7.75" style="129" customWidth="1"/>
    <col min="2321" max="2321" width="13" style="129" bestFit="1" customWidth="1"/>
    <col min="2322" max="2322" width="12.125" style="129" customWidth="1"/>
    <col min="2323" max="2323" width="5.375" style="129" customWidth="1"/>
    <col min="2324" max="2324" width="15.5" style="129" customWidth="1"/>
    <col min="2325" max="2325" width="9.875" style="129" bestFit="1" customWidth="1"/>
    <col min="2326" max="2327" width="7.375" style="129" bestFit="1" customWidth="1"/>
    <col min="2328" max="2561" width="9" style="129"/>
    <col min="2562" max="2562" width="14.25" style="129" customWidth="1"/>
    <col min="2563" max="2563" width="3.5" style="129" bestFit="1" customWidth="1"/>
    <col min="2564" max="2564" width="34.375" style="129" customWidth="1"/>
    <col min="2565" max="2565" width="12.5" style="129" bestFit="1" customWidth="1"/>
    <col min="2566" max="2566" width="14.625" style="129" customWidth="1"/>
    <col min="2567" max="2567" width="11.75" style="129" customWidth="1"/>
    <col min="2568" max="2568" width="6.75" style="129" customWidth="1"/>
    <col min="2569" max="2569" width="10.875" style="129" bestFit="1" customWidth="1"/>
    <col min="2570" max="2570" width="9.375" style="129" bestFit="1" customWidth="1"/>
    <col min="2571" max="2571" width="6.25" style="129" bestFit="1" customWidth="1"/>
    <col min="2572" max="2572" width="5.25" style="129" bestFit="1" customWidth="1"/>
    <col min="2573" max="2573" width="7.875" style="129" bestFit="1" customWidth="1"/>
    <col min="2574" max="2575" width="7.625" style="129" bestFit="1" customWidth="1"/>
    <col min="2576" max="2576" width="7.75" style="129" customWidth="1"/>
    <col min="2577" max="2577" width="13" style="129" bestFit="1" customWidth="1"/>
    <col min="2578" max="2578" width="12.125" style="129" customWidth="1"/>
    <col min="2579" max="2579" width="5.375" style="129" customWidth="1"/>
    <col min="2580" max="2580" width="15.5" style="129" customWidth="1"/>
    <col min="2581" max="2581" width="9.875" style="129" bestFit="1" customWidth="1"/>
    <col min="2582" max="2583" width="7.375" style="129" bestFit="1" customWidth="1"/>
    <col min="2584" max="2817" width="9" style="129"/>
    <col min="2818" max="2818" width="14.25" style="129" customWidth="1"/>
    <col min="2819" max="2819" width="3.5" style="129" bestFit="1" customWidth="1"/>
    <col min="2820" max="2820" width="34.375" style="129" customWidth="1"/>
    <col min="2821" max="2821" width="12.5" style="129" bestFit="1" customWidth="1"/>
    <col min="2822" max="2822" width="14.625" style="129" customWidth="1"/>
    <col min="2823" max="2823" width="11.75" style="129" customWidth="1"/>
    <col min="2824" max="2824" width="6.75" style="129" customWidth="1"/>
    <col min="2825" max="2825" width="10.875" style="129" bestFit="1" customWidth="1"/>
    <col min="2826" max="2826" width="9.375" style="129" bestFit="1" customWidth="1"/>
    <col min="2827" max="2827" width="6.25" style="129" bestFit="1" customWidth="1"/>
    <col min="2828" max="2828" width="5.25" style="129" bestFit="1" customWidth="1"/>
    <col min="2829" max="2829" width="7.875" style="129" bestFit="1" customWidth="1"/>
    <col min="2830" max="2831" width="7.625" style="129" bestFit="1" customWidth="1"/>
    <col min="2832" max="2832" width="7.75" style="129" customWidth="1"/>
    <col min="2833" max="2833" width="13" style="129" bestFit="1" customWidth="1"/>
    <col min="2834" max="2834" width="12.125" style="129" customWidth="1"/>
    <col min="2835" max="2835" width="5.375" style="129" customWidth="1"/>
    <col min="2836" max="2836" width="15.5" style="129" customWidth="1"/>
    <col min="2837" max="2837" width="9.875" style="129" bestFit="1" customWidth="1"/>
    <col min="2838" max="2839" width="7.375" style="129" bestFit="1" customWidth="1"/>
    <col min="2840" max="3073" width="9" style="129"/>
    <col min="3074" max="3074" width="14.25" style="129" customWidth="1"/>
    <col min="3075" max="3075" width="3.5" style="129" bestFit="1" customWidth="1"/>
    <col min="3076" max="3076" width="34.375" style="129" customWidth="1"/>
    <col min="3077" max="3077" width="12.5" style="129" bestFit="1" customWidth="1"/>
    <col min="3078" max="3078" width="14.625" style="129" customWidth="1"/>
    <col min="3079" max="3079" width="11.75" style="129" customWidth="1"/>
    <col min="3080" max="3080" width="6.75" style="129" customWidth="1"/>
    <col min="3081" max="3081" width="10.875" style="129" bestFit="1" customWidth="1"/>
    <col min="3082" max="3082" width="9.375" style="129" bestFit="1" customWidth="1"/>
    <col min="3083" max="3083" width="6.25" style="129" bestFit="1" customWidth="1"/>
    <col min="3084" max="3084" width="5.25" style="129" bestFit="1" customWidth="1"/>
    <col min="3085" max="3085" width="7.875" style="129" bestFit="1" customWidth="1"/>
    <col min="3086" max="3087" width="7.625" style="129" bestFit="1" customWidth="1"/>
    <col min="3088" max="3088" width="7.75" style="129" customWidth="1"/>
    <col min="3089" max="3089" width="13" style="129" bestFit="1" customWidth="1"/>
    <col min="3090" max="3090" width="12.125" style="129" customWidth="1"/>
    <col min="3091" max="3091" width="5.375" style="129" customWidth="1"/>
    <col min="3092" max="3092" width="15.5" style="129" customWidth="1"/>
    <col min="3093" max="3093" width="9.875" style="129" bestFit="1" customWidth="1"/>
    <col min="3094" max="3095" width="7.375" style="129" bestFit="1" customWidth="1"/>
    <col min="3096" max="3329" width="9" style="129"/>
    <col min="3330" max="3330" width="14.25" style="129" customWidth="1"/>
    <col min="3331" max="3331" width="3.5" style="129" bestFit="1" customWidth="1"/>
    <col min="3332" max="3332" width="34.375" style="129" customWidth="1"/>
    <col min="3333" max="3333" width="12.5" style="129" bestFit="1" customWidth="1"/>
    <col min="3334" max="3334" width="14.625" style="129" customWidth="1"/>
    <col min="3335" max="3335" width="11.75" style="129" customWidth="1"/>
    <col min="3336" max="3336" width="6.75" style="129" customWidth="1"/>
    <col min="3337" max="3337" width="10.875" style="129" bestFit="1" customWidth="1"/>
    <col min="3338" max="3338" width="9.375" style="129" bestFit="1" customWidth="1"/>
    <col min="3339" max="3339" width="6.25" style="129" bestFit="1" customWidth="1"/>
    <col min="3340" max="3340" width="5.25" style="129" bestFit="1" customWidth="1"/>
    <col min="3341" max="3341" width="7.875" style="129" bestFit="1" customWidth="1"/>
    <col min="3342" max="3343" width="7.625" style="129" bestFit="1" customWidth="1"/>
    <col min="3344" max="3344" width="7.75" style="129" customWidth="1"/>
    <col min="3345" max="3345" width="13" style="129" bestFit="1" customWidth="1"/>
    <col min="3346" max="3346" width="12.125" style="129" customWidth="1"/>
    <col min="3347" max="3347" width="5.375" style="129" customWidth="1"/>
    <col min="3348" max="3348" width="15.5" style="129" customWidth="1"/>
    <col min="3349" max="3349" width="9.875" style="129" bestFit="1" customWidth="1"/>
    <col min="3350" max="3351" width="7.375" style="129" bestFit="1" customWidth="1"/>
    <col min="3352" max="3585" width="9" style="129"/>
    <col min="3586" max="3586" width="14.25" style="129" customWidth="1"/>
    <col min="3587" max="3587" width="3.5" style="129" bestFit="1" customWidth="1"/>
    <col min="3588" max="3588" width="34.375" style="129" customWidth="1"/>
    <col min="3589" max="3589" width="12.5" style="129" bestFit="1" customWidth="1"/>
    <col min="3590" max="3590" width="14.625" style="129" customWidth="1"/>
    <col min="3591" max="3591" width="11.75" style="129" customWidth="1"/>
    <col min="3592" max="3592" width="6.75" style="129" customWidth="1"/>
    <col min="3593" max="3593" width="10.875" style="129" bestFit="1" customWidth="1"/>
    <col min="3594" max="3594" width="9.375" style="129" bestFit="1" customWidth="1"/>
    <col min="3595" max="3595" width="6.25" style="129" bestFit="1" customWidth="1"/>
    <col min="3596" max="3596" width="5.25" style="129" bestFit="1" customWidth="1"/>
    <col min="3597" max="3597" width="7.875" style="129" bestFit="1" customWidth="1"/>
    <col min="3598" max="3599" width="7.625" style="129" bestFit="1" customWidth="1"/>
    <col min="3600" max="3600" width="7.75" style="129" customWidth="1"/>
    <col min="3601" max="3601" width="13" style="129" bestFit="1" customWidth="1"/>
    <col min="3602" max="3602" width="12.125" style="129" customWidth="1"/>
    <col min="3603" max="3603" width="5.375" style="129" customWidth="1"/>
    <col min="3604" max="3604" width="15.5" style="129" customWidth="1"/>
    <col min="3605" max="3605" width="9.875" style="129" bestFit="1" customWidth="1"/>
    <col min="3606" max="3607" width="7.375" style="129" bestFit="1" customWidth="1"/>
    <col min="3608" max="3841" width="9" style="129"/>
    <col min="3842" max="3842" width="14.25" style="129" customWidth="1"/>
    <col min="3843" max="3843" width="3.5" style="129" bestFit="1" customWidth="1"/>
    <col min="3844" max="3844" width="34.375" style="129" customWidth="1"/>
    <col min="3845" max="3845" width="12.5" style="129" bestFit="1" customWidth="1"/>
    <col min="3846" max="3846" width="14.625" style="129" customWidth="1"/>
    <col min="3847" max="3847" width="11.75" style="129" customWidth="1"/>
    <col min="3848" max="3848" width="6.75" style="129" customWidth="1"/>
    <col min="3849" max="3849" width="10.875" style="129" bestFit="1" customWidth="1"/>
    <col min="3850" max="3850" width="9.375" style="129" bestFit="1" customWidth="1"/>
    <col min="3851" max="3851" width="6.25" style="129" bestFit="1" customWidth="1"/>
    <col min="3852" max="3852" width="5.25" style="129" bestFit="1" customWidth="1"/>
    <col min="3853" max="3853" width="7.875" style="129" bestFit="1" customWidth="1"/>
    <col min="3854" max="3855" width="7.625" style="129" bestFit="1" customWidth="1"/>
    <col min="3856" max="3856" width="7.75" style="129" customWidth="1"/>
    <col min="3857" max="3857" width="13" style="129" bestFit="1" customWidth="1"/>
    <col min="3858" max="3858" width="12.125" style="129" customWidth="1"/>
    <col min="3859" max="3859" width="5.375" style="129" customWidth="1"/>
    <col min="3860" max="3860" width="15.5" style="129" customWidth="1"/>
    <col min="3861" max="3861" width="9.875" style="129" bestFit="1" customWidth="1"/>
    <col min="3862" max="3863" width="7.375" style="129" bestFit="1" customWidth="1"/>
    <col min="3864" max="4097" width="9" style="129"/>
    <col min="4098" max="4098" width="14.25" style="129" customWidth="1"/>
    <col min="4099" max="4099" width="3.5" style="129" bestFit="1" customWidth="1"/>
    <col min="4100" max="4100" width="34.375" style="129" customWidth="1"/>
    <col min="4101" max="4101" width="12.5" style="129" bestFit="1" customWidth="1"/>
    <col min="4102" max="4102" width="14.625" style="129" customWidth="1"/>
    <col min="4103" max="4103" width="11.75" style="129" customWidth="1"/>
    <col min="4104" max="4104" width="6.75" style="129" customWidth="1"/>
    <col min="4105" max="4105" width="10.875" style="129" bestFit="1" customWidth="1"/>
    <col min="4106" max="4106" width="9.375" style="129" bestFit="1" customWidth="1"/>
    <col min="4107" max="4107" width="6.25" style="129" bestFit="1" customWidth="1"/>
    <col min="4108" max="4108" width="5.25" style="129" bestFit="1" customWidth="1"/>
    <col min="4109" max="4109" width="7.875" style="129" bestFit="1" customWidth="1"/>
    <col min="4110" max="4111" width="7.625" style="129" bestFit="1" customWidth="1"/>
    <col min="4112" max="4112" width="7.75" style="129" customWidth="1"/>
    <col min="4113" max="4113" width="13" style="129" bestFit="1" customWidth="1"/>
    <col min="4114" max="4114" width="12.125" style="129" customWidth="1"/>
    <col min="4115" max="4115" width="5.375" style="129" customWidth="1"/>
    <col min="4116" max="4116" width="15.5" style="129" customWidth="1"/>
    <col min="4117" max="4117" width="9.875" style="129" bestFit="1" customWidth="1"/>
    <col min="4118" max="4119" width="7.375" style="129" bestFit="1" customWidth="1"/>
    <col min="4120" max="4353" width="9" style="129"/>
    <col min="4354" max="4354" width="14.25" style="129" customWidth="1"/>
    <col min="4355" max="4355" width="3.5" style="129" bestFit="1" customWidth="1"/>
    <col min="4356" max="4356" width="34.375" style="129" customWidth="1"/>
    <col min="4357" max="4357" width="12.5" style="129" bestFit="1" customWidth="1"/>
    <col min="4358" max="4358" width="14.625" style="129" customWidth="1"/>
    <col min="4359" max="4359" width="11.75" style="129" customWidth="1"/>
    <col min="4360" max="4360" width="6.75" style="129" customWidth="1"/>
    <col min="4361" max="4361" width="10.875" style="129" bestFit="1" customWidth="1"/>
    <col min="4362" max="4362" width="9.375" style="129" bestFit="1" customWidth="1"/>
    <col min="4363" max="4363" width="6.25" style="129" bestFit="1" customWidth="1"/>
    <col min="4364" max="4364" width="5.25" style="129" bestFit="1" customWidth="1"/>
    <col min="4365" max="4365" width="7.875" style="129" bestFit="1" customWidth="1"/>
    <col min="4366" max="4367" width="7.625" style="129" bestFit="1" customWidth="1"/>
    <col min="4368" max="4368" width="7.75" style="129" customWidth="1"/>
    <col min="4369" max="4369" width="13" style="129" bestFit="1" customWidth="1"/>
    <col min="4370" max="4370" width="12.125" style="129" customWidth="1"/>
    <col min="4371" max="4371" width="5.375" style="129" customWidth="1"/>
    <col min="4372" max="4372" width="15.5" style="129" customWidth="1"/>
    <col min="4373" max="4373" width="9.875" style="129" bestFit="1" customWidth="1"/>
    <col min="4374" max="4375" width="7.375" style="129" bestFit="1" customWidth="1"/>
    <col min="4376" max="4609" width="9" style="129"/>
    <col min="4610" max="4610" width="14.25" style="129" customWidth="1"/>
    <col min="4611" max="4611" width="3.5" style="129" bestFit="1" customWidth="1"/>
    <col min="4612" max="4612" width="34.375" style="129" customWidth="1"/>
    <col min="4613" max="4613" width="12.5" style="129" bestFit="1" customWidth="1"/>
    <col min="4614" max="4614" width="14.625" style="129" customWidth="1"/>
    <col min="4615" max="4615" width="11.75" style="129" customWidth="1"/>
    <col min="4616" max="4616" width="6.75" style="129" customWidth="1"/>
    <col min="4617" max="4617" width="10.875" style="129" bestFit="1" customWidth="1"/>
    <col min="4618" max="4618" width="9.375" style="129" bestFit="1" customWidth="1"/>
    <col min="4619" max="4619" width="6.25" style="129" bestFit="1" customWidth="1"/>
    <col min="4620" max="4620" width="5.25" style="129" bestFit="1" customWidth="1"/>
    <col min="4621" max="4621" width="7.875" style="129" bestFit="1" customWidth="1"/>
    <col min="4622" max="4623" width="7.625" style="129" bestFit="1" customWidth="1"/>
    <col min="4624" max="4624" width="7.75" style="129" customWidth="1"/>
    <col min="4625" max="4625" width="13" style="129" bestFit="1" customWidth="1"/>
    <col min="4626" max="4626" width="12.125" style="129" customWidth="1"/>
    <col min="4627" max="4627" width="5.375" style="129" customWidth="1"/>
    <col min="4628" max="4628" width="15.5" style="129" customWidth="1"/>
    <col min="4629" max="4629" width="9.875" style="129" bestFit="1" customWidth="1"/>
    <col min="4630" max="4631" width="7.375" style="129" bestFit="1" customWidth="1"/>
    <col min="4632" max="4865" width="9" style="129"/>
    <col min="4866" max="4866" width="14.25" style="129" customWidth="1"/>
    <col min="4867" max="4867" width="3.5" style="129" bestFit="1" customWidth="1"/>
    <col min="4868" max="4868" width="34.375" style="129" customWidth="1"/>
    <col min="4869" max="4869" width="12.5" style="129" bestFit="1" customWidth="1"/>
    <col min="4870" max="4870" width="14.625" style="129" customWidth="1"/>
    <col min="4871" max="4871" width="11.75" style="129" customWidth="1"/>
    <col min="4872" max="4872" width="6.75" style="129" customWidth="1"/>
    <col min="4873" max="4873" width="10.875" style="129" bestFit="1" customWidth="1"/>
    <col min="4874" max="4874" width="9.375" style="129" bestFit="1" customWidth="1"/>
    <col min="4875" max="4875" width="6.25" style="129" bestFit="1" customWidth="1"/>
    <col min="4876" max="4876" width="5.25" style="129" bestFit="1" customWidth="1"/>
    <col min="4877" max="4877" width="7.875" style="129" bestFit="1" customWidth="1"/>
    <col min="4878" max="4879" width="7.625" style="129" bestFit="1" customWidth="1"/>
    <col min="4880" max="4880" width="7.75" style="129" customWidth="1"/>
    <col min="4881" max="4881" width="13" style="129" bestFit="1" customWidth="1"/>
    <col min="4882" max="4882" width="12.125" style="129" customWidth="1"/>
    <col min="4883" max="4883" width="5.375" style="129" customWidth="1"/>
    <col min="4884" max="4884" width="15.5" style="129" customWidth="1"/>
    <col min="4885" max="4885" width="9.875" style="129" bestFit="1" customWidth="1"/>
    <col min="4886" max="4887" width="7.375" style="129" bestFit="1" customWidth="1"/>
    <col min="4888" max="5121" width="9" style="129"/>
    <col min="5122" max="5122" width="14.25" style="129" customWidth="1"/>
    <col min="5123" max="5123" width="3.5" style="129" bestFit="1" customWidth="1"/>
    <col min="5124" max="5124" width="34.375" style="129" customWidth="1"/>
    <col min="5125" max="5125" width="12.5" style="129" bestFit="1" customWidth="1"/>
    <col min="5126" max="5126" width="14.625" style="129" customWidth="1"/>
    <col min="5127" max="5127" width="11.75" style="129" customWidth="1"/>
    <col min="5128" max="5128" width="6.75" style="129" customWidth="1"/>
    <col min="5129" max="5129" width="10.875" style="129" bestFit="1" customWidth="1"/>
    <col min="5130" max="5130" width="9.375" style="129" bestFit="1" customWidth="1"/>
    <col min="5131" max="5131" width="6.25" style="129" bestFit="1" customWidth="1"/>
    <col min="5132" max="5132" width="5.25" style="129" bestFit="1" customWidth="1"/>
    <col min="5133" max="5133" width="7.875" style="129" bestFit="1" customWidth="1"/>
    <col min="5134" max="5135" width="7.625" style="129" bestFit="1" customWidth="1"/>
    <col min="5136" max="5136" width="7.75" style="129" customWidth="1"/>
    <col min="5137" max="5137" width="13" style="129" bestFit="1" customWidth="1"/>
    <col min="5138" max="5138" width="12.125" style="129" customWidth="1"/>
    <col min="5139" max="5139" width="5.375" style="129" customWidth="1"/>
    <col min="5140" max="5140" width="15.5" style="129" customWidth="1"/>
    <col min="5141" max="5141" width="9.875" style="129" bestFit="1" customWidth="1"/>
    <col min="5142" max="5143" width="7.375" style="129" bestFit="1" customWidth="1"/>
    <col min="5144" max="5377" width="9" style="129"/>
    <col min="5378" max="5378" width="14.25" style="129" customWidth="1"/>
    <col min="5379" max="5379" width="3.5" style="129" bestFit="1" customWidth="1"/>
    <col min="5380" max="5380" width="34.375" style="129" customWidth="1"/>
    <col min="5381" max="5381" width="12.5" style="129" bestFit="1" customWidth="1"/>
    <col min="5382" max="5382" width="14.625" style="129" customWidth="1"/>
    <col min="5383" max="5383" width="11.75" style="129" customWidth="1"/>
    <col min="5384" max="5384" width="6.75" style="129" customWidth="1"/>
    <col min="5385" max="5385" width="10.875" style="129" bestFit="1" customWidth="1"/>
    <col min="5386" max="5386" width="9.375" style="129" bestFit="1" customWidth="1"/>
    <col min="5387" max="5387" width="6.25" style="129" bestFit="1" customWidth="1"/>
    <col min="5388" max="5388" width="5.25" style="129" bestFit="1" customWidth="1"/>
    <col min="5389" max="5389" width="7.875" style="129" bestFit="1" customWidth="1"/>
    <col min="5390" max="5391" width="7.625" style="129" bestFit="1" customWidth="1"/>
    <col min="5392" max="5392" width="7.75" style="129" customWidth="1"/>
    <col min="5393" max="5393" width="13" style="129" bestFit="1" customWidth="1"/>
    <col min="5394" max="5394" width="12.125" style="129" customWidth="1"/>
    <col min="5395" max="5395" width="5.375" style="129" customWidth="1"/>
    <col min="5396" max="5396" width="15.5" style="129" customWidth="1"/>
    <col min="5397" max="5397" width="9.875" style="129" bestFit="1" customWidth="1"/>
    <col min="5398" max="5399" width="7.375" style="129" bestFit="1" customWidth="1"/>
    <col min="5400" max="5633" width="9" style="129"/>
    <col min="5634" max="5634" width="14.25" style="129" customWidth="1"/>
    <col min="5635" max="5635" width="3.5" style="129" bestFit="1" customWidth="1"/>
    <col min="5636" max="5636" width="34.375" style="129" customWidth="1"/>
    <col min="5637" max="5637" width="12.5" style="129" bestFit="1" customWidth="1"/>
    <col min="5638" max="5638" width="14.625" style="129" customWidth="1"/>
    <col min="5639" max="5639" width="11.75" style="129" customWidth="1"/>
    <col min="5640" max="5640" width="6.75" style="129" customWidth="1"/>
    <col min="5641" max="5641" width="10.875" style="129" bestFit="1" customWidth="1"/>
    <col min="5642" max="5642" width="9.375" style="129" bestFit="1" customWidth="1"/>
    <col min="5643" max="5643" width="6.25" style="129" bestFit="1" customWidth="1"/>
    <col min="5644" max="5644" width="5.25" style="129" bestFit="1" customWidth="1"/>
    <col min="5645" max="5645" width="7.875" style="129" bestFit="1" customWidth="1"/>
    <col min="5646" max="5647" width="7.625" style="129" bestFit="1" customWidth="1"/>
    <col min="5648" max="5648" width="7.75" style="129" customWidth="1"/>
    <col min="5649" max="5649" width="13" style="129" bestFit="1" customWidth="1"/>
    <col min="5650" max="5650" width="12.125" style="129" customWidth="1"/>
    <col min="5651" max="5651" width="5.375" style="129" customWidth="1"/>
    <col min="5652" max="5652" width="15.5" style="129" customWidth="1"/>
    <col min="5653" max="5653" width="9.875" style="129" bestFit="1" customWidth="1"/>
    <col min="5654" max="5655" width="7.375" style="129" bestFit="1" customWidth="1"/>
    <col min="5656" max="5889" width="9" style="129"/>
    <col min="5890" max="5890" width="14.25" style="129" customWidth="1"/>
    <col min="5891" max="5891" width="3.5" style="129" bestFit="1" customWidth="1"/>
    <col min="5892" max="5892" width="34.375" style="129" customWidth="1"/>
    <col min="5893" max="5893" width="12.5" style="129" bestFit="1" customWidth="1"/>
    <col min="5894" max="5894" width="14.625" style="129" customWidth="1"/>
    <col min="5895" max="5895" width="11.75" style="129" customWidth="1"/>
    <col min="5896" max="5896" width="6.75" style="129" customWidth="1"/>
    <col min="5897" max="5897" width="10.875" style="129" bestFit="1" customWidth="1"/>
    <col min="5898" max="5898" width="9.375" style="129" bestFit="1" customWidth="1"/>
    <col min="5899" max="5899" width="6.25" style="129" bestFit="1" customWidth="1"/>
    <col min="5900" max="5900" width="5.25" style="129" bestFit="1" customWidth="1"/>
    <col min="5901" max="5901" width="7.875" style="129" bestFit="1" customWidth="1"/>
    <col min="5902" max="5903" width="7.625" style="129" bestFit="1" customWidth="1"/>
    <col min="5904" max="5904" width="7.75" style="129" customWidth="1"/>
    <col min="5905" max="5905" width="13" style="129" bestFit="1" customWidth="1"/>
    <col min="5906" max="5906" width="12.125" style="129" customWidth="1"/>
    <col min="5907" max="5907" width="5.375" style="129" customWidth="1"/>
    <col min="5908" max="5908" width="15.5" style="129" customWidth="1"/>
    <col min="5909" max="5909" width="9.875" style="129" bestFit="1" customWidth="1"/>
    <col min="5910" max="5911" width="7.375" style="129" bestFit="1" customWidth="1"/>
    <col min="5912" max="6145" width="9" style="129"/>
    <col min="6146" max="6146" width="14.25" style="129" customWidth="1"/>
    <col min="6147" max="6147" width="3.5" style="129" bestFit="1" customWidth="1"/>
    <col min="6148" max="6148" width="34.375" style="129" customWidth="1"/>
    <col min="6149" max="6149" width="12.5" style="129" bestFit="1" customWidth="1"/>
    <col min="6150" max="6150" width="14.625" style="129" customWidth="1"/>
    <col min="6151" max="6151" width="11.75" style="129" customWidth="1"/>
    <col min="6152" max="6152" width="6.75" style="129" customWidth="1"/>
    <col min="6153" max="6153" width="10.875" style="129" bestFit="1" customWidth="1"/>
    <col min="6154" max="6154" width="9.375" style="129" bestFit="1" customWidth="1"/>
    <col min="6155" max="6155" width="6.25" style="129" bestFit="1" customWidth="1"/>
    <col min="6156" max="6156" width="5.25" style="129" bestFit="1" customWidth="1"/>
    <col min="6157" max="6157" width="7.875" style="129" bestFit="1" customWidth="1"/>
    <col min="6158" max="6159" width="7.625" style="129" bestFit="1" customWidth="1"/>
    <col min="6160" max="6160" width="7.75" style="129" customWidth="1"/>
    <col min="6161" max="6161" width="13" style="129" bestFit="1" customWidth="1"/>
    <col min="6162" max="6162" width="12.125" style="129" customWidth="1"/>
    <col min="6163" max="6163" width="5.375" style="129" customWidth="1"/>
    <col min="6164" max="6164" width="15.5" style="129" customWidth="1"/>
    <col min="6165" max="6165" width="9.875" style="129" bestFit="1" customWidth="1"/>
    <col min="6166" max="6167" width="7.375" style="129" bestFit="1" customWidth="1"/>
    <col min="6168" max="6401" width="9" style="129"/>
    <col min="6402" max="6402" width="14.25" style="129" customWidth="1"/>
    <col min="6403" max="6403" width="3.5" style="129" bestFit="1" customWidth="1"/>
    <col min="6404" max="6404" width="34.375" style="129" customWidth="1"/>
    <col min="6405" max="6405" width="12.5" style="129" bestFit="1" customWidth="1"/>
    <col min="6406" max="6406" width="14.625" style="129" customWidth="1"/>
    <col min="6407" max="6407" width="11.75" style="129" customWidth="1"/>
    <col min="6408" max="6408" width="6.75" style="129" customWidth="1"/>
    <col min="6409" max="6409" width="10.875" style="129" bestFit="1" customWidth="1"/>
    <col min="6410" max="6410" width="9.375" style="129" bestFit="1" customWidth="1"/>
    <col min="6411" max="6411" width="6.25" style="129" bestFit="1" customWidth="1"/>
    <col min="6412" max="6412" width="5.25" style="129" bestFit="1" customWidth="1"/>
    <col min="6413" max="6413" width="7.875" style="129" bestFit="1" customWidth="1"/>
    <col min="6414" max="6415" width="7.625" style="129" bestFit="1" customWidth="1"/>
    <col min="6416" max="6416" width="7.75" style="129" customWidth="1"/>
    <col min="6417" max="6417" width="13" style="129" bestFit="1" customWidth="1"/>
    <col min="6418" max="6418" width="12.125" style="129" customWidth="1"/>
    <col min="6419" max="6419" width="5.375" style="129" customWidth="1"/>
    <col min="6420" max="6420" width="15.5" style="129" customWidth="1"/>
    <col min="6421" max="6421" width="9.875" style="129" bestFit="1" customWidth="1"/>
    <col min="6422" max="6423" width="7.375" style="129" bestFit="1" customWidth="1"/>
    <col min="6424" max="6657" width="9" style="129"/>
    <col min="6658" max="6658" width="14.25" style="129" customWidth="1"/>
    <col min="6659" max="6659" width="3.5" style="129" bestFit="1" customWidth="1"/>
    <col min="6660" max="6660" width="34.375" style="129" customWidth="1"/>
    <col min="6661" max="6661" width="12.5" style="129" bestFit="1" customWidth="1"/>
    <col min="6662" max="6662" width="14.625" style="129" customWidth="1"/>
    <col min="6663" max="6663" width="11.75" style="129" customWidth="1"/>
    <col min="6664" max="6664" width="6.75" style="129" customWidth="1"/>
    <col min="6665" max="6665" width="10.875" style="129" bestFit="1" customWidth="1"/>
    <col min="6666" max="6666" width="9.375" style="129" bestFit="1" customWidth="1"/>
    <col min="6667" max="6667" width="6.25" style="129" bestFit="1" customWidth="1"/>
    <col min="6668" max="6668" width="5.25" style="129" bestFit="1" customWidth="1"/>
    <col min="6669" max="6669" width="7.875" style="129" bestFit="1" customWidth="1"/>
    <col min="6670" max="6671" width="7.625" style="129" bestFit="1" customWidth="1"/>
    <col min="6672" max="6672" width="7.75" style="129" customWidth="1"/>
    <col min="6673" max="6673" width="13" style="129" bestFit="1" customWidth="1"/>
    <col min="6674" max="6674" width="12.125" style="129" customWidth="1"/>
    <col min="6675" max="6675" width="5.375" style="129" customWidth="1"/>
    <col min="6676" max="6676" width="15.5" style="129" customWidth="1"/>
    <col min="6677" max="6677" width="9.875" style="129" bestFit="1" customWidth="1"/>
    <col min="6678" max="6679" width="7.375" style="129" bestFit="1" customWidth="1"/>
    <col min="6680" max="6913" width="9" style="129"/>
    <col min="6914" max="6914" width="14.25" style="129" customWidth="1"/>
    <col min="6915" max="6915" width="3.5" style="129" bestFit="1" customWidth="1"/>
    <col min="6916" max="6916" width="34.375" style="129" customWidth="1"/>
    <col min="6917" max="6917" width="12.5" style="129" bestFit="1" customWidth="1"/>
    <col min="6918" max="6918" width="14.625" style="129" customWidth="1"/>
    <col min="6919" max="6919" width="11.75" style="129" customWidth="1"/>
    <col min="6920" max="6920" width="6.75" style="129" customWidth="1"/>
    <col min="6921" max="6921" width="10.875" style="129" bestFit="1" customWidth="1"/>
    <col min="6922" max="6922" width="9.375" style="129" bestFit="1" customWidth="1"/>
    <col min="6923" max="6923" width="6.25" style="129" bestFit="1" customWidth="1"/>
    <col min="6924" max="6924" width="5.25" style="129" bestFit="1" customWidth="1"/>
    <col min="6925" max="6925" width="7.875" style="129" bestFit="1" customWidth="1"/>
    <col min="6926" max="6927" width="7.625" style="129" bestFit="1" customWidth="1"/>
    <col min="6928" max="6928" width="7.75" style="129" customWidth="1"/>
    <col min="6929" max="6929" width="13" style="129" bestFit="1" customWidth="1"/>
    <col min="6930" max="6930" width="12.125" style="129" customWidth="1"/>
    <col min="6931" max="6931" width="5.375" style="129" customWidth="1"/>
    <col min="6932" max="6932" width="15.5" style="129" customWidth="1"/>
    <col min="6933" max="6933" width="9.875" style="129" bestFit="1" customWidth="1"/>
    <col min="6934" max="6935" width="7.375" style="129" bestFit="1" customWidth="1"/>
    <col min="6936" max="7169" width="9" style="129"/>
    <col min="7170" max="7170" width="14.25" style="129" customWidth="1"/>
    <col min="7171" max="7171" width="3.5" style="129" bestFit="1" customWidth="1"/>
    <col min="7172" max="7172" width="34.375" style="129" customWidth="1"/>
    <col min="7173" max="7173" width="12.5" style="129" bestFit="1" customWidth="1"/>
    <col min="7174" max="7174" width="14.625" style="129" customWidth="1"/>
    <col min="7175" max="7175" width="11.75" style="129" customWidth="1"/>
    <col min="7176" max="7176" width="6.75" style="129" customWidth="1"/>
    <col min="7177" max="7177" width="10.875" style="129" bestFit="1" customWidth="1"/>
    <col min="7178" max="7178" width="9.375" style="129" bestFit="1" customWidth="1"/>
    <col min="7179" max="7179" width="6.25" style="129" bestFit="1" customWidth="1"/>
    <col min="7180" max="7180" width="5.25" style="129" bestFit="1" customWidth="1"/>
    <col min="7181" max="7181" width="7.875" style="129" bestFit="1" customWidth="1"/>
    <col min="7182" max="7183" width="7.625" style="129" bestFit="1" customWidth="1"/>
    <col min="7184" max="7184" width="7.75" style="129" customWidth="1"/>
    <col min="7185" max="7185" width="13" style="129" bestFit="1" customWidth="1"/>
    <col min="7186" max="7186" width="12.125" style="129" customWidth="1"/>
    <col min="7187" max="7187" width="5.375" style="129" customWidth="1"/>
    <col min="7188" max="7188" width="15.5" style="129" customWidth="1"/>
    <col min="7189" max="7189" width="9.875" style="129" bestFit="1" customWidth="1"/>
    <col min="7190" max="7191" width="7.375" style="129" bestFit="1" customWidth="1"/>
    <col min="7192" max="7425" width="9" style="129"/>
    <col min="7426" max="7426" width="14.25" style="129" customWidth="1"/>
    <col min="7427" max="7427" width="3.5" style="129" bestFit="1" customWidth="1"/>
    <col min="7428" max="7428" width="34.375" style="129" customWidth="1"/>
    <col min="7429" max="7429" width="12.5" style="129" bestFit="1" customWidth="1"/>
    <col min="7430" max="7430" width="14.625" style="129" customWidth="1"/>
    <col min="7431" max="7431" width="11.75" style="129" customWidth="1"/>
    <col min="7432" max="7432" width="6.75" style="129" customWidth="1"/>
    <col min="7433" max="7433" width="10.875" style="129" bestFit="1" customWidth="1"/>
    <col min="7434" max="7434" width="9.375" style="129" bestFit="1" customWidth="1"/>
    <col min="7435" max="7435" width="6.25" style="129" bestFit="1" customWidth="1"/>
    <col min="7436" max="7436" width="5.25" style="129" bestFit="1" customWidth="1"/>
    <col min="7437" max="7437" width="7.875" style="129" bestFit="1" customWidth="1"/>
    <col min="7438" max="7439" width="7.625" style="129" bestFit="1" customWidth="1"/>
    <col min="7440" max="7440" width="7.75" style="129" customWidth="1"/>
    <col min="7441" max="7441" width="13" style="129" bestFit="1" customWidth="1"/>
    <col min="7442" max="7442" width="12.125" style="129" customWidth="1"/>
    <col min="7443" max="7443" width="5.375" style="129" customWidth="1"/>
    <col min="7444" max="7444" width="15.5" style="129" customWidth="1"/>
    <col min="7445" max="7445" width="9.875" style="129" bestFit="1" customWidth="1"/>
    <col min="7446" max="7447" width="7.375" style="129" bestFit="1" customWidth="1"/>
    <col min="7448" max="7681" width="9" style="129"/>
    <col min="7682" max="7682" width="14.25" style="129" customWidth="1"/>
    <col min="7683" max="7683" width="3.5" style="129" bestFit="1" customWidth="1"/>
    <col min="7684" max="7684" width="34.375" style="129" customWidth="1"/>
    <col min="7685" max="7685" width="12.5" style="129" bestFit="1" customWidth="1"/>
    <col min="7686" max="7686" width="14.625" style="129" customWidth="1"/>
    <col min="7687" max="7687" width="11.75" style="129" customWidth="1"/>
    <col min="7688" max="7688" width="6.75" style="129" customWidth="1"/>
    <col min="7689" max="7689" width="10.875" style="129" bestFit="1" customWidth="1"/>
    <col min="7690" max="7690" width="9.375" style="129" bestFit="1" customWidth="1"/>
    <col min="7691" max="7691" width="6.25" style="129" bestFit="1" customWidth="1"/>
    <col min="7692" max="7692" width="5.25" style="129" bestFit="1" customWidth="1"/>
    <col min="7693" max="7693" width="7.875" style="129" bestFit="1" customWidth="1"/>
    <col min="7694" max="7695" width="7.625" style="129" bestFit="1" customWidth="1"/>
    <col min="7696" max="7696" width="7.75" style="129" customWidth="1"/>
    <col min="7697" max="7697" width="13" style="129" bestFit="1" customWidth="1"/>
    <col min="7698" max="7698" width="12.125" style="129" customWidth="1"/>
    <col min="7699" max="7699" width="5.375" style="129" customWidth="1"/>
    <col min="7700" max="7700" width="15.5" style="129" customWidth="1"/>
    <col min="7701" max="7701" width="9.875" style="129" bestFit="1" customWidth="1"/>
    <col min="7702" max="7703" width="7.375" style="129" bestFit="1" customWidth="1"/>
    <col min="7704" max="7937" width="9" style="129"/>
    <col min="7938" max="7938" width="14.25" style="129" customWidth="1"/>
    <col min="7939" max="7939" width="3.5" style="129" bestFit="1" customWidth="1"/>
    <col min="7940" max="7940" width="34.375" style="129" customWidth="1"/>
    <col min="7941" max="7941" width="12.5" style="129" bestFit="1" customWidth="1"/>
    <col min="7942" max="7942" width="14.625" style="129" customWidth="1"/>
    <col min="7943" max="7943" width="11.75" style="129" customWidth="1"/>
    <col min="7944" max="7944" width="6.75" style="129" customWidth="1"/>
    <col min="7945" max="7945" width="10.875" style="129" bestFit="1" customWidth="1"/>
    <col min="7946" max="7946" width="9.375" style="129" bestFit="1" customWidth="1"/>
    <col min="7947" max="7947" width="6.25" style="129" bestFit="1" customWidth="1"/>
    <col min="7948" max="7948" width="5.25" style="129" bestFit="1" customWidth="1"/>
    <col min="7949" max="7949" width="7.875" style="129" bestFit="1" customWidth="1"/>
    <col min="7950" max="7951" width="7.625" style="129" bestFit="1" customWidth="1"/>
    <col min="7952" max="7952" width="7.75" style="129" customWidth="1"/>
    <col min="7953" max="7953" width="13" style="129" bestFit="1" customWidth="1"/>
    <col min="7954" max="7954" width="12.125" style="129" customWidth="1"/>
    <col min="7955" max="7955" width="5.375" style="129" customWidth="1"/>
    <col min="7956" max="7956" width="15.5" style="129" customWidth="1"/>
    <col min="7957" max="7957" width="9.875" style="129" bestFit="1" customWidth="1"/>
    <col min="7958" max="7959" width="7.375" style="129" bestFit="1" customWidth="1"/>
    <col min="7960" max="8193" width="9" style="129"/>
    <col min="8194" max="8194" width="14.25" style="129" customWidth="1"/>
    <col min="8195" max="8195" width="3.5" style="129" bestFit="1" customWidth="1"/>
    <col min="8196" max="8196" width="34.375" style="129" customWidth="1"/>
    <col min="8197" max="8197" width="12.5" style="129" bestFit="1" customWidth="1"/>
    <col min="8198" max="8198" width="14.625" style="129" customWidth="1"/>
    <col min="8199" max="8199" width="11.75" style="129" customWidth="1"/>
    <col min="8200" max="8200" width="6.75" style="129" customWidth="1"/>
    <col min="8201" max="8201" width="10.875" style="129" bestFit="1" customWidth="1"/>
    <col min="8202" max="8202" width="9.375" style="129" bestFit="1" customWidth="1"/>
    <col min="8203" max="8203" width="6.25" style="129" bestFit="1" customWidth="1"/>
    <col min="8204" max="8204" width="5.25" style="129" bestFit="1" customWidth="1"/>
    <col min="8205" max="8205" width="7.875" style="129" bestFit="1" customWidth="1"/>
    <col min="8206" max="8207" width="7.625" style="129" bestFit="1" customWidth="1"/>
    <col min="8208" max="8208" width="7.75" style="129" customWidth="1"/>
    <col min="8209" max="8209" width="13" style="129" bestFit="1" customWidth="1"/>
    <col min="8210" max="8210" width="12.125" style="129" customWidth="1"/>
    <col min="8211" max="8211" width="5.375" style="129" customWidth="1"/>
    <col min="8212" max="8212" width="15.5" style="129" customWidth="1"/>
    <col min="8213" max="8213" width="9.875" style="129" bestFit="1" customWidth="1"/>
    <col min="8214" max="8215" width="7.375" style="129" bestFit="1" customWidth="1"/>
    <col min="8216" max="8449" width="9" style="129"/>
    <col min="8450" max="8450" width="14.25" style="129" customWidth="1"/>
    <col min="8451" max="8451" width="3.5" style="129" bestFit="1" customWidth="1"/>
    <col min="8452" max="8452" width="34.375" style="129" customWidth="1"/>
    <col min="8453" max="8453" width="12.5" style="129" bestFit="1" customWidth="1"/>
    <col min="8454" max="8454" width="14.625" style="129" customWidth="1"/>
    <col min="8455" max="8455" width="11.75" style="129" customWidth="1"/>
    <col min="8456" max="8456" width="6.75" style="129" customWidth="1"/>
    <col min="8457" max="8457" width="10.875" style="129" bestFit="1" customWidth="1"/>
    <col min="8458" max="8458" width="9.375" style="129" bestFit="1" customWidth="1"/>
    <col min="8459" max="8459" width="6.25" style="129" bestFit="1" customWidth="1"/>
    <col min="8460" max="8460" width="5.25" style="129" bestFit="1" customWidth="1"/>
    <col min="8461" max="8461" width="7.875" style="129" bestFit="1" customWidth="1"/>
    <col min="8462" max="8463" width="7.625" style="129" bestFit="1" customWidth="1"/>
    <col min="8464" max="8464" width="7.75" style="129" customWidth="1"/>
    <col min="8465" max="8465" width="13" style="129" bestFit="1" customWidth="1"/>
    <col min="8466" max="8466" width="12.125" style="129" customWidth="1"/>
    <col min="8467" max="8467" width="5.375" style="129" customWidth="1"/>
    <col min="8468" max="8468" width="15.5" style="129" customWidth="1"/>
    <col min="8469" max="8469" width="9.875" style="129" bestFit="1" customWidth="1"/>
    <col min="8470" max="8471" width="7.375" style="129" bestFit="1" customWidth="1"/>
    <col min="8472" max="8705" width="9" style="129"/>
    <col min="8706" max="8706" width="14.25" style="129" customWidth="1"/>
    <col min="8707" max="8707" width="3.5" style="129" bestFit="1" customWidth="1"/>
    <col min="8708" max="8708" width="34.375" style="129" customWidth="1"/>
    <col min="8709" max="8709" width="12.5" style="129" bestFit="1" customWidth="1"/>
    <col min="8710" max="8710" width="14.625" style="129" customWidth="1"/>
    <col min="8711" max="8711" width="11.75" style="129" customWidth="1"/>
    <col min="8712" max="8712" width="6.75" style="129" customWidth="1"/>
    <col min="8713" max="8713" width="10.875" style="129" bestFit="1" customWidth="1"/>
    <col min="8714" max="8714" width="9.375" style="129" bestFit="1" customWidth="1"/>
    <col min="8715" max="8715" width="6.25" style="129" bestFit="1" customWidth="1"/>
    <col min="8716" max="8716" width="5.25" style="129" bestFit="1" customWidth="1"/>
    <col min="8717" max="8717" width="7.875" style="129" bestFit="1" customWidth="1"/>
    <col min="8718" max="8719" width="7.625" style="129" bestFit="1" customWidth="1"/>
    <col min="8720" max="8720" width="7.75" style="129" customWidth="1"/>
    <col min="8721" max="8721" width="13" style="129" bestFit="1" customWidth="1"/>
    <col min="8722" max="8722" width="12.125" style="129" customWidth="1"/>
    <col min="8723" max="8723" width="5.375" style="129" customWidth="1"/>
    <col min="8724" max="8724" width="15.5" style="129" customWidth="1"/>
    <col min="8725" max="8725" width="9.875" style="129" bestFit="1" customWidth="1"/>
    <col min="8726" max="8727" width="7.375" style="129" bestFit="1" customWidth="1"/>
    <col min="8728" max="8961" width="9" style="129"/>
    <col min="8962" max="8962" width="14.25" style="129" customWidth="1"/>
    <col min="8963" max="8963" width="3.5" style="129" bestFit="1" customWidth="1"/>
    <col min="8964" max="8964" width="34.375" style="129" customWidth="1"/>
    <col min="8965" max="8965" width="12.5" style="129" bestFit="1" customWidth="1"/>
    <col min="8966" max="8966" width="14.625" style="129" customWidth="1"/>
    <col min="8967" max="8967" width="11.75" style="129" customWidth="1"/>
    <col min="8968" max="8968" width="6.75" style="129" customWidth="1"/>
    <col min="8969" max="8969" width="10.875" style="129" bestFit="1" customWidth="1"/>
    <col min="8970" max="8970" width="9.375" style="129" bestFit="1" customWidth="1"/>
    <col min="8971" max="8971" width="6.25" style="129" bestFit="1" customWidth="1"/>
    <col min="8972" max="8972" width="5.25" style="129" bestFit="1" customWidth="1"/>
    <col min="8973" max="8973" width="7.875" style="129" bestFit="1" customWidth="1"/>
    <col min="8974" max="8975" width="7.625" style="129" bestFit="1" customWidth="1"/>
    <col min="8976" max="8976" width="7.75" style="129" customWidth="1"/>
    <col min="8977" max="8977" width="13" style="129" bestFit="1" customWidth="1"/>
    <col min="8978" max="8978" width="12.125" style="129" customWidth="1"/>
    <col min="8979" max="8979" width="5.375" style="129" customWidth="1"/>
    <col min="8980" max="8980" width="15.5" style="129" customWidth="1"/>
    <col min="8981" max="8981" width="9.875" style="129" bestFit="1" customWidth="1"/>
    <col min="8982" max="8983" width="7.375" style="129" bestFit="1" customWidth="1"/>
    <col min="8984" max="9217" width="9" style="129"/>
    <col min="9218" max="9218" width="14.25" style="129" customWidth="1"/>
    <col min="9219" max="9219" width="3.5" style="129" bestFit="1" customWidth="1"/>
    <col min="9220" max="9220" width="34.375" style="129" customWidth="1"/>
    <col min="9221" max="9221" width="12.5" style="129" bestFit="1" customWidth="1"/>
    <col min="9222" max="9222" width="14.625" style="129" customWidth="1"/>
    <col min="9223" max="9223" width="11.75" style="129" customWidth="1"/>
    <col min="9224" max="9224" width="6.75" style="129" customWidth="1"/>
    <col min="9225" max="9225" width="10.875" style="129" bestFit="1" customWidth="1"/>
    <col min="9226" max="9226" width="9.375" style="129" bestFit="1" customWidth="1"/>
    <col min="9227" max="9227" width="6.25" style="129" bestFit="1" customWidth="1"/>
    <col min="9228" max="9228" width="5.25" style="129" bestFit="1" customWidth="1"/>
    <col min="9229" max="9229" width="7.875" style="129" bestFit="1" customWidth="1"/>
    <col min="9230" max="9231" width="7.625" style="129" bestFit="1" customWidth="1"/>
    <col min="9232" max="9232" width="7.75" style="129" customWidth="1"/>
    <col min="9233" max="9233" width="13" style="129" bestFit="1" customWidth="1"/>
    <col min="9234" max="9234" width="12.125" style="129" customWidth="1"/>
    <col min="9235" max="9235" width="5.375" style="129" customWidth="1"/>
    <col min="9236" max="9236" width="15.5" style="129" customWidth="1"/>
    <col min="9237" max="9237" width="9.875" style="129" bestFit="1" customWidth="1"/>
    <col min="9238" max="9239" width="7.375" style="129" bestFit="1" customWidth="1"/>
    <col min="9240" max="9473" width="9" style="129"/>
    <col min="9474" max="9474" width="14.25" style="129" customWidth="1"/>
    <col min="9475" max="9475" width="3.5" style="129" bestFit="1" customWidth="1"/>
    <col min="9476" max="9476" width="34.375" style="129" customWidth="1"/>
    <col min="9477" max="9477" width="12.5" style="129" bestFit="1" customWidth="1"/>
    <col min="9478" max="9478" width="14.625" style="129" customWidth="1"/>
    <col min="9479" max="9479" width="11.75" style="129" customWidth="1"/>
    <col min="9480" max="9480" width="6.75" style="129" customWidth="1"/>
    <col min="9481" max="9481" width="10.875" style="129" bestFit="1" customWidth="1"/>
    <col min="9482" max="9482" width="9.375" style="129" bestFit="1" customWidth="1"/>
    <col min="9483" max="9483" width="6.25" style="129" bestFit="1" customWidth="1"/>
    <col min="9484" max="9484" width="5.25" style="129" bestFit="1" customWidth="1"/>
    <col min="9485" max="9485" width="7.875" style="129" bestFit="1" customWidth="1"/>
    <col min="9486" max="9487" width="7.625" style="129" bestFit="1" customWidth="1"/>
    <col min="9488" max="9488" width="7.75" style="129" customWidth="1"/>
    <col min="9489" max="9489" width="13" style="129" bestFit="1" customWidth="1"/>
    <col min="9490" max="9490" width="12.125" style="129" customWidth="1"/>
    <col min="9491" max="9491" width="5.375" style="129" customWidth="1"/>
    <col min="9492" max="9492" width="15.5" style="129" customWidth="1"/>
    <col min="9493" max="9493" width="9.875" style="129" bestFit="1" customWidth="1"/>
    <col min="9494" max="9495" width="7.375" style="129" bestFit="1" customWidth="1"/>
    <col min="9496" max="9729" width="9" style="129"/>
    <col min="9730" max="9730" width="14.25" style="129" customWidth="1"/>
    <col min="9731" max="9731" width="3.5" style="129" bestFit="1" customWidth="1"/>
    <col min="9732" max="9732" width="34.375" style="129" customWidth="1"/>
    <col min="9733" max="9733" width="12.5" style="129" bestFit="1" customWidth="1"/>
    <col min="9734" max="9734" width="14.625" style="129" customWidth="1"/>
    <col min="9735" max="9735" width="11.75" style="129" customWidth="1"/>
    <col min="9736" max="9736" width="6.75" style="129" customWidth="1"/>
    <col min="9737" max="9737" width="10.875" style="129" bestFit="1" customWidth="1"/>
    <col min="9738" max="9738" width="9.375" style="129" bestFit="1" customWidth="1"/>
    <col min="9739" max="9739" width="6.25" style="129" bestFit="1" customWidth="1"/>
    <col min="9740" max="9740" width="5.25" style="129" bestFit="1" customWidth="1"/>
    <col min="9741" max="9741" width="7.875" style="129" bestFit="1" customWidth="1"/>
    <col min="9742" max="9743" width="7.625" style="129" bestFit="1" customWidth="1"/>
    <col min="9744" max="9744" width="7.75" style="129" customWidth="1"/>
    <col min="9745" max="9745" width="13" style="129" bestFit="1" customWidth="1"/>
    <col min="9746" max="9746" width="12.125" style="129" customWidth="1"/>
    <col min="9747" max="9747" width="5.375" style="129" customWidth="1"/>
    <col min="9748" max="9748" width="15.5" style="129" customWidth="1"/>
    <col min="9749" max="9749" width="9.875" style="129" bestFit="1" customWidth="1"/>
    <col min="9750" max="9751" width="7.375" style="129" bestFit="1" customWidth="1"/>
    <col min="9752" max="9985" width="9" style="129"/>
    <col min="9986" max="9986" width="14.25" style="129" customWidth="1"/>
    <col min="9987" max="9987" width="3.5" style="129" bestFit="1" customWidth="1"/>
    <col min="9988" max="9988" width="34.375" style="129" customWidth="1"/>
    <col min="9989" max="9989" width="12.5" style="129" bestFit="1" customWidth="1"/>
    <col min="9990" max="9990" width="14.625" style="129" customWidth="1"/>
    <col min="9991" max="9991" width="11.75" style="129" customWidth="1"/>
    <col min="9992" max="9992" width="6.75" style="129" customWidth="1"/>
    <col min="9993" max="9993" width="10.875" style="129" bestFit="1" customWidth="1"/>
    <col min="9994" max="9994" width="9.375" style="129" bestFit="1" customWidth="1"/>
    <col min="9995" max="9995" width="6.25" style="129" bestFit="1" customWidth="1"/>
    <col min="9996" max="9996" width="5.25" style="129" bestFit="1" customWidth="1"/>
    <col min="9997" max="9997" width="7.875" style="129" bestFit="1" customWidth="1"/>
    <col min="9998" max="9999" width="7.625" style="129" bestFit="1" customWidth="1"/>
    <col min="10000" max="10000" width="7.75" style="129" customWidth="1"/>
    <col min="10001" max="10001" width="13" style="129" bestFit="1" customWidth="1"/>
    <col min="10002" max="10002" width="12.125" style="129" customWidth="1"/>
    <col min="10003" max="10003" width="5.375" style="129" customWidth="1"/>
    <col min="10004" max="10004" width="15.5" style="129" customWidth="1"/>
    <col min="10005" max="10005" width="9.875" style="129" bestFit="1" customWidth="1"/>
    <col min="10006" max="10007" width="7.375" style="129" bestFit="1" customWidth="1"/>
    <col min="10008" max="10241" width="9" style="129"/>
    <col min="10242" max="10242" width="14.25" style="129" customWidth="1"/>
    <col min="10243" max="10243" width="3.5" style="129" bestFit="1" customWidth="1"/>
    <col min="10244" max="10244" width="34.375" style="129" customWidth="1"/>
    <col min="10245" max="10245" width="12.5" style="129" bestFit="1" customWidth="1"/>
    <col min="10246" max="10246" width="14.625" style="129" customWidth="1"/>
    <col min="10247" max="10247" width="11.75" style="129" customWidth="1"/>
    <col min="10248" max="10248" width="6.75" style="129" customWidth="1"/>
    <col min="10249" max="10249" width="10.875" style="129" bestFit="1" customWidth="1"/>
    <col min="10250" max="10250" width="9.375" style="129" bestFit="1" customWidth="1"/>
    <col min="10251" max="10251" width="6.25" style="129" bestFit="1" customWidth="1"/>
    <col min="10252" max="10252" width="5.25" style="129" bestFit="1" customWidth="1"/>
    <col min="10253" max="10253" width="7.875" style="129" bestFit="1" customWidth="1"/>
    <col min="10254" max="10255" width="7.625" style="129" bestFit="1" customWidth="1"/>
    <col min="10256" max="10256" width="7.75" style="129" customWidth="1"/>
    <col min="10257" max="10257" width="13" style="129" bestFit="1" customWidth="1"/>
    <col min="10258" max="10258" width="12.125" style="129" customWidth="1"/>
    <col min="10259" max="10259" width="5.375" style="129" customWidth="1"/>
    <col min="10260" max="10260" width="15.5" style="129" customWidth="1"/>
    <col min="10261" max="10261" width="9.875" style="129" bestFit="1" customWidth="1"/>
    <col min="10262" max="10263" width="7.375" style="129" bestFit="1" customWidth="1"/>
    <col min="10264" max="10497" width="9" style="129"/>
    <col min="10498" max="10498" width="14.25" style="129" customWidth="1"/>
    <col min="10499" max="10499" width="3.5" style="129" bestFit="1" customWidth="1"/>
    <col min="10500" max="10500" width="34.375" style="129" customWidth="1"/>
    <col min="10501" max="10501" width="12.5" style="129" bestFit="1" customWidth="1"/>
    <col min="10502" max="10502" width="14.625" style="129" customWidth="1"/>
    <col min="10503" max="10503" width="11.75" style="129" customWidth="1"/>
    <col min="10504" max="10504" width="6.75" style="129" customWidth="1"/>
    <col min="10505" max="10505" width="10.875" style="129" bestFit="1" customWidth="1"/>
    <col min="10506" max="10506" width="9.375" style="129" bestFit="1" customWidth="1"/>
    <col min="10507" max="10507" width="6.25" style="129" bestFit="1" customWidth="1"/>
    <col min="10508" max="10508" width="5.25" style="129" bestFit="1" customWidth="1"/>
    <col min="10509" max="10509" width="7.875" style="129" bestFit="1" customWidth="1"/>
    <col min="10510" max="10511" width="7.625" style="129" bestFit="1" customWidth="1"/>
    <col min="10512" max="10512" width="7.75" style="129" customWidth="1"/>
    <col min="10513" max="10513" width="13" style="129" bestFit="1" customWidth="1"/>
    <col min="10514" max="10514" width="12.125" style="129" customWidth="1"/>
    <col min="10515" max="10515" width="5.375" style="129" customWidth="1"/>
    <col min="10516" max="10516" width="15.5" style="129" customWidth="1"/>
    <col min="10517" max="10517" width="9.875" style="129" bestFit="1" customWidth="1"/>
    <col min="10518" max="10519" width="7.375" style="129" bestFit="1" customWidth="1"/>
    <col min="10520" max="10753" width="9" style="129"/>
    <col min="10754" max="10754" width="14.25" style="129" customWidth="1"/>
    <col min="10755" max="10755" width="3.5" style="129" bestFit="1" customWidth="1"/>
    <col min="10756" max="10756" width="34.375" style="129" customWidth="1"/>
    <col min="10757" max="10757" width="12.5" style="129" bestFit="1" customWidth="1"/>
    <col min="10758" max="10758" width="14.625" style="129" customWidth="1"/>
    <col min="10759" max="10759" width="11.75" style="129" customWidth="1"/>
    <col min="10760" max="10760" width="6.75" style="129" customWidth="1"/>
    <col min="10761" max="10761" width="10.875" style="129" bestFit="1" customWidth="1"/>
    <col min="10762" max="10762" width="9.375" style="129" bestFit="1" customWidth="1"/>
    <col min="10763" max="10763" width="6.25" style="129" bestFit="1" customWidth="1"/>
    <col min="10764" max="10764" width="5.25" style="129" bestFit="1" customWidth="1"/>
    <col min="10765" max="10765" width="7.875" style="129" bestFit="1" customWidth="1"/>
    <col min="10766" max="10767" width="7.625" style="129" bestFit="1" customWidth="1"/>
    <col min="10768" max="10768" width="7.75" style="129" customWidth="1"/>
    <col min="10769" max="10769" width="13" style="129" bestFit="1" customWidth="1"/>
    <col min="10770" max="10770" width="12.125" style="129" customWidth="1"/>
    <col min="10771" max="10771" width="5.375" style="129" customWidth="1"/>
    <col min="10772" max="10772" width="15.5" style="129" customWidth="1"/>
    <col min="10773" max="10773" width="9.875" style="129" bestFit="1" customWidth="1"/>
    <col min="10774" max="10775" width="7.375" style="129" bestFit="1" customWidth="1"/>
    <col min="10776" max="11009" width="9" style="129"/>
    <col min="11010" max="11010" width="14.25" style="129" customWidth="1"/>
    <col min="11011" max="11011" width="3.5" style="129" bestFit="1" customWidth="1"/>
    <col min="11012" max="11012" width="34.375" style="129" customWidth="1"/>
    <col min="11013" max="11013" width="12.5" style="129" bestFit="1" customWidth="1"/>
    <col min="11014" max="11014" width="14.625" style="129" customWidth="1"/>
    <col min="11015" max="11015" width="11.75" style="129" customWidth="1"/>
    <col min="11016" max="11016" width="6.75" style="129" customWidth="1"/>
    <col min="11017" max="11017" width="10.875" style="129" bestFit="1" customWidth="1"/>
    <col min="11018" max="11018" width="9.375" style="129" bestFit="1" customWidth="1"/>
    <col min="11019" max="11019" width="6.25" style="129" bestFit="1" customWidth="1"/>
    <col min="11020" max="11020" width="5.25" style="129" bestFit="1" customWidth="1"/>
    <col min="11021" max="11021" width="7.875" style="129" bestFit="1" customWidth="1"/>
    <col min="11022" max="11023" width="7.625" style="129" bestFit="1" customWidth="1"/>
    <col min="11024" max="11024" width="7.75" style="129" customWidth="1"/>
    <col min="11025" max="11025" width="13" style="129" bestFit="1" customWidth="1"/>
    <col min="11026" max="11026" width="12.125" style="129" customWidth="1"/>
    <col min="11027" max="11027" width="5.375" style="129" customWidth="1"/>
    <col min="11028" max="11028" width="15.5" style="129" customWidth="1"/>
    <col min="11029" max="11029" width="9.875" style="129" bestFit="1" customWidth="1"/>
    <col min="11030" max="11031" width="7.375" style="129" bestFit="1" customWidth="1"/>
    <col min="11032" max="11265" width="9" style="129"/>
    <col min="11266" max="11266" width="14.25" style="129" customWidth="1"/>
    <col min="11267" max="11267" width="3.5" style="129" bestFit="1" customWidth="1"/>
    <col min="11268" max="11268" width="34.375" style="129" customWidth="1"/>
    <col min="11269" max="11269" width="12.5" style="129" bestFit="1" customWidth="1"/>
    <col min="11270" max="11270" width="14.625" style="129" customWidth="1"/>
    <col min="11271" max="11271" width="11.75" style="129" customWidth="1"/>
    <col min="11272" max="11272" width="6.75" style="129" customWidth="1"/>
    <col min="11273" max="11273" width="10.875" style="129" bestFit="1" customWidth="1"/>
    <col min="11274" max="11274" width="9.375" style="129" bestFit="1" customWidth="1"/>
    <col min="11275" max="11275" width="6.25" style="129" bestFit="1" customWidth="1"/>
    <col min="11276" max="11276" width="5.25" style="129" bestFit="1" customWidth="1"/>
    <col min="11277" max="11277" width="7.875" style="129" bestFit="1" customWidth="1"/>
    <col min="11278" max="11279" width="7.625" style="129" bestFit="1" customWidth="1"/>
    <col min="11280" max="11280" width="7.75" style="129" customWidth="1"/>
    <col min="11281" max="11281" width="13" style="129" bestFit="1" customWidth="1"/>
    <col min="11282" max="11282" width="12.125" style="129" customWidth="1"/>
    <col min="11283" max="11283" width="5.375" style="129" customWidth="1"/>
    <col min="11284" max="11284" width="15.5" style="129" customWidth="1"/>
    <col min="11285" max="11285" width="9.875" style="129" bestFit="1" customWidth="1"/>
    <col min="11286" max="11287" width="7.375" style="129" bestFit="1" customWidth="1"/>
    <col min="11288" max="11521" width="9" style="129"/>
    <col min="11522" max="11522" width="14.25" style="129" customWidth="1"/>
    <col min="11523" max="11523" width="3.5" style="129" bestFit="1" customWidth="1"/>
    <col min="11524" max="11524" width="34.375" style="129" customWidth="1"/>
    <col min="11525" max="11525" width="12.5" style="129" bestFit="1" customWidth="1"/>
    <col min="11526" max="11526" width="14.625" style="129" customWidth="1"/>
    <col min="11527" max="11527" width="11.75" style="129" customWidth="1"/>
    <col min="11528" max="11528" width="6.75" style="129" customWidth="1"/>
    <col min="11529" max="11529" width="10.875" style="129" bestFit="1" customWidth="1"/>
    <col min="11530" max="11530" width="9.375" style="129" bestFit="1" customWidth="1"/>
    <col min="11531" max="11531" width="6.25" style="129" bestFit="1" customWidth="1"/>
    <col min="11532" max="11532" width="5.25" style="129" bestFit="1" customWidth="1"/>
    <col min="11533" max="11533" width="7.875" style="129" bestFit="1" customWidth="1"/>
    <col min="11534" max="11535" width="7.625" style="129" bestFit="1" customWidth="1"/>
    <col min="11536" max="11536" width="7.75" style="129" customWidth="1"/>
    <col min="11537" max="11537" width="13" style="129" bestFit="1" customWidth="1"/>
    <col min="11538" max="11538" width="12.125" style="129" customWidth="1"/>
    <col min="11539" max="11539" width="5.375" style="129" customWidth="1"/>
    <col min="11540" max="11540" width="15.5" style="129" customWidth="1"/>
    <col min="11541" max="11541" width="9.875" style="129" bestFit="1" customWidth="1"/>
    <col min="11542" max="11543" width="7.375" style="129" bestFit="1" customWidth="1"/>
    <col min="11544" max="11777" width="9" style="129"/>
    <col min="11778" max="11778" width="14.25" style="129" customWidth="1"/>
    <col min="11779" max="11779" width="3.5" style="129" bestFit="1" customWidth="1"/>
    <col min="11780" max="11780" width="34.375" style="129" customWidth="1"/>
    <col min="11781" max="11781" width="12.5" style="129" bestFit="1" customWidth="1"/>
    <col min="11782" max="11782" width="14.625" style="129" customWidth="1"/>
    <col min="11783" max="11783" width="11.75" style="129" customWidth="1"/>
    <col min="11784" max="11784" width="6.75" style="129" customWidth="1"/>
    <col min="11785" max="11785" width="10.875" style="129" bestFit="1" customWidth="1"/>
    <col min="11786" max="11786" width="9.375" style="129" bestFit="1" customWidth="1"/>
    <col min="11787" max="11787" width="6.25" style="129" bestFit="1" customWidth="1"/>
    <col min="11788" max="11788" width="5.25" style="129" bestFit="1" customWidth="1"/>
    <col min="11789" max="11789" width="7.875" style="129" bestFit="1" customWidth="1"/>
    <col min="11790" max="11791" width="7.625" style="129" bestFit="1" customWidth="1"/>
    <col min="11792" max="11792" width="7.75" style="129" customWidth="1"/>
    <col min="11793" max="11793" width="13" style="129" bestFit="1" customWidth="1"/>
    <col min="11794" max="11794" width="12.125" style="129" customWidth="1"/>
    <col min="11795" max="11795" width="5.375" style="129" customWidth="1"/>
    <col min="11796" max="11796" width="15.5" style="129" customWidth="1"/>
    <col min="11797" max="11797" width="9.875" style="129" bestFit="1" customWidth="1"/>
    <col min="11798" max="11799" width="7.375" style="129" bestFit="1" customWidth="1"/>
    <col min="11800" max="12033" width="9" style="129"/>
    <col min="12034" max="12034" width="14.25" style="129" customWidth="1"/>
    <col min="12035" max="12035" width="3.5" style="129" bestFit="1" customWidth="1"/>
    <col min="12036" max="12036" width="34.375" style="129" customWidth="1"/>
    <col min="12037" max="12037" width="12.5" style="129" bestFit="1" customWidth="1"/>
    <col min="12038" max="12038" width="14.625" style="129" customWidth="1"/>
    <col min="12039" max="12039" width="11.75" style="129" customWidth="1"/>
    <col min="12040" max="12040" width="6.75" style="129" customWidth="1"/>
    <col min="12041" max="12041" width="10.875" style="129" bestFit="1" customWidth="1"/>
    <col min="12042" max="12042" width="9.375" style="129" bestFit="1" customWidth="1"/>
    <col min="12043" max="12043" width="6.25" style="129" bestFit="1" customWidth="1"/>
    <col min="12044" max="12044" width="5.25" style="129" bestFit="1" customWidth="1"/>
    <col min="12045" max="12045" width="7.875" style="129" bestFit="1" customWidth="1"/>
    <col min="12046" max="12047" width="7.625" style="129" bestFit="1" customWidth="1"/>
    <col min="12048" max="12048" width="7.75" style="129" customWidth="1"/>
    <col min="12049" max="12049" width="13" style="129" bestFit="1" customWidth="1"/>
    <col min="12050" max="12050" width="12.125" style="129" customWidth="1"/>
    <col min="12051" max="12051" width="5.375" style="129" customWidth="1"/>
    <col min="12052" max="12052" width="15.5" style="129" customWidth="1"/>
    <col min="12053" max="12053" width="9.875" style="129" bestFit="1" customWidth="1"/>
    <col min="12054" max="12055" width="7.375" style="129" bestFit="1" customWidth="1"/>
    <col min="12056" max="12289" width="9" style="129"/>
    <col min="12290" max="12290" width="14.25" style="129" customWidth="1"/>
    <col min="12291" max="12291" width="3.5" style="129" bestFit="1" customWidth="1"/>
    <col min="12292" max="12292" width="34.375" style="129" customWidth="1"/>
    <col min="12293" max="12293" width="12.5" style="129" bestFit="1" customWidth="1"/>
    <col min="12294" max="12294" width="14.625" style="129" customWidth="1"/>
    <col min="12295" max="12295" width="11.75" style="129" customWidth="1"/>
    <col min="12296" max="12296" width="6.75" style="129" customWidth="1"/>
    <col min="12297" max="12297" width="10.875" style="129" bestFit="1" customWidth="1"/>
    <col min="12298" max="12298" width="9.375" style="129" bestFit="1" customWidth="1"/>
    <col min="12299" max="12299" width="6.25" style="129" bestFit="1" customWidth="1"/>
    <col min="12300" max="12300" width="5.25" style="129" bestFit="1" customWidth="1"/>
    <col min="12301" max="12301" width="7.875" style="129" bestFit="1" customWidth="1"/>
    <col min="12302" max="12303" width="7.625" style="129" bestFit="1" customWidth="1"/>
    <col min="12304" max="12304" width="7.75" style="129" customWidth="1"/>
    <col min="12305" max="12305" width="13" style="129" bestFit="1" customWidth="1"/>
    <col min="12306" max="12306" width="12.125" style="129" customWidth="1"/>
    <col min="12307" max="12307" width="5.375" style="129" customWidth="1"/>
    <col min="12308" max="12308" width="15.5" style="129" customWidth="1"/>
    <col min="12309" max="12309" width="9.875" style="129" bestFit="1" customWidth="1"/>
    <col min="12310" max="12311" width="7.375" style="129" bestFit="1" customWidth="1"/>
    <col min="12312" max="12545" width="9" style="129"/>
    <col min="12546" max="12546" width="14.25" style="129" customWidth="1"/>
    <col min="12547" max="12547" width="3.5" style="129" bestFit="1" customWidth="1"/>
    <col min="12548" max="12548" width="34.375" style="129" customWidth="1"/>
    <col min="12549" max="12549" width="12.5" style="129" bestFit="1" customWidth="1"/>
    <col min="12550" max="12550" width="14.625" style="129" customWidth="1"/>
    <col min="12551" max="12551" width="11.75" style="129" customWidth="1"/>
    <col min="12552" max="12552" width="6.75" style="129" customWidth="1"/>
    <col min="12553" max="12553" width="10.875" style="129" bestFit="1" customWidth="1"/>
    <col min="12554" max="12554" width="9.375" style="129" bestFit="1" customWidth="1"/>
    <col min="12555" max="12555" width="6.25" style="129" bestFit="1" customWidth="1"/>
    <col min="12556" max="12556" width="5.25" style="129" bestFit="1" customWidth="1"/>
    <col min="12557" max="12557" width="7.875" style="129" bestFit="1" customWidth="1"/>
    <col min="12558" max="12559" width="7.625" style="129" bestFit="1" customWidth="1"/>
    <col min="12560" max="12560" width="7.75" style="129" customWidth="1"/>
    <col min="12561" max="12561" width="13" style="129" bestFit="1" customWidth="1"/>
    <col min="12562" max="12562" width="12.125" style="129" customWidth="1"/>
    <col min="12563" max="12563" width="5.375" style="129" customWidth="1"/>
    <col min="12564" max="12564" width="15.5" style="129" customWidth="1"/>
    <col min="12565" max="12565" width="9.875" style="129" bestFit="1" customWidth="1"/>
    <col min="12566" max="12567" width="7.375" style="129" bestFit="1" customWidth="1"/>
    <col min="12568" max="12801" width="9" style="129"/>
    <col min="12802" max="12802" width="14.25" style="129" customWidth="1"/>
    <col min="12803" max="12803" width="3.5" style="129" bestFit="1" customWidth="1"/>
    <col min="12804" max="12804" width="34.375" style="129" customWidth="1"/>
    <col min="12805" max="12805" width="12.5" style="129" bestFit="1" customWidth="1"/>
    <col min="12806" max="12806" width="14.625" style="129" customWidth="1"/>
    <col min="12807" max="12807" width="11.75" style="129" customWidth="1"/>
    <col min="12808" max="12808" width="6.75" style="129" customWidth="1"/>
    <col min="12809" max="12809" width="10.875" style="129" bestFit="1" customWidth="1"/>
    <col min="12810" max="12810" width="9.375" style="129" bestFit="1" customWidth="1"/>
    <col min="12811" max="12811" width="6.25" style="129" bestFit="1" customWidth="1"/>
    <col min="12812" max="12812" width="5.25" style="129" bestFit="1" customWidth="1"/>
    <col min="12813" max="12813" width="7.875" style="129" bestFit="1" customWidth="1"/>
    <col min="12814" max="12815" width="7.625" style="129" bestFit="1" customWidth="1"/>
    <col min="12816" max="12816" width="7.75" style="129" customWidth="1"/>
    <col min="12817" max="12817" width="13" style="129" bestFit="1" customWidth="1"/>
    <col min="12818" max="12818" width="12.125" style="129" customWidth="1"/>
    <col min="12819" max="12819" width="5.375" style="129" customWidth="1"/>
    <col min="12820" max="12820" width="15.5" style="129" customWidth="1"/>
    <col min="12821" max="12821" width="9.875" style="129" bestFit="1" customWidth="1"/>
    <col min="12822" max="12823" width="7.375" style="129" bestFit="1" customWidth="1"/>
    <col min="12824" max="13057" width="9" style="129"/>
    <col min="13058" max="13058" width="14.25" style="129" customWidth="1"/>
    <col min="13059" max="13059" width="3.5" style="129" bestFit="1" customWidth="1"/>
    <col min="13060" max="13060" width="34.375" style="129" customWidth="1"/>
    <col min="13061" max="13061" width="12.5" style="129" bestFit="1" customWidth="1"/>
    <col min="13062" max="13062" width="14.625" style="129" customWidth="1"/>
    <col min="13063" max="13063" width="11.75" style="129" customWidth="1"/>
    <col min="13064" max="13064" width="6.75" style="129" customWidth="1"/>
    <col min="13065" max="13065" width="10.875" style="129" bestFit="1" customWidth="1"/>
    <col min="13066" max="13066" width="9.375" style="129" bestFit="1" customWidth="1"/>
    <col min="13067" max="13067" width="6.25" style="129" bestFit="1" customWidth="1"/>
    <col min="13068" max="13068" width="5.25" style="129" bestFit="1" customWidth="1"/>
    <col min="13069" max="13069" width="7.875" style="129" bestFit="1" customWidth="1"/>
    <col min="13070" max="13071" width="7.625" style="129" bestFit="1" customWidth="1"/>
    <col min="13072" max="13072" width="7.75" style="129" customWidth="1"/>
    <col min="13073" max="13073" width="13" style="129" bestFit="1" customWidth="1"/>
    <col min="13074" max="13074" width="12.125" style="129" customWidth="1"/>
    <col min="13075" max="13075" width="5.375" style="129" customWidth="1"/>
    <col min="13076" max="13076" width="15.5" style="129" customWidth="1"/>
    <col min="13077" max="13077" width="9.875" style="129" bestFit="1" customWidth="1"/>
    <col min="13078" max="13079" width="7.375" style="129" bestFit="1" customWidth="1"/>
    <col min="13080" max="13313" width="9" style="129"/>
    <col min="13314" max="13314" width="14.25" style="129" customWidth="1"/>
    <col min="13315" max="13315" width="3.5" style="129" bestFit="1" customWidth="1"/>
    <col min="13316" max="13316" width="34.375" style="129" customWidth="1"/>
    <col min="13317" max="13317" width="12.5" style="129" bestFit="1" customWidth="1"/>
    <col min="13318" max="13318" width="14.625" style="129" customWidth="1"/>
    <col min="13319" max="13319" width="11.75" style="129" customWidth="1"/>
    <col min="13320" max="13320" width="6.75" style="129" customWidth="1"/>
    <col min="13321" max="13321" width="10.875" style="129" bestFit="1" customWidth="1"/>
    <col min="13322" max="13322" width="9.375" style="129" bestFit="1" customWidth="1"/>
    <col min="13323" max="13323" width="6.25" style="129" bestFit="1" customWidth="1"/>
    <col min="13324" max="13324" width="5.25" style="129" bestFit="1" customWidth="1"/>
    <col min="13325" max="13325" width="7.875" style="129" bestFit="1" customWidth="1"/>
    <col min="13326" max="13327" width="7.625" style="129" bestFit="1" customWidth="1"/>
    <col min="13328" max="13328" width="7.75" style="129" customWidth="1"/>
    <col min="13329" max="13329" width="13" style="129" bestFit="1" customWidth="1"/>
    <col min="13330" max="13330" width="12.125" style="129" customWidth="1"/>
    <col min="13331" max="13331" width="5.375" style="129" customWidth="1"/>
    <col min="13332" max="13332" width="15.5" style="129" customWidth="1"/>
    <col min="13333" max="13333" width="9.875" style="129" bestFit="1" customWidth="1"/>
    <col min="13334" max="13335" width="7.375" style="129" bestFit="1" customWidth="1"/>
    <col min="13336" max="13569" width="9" style="129"/>
    <col min="13570" max="13570" width="14.25" style="129" customWidth="1"/>
    <col min="13571" max="13571" width="3.5" style="129" bestFit="1" customWidth="1"/>
    <col min="13572" max="13572" width="34.375" style="129" customWidth="1"/>
    <col min="13573" max="13573" width="12.5" style="129" bestFit="1" customWidth="1"/>
    <col min="13574" max="13574" width="14.625" style="129" customWidth="1"/>
    <col min="13575" max="13575" width="11.75" style="129" customWidth="1"/>
    <col min="13576" max="13576" width="6.75" style="129" customWidth="1"/>
    <col min="13577" max="13577" width="10.875" style="129" bestFit="1" customWidth="1"/>
    <col min="13578" max="13578" width="9.375" style="129" bestFit="1" customWidth="1"/>
    <col min="13579" max="13579" width="6.25" style="129" bestFit="1" customWidth="1"/>
    <col min="13580" max="13580" width="5.25" style="129" bestFit="1" customWidth="1"/>
    <col min="13581" max="13581" width="7.875" style="129" bestFit="1" customWidth="1"/>
    <col min="13582" max="13583" width="7.625" style="129" bestFit="1" customWidth="1"/>
    <col min="13584" max="13584" width="7.75" style="129" customWidth="1"/>
    <col min="13585" max="13585" width="13" style="129" bestFit="1" customWidth="1"/>
    <col min="13586" max="13586" width="12.125" style="129" customWidth="1"/>
    <col min="13587" max="13587" width="5.375" style="129" customWidth="1"/>
    <col min="13588" max="13588" width="15.5" style="129" customWidth="1"/>
    <col min="13589" max="13589" width="9.875" style="129" bestFit="1" customWidth="1"/>
    <col min="13590" max="13591" width="7.375" style="129" bestFit="1" customWidth="1"/>
    <col min="13592" max="13825" width="9" style="129"/>
    <col min="13826" max="13826" width="14.25" style="129" customWidth="1"/>
    <col min="13827" max="13827" width="3.5" style="129" bestFit="1" customWidth="1"/>
    <col min="13828" max="13828" width="34.375" style="129" customWidth="1"/>
    <col min="13829" max="13829" width="12.5" style="129" bestFit="1" customWidth="1"/>
    <col min="13830" max="13830" width="14.625" style="129" customWidth="1"/>
    <col min="13831" max="13831" width="11.75" style="129" customWidth="1"/>
    <col min="13832" max="13832" width="6.75" style="129" customWidth="1"/>
    <col min="13833" max="13833" width="10.875" style="129" bestFit="1" customWidth="1"/>
    <col min="13834" max="13834" width="9.375" style="129" bestFit="1" customWidth="1"/>
    <col min="13835" max="13835" width="6.25" style="129" bestFit="1" customWidth="1"/>
    <col min="13836" max="13836" width="5.25" style="129" bestFit="1" customWidth="1"/>
    <col min="13837" max="13837" width="7.875" style="129" bestFit="1" customWidth="1"/>
    <col min="13838" max="13839" width="7.625" style="129" bestFit="1" customWidth="1"/>
    <col min="13840" max="13840" width="7.75" style="129" customWidth="1"/>
    <col min="13841" max="13841" width="13" style="129" bestFit="1" customWidth="1"/>
    <col min="13842" max="13842" width="12.125" style="129" customWidth="1"/>
    <col min="13843" max="13843" width="5.375" style="129" customWidth="1"/>
    <col min="13844" max="13844" width="15.5" style="129" customWidth="1"/>
    <col min="13845" max="13845" width="9.875" style="129" bestFit="1" customWidth="1"/>
    <col min="13846" max="13847" width="7.375" style="129" bestFit="1" customWidth="1"/>
    <col min="13848" max="14081" width="9" style="129"/>
    <col min="14082" max="14082" width="14.25" style="129" customWidth="1"/>
    <col min="14083" max="14083" width="3.5" style="129" bestFit="1" customWidth="1"/>
    <col min="14084" max="14084" width="34.375" style="129" customWidth="1"/>
    <col min="14085" max="14085" width="12.5" style="129" bestFit="1" customWidth="1"/>
    <col min="14086" max="14086" width="14.625" style="129" customWidth="1"/>
    <col min="14087" max="14087" width="11.75" style="129" customWidth="1"/>
    <col min="14088" max="14088" width="6.75" style="129" customWidth="1"/>
    <col min="14089" max="14089" width="10.875" style="129" bestFit="1" customWidth="1"/>
    <col min="14090" max="14090" width="9.375" style="129" bestFit="1" customWidth="1"/>
    <col min="14091" max="14091" width="6.25" style="129" bestFit="1" customWidth="1"/>
    <col min="14092" max="14092" width="5.25" style="129" bestFit="1" customWidth="1"/>
    <col min="14093" max="14093" width="7.875" style="129" bestFit="1" customWidth="1"/>
    <col min="14094" max="14095" width="7.625" style="129" bestFit="1" customWidth="1"/>
    <col min="14096" max="14096" width="7.75" style="129" customWidth="1"/>
    <col min="14097" max="14097" width="13" style="129" bestFit="1" customWidth="1"/>
    <col min="14098" max="14098" width="12.125" style="129" customWidth="1"/>
    <col min="14099" max="14099" width="5.375" style="129" customWidth="1"/>
    <col min="14100" max="14100" width="15.5" style="129" customWidth="1"/>
    <col min="14101" max="14101" width="9.875" style="129" bestFit="1" customWidth="1"/>
    <col min="14102" max="14103" width="7.375" style="129" bestFit="1" customWidth="1"/>
    <col min="14104" max="14337" width="9" style="129"/>
    <col min="14338" max="14338" width="14.25" style="129" customWidth="1"/>
    <col min="14339" max="14339" width="3.5" style="129" bestFit="1" customWidth="1"/>
    <col min="14340" max="14340" width="34.375" style="129" customWidth="1"/>
    <col min="14341" max="14341" width="12.5" style="129" bestFit="1" customWidth="1"/>
    <col min="14342" max="14342" width="14.625" style="129" customWidth="1"/>
    <col min="14343" max="14343" width="11.75" style="129" customWidth="1"/>
    <col min="14344" max="14344" width="6.75" style="129" customWidth="1"/>
    <col min="14345" max="14345" width="10.875" style="129" bestFit="1" customWidth="1"/>
    <col min="14346" max="14346" width="9.375" style="129" bestFit="1" customWidth="1"/>
    <col min="14347" max="14347" width="6.25" style="129" bestFit="1" customWidth="1"/>
    <col min="14348" max="14348" width="5.25" style="129" bestFit="1" customWidth="1"/>
    <col min="14349" max="14349" width="7.875" style="129" bestFit="1" customWidth="1"/>
    <col min="14350" max="14351" width="7.625" style="129" bestFit="1" customWidth="1"/>
    <col min="14352" max="14352" width="7.75" style="129" customWidth="1"/>
    <col min="14353" max="14353" width="13" style="129" bestFit="1" customWidth="1"/>
    <col min="14354" max="14354" width="12.125" style="129" customWidth="1"/>
    <col min="14355" max="14355" width="5.375" style="129" customWidth="1"/>
    <col min="14356" max="14356" width="15.5" style="129" customWidth="1"/>
    <col min="14357" max="14357" width="9.875" style="129" bestFit="1" customWidth="1"/>
    <col min="14358" max="14359" width="7.375" style="129" bestFit="1" customWidth="1"/>
    <col min="14360" max="14593" width="9" style="129"/>
    <col min="14594" max="14594" width="14.25" style="129" customWidth="1"/>
    <col min="14595" max="14595" width="3.5" style="129" bestFit="1" customWidth="1"/>
    <col min="14596" max="14596" width="34.375" style="129" customWidth="1"/>
    <col min="14597" max="14597" width="12.5" style="129" bestFit="1" customWidth="1"/>
    <col min="14598" max="14598" width="14.625" style="129" customWidth="1"/>
    <col min="14599" max="14599" width="11.75" style="129" customWidth="1"/>
    <col min="14600" max="14600" width="6.75" style="129" customWidth="1"/>
    <col min="14601" max="14601" width="10.875" style="129" bestFit="1" customWidth="1"/>
    <col min="14602" max="14602" width="9.375" style="129" bestFit="1" customWidth="1"/>
    <col min="14603" max="14603" width="6.25" style="129" bestFit="1" customWidth="1"/>
    <col min="14604" max="14604" width="5.25" style="129" bestFit="1" customWidth="1"/>
    <col min="14605" max="14605" width="7.875" style="129" bestFit="1" customWidth="1"/>
    <col min="14606" max="14607" width="7.625" style="129" bestFit="1" customWidth="1"/>
    <col min="14608" max="14608" width="7.75" style="129" customWidth="1"/>
    <col min="14609" max="14609" width="13" style="129" bestFit="1" customWidth="1"/>
    <col min="14610" max="14610" width="12.125" style="129" customWidth="1"/>
    <col min="14611" max="14611" width="5.375" style="129" customWidth="1"/>
    <col min="14612" max="14612" width="15.5" style="129" customWidth="1"/>
    <col min="14613" max="14613" width="9.875" style="129" bestFit="1" customWidth="1"/>
    <col min="14614" max="14615" width="7.375" style="129" bestFit="1" customWidth="1"/>
    <col min="14616" max="14849" width="9" style="129"/>
    <col min="14850" max="14850" width="14.25" style="129" customWidth="1"/>
    <col min="14851" max="14851" width="3.5" style="129" bestFit="1" customWidth="1"/>
    <col min="14852" max="14852" width="34.375" style="129" customWidth="1"/>
    <col min="14853" max="14853" width="12.5" style="129" bestFit="1" customWidth="1"/>
    <col min="14854" max="14854" width="14.625" style="129" customWidth="1"/>
    <col min="14855" max="14855" width="11.75" style="129" customWidth="1"/>
    <col min="14856" max="14856" width="6.75" style="129" customWidth="1"/>
    <col min="14857" max="14857" width="10.875" style="129" bestFit="1" customWidth="1"/>
    <col min="14858" max="14858" width="9.375" style="129" bestFit="1" customWidth="1"/>
    <col min="14859" max="14859" width="6.25" style="129" bestFit="1" customWidth="1"/>
    <col min="14860" max="14860" width="5.25" style="129" bestFit="1" customWidth="1"/>
    <col min="14861" max="14861" width="7.875" style="129" bestFit="1" customWidth="1"/>
    <col min="14862" max="14863" width="7.625" style="129" bestFit="1" customWidth="1"/>
    <col min="14864" max="14864" width="7.75" style="129" customWidth="1"/>
    <col min="14865" max="14865" width="13" style="129" bestFit="1" customWidth="1"/>
    <col min="14866" max="14866" width="12.125" style="129" customWidth="1"/>
    <col min="14867" max="14867" width="5.375" style="129" customWidth="1"/>
    <col min="14868" max="14868" width="15.5" style="129" customWidth="1"/>
    <col min="14869" max="14869" width="9.875" style="129" bestFit="1" customWidth="1"/>
    <col min="14870" max="14871" width="7.375" style="129" bestFit="1" customWidth="1"/>
    <col min="14872" max="15105" width="9" style="129"/>
    <col min="15106" max="15106" width="14.25" style="129" customWidth="1"/>
    <col min="15107" max="15107" width="3.5" style="129" bestFit="1" customWidth="1"/>
    <col min="15108" max="15108" width="34.375" style="129" customWidth="1"/>
    <col min="15109" max="15109" width="12.5" style="129" bestFit="1" customWidth="1"/>
    <col min="15110" max="15110" width="14.625" style="129" customWidth="1"/>
    <col min="15111" max="15111" width="11.75" style="129" customWidth="1"/>
    <col min="15112" max="15112" width="6.75" style="129" customWidth="1"/>
    <col min="15113" max="15113" width="10.875" style="129" bestFit="1" customWidth="1"/>
    <col min="15114" max="15114" width="9.375" style="129" bestFit="1" customWidth="1"/>
    <col min="15115" max="15115" width="6.25" style="129" bestFit="1" customWidth="1"/>
    <col min="15116" max="15116" width="5.25" style="129" bestFit="1" customWidth="1"/>
    <col min="15117" max="15117" width="7.875" style="129" bestFit="1" customWidth="1"/>
    <col min="15118" max="15119" width="7.625" style="129" bestFit="1" customWidth="1"/>
    <col min="15120" max="15120" width="7.75" style="129" customWidth="1"/>
    <col min="15121" max="15121" width="13" style="129" bestFit="1" customWidth="1"/>
    <col min="15122" max="15122" width="12.125" style="129" customWidth="1"/>
    <col min="15123" max="15123" width="5.375" style="129" customWidth="1"/>
    <col min="15124" max="15124" width="15.5" style="129" customWidth="1"/>
    <col min="15125" max="15125" width="9.875" style="129" bestFit="1" customWidth="1"/>
    <col min="15126" max="15127" width="7.375" style="129" bestFit="1" customWidth="1"/>
    <col min="15128" max="15361" width="9" style="129"/>
    <col min="15362" max="15362" width="14.25" style="129" customWidth="1"/>
    <col min="15363" max="15363" width="3.5" style="129" bestFit="1" customWidth="1"/>
    <col min="15364" max="15364" width="34.375" style="129" customWidth="1"/>
    <col min="15365" max="15365" width="12.5" style="129" bestFit="1" customWidth="1"/>
    <col min="15366" max="15366" width="14.625" style="129" customWidth="1"/>
    <col min="15367" max="15367" width="11.75" style="129" customWidth="1"/>
    <col min="15368" max="15368" width="6.75" style="129" customWidth="1"/>
    <col min="15369" max="15369" width="10.875" style="129" bestFit="1" customWidth="1"/>
    <col min="15370" max="15370" width="9.375" style="129" bestFit="1" customWidth="1"/>
    <col min="15371" max="15371" width="6.25" style="129" bestFit="1" customWidth="1"/>
    <col min="15372" max="15372" width="5.25" style="129" bestFit="1" customWidth="1"/>
    <col min="15373" max="15373" width="7.875" style="129" bestFit="1" customWidth="1"/>
    <col min="15374" max="15375" width="7.625" style="129" bestFit="1" customWidth="1"/>
    <col min="15376" max="15376" width="7.75" style="129" customWidth="1"/>
    <col min="15377" max="15377" width="13" style="129" bestFit="1" customWidth="1"/>
    <col min="15378" max="15378" width="12.125" style="129" customWidth="1"/>
    <col min="15379" max="15379" width="5.375" style="129" customWidth="1"/>
    <col min="15380" max="15380" width="15.5" style="129" customWidth="1"/>
    <col min="15381" max="15381" width="9.875" style="129" bestFit="1" customWidth="1"/>
    <col min="15382" max="15383" width="7.375" style="129" bestFit="1" customWidth="1"/>
    <col min="15384" max="15617" width="9" style="129"/>
    <col min="15618" max="15618" width="14.25" style="129" customWidth="1"/>
    <col min="15619" max="15619" width="3.5" style="129" bestFit="1" customWidth="1"/>
    <col min="15620" max="15620" width="34.375" style="129" customWidth="1"/>
    <col min="15621" max="15621" width="12.5" style="129" bestFit="1" customWidth="1"/>
    <col min="15622" max="15622" width="14.625" style="129" customWidth="1"/>
    <col min="15623" max="15623" width="11.75" style="129" customWidth="1"/>
    <col min="15624" max="15624" width="6.75" style="129" customWidth="1"/>
    <col min="15625" max="15625" width="10.875" style="129" bestFit="1" customWidth="1"/>
    <col min="15626" max="15626" width="9.375" style="129" bestFit="1" customWidth="1"/>
    <col min="15627" max="15627" width="6.25" style="129" bestFit="1" customWidth="1"/>
    <col min="15628" max="15628" width="5.25" style="129" bestFit="1" customWidth="1"/>
    <col min="15629" max="15629" width="7.875" style="129" bestFit="1" customWidth="1"/>
    <col min="15630" max="15631" width="7.625" style="129" bestFit="1" customWidth="1"/>
    <col min="15632" max="15632" width="7.75" style="129" customWidth="1"/>
    <col min="15633" max="15633" width="13" style="129" bestFit="1" customWidth="1"/>
    <col min="15634" max="15634" width="12.125" style="129" customWidth="1"/>
    <col min="15635" max="15635" width="5.375" style="129" customWidth="1"/>
    <col min="15636" max="15636" width="15.5" style="129" customWidth="1"/>
    <col min="15637" max="15637" width="9.875" style="129" bestFit="1" customWidth="1"/>
    <col min="15638" max="15639" width="7.375" style="129" bestFit="1" customWidth="1"/>
    <col min="15640" max="15873" width="9" style="129"/>
    <col min="15874" max="15874" width="14.25" style="129" customWidth="1"/>
    <col min="15875" max="15875" width="3.5" style="129" bestFit="1" customWidth="1"/>
    <col min="15876" max="15876" width="34.375" style="129" customWidth="1"/>
    <col min="15877" max="15877" width="12.5" style="129" bestFit="1" customWidth="1"/>
    <col min="15878" max="15878" width="14.625" style="129" customWidth="1"/>
    <col min="15879" max="15879" width="11.75" style="129" customWidth="1"/>
    <col min="15880" max="15880" width="6.75" style="129" customWidth="1"/>
    <col min="15881" max="15881" width="10.875" style="129" bestFit="1" customWidth="1"/>
    <col min="15882" max="15882" width="9.375" style="129" bestFit="1" customWidth="1"/>
    <col min="15883" max="15883" width="6.25" style="129" bestFit="1" customWidth="1"/>
    <col min="15884" max="15884" width="5.25" style="129" bestFit="1" customWidth="1"/>
    <col min="15885" max="15885" width="7.875" style="129" bestFit="1" customWidth="1"/>
    <col min="15886" max="15887" width="7.625" style="129" bestFit="1" customWidth="1"/>
    <col min="15888" max="15888" width="7.75" style="129" customWidth="1"/>
    <col min="15889" max="15889" width="13" style="129" bestFit="1" customWidth="1"/>
    <col min="15890" max="15890" width="12.125" style="129" customWidth="1"/>
    <col min="15891" max="15891" width="5.375" style="129" customWidth="1"/>
    <col min="15892" max="15892" width="15.5" style="129" customWidth="1"/>
    <col min="15893" max="15893" width="9.875" style="129" bestFit="1" customWidth="1"/>
    <col min="15894" max="15895" width="7.375" style="129" bestFit="1" customWidth="1"/>
    <col min="15896" max="16129" width="9" style="129"/>
    <col min="16130" max="16130" width="14.25" style="129" customWidth="1"/>
    <col min="16131" max="16131" width="3.5" style="129" bestFit="1" customWidth="1"/>
    <col min="16132" max="16132" width="34.375" style="129" customWidth="1"/>
    <col min="16133" max="16133" width="12.5" style="129" bestFit="1" customWidth="1"/>
    <col min="16134" max="16134" width="14.625" style="129" customWidth="1"/>
    <col min="16135" max="16135" width="11.75" style="129" customWidth="1"/>
    <col min="16136" max="16136" width="6.75" style="129" customWidth="1"/>
    <col min="16137" max="16137" width="10.875" style="129" bestFit="1" customWidth="1"/>
    <col min="16138" max="16138" width="9.375" style="129" bestFit="1" customWidth="1"/>
    <col min="16139" max="16139" width="6.25" style="129" bestFit="1" customWidth="1"/>
    <col min="16140" max="16140" width="5.25" style="129" bestFit="1" customWidth="1"/>
    <col min="16141" max="16141" width="7.875" style="129" bestFit="1" customWidth="1"/>
    <col min="16142" max="16143" width="7.625" style="129" bestFit="1" customWidth="1"/>
    <col min="16144" max="16144" width="7.75" style="129" customWidth="1"/>
    <col min="16145" max="16145" width="13" style="129" bestFit="1" customWidth="1"/>
    <col min="16146" max="16146" width="12.125" style="129" customWidth="1"/>
    <col min="16147" max="16147" width="5.375" style="129" customWidth="1"/>
    <col min="16148" max="16148" width="15.5" style="129" customWidth="1"/>
    <col min="16149" max="16149" width="9.875" style="129" bestFit="1" customWidth="1"/>
    <col min="16150" max="16151" width="7.375" style="129" bestFit="1" customWidth="1"/>
    <col min="16152" max="16384" width="9" style="129"/>
  </cols>
  <sheetData>
    <row r="1" spans="1:34" ht="21.75" customHeight="1" x14ac:dyDescent="0.25">
      <c r="A1" s="273"/>
      <c r="B1" s="273"/>
      <c r="R1" s="272"/>
    </row>
    <row r="2" spans="1:34" ht="15" x14ac:dyDescent="0.2">
      <c r="F2" s="271"/>
      <c r="J2" s="267" t="s">
        <v>0</v>
      </c>
      <c r="K2" s="267"/>
      <c r="L2" s="267"/>
      <c r="M2" s="267"/>
      <c r="N2" s="267"/>
      <c r="O2" s="267"/>
      <c r="P2" s="267"/>
      <c r="Q2" s="267"/>
      <c r="R2" s="270"/>
      <c r="S2" s="270"/>
      <c r="T2" s="270"/>
      <c r="U2" s="270"/>
      <c r="V2" s="270"/>
      <c r="X2" s="266" t="s">
        <v>189</v>
      </c>
    </row>
    <row r="3" spans="1:34" ht="23.25" customHeight="1" x14ac:dyDescent="0.25">
      <c r="A3" s="269" t="s">
        <v>2</v>
      </c>
      <c r="B3" s="268"/>
      <c r="J3" s="267"/>
      <c r="R3" s="266"/>
      <c r="S3" s="265" t="s">
        <v>3</v>
      </c>
      <c r="T3" s="265"/>
      <c r="U3" s="265"/>
      <c r="V3" s="265"/>
      <c r="W3" s="265"/>
      <c r="X3" s="265"/>
      <c r="AA3" s="264" t="s">
        <v>4</v>
      </c>
      <c r="AB3" s="263"/>
      <c r="AC3" s="262" t="s">
        <v>5</v>
      </c>
      <c r="AD3" s="260"/>
      <c r="AE3" s="260"/>
      <c r="AF3" s="261" t="s">
        <v>6</v>
      </c>
      <c r="AG3" s="260"/>
      <c r="AH3" s="259"/>
    </row>
    <row r="4" spans="1:34" ht="12" thickBot="1" x14ac:dyDescent="0.25">
      <c r="A4" s="225" t="s">
        <v>7</v>
      </c>
      <c r="B4" s="255" t="s">
        <v>8</v>
      </c>
      <c r="C4" s="258"/>
      <c r="D4" s="257"/>
      <c r="E4" s="256"/>
      <c r="F4" s="255" t="s">
        <v>9</v>
      </c>
      <c r="G4" s="254"/>
      <c r="H4" s="226" t="s">
        <v>10</v>
      </c>
      <c r="I4" s="227" t="s">
        <v>11</v>
      </c>
      <c r="J4" s="253" t="s">
        <v>12</v>
      </c>
      <c r="K4" s="252" t="s">
        <v>13</v>
      </c>
      <c r="L4" s="251"/>
      <c r="M4" s="251"/>
      <c r="N4" s="251"/>
      <c r="O4" s="250"/>
      <c r="P4" s="226" t="s">
        <v>14</v>
      </c>
      <c r="Q4" s="249" t="s">
        <v>15</v>
      </c>
      <c r="R4" s="248"/>
      <c r="S4" s="247"/>
      <c r="T4" s="246" t="s">
        <v>16</v>
      </c>
      <c r="U4" s="245" t="s">
        <v>17</v>
      </c>
      <c r="V4" s="226" t="s">
        <v>18</v>
      </c>
      <c r="W4" s="244" t="s">
        <v>19</v>
      </c>
      <c r="X4" s="243"/>
      <c r="AA4" s="213" t="s">
        <v>20</v>
      </c>
      <c r="AB4" s="213" t="s">
        <v>21</v>
      </c>
      <c r="AC4" s="242" t="s">
        <v>22</v>
      </c>
      <c r="AD4" s="241" t="s">
        <v>23</v>
      </c>
      <c r="AE4" s="241" t="s">
        <v>24</v>
      </c>
      <c r="AF4" s="242" t="s">
        <v>22</v>
      </c>
      <c r="AG4" s="241" t="s">
        <v>23</v>
      </c>
      <c r="AH4" s="241" t="s">
        <v>25</v>
      </c>
    </row>
    <row r="5" spans="1:34" x14ac:dyDescent="0.2">
      <c r="A5" s="215"/>
      <c r="B5" s="222"/>
      <c r="C5" s="223"/>
      <c r="D5" s="240"/>
      <c r="E5" s="239"/>
      <c r="F5" s="209"/>
      <c r="G5" s="238"/>
      <c r="H5" s="215"/>
      <c r="I5" s="215"/>
      <c r="J5" s="222"/>
      <c r="K5" s="237" t="s">
        <v>26</v>
      </c>
      <c r="L5" s="236" t="s">
        <v>27</v>
      </c>
      <c r="M5" s="235" t="s">
        <v>188</v>
      </c>
      <c r="N5" s="234" t="s">
        <v>29</v>
      </c>
      <c r="O5" s="233" t="s">
        <v>30</v>
      </c>
      <c r="P5" s="218"/>
      <c r="Q5" s="232"/>
      <c r="R5" s="231"/>
      <c r="S5" s="230"/>
      <c r="T5" s="229"/>
      <c r="U5" s="216"/>
      <c r="V5" s="215"/>
      <c r="W5" s="226" t="s">
        <v>23</v>
      </c>
      <c r="X5" s="226" t="s">
        <v>24</v>
      </c>
      <c r="AA5" s="213"/>
      <c r="AB5" s="213"/>
      <c r="AC5" s="212"/>
      <c r="AD5" s="211"/>
      <c r="AE5" s="211"/>
      <c r="AF5" s="212"/>
      <c r="AG5" s="211"/>
      <c r="AH5" s="211"/>
    </row>
    <row r="6" spans="1:34" x14ac:dyDescent="0.2">
      <c r="A6" s="215"/>
      <c r="B6" s="222"/>
      <c r="C6" s="223"/>
      <c r="D6" s="225" t="s">
        <v>31</v>
      </c>
      <c r="E6" s="228" t="s">
        <v>32</v>
      </c>
      <c r="F6" s="225" t="s">
        <v>31</v>
      </c>
      <c r="G6" s="227" t="s">
        <v>33</v>
      </c>
      <c r="H6" s="215"/>
      <c r="I6" s="215"/>
      <c r="J6" s="222"/>
      <c r="K6" s="220"/>
      <c r="L6" s="221"/>
      <c r="M6" s="220"/>
      <c r="N6" s="219"/>
      <c r="O6" s="219"/>
      <c r="P6" s="218"/>
      <c r="Q6" s="226" t="s">
        <v>34</v>
      </c>
      <c r="R6" s="226" t="s">
        <v>35</v>
      </c>
      <c r="S6" s="225" t="s">
        <v>36</v>
      </c>
      <c r="T6" s="224" t="s">
        <v>37</v>
      </c>
      <c r="U6" s="216"/>
      <c r="V6" s="215"/>
      <c r="W6" s="214"/>
      <c r="X6" s="214"/>
      <c r="AA6" s="213"/>
      <c r="AB6" s="213"/>
      <c r="AC6" s="212"/>
      <c r="AD6" s="211"/>
      <c r="AE6" s="211"/>
      <c r="AF6" s="212"/>
      <c r="AG6" s="211"/>
      <c r="AH6" s="211"/>
    </row>
    <row r="7" spans="1:34" x14ac:dyDescent="0.2">
      <c r="A7" s="215"/>
      <c r="B7" s="222"/>
      <c r="C7" s="223"/>
      <c r="D7" s="215"/>
      <c r="E7" s="215"/>
      <c r="F7" s="215"/>
      <c r="G7" s="215"/>
      <c r="H7" s="215"/>
      <c r="I7" s="215"/>
      <c r="J7" s="222"/>
      <c r="K7" s="220"/>
      <c r="L7" s="221"/>
      <c r="M7" s="220"/>
      <c r="N7" s="219"/>
      <c r="O7" s="219"/>
      <c r="P7" s="218"/>
      <c r="Q7" s="218"/>
      <c r="R7" s="218"/>
      <c r="S7" s="215"/>
      <c r="T7" s="217"/>
      <c r="U7" s="216"/>
      <c r="V7" s="215"/>
      <c r="W7" s="214"/>
      <c r="X7" s="214"/>
      <c r="AA7" s="213"/>
      <c r="AB7" s="213"/>
      <c r="AC7" s="212"/>
      <c r="AD7" s="211"/>
      <c r="AE7" s="211"/>
      <c r="AF7" s="212"/>
      <c r="AG7" s="211"/>
      <c r="AH7" s="211"/>
    </row>
    <row r="8" spans="1:34" ht="24" customHeight="1" x14ac:dyDescent="0.2">
      <c r="A8" s="202"/>
      <c r="B8" s="209"/>
      <c r="C8" s="210"/>
      <c r="D8" s="202"/>
      <c r="E8" s="202"/>
      <c r="F8" s="202"/>
      <c r="G8" s="202"/>
      <c r="H8" s="202"/>
      <c r="I8" s="202"/>
      <c r="J8" s="209"/>
      <c r="K8" s="207"/>
      <c r="L8" s="208"/>
      <c r="M8" s="207"/>
      <c r="N8" s="206"/>
      <c r="O8" s="206"/>
      <c r="P8" s="205"/>
      <c r="Q8" s="205"/>
      <c r="R8" s="205"/>
      <c r="S8" s="202"/>
      <c r="T8" s="204"/>
      <c r="U8" s="203"/>
      <c r="V8" s="202"/>
      <c r="W8" s="201"/>
      <c r="X8" s="201"/>
      <c r="Z8" s="200" t="s">
        <v>32</v>
      </c>
      <c r="AA8" s="199"/>
      <c r="AB8" s="199"/>
      <c r="AC8" s="198"/>
      <c r="AD8" s="197"/>
      <c r="AE8" s="197"/>
      <c r="AF8" s="198"/>
      <c r="AG8" s="197"/>
      <c r="AH8" s="197"/>
    </row>
    <row r="9" spans="1:34" ht="52.5" x14ac:dyDescent="0.2">
      <c r="A9" s="196" t="s">
        <v>187</v>
      </c>
      <c r="B9" s="195"/>
      <c r="C9" s="194" t="s">
        <v>186</v>
      </c>
      <c r="D9" s="184" t="s">
        <v>171</v>
      </c>
      <c r="E9" s="183" t="s">
        <v>184</v>
      </c>
      <c r="F9" s="175" t="s">
        <v>150</v>
      </c>
      <c r="G9" s="175">
        <v>2.754</v>
      </c>
      <c r="H9" s="175" t="s">
        <v>160</v>
      </c>
      <c r="I9" s="175">
        <v>2180</v>
      </c>
      <c r="J9" s="182">
        <v>5</v>
      </c>
      <c r="K9" s="193">
        <v>11.2</v>
      </c>
      <c r="L9" s="192">
        <f>IF(K9&gt;0,1/K9*37.7*68.6,"")</f>
        <v>230.91249999999999</v>
      </c>
      <c r="M9" s="179">
        <v>9.6</v>
      </c>
      <c r="N9" s="178">
        <v>13.1</v>
      </c>
      <c r="O9" s="178">
        <v>18.899999999999999</v>
      </c>
      <c r="P9" s="175" t="s">
        <v>129</v>
      </c>
      <c r="Q9" s="175" t="s">
        <v>128</v>
      </c>
      <c r="R9" s="175" t="s">
        <v>127</v>
      </c>
      <c r="S9" s="175"/>
      <c r="T9" s="191"/>
      <c r="U9" s="176">
        <v>116</v>
      </c>
      <c r="V9" s="175"/>
      <c r="W9" s="175">
        <v>59</v>
      </c>
      <c r="X9" s="175" t="s">
        <v>185</v>
      </c>
      <c r="Y9" s="174"/>
      <c r="Z9" s="173" t="s">
        <v>184</v>
      </c>
      <c r="AA9" s="172">
        <v>2180</v>
      </c>
      <c r="AB9" s="172"/>
      <c r="AC9" s="171" t="s">
        <v>183</v>
      </c>
      <c r="AD9" s="169">
        <f>IF(K9="","",ROUNDDOWN(K9/AC9*100,0))</f>
        <v>59</v>
      </c>
      <c r="AE9" s="169" t="str">
        <f>IF(AD9="","",IF(AD9&gt;=125,"★7.5",IF(AD9&gt;=120,"★7.0",IF(AD9&gt;=115,"★6.5",IF(AD9&gt;=110,"★6.0",IF(AD9&gt;=105,"★5.5",IF(AD9&gt;=100,"★5.0",IF(AD9&gt;=95,"★4.5",IF(AD9&gt;=90,"★4.0",IF(AD9&gt;=85,"★3.5",IF(AD9&gt;=80,"★3.0",IF(AD9&gt;=75,"★2.5",IF(AD9&gt;=70,"★2.0",IF(AD9&gt;=65,"★1.5",IF(AD9&gt;=60,"★1.0",IF(AD9&gt;=55,"★0.5"," "))))))))))))))))</f>
        <v>★0.5</v>
      </c>
      <c r="AF9" s="170" t="str">
        <f>IF(AB9="","",ROUNDUP(ROUND(IF(AB9&gt;=2759,9.5,IF(AB9&lt;2759,(-2.47/1000000*AB9*AB9)-(8.52/10000*AB9)+30.65)),1)*1.1,1))</f>
        <v/>
      </c>
      <c r="AG9" s="169" t="str">
        <f>IF(AF9="","",IF(K9="","",ROUNDDOWN(K9/AF9*100,0)))</f>
        <v/>
      </c>
      <c r="AH9" s="169" t="str">
        <f>IF(AG9="","",IF(AG9&gt;=125,"★7.5",IF(AG9&gt;=120,"★7.0",IF(AG9&gt;=115,"★6.5",IF(AG9&gt;=110,"★6.0",IF(AG9&gt;=105,"★5.5",IF(AG9&gt;=100,"★5.0",IF(AG9&gt;=95,"★4.5",IF(AG9&gt;=90,"★4.0",IF(AG9&gt;=85,"★3.5",IF(AG9&gt;=80,"★3.0",IF(AG9&gt;=75,"★2.5",IF(AG9&gt;=70,"★2.0",IF(AG9&gt;=65,"★1.5",IF(AG9&gt;=60,"★1.0",IF(AG9&gt;=55,"★0.5"," "))))))))))))))))</f>
        <v/>
      </c>
    </row>
    <row r="10" spans="1:34" ht="52.5" x14ac:dyDescent="0.2">
      <c r="A10" s="190"/>
      <c r="B10" s="189"/>
      <c r="C10" s="188"/>
      <c r="D10" s="184" t="s">
        <v>171</v>
      </c>
      <c r="E10" s="183" t="s">
        <v>179</v>
      </c>
      <c r="F10" s="175" t="s">
        <v>150</v>
      </c>
      <c r="G10" s="175">
        <v>2.754</v>
      </c>
      <c r="H10" s="175" t="s">
        <v>160</v>
      </c>
      <c r="I10" s="175" t="s">
        <v>182</v>
      </c>
      <c r="J10" s="182" t="s">
        <v>176</v>
      </c>
      <c r="K10" s="181">
        <v>11.2</v>
      </c>
      <c r="L10" s="180">
        <f>IF(K10&gt;0,1/K10*37.7*68.6,"")</f>
        <v>230.91249999999999</v>
      </c>
      <c r="M10" s="179">
        <v>9.6</v>
      </c>
      <c r="N10" s="178">
        <v>13.1</v>
      </c>
      <c r="O10" s="178" t="s">
        <v>181</v>
      </c>
      <c r="P10" s="175" t="s">
        <v>129</v>
      </c>
      <c r="Q10" s="175" t="s">
        <v>128</v>
      </c>
      <c r="R10" s="175" t="s">
        <v>127</v>
      </c>
      <c r="S10" s="175"/>
      <c r="T10" s="177"/>
      <c r="U10" s="176">
        <v>116</v>
      </c>
      <c r="V10" s="175"/>
      <c r="W10" s="175" t="s">
        <v>180</v>
      </c>
      <c r="X10" s="175" t="s">
        <v>174</v>
      </c>
      <c r="Y10" s="174"/>
      <c r="Z10" s="173" t="s">
        <v>179</v>
      </c>
      <c r="AA10" s="172">
        <v>2190</v>
      </c>
      <c r="AB10" s="172"/>
      <c r="AC10" s="171" t="s">
        <v>178</v>
      </c>
      <c r="AD10" s="169">
        <f>IF(K10="","",ROUNDDOWN(K10/AC10*100,0))</f>
        <v>60</v>
      </c>
      <c r="AE10" s="169" t="str">
        <f>IF(AD10="","",IF(AD10&gt;=125,"★7.5",IF(AD10&gt;=120,"★7.0",IF(AD10&gt;=115,"★6.5",IF(AD10&gt;=110,"★6.0",IF(AD10&gt;=105,"★5.5",IF(AD10&gt;=100,"★5.0",IF(AD10&gt;=95,"★4.5",IF(AD10&gt;=90,"★4.0",IF(AD10&gt;=85,"★3.5",IF(AD10&gt;=80,"★3.0",IF(AD10&gt;=75,"★2.5",IF(AD10&gt;=70,"★2.0",IF(AD10&gt;=65,"★1.5",IF(AD10&gt;=60,"★1.0",IF(AD10&gt;=55,"★0.5"," "))))))))))))))))</f>
        <v>★1.0</v>
      </c>
      <c r="AF10" s="170" t="str">
        <f>IF(AB10="","",ROUNDUP(ROUND(IF(AB10&gt;=2759,9.5,IF(AB10&lt;2759,(-2.47/1000000*AB10*AB10)-(8.52/10000*AB10)+30.65)),1)*1.1,1))</f>
        <v/>
      </c>
      <c r="AG10" s="169" t="str">
        <f>IF(AF10="","",IF(K10="","",ROUNDDOWN(K10/AF10*100,0)))</f>
        <v/>
      </c>
      <c r="AH10" s="169" t="str">
        <f>IF(AG10="","",IF(AG10&gt;=125,"★7.5",IF(AG10&gt;=120,"★7.0",IF(AG10&gt;=115,"★6.5",IF(AG10&gt;=110,"★6.0",IF(AG10&gt;=105,"★5.5",IF(AG10&gt;=100,"★5.0",IF(AG10&gt;=95,"★4.5",IF(AG10&gt;=90,"★4.0",IF(AG10&gt;=85,"★3.5",IF(AG10&gt;=80,"★3.0",IF(AG10&gt;=75,"★2.5",IF(AG10&gt;=70,"★2.0",IF(AG10&gt;=65,"★1.5",IF(AG10&gt;=60,"★1.0",IF(AG10&gt;=55,"★0.5"," "))))))))))))))))</f>
        <v/>
      </c>
    </row>
    <row r="11" spans="1:34" ht="52.5" x14ac:dyDescent="0.2">
      <c r="A11" s="190"/>
      <c r="B11" s="189"/>
      <c r="C11" s="188"/>
      <c r="D11" s="184" t="s">
        <v>171</v>
      </c>
      <c r="E11" s="183" t="s">
        <v>173</v>
      </c>
      <c r="F11" s="175" t="s">
        <v>150</v>
      </c>
      <c r="G11" s="175">
        <v>2.754</v>
      </c>
      <c r="H11" s="175" t="s">
        <v>160</v>
      </c>
      <c r="I11" s="175" t="s">
        <v>177</v>
      </c>
      <c r="J11" s="182" t="s">
        <v>176</v>
      </c>
      <c r="K11" s="181">
        <v>11.2</v>
      </c>
      <c r="L11" s="180">
        <f>IF(K11&gt;0,1/K11*37.7*68.6,"")</f>
        <v>230.91249999999999</v>
      </c>
      <c r="M11" s="179">
        <v>8.1999999999999993</v>
      </c>
      <c r="N11" s="178">
        <v>11.7</v>
      </c>
      <c r="O11" s="178" t="s">
        <v>175</v>
      </c>
      <c r="P11" s="175" t="s">
        <v>129</v>
      </c>
      <c r="Q11" s="175" t="s">
        <v>128</v>
      </c>
      <c r="R11" s="175" t="s">
        <v>127</v>
      </c>
      <c r="S11" s="175"/>
      <c r="T11" s="177"/>
      <c r="U11" s="176">
        <v>136</v>
      </c>
      <c r="V11" s="175"/>
      <c r="W11" s="175">
        <v>64</v>
      </c>
      <c r="X11" s="175" t="s">
        <v>174</v>
      </c>
      <c r="Y11" s="174"/>
      <c r="Z11" s="173" t="s">
        <v>173</v>
      </c>
      <c r="AA11" s="172">
        <v>2280</v>
      </c>
      <c r="AB11" s="172"/>
      <c r="AC11" s="171" t="s">
        <v>172</v>
      </c>
      <c r="AD11" s="169">
        <f>IF(K11="","",ROUNDDOWN(K11/AC11*100,0))</f>
        <v>64</v>
      </c>
      <c r="AE11" s="169" t="str">
        <f>IF(AD11="","",IF(AD11&gt;=125,"★7.5",IF(AD11&gt;=120,"★7.0",IF(AD11&gt;=115,"★6.5",IF(AD11&gt;=110,"★6.0",IF(AD11&gt;=105,"★5.5",IF(AD11&gt;=100,"★5.0",IF(AD11&gt;=95,"★4.5",IF(AD11&gt;=90,"★4.0",IF(AD11&gt;=85,"★3.5",IF(AD11&gt;=80,"★3.0",IF(AD11&gt;=75,"★2.5",IF(AD11&gt;=70,"★2.0",IF(AD11&gt;=65,"★1.5",IF(AD11&gt;=60,"★1.0",IF(AD11&gt;=55,"★0.5"," "))))))))))))))))</f>
        <v>★1.0</v>
      </c>
      <c r="AF11" s="170" t="str">
        <f>IF(AB11="","",ROUNDUP(ROUND(IF(AB11&gt;=2759,9.5,IF(AB11&lt;2759,(-2.47/1000000*AB11*AB11)-(8.52/10000*AB11)+30.65)),1)*1.1,1))</f>
        <v/>
      </c>
      <c r="AG11" s="169" t="str">
        <f>IF(AF11="","",IF(K11="","",ROUNDDOWN(K11/AF11*100,0)))</f>
        <v/>
      </c>
      <c r="AH11" s="169" t="str">
        <f>IF(AG11="","",IF(AG11&gt;=125,"★7.5",IF(AG11&gt;=120,"★7.0",IF(AG11&gt;=115,"★6.5",IF(AG11&gt;=110,"★6.0",IF(AG11&gt;=105,"★5.5",IF(AG11&gt;=100,"★5.0",IF(AG11&gt;=95,"★4.5",IF(AG11&gt;=90,"★4.0",IF(AG11&gt;=85,"★3.5",IF(AG11&gt;=80,"★3.0",IF(AG11&gt;=75,"★2.5",IF(AG11&gt;=70,"★2.0",IF(AG11&gt;=65,"★1.5",IF(AG11&gt;=60,"★1.0",IF(AG11&gt;=55,"★0.5"," "))))))))))))))))</f>
        <v/>
      </c>
    </row>
    <row r="12" spans="1:34" ht="52.5" x14ac:dyDescent="0.2">
      <c r="A12" s="190"/>
      <c r="B12" s="189"/>
      <c r="C12" s="188"/>
      <c r="D12" s="184" t="s">
        <v>171</v>
      </c>
      <c r="E12" s="183" t="s">
        <v>168</v>
      </c>
      <c r="F12" s="175" t="s">
        <v>150</v>
      </c>
      <c r="G12" s="175">
        <v>2.754</v>
      </c>
      <c r="H12" s="175" t="s">
        <v>160</v>
      </c>
      <c r="I12" s="175" t="s">
        <v>170</v>
      </c>
      <c r="J12" s="182">
        <v>7</v>
      </c>
      <c r="K12" s="181">
        <v>11.2</v>
      </c>
      <c r="L12" s="180">
        <f>IF(K12&gt;0,1/K12*37.7*68.6,"")</f>
        <v>230.91249999999999</v>
      </c>
      <c r="M12" s="179">
        <v>8.1999999999999993</v>
      </c>
      <c r="N12" s="178">
        <v>11.7</v>
      </c>
      <c r="O12" s="178" t="s">
        <v>169</v>
      </c>
      <c r="P12" s="175" t="s">
        <v>129</v>
      </c>
      <c r="Q12" s="175" t="s">
        <v>128</v>
      </c>
      <c r="R12" s="175" t="s">
        <v>127</v>
      </c>
      <c r="S12" s="175"/>
      <c r="T12" s="177"/>
      <c r="U12" s="176">
        <v>136</v>
      </c>
      <c r="V12" s="175"/>
      <c r="W12" s="175">
        <v>65</v>
      </c>
      <c r="X12" s="175" t="s">
        <v>141</v>
      </c>
      <c r="Y12" s="174"/>
      <c r="Z12" s="173" t="s">
        <v>168</v>
      </c>
      <c r="AA12" s="172">
        <v>2300</v>
      </c>
      <c r="AB12" s="172"/>
      <c r="AC12" s="171" t="s">
        <v>167</v>
      </c>
      <c r="AD12" s="169">
        <f>IF(K12="","",ROUNDDOWN(K12/AC12*100,0))</f>
        <v>65</v>
      </c>
      <c r="AE12" s="169" t="str">
        <f>IF(AD12="","",IF(AD12&gt;=125,"★7.5",IF(AD12&gt;=120,"★7.0",IF(AD12&gt;=115,"★6.5",IF(AD12&gt;=110,"★6.0",IF(AD12&gt;=105,"★5.5",IF(AD12&gt;=100,"★5.0",IF(AD12&gt;=95,"★4.5",IF(AD12&gt;=90,"★4.0",IF(AD12&gt;=85,"★3.5",IF(AD12&gt;=80,"★3.0",IF(AD12&gt;=75,"★2.5",IF(AD12&gt;=70,"★2.0",IF(AD12&gt;=65,"★1.5",IF(AD12&gt;=60,"★1.0",IF(AD12&gt;=55,"★0.5"," "))))))))))))))))</f>
        <v>★1.5</v>
      </c>
      <c r="AF12" s="170" t="str">
        <f>IF(AB12="","",ROUNDUP(ROUND(IF(AB12&gt;=2759,9.5,IF(AB12&lt;2759,(-2.47/1000000*AB12*AB12)-(8.52/10000*AB12)+30.65)),1)*1.1,1))</f>
        <v/>
      </c>
      <c r="AG12" s="169" t="str">
        <f>IF(AF12="","",IF(K12="","",ROUNDDOWN(K12/AF12*100,0)))</f>
        <v/>
      </c>
      <c r="AH12" s="169" t="str">
        <f>IF(AG12="","",IF(AG12&gt;=125,"★7.5",IF(AG12&gt;=120,"★7.0",IF(AG12&gt;=115,"★6.5",IF(AG12&gt;=110,"★6.0",IF(AG12&gt;=105,"★5.5",IF(AG12&gt;=100,"★5.0",IF(AG12&gt;=95,"★4.5",IF(AG12&gt;=90,"★4.0",IF(AG12&gt;=85,"★3.5",IF(AG12&gt;=80,"★3.0",IF(AG12&gt;=75,"★2.5",IF(AG12&gt;=70,"★2.0",IF(AG12&gt;=65,"★1.5",IF(AG12&gt;=60,"★1.0",IF(AG12&gt;=55,"★0.5"," "))))))))))))))))</f>
        <v/>
      </c>
    </row>
    <row r="13" spans="1:34" ht="52.5" x14ac:dyDescent="0.2">
      <c r="A13" s="190"/>
      <c r="B13" s="189"/>
      <c r="C13" s="188"/>
      <c r="D13" s="184" t="s">
        <v>161</v>
      </c>
      <c r="E13" s="183" t="s">
        <v>163</v>
      </c>
      <c r="F13" s="175" t="s">
        <v>150</v>
      </c>
      <c r="G13" s="175">
        <v>2.754</v>
      </c>
      <c r="H13" s="175" t="s">
        <v>160</v>
      </c>
      <c r="I13" s="175" t="s">
        <v>166</v>
      </c>
      <c r="J13" s="182">
        <v>7</v>
      </c>
      <c r="K13" s="181">
        <v>11.2</v>
      </c>
      <c r="L13" s="180">
        <f>IF(K13&gt;0,1/K13*37.7*68.6,"")</f>
        <v>230.91249999999999</v>
      </c>
      <c r="M13" s="179">
        <v>8.1999999999999993</v>
      </c>
      <c r="N13" s="178">
        <v>11.7</v>
      </c>
      <c r="O13" s="178" t="s">
        <v>165</v>
      </c>
      <c r="P13" s="175" t="s">
        <v>129</v>
      </c>
      <c r="Q13" s="175" t="s">
        <v>128</v>
      </c>
      <c r="R13" s="175" t="s">
        <v>127</v>
      </c>
      <c r="S13" s="175"/>
      <c r="T13" s="177"/>
      <c r="U13" s="176">
        <v>136</v>
      </c>
      <c r="V13" s="175"/>
      <c r="W13" s="175" t="s">
        <v>164</v>
      </c>
      <c r="X13" s="175" t="s">
        <v>141</v>
      </c>
      <c r="Y13" s="174"/>
      <c r="Z13" s="173" t="s">
        <v>163</v>
      </c>
      <c r="AA13" s="172">
        <v>2330</v>
      </c>
      <c r="AB13" s="172"/>
      <c r="AC13" s="171" t="s">
        <v>162</v>
      </c>
      <c r="AD13" s="169">
        <f>IF(K13="","",ROUNDDOWN(K13/AC13*100,0))</f>
        <v>66</v>
      </c>
      <c r="AE13" s="169" t="str">
        <f>IF(AD13="","",IF(AD13&gt;=125,"★7.5",IF(AD13&gt;=120,"★7.0",IF(AD13&gt;=115,"★6.5",IF(AD13&gt;=110,"★6.0",IF(AD13&gt;=105,"★5.5",IF(AD13&gt;=100,"★5.0",IF(AD13&gt;=95,"★4.5",IF(AD13&gt;=90,"★4.0",IF(AD13&gt;=85,"★3.5",IF(AD13&gt;=80,"★3.0",IF(AD13&gt;=75,"★2.5",IF(AD13&gt;=70,"★2.0",IF(AD13&gt;=65,"★1.5",IF(AD13&gt;=60,"★1.0",IF(AD13&gt;=55,"★0.5"," "))))))))))))))))</f>
        <v>★1.5</v>
      </c>
      <c r="AF13" s="170" t="str">
        <f>IF(AB13="","",ROUNDUP(ROUND(IF(AB13&gt;=2759,9.5,IF(AB13&lt;2759,(-2.47/1000000*AB13*AB13)-(8.52/10000*AB13)+30.65)),1)*1.1,1))</f>
        <v/>
      </c>
      <c r="AG13" s="169" t="str">
        <f>IF(AF13="","",IF(K13="","",ROUNDDOWN(K13/AF13*100,0)))</f>
        <v/>
      </c>
      <c r="AH13" s="169" t="str">
        <f>IF(AG13="","",IF(AG13&gt;=125,"★7.5",IF(AG13&gt;=120,"★7.0",IF(AG13&gt;=115,"★6.5",IF(AG13&gt;=110,"★6.0",IF(AG13&gt;=105,"★5.5",IF(AG13&gt;=100,"★5.0",IF(AG13&gt;=95,"★4.5",IF(AG13&gt;=90,"★4.0",IF(AG13&gt;=85,"★3.5",IF(AG13&gt;=80,"★3.0",IF(AG13&gt;=75,"★2.5",IF(AG13&gt;=70,"★2.0",IF(AG13&gt;=65,"★1.5",IF(AG13&gt;=60,"★1.0",IF(AG13&gt;=55,"★0.5"," "))))))))))))))))</f>
        <v/>
      </c>
    </row>
    <row r="14" spans="1:34" ht="52.5" x14ac:dyDescent="0.2">
      <c r="A14" s="190"/>
      <c r="B14" s="186"/>
      <c r="C14" s="185"/>
      <c r="D14" s="184" t="s">
        <v>161</v>
      </c>
      <c r="E14" s="183" t="s">
        <v>157</v>
      </c>
      <c r="F14" s="175" t="s">
        <v>150</v>
      </c>
      <c r="G14" s="175">
        <v>2.754</v>
      </c>
      <c r="H14" s="175" t="s">
        <v>160</v>
      </c>
      <c r="I14" s="175" t="s">
        <v>159</v>
      </c>
      <c r="J14" s="182">
        <v>7</v>
      </c>
      <c r="K14" s="181">
        <v>11.2</v>
      </c>
      <c r="L14" s="180">
        <f>IF(K14&gt;0,1/K14*37.7*68.6,"")</f>
        <v>230.91249999999999</v>
      </c>
      <c r="M14" s="179">
        <v>8.1999999999999993</v>
      </c>
      <c r="N14" s="178">
        <v>11.7</v>
      </c>
      <c r="O14" s="178" t="s">
        <v>158</v>
      </c>
      <c r="P14" s="175" t="s">
        <v>129</v>
      </c>
      <c r="Q14" s="175" t="s">
        <v>128</v>
      </c>
      <c r="R14" s="175" t="s">
        <v>127</v>
      </c>
      <c r="S14" s="175"/>
      <c r="T14" s="177"/>
      <c r="U14" s="176">
        <v>136</v>
      </c>
      <c r="V14" s="175"/>
      <c r="W14" s="175">
        <v>70</v>
      </c>
      <c r="X14" s="175" t="s">
        <v>135</v>
      </c>
      <c r="Y14" s="174"/>
      <c r="Z14" s="173" t="s">
        <v>157</v>
      </c>
      <c r="AA14" s="172">
        <v>2390</v>
      </c>
      <c r="AB14" s="172"/>
      <c r="AC14" s="171" t="s">
        <v>156</v>
      </c>
      <c r="AD14" s="169">
        <f>IF(K14="","",ROUNDDOWN(K14/AC14*100,0))</f>
        <v>70</v>
      </c>
      <c r="AE14" s="169" t="str">
        <f>IF(AD14="","",IF(AD14&gt;=125,"★7.5",IF(AD14&gt;=120,"★7.0",IF(AD14&gt;=115,"★6.5",IF(AD14&gt;=110,"★6.0",IF(AD14&gt;=105,"★5.5",IF(AD14&gt;=100,"★5.0",IF(AD14&gt;=95,"★4.5",IF(AD14&gt;=90,"★4.0",IF(AD14&gt;=85,"★3.5",IF(AD14&gt;=80,"★3.0",IF(AD14&gt;=75,"★2.5",IF(AD14&gt;=70,"★2.0",IF(AD14&gt;=65,"★1.5",IF(AD14&gt;=60,"★1.0",IF(AD14&gt;=55,"★0.5"," "))))))))))))))))</f>
        <v>★2.0</v>
      </c>
      <c r="AF14" s="170" t="str">
        <f>IF(AB14="","",ROUNDUP(ROUND(IF(AB14&gt;=2759,9.5,IF(AB14&lt;2759,(-2.47/1000000*AB14*AB14)-(8.52/10000*AB14)+30.65)),1)*1.1,1))</f>
        <v/>
      </c>
      <c r="AG14" s="169" t="str">
        <f>IF(AF14="","",IF(K14="","",ROUNDDOWN(K14/AF14*100,0)))</f>
        <v/>
      </c>
      <c r="AH14" s="169" t="str">
        <f>IF(AG14="","",IF(AG14&gt;=125,"★7.5",IF(AG14&gt;=120,"★7.0",IF(AG14&gt;=115,"★6.5",IF(AG14&gt;=110,"★6.0",IF(AG14&gt;=105,"★5.5",IF(AG14&gt;=100,"★5.0",IF(AG14&gt;=95,"★4.5",IF(AG14&gt;=90,"★4.0",IF(AG14&gt;=85,"★3.5",IF(AG14&gt;=80,"★3.0",IF(AG14&gt;=75,"★2.5",IF(AG14&gt;=70,"★2.0",IF(AG14&gt;=65,"★1.5",IF(AG14&gt;=60,"★1.0",IF(AG14&gt;=55,"★0.5"," "))))))))))))))))</f>
        <v/>
      </c>
    </row>
    <row r="15" spans="1:34" ht="73.5" x14ac:dyDescent="0.2">
      <c r="A15" s="190"/>
      <c r="B15" s="195"/>
      <c r="C15" s="194" t="s">
        <v>155</v>
      </c>
      <c r="D15" s="184" t="s">
        <v>151</v>
      </c>
      <c r="E15" s="183" t="s">
        <v>153</v>
      </c>
      <c r="F15" s="175" t="s">
        <v>150</v>
      </c>
      <c r="G15" s="175">
        <v>2.754</v>
      </c>
      <c r="H15" s="175" t="s">
        <v>149</v>
      </c>
      <c r="I15" s="175">
        <v>2740</v>
      </c>
      <c r="J15" s="182">
        <v>6</v>
      </c>
      <c r="K15" s="193">
        <v>10</v>
      </c>
      <c r="L15" s="192">
        <f>IF(K15&gt;0,1/K15*37.7*68.6,"")</f>
        <v>258.62200000000001</v>
      </c>
      <c r="M15" s="179">
        <v>8.1999999999999993</v>
      </c>
      <c r="N15" s="178">
        <v>11.7</v>
      </c>
      <c r="O15" s="178">
        <v>10.8</v>
      </c>
      <c r="P15" s="175" t="s">
        <v>146</v>
      </c>
      <c r="Q15" s="175" t="s">
        <v>128</v>
      </c>
      <c r="R15" s="175" t="s">
        <v>70</v>
      </c>
      <c r="S15" s="175"/>
      <c r="T15" s="191"/>
      <c r="U15" s="176">
        <v>121</v>
      </c>
      <c r="V15" s="175"/>
      <c r="W15" s="175">
        <v>92</v>
      </c>
      <c r="X15" s="175" t="s">
        <v>154</v>
      </c>
      <c r="Y15" s="174"/>
      <c r="Z15" s="173" t="s">
        <v>153</v>
      </c>
      <c r="AA15" s="172">
        <v>2740</v>
      </c>
      <c r="AB15" s="172"/>
      <c r="AC15" s="171" t="s">
        <v>152</v>
      </c>
      <c r="AD15" s="169">
        <f>IF(K15="","",ROUNDDOWN(K15/AC15*100,0))</f>
        <v>92</v>
      </c>
      <c r="AE15" s="169" t="str">
        <f>IF(AD15="","",IF(AD15&gt;=125,"★7.5",IF(AD15&gt;=120,"★7.0",IF(AD15&gt;=115,"★6.5",IF(AD15&gt;=110,"★6.0",IF(AD15&gt;=105,"★5.5",IF(AD15&gt;=100,"★5.0",IF(AD15&gt;=95,"★4.5",IF(AD15&gt;=90,"★4.0",IF(AD15&gt;=85,"★3.5",IF(AD15&gt;=80,"★3.0",IF(AD15&gt;=75,"★2.5",IF(AD15&gt;=70,"★2.0",IF(AD15&gt;=65,"★1.5",IF(AD15&gt;=60,"★1.0",IF(AD15&gt;=55,"★0.5"," "))))))))))))))))</f>
        <v>★4.0</v>
      </c>
      <c r="AF15" s="170" t="str">
        <f>IF(AB15="","",ROUNDUP(ROUND(IF(AB15&gt;=2759,9.5,IF(AB15&lt;2759,(-2.47/1000000*AB15*AB15)-(8.52/10000*AB15)+30.65)),1)*1.1,1))</f>
        <v/>
      </c>
      <c r="AG15" s="169" t="str">
        <f>IF(AF15="","",IF(K15="","",ROUNDDOWN(K15/AF15*100,0)))</f>
        <v/>
      </c>
      <c r="AH15" s="169" t="str">
        <f>IF(AG15="","",IF(AG15&gt;=125,"★7.5",IF(AG15&gt;=120,"★7.0",IF(AG15&gt;=115,"★6.5",IF(AG15&gt;=110,"★6.0",IF(AG15&gt;=105,"★5.5",IF(AG15&gt;=100,"★5.0",IF(AG15&gt;=95,"★4.5",IF(AG15&gt;=90,"★4.0",IF(AG15&gt;=85,"★3.5",IF(AG15&gt;=80,"★3.0",IF(AG15&gt;=75,"★2.5",IF(AG15&gt;=70,"★2.0",IF(AG15&gt;=65,"★1.5",IF(AG15&gt;=60,"★1.0",IF(AG15&gt;=55,"★0.5"," "))))))))))))))))</f>
        <v/>
      </c>
    </row>
    <row r="16" spans="1:34" ht="73.5" x14ac:dyDescent="0.2">
      <c r="A16" s="190"/>
      <c r="B16" s="186"/>
      <c r="C16" s="185"/>
      <c r="D16" s="184" t="s">
        <v>151</v>
      </c>
      <c r="E16" s="183" t="s">
        <v>144</v>
      </c>
      <c r="F16" s="175" t="s">
        <v>150</v>
      </c>
      <c r="G16" s="175">
        <v>2.754</v>
      </c>
      <c r="H16" s="175" t="s">
        <v>149</v>
      </c>
      <c r="I16" s="175" t="s">
        <v>148</v>
      </c>
      <c r="J16" s="182" t="s">
        <v>147</v>
      </c>
      <c r="K16" s="181">
        <v>10</v>
      </c>
      <c r="L16" s="180">
        <f>IF(K16&gt;0,1/K16*37.7*68.6,"")</f>
        <v>258.62200000000001</v>
      </c>
      <c r="M16" s="179">
        <v>8.1999999999999993</v>
      </c>
      <c r="N16" s="178">
        <v>11.7</v>
      </c>
      <c r="O16" s="178">
        <v>10.5</v>
      </c>
      <c r="P16" s="175" t="s">
        <v>146</v>
      </c>
      <c r="Q16" s="175" t="s">
        <v>128</v>
      </c>
      <c r="R16" s="175" t="s">
        <v>70</v>
      </c>
      <c r="S16" s="175"/>
      <c r="T16" s="177"/>
      <c r="U16" s="176">
        <v>121</v>
      </c>
      <c r="V16" s="175"/>
      <c r="W16" s="175">
        <v>95</v>
      </c>
      <c r="X16" s="175" t="s">
        <v>145</v>
      </c>
      <c r="Y16" s="174"/>
      <c r="Z16" s="173" t="s">
        <v>144</v>
      </c>
      <c r="AA16" s="172">
        <v>2760</v>
      </c>
      <c r="AB16" s="172"/>
      <c r="AC16" s="171" t="s">
        <v>143</v>
      </c>
      <c r="AD16" s="169">
        <f>IF(K16="","",ROUNDDOWN(K16/AC16*100,0))</f>
        <v>95</v>
      </c>
      <c r="AE16" s="169" t="str">
        <f>IF(AD16="","",IF(AD16&gt;=125,"★7.5",IF(AD16&gt;=120,"★7.0",IF(AD16&gt;=115,"★6.5",IF(AD16&gt;=110,"★6.0",IF(AD16&gt;=105,"★5.5",IF(AD16&gt;=100,"★5.0",IF(AD16&gt;=95,"★4.5",IF(AD16&gt;=90,"★4.0",IF(AD16&gt;=85,"★3.5",IF(AD16&gt;=80,"★3.0",IF(AD16&gt;=75,"★2.5",IF(AD16&gt;=70,"★2.0",IF(AD16&gt;=65,"★1.5",IF(AD16&gt;=60,"★1.0",IF(AD16&gt;=55,"★0.5"," "))))))))))))))))</f>
        <v>★4.5</v>
      </c>
      <c r="AF16" s="170" t="str">
        <f>IF(AB16="","",ROUNDUP(ROUND(IF(AB16&gt;=2759,9.5,IF(AB16&lt;2759,(-2.47/1000000*AB16*AB16)-(8.52/10000*AB16)+30.65)),1)*1.1,1))</f>
        <v/>
      </c>
      <c r="AG16" s="169" t="str">
        <f>IF(AF16="","",IF(K16="","",ROUNDDOWN(K16/AF16*100,0)))</f>
        <v/>
      </c>
      <c r="AH16" s="169" t="str">
        <f>IF(AG16="","",IF(AG16&gt;=125,"★7.5",IF(AG16&gt;=120,"★7.0",IF(AG16&gt;=115,"★6.5",IF(AG16&gt;=110,"★6.0",IF(AG16&gt;=105,"★5.5",IF(AG16&gt;=100,"★5.0",IF(AG16&gt;=95,"★4.5",IF(AG16&gt;=90,"★4.0",IF(AG16&gt;=85,"★3.5",IF(AG16&gt;=80,"★3.0",IF(AG16&gt;=75,"★2.5",IF(AG16&gt;=70,"★2.0",IF(AG16&gt;=65,"★1.5",IF(AG16&gt;=60,"★1.0",IF(AG16&gt;=55,"★0.5"," "))))))))))))))))</f>
        <v/>
      </c>
    </row>
    <row r="17" spans="1:34" ht="52.5" x14ac:dyDescent="0.2">
      <c r="A17" s="190"/>
      <c r="B17" s="195"/>
      <c r="C17" s="194" t="s">
        <v>142</v>
      </c>
      <c r="D17" s="184" t="s">
        <v>132</v>
      </c>
      <c r="E17" s="183" t="s">
        <v>140</v>
      </c>
      <c r="F17" s="175" t="s">
        <v>131</v>
      </c>
      <c r="G17" s="175">
        <v>3.3450000000000002</v>
      </c>
      <c r="H17" s="175" t="s">
        <v>130</v>
      </c>
      <c r="I17" s="175">
        <v>2540</v>
      </c>
      <c r="J17" s="182">
        <v>5</v>
      </c>
      <c r="K17" s="193">
        <v>9.6999999999999993</v>
      </c>
      <c r="L17" s="192">
        <f>IF(K17&gt;0,1/K17*37.7*68.6,"")</f>
        <v>266.62061855670106</v>
      </c>
      <c r="M17" s="179">
        <v>8.1999999999999993</v>
      </c>
      <c r="N17" s="178">
        <v>11.7</v>
      </c>
      <c r="O17" s="178">
        <v>13.9</v>
      </c>
      <c r="P17" s="175" t="s">
        <v>129</v>
      </c>
      <c r="Q17" s="175" t="s">
        <v>128</v>
      </c>
      <c r="R17" s="175" t="s">
        <v>127</v>
      </c>
      <c r="S17" s="175"/>
      <c r="T17" s="191"/>
      <c r="U17" s="176">
        <v>118</v>
      </c>
      <c r="V17" s="175"/>
      <c r="W17" s="175">
        <v>69</v>
      </c>
      <c r="X17" s="175" t="s">
        <v>141</v>
      </c>
      <c r="Y17" s="174"/>
      <c r="Z17" s="173" t="s">
        <v>140</v>
      </c>
      <c r="AA17" s="172">
        <v>2540</v>
      </c>
      <c r="AB17" s="172"/>
      <c r="AC17" s="171" t="s">
        <v>139</v>
      </c>
      <c r="AD17" s="169">
        <f>IF(K17="","",ROUNDDOWN(K17/AC17*100,0))</f>
        <v>69</v>
      </c>
      <c r="AE17" s="169" t="str">
        <f>IF(AD17="","",IF(AD17&gt;=125,"★7.5",IF(AD17&gt;=120,"★7.0",IF(AD17&gt;=115,"★6.5",IF(AD17&gt;=110,"★6.0",IF(AD17&gt;=105,"★5.5",IF(AD17&gt;=100,"★5.0",IF(AD17&gt;=95,"★4.5",IF(AD17&gt;=90,"★4.0",IF(AD17&gt;=85,"★3.5",IF(AD17&gt;=80,"★3.0",IF(AD17&gt;=75,"★2.5",IF(AD17&gt;=70,"★2.0",IF(AD17&gt;=65,"★1.5",IF(AD17&gt;=60,"★1.0",IF(AD17&gt;=55,"★0.5"," "))))))))))))))))</f>
        <v>★1.5</v>
      </c>
      <c r="AF17" s="170" t="str">
        <f>IF(AB17="","",ROUNDUP(ROUND(IF(AB17&gt;=2759,9.5,IF(AB17&lt;2759,(-2.47/1000000*AB17*AB17)-(8.52/10000*AB17)+30.65)),1)*1.1,1))</f>
        <v/>
      </c>
      <c r="AG17" s="169" t="str">
        <f>IF(AF17="","",IF(K17="","",ROUNDDOWN(K17/AF17*100,0)))</f>
        <v/>
      </c>
      <c r="AH17" s="169" t="str">
        <f>IF(AG17="","",IF(AG17&gt;=125,"★7.5",IF(AG17&gt;=120,"★7.0",IF(AG17&gt;=115,"★6.5",IF(AG17&gt;=110,"★6.0",IF(AG17&gt;=105,"★5.5",IF(AG17&gt;=100,"★5.0",IF(AG17&gt;=95,"★4.5",IF(AG17&gt;=90,"★4.0",IF(AG17&gt;=85,"★3.5",IF(AG17&gt;=80,"★3.0",IF(AG17&gt;=75,"★2.5",IF(AG17&gt;=70,"★2.0",IF(AG17&gt;=65,"★1.5",IF(AG17&gt;=60,"★1.0",IF(AG17&gt;=55,"★0.5"," "))))))))))))))))</f>
        <v/>
      </c>
    </row>
    <row r="18" spans="1:34" ht="73.5" x14ac:dyDescent="0.2">
      <c r="A18" s="190"/>
      <c r="B18" s="189"/>
      <c r="C18" s="188"/>
      <c r="D18" s="184" t="s">
        <v>132</v>
      </c>
      <c r="E18" s="183" t="s">
        <v>134</v>
      </c>
      <c r="F18" s="175" t="s">
        <v>131</v>
      </c>
      <c r="G18" s="175">
        <v>3.3450000000000002</v>
      </c>
      <c r="H18" s="175" t="s">
        <v>130</v>
      </c>
      <c r="I18" s="175" t="s">
        <v>138</v>
      </c>
      <c r="J18" s="182">
        <v>5</v>
      </c>
      <c r="K18" s="181">
        <v>9.6999999999999993</v>
      </c>
      <c r="L18" s="180">
        <f>IF(K18&gt;0,1/K18*37.7*68.6,"")</f>
        <v>266.62061855670106</v>
      </c>
      <c r="M18" s="179">
        <v>8.1999999999999993</v>
      </c>
      <c r="N18" s="178">
        <v>11.7</v>
      </c>
      <c r="O18" s="178" t="s">
        <v>137</v>
      </c>
      <c r="P18" s="175" t="s">
        <v>129</v>
      </c>
      <c r="Q18" s="175" t="s">
        <v>128</v>
      </c>
      <c r="R18" s="175" t="s">
        <v>127</v>
      </c>
      <c r="S18" s="175"/>
      <c r="T18" s="177"/>
      <c r="U18" s="176">
        <v>118</v>
      </c>
      <c r="V18" s="175"/>
      <c r="W18" s="175" t="s">
        <v>136</v>
      </c>
      <c r="X18" s="175" t="s">
        <v>135</v>
      </c>
      <c r="Y18" s="174"/>
      <c r="Z18" s="173" t="s">
        <v>134</v>
      </c>
      <c r="AA18" s="172">
        <v>2550</v>
      </c>
      <c r="AB18" s="172"/>
      <c r="AC18" s="171" t="s">
        <v>133</v>
      </c>
      <c r="AD18" s="169">
        <f>IF(K18="","",ROUNDDOWN(K18/AC18*100,0))</f>
        <v>70</v>
      </c>
      <c r="AE18" s="169" t="str">
        <f>IF(AD18="","",IF(AD18&gt;=125,"★7.5",IF(AD18&gt;=120,"★7.0",IF(AD18&gt;=115,"★6.5",IF(AD18&gt;=110,"★6.0",IF(AD18&gt;=105,"★5.5",IF(AD18&gt;=100,"★5.0",IF(AD18&gt;=95,"★4.5",IF(AD18&gt;=90,"★4.0",IF(AD18&gt;=85,"★3.5",IF(AD18&gt;=80,"★3.0",IF(AD18&gt;=75,"★2.5",IF(AD18&gt;=70,"★2.0",IF(AD18&gt;=65,"★1.5",IF(AD18&gt;=60,"★1.0",IF(AD18&gt;=55,"★0.5"," "))))))))))))))))</f>
        <v>★2.0</v>
      </c>
      <c r="AF18" s="170" t="str">
        <f>IF(AB18="","",ROUNDUP(ROUND(IF(AB18&gt;=2759,9.5,IF(AB18&lt;2759,(-2.47/1000000*AB18*AB18)-(8.52/10000*AB18)+30.65)),1)*1.1,1))</f>
        <v/>
      </c>
      <c r="AG18" s="169" t="str">
        <f>IF(AF18="","",IF(K18="","",ROUNDDOWN(K18/AF18*100,0)))</f>
        <v/>
      </c>
      <c r="AH18" s="169" t="str">
        <f>IF(AG18="","",IF(AG18&gt;=125,"★7.5",IF(AG18&gt;=120,"★7.0",IF(AG18&gt;=115,"★6.5",IF(AG18&gt;=110,"★6.0",IF(AG18&gt;=105,"★5.5",IF(AG18&gt;=100,"★5.0",IF(AG18&gt;=95,"★4.5",IF(AG18&gt;=90,"★4.0",IF(AG18&gt;=85,"★3.5",IF(AG18&gt;=80,"★3.0",IF(AG18&gt;=75,"★2.5",IF(AG18&gt;=70,"★2.0",IF(AG18&gt;=65,"★1.5",IF(AG18&gt;=60,"★1.0",IF(AG18&gt;=55,"★0.5"," "))))))))))))))))</f>
        <v/>
      </c>
    </row>
    <row r="19" spans="1:34" ht="52.5" x14ac:dyDescent="0.2">
      <c r="A19" s="187"/>
      <c r="B19" s="186"/>
      <c r="C19" s="185"/>
      <c r="D19" s="184" t="s">
        <v>132</v>
      </c>
      <c r="E19" s="183" t="s">
        <v>125</v>
      </c>
      <c r="F19" s="175" t="s">
        <v>131</v>
      </c>
      <c r="G19" s="175">
        <v>3.3450000000000002</v>
      </c>
      <c r="H19" s="175" t="s">
        <v>130</v>
      </c>
      <c r="I19" s="175">
        <v>2600</v>
      </c>
      <c r="J19" s="182">
        <v>5</v>
      </c>
      <c r="K19" s="181">
        <v>9.6999999999999993</v>
      </c>
      <c r="L19" s="180">
        <f>IF(K19&gt;0,1/K19*37.7*68.6,"")</f>
        <v>266.62061855670106</v>
      </c>
      <c r="M19" s="179">
        <v>8.1999999999999993</v>
      </c>
      <c r="N19" s="178">
        <v>11.7</v>
      </c>
      <c r="O19" s="178">
        <v>12.9</v>
      </c>
      <c r="P19" s="175" t="s">
        <v>129</v>
      </c>
      <c r="Q19" s="175" t="s">
        <v>128</v>
      </c>
      <c r="R19" s="175" t="s">
        <v>127</v>
      </c>
      <c r="S19" s="175"/>
      <c r="T19" s="177"/>
      <c r="U19" s="176">
        <v>118</v>
      </c>
      <c r="V19" s="175"/>
      <c r="W19" s="175">
        <v>75</v>
      </c>
      <c r="X19" s="175" t="s">
        <v>126</v>
      </c>
      <c r="Y19" s="174"/>
      <c r="Z19" s="173" t="s">
        <v>125</v>
      </c>
      <c r="AA19" s="172">
        <v>2600</v>
      </c>
      <c r="AB19" s="172"/>
      <c r="AC19" s="171" t="s">
        <v>124</v>
      </c>
      <c r="AD19" s="169">
        <f>IF(K19="","",ROUNDDOWN(K19/AC19*100,0))</f>
        <v>75</v>
      </c>
      <c r="AE19" s="169" t="str">
        <f>IF(AD19="","",IF(AD19&gt;=125,"★7.5",IF(AD19&gt;=120,"★7.0",IF(AD19&gt;=115,"★6.5",IF(AD19&gt;=110,"★6.0",IF(AD19&gt;=105,"★5.5",IF(AD19&gt;=100,"★5.0",IF(AD19&gt;=95,"★4.5",IF(AD19&gt;=90,"★4.0",IF(AD19&gt;=85,"★3.5",IF(AD19&gt;=80,"★3.0",IF(AD19&gt;=75,"★2.5",IF(AD19&gt;=70,"★2.0",IF(AD19&gt;=65,"★1.5",IF(AD19&gt;=60,"★1.0",IF(AD19&gt;=55,"★0.5"," "))))))))))))))))</f>
        <v>★2.5</v>
      </c>
      <c r="AF19" s="170" t="str">
        <f>IF(AB19="","",ROUNDUP(ROUND(IF(AB19&gt;=2759,9.5,IF(AB19&lt;2759,(-2.47/1000000*AB19*AB19)-(8.52/10000*AB19)+30.65)),1)*1.1,1))</f>
        <v/>
      </c>
      <c r="AG19" s="169" t="str">
        <f>IF(AF19="","",IF(K19="","",ROUNDDOWN(K19/AF19*100,0)))</f>
        <v/>
      </c>
      <c r="AH19" s="169" t="str">
        <f>IF(AG19="","",IF(AG19&gt;=125,"★7.5",IF(AG19&gt;=120,"★7.0",IF(AG19&gt;=115,"★6.5",IF(AG19&gt;=110,"★6.0",IF(AG19&gt;=105,"★5.5",IF(AG19&gt;=100,"★5.0",IF(AG19&gt;=95,"★4.5",IF(AG19&gt;=90,"★4.0",IF(AG19&gt;=85,"★3.5",IF(AG19&gt;=80,"★3.0",IF(AG19&gt;=75,"★2.5",IF(AG19&gt;=70,"★2.0",IF(AG19&gt;=65,"★1.5",IF(AG19&gt;=60,"★1.0",IF(AG19&gt;=55,"★0.5"," "))))))))))))))))</f>
        <v/>
      </c>
    </row>
    <row r="20" spans="1:34" ht="24" customHeight="1" x14ac:dyDescent="0.2">
      <c r="A20" s="168"/>
      <c r="B20" s="168"/>
      <c r="C20" s="167"/>
      <c r="D20" s="167"/>
      <c r="E20" s="166"/>
      <c r="F20" s="164"/>
      <c r="G20" s="165"/>
      <c r="H20" s="164"/>
      <c r="I20" s="163"/>
      <c r="J20" s="157"/>
      <c r="K20" s="162"/>
      <c r="L20" s="161"/>
      <c r="M20" s="160"/>
      <c r="N20" s="160"/>
      <c r="O20" s="159"/>
      <c r="P20" s="157"/>
      <c r="Q20" s="158"/>
      <c r="R20" s="157"/>
      <c r="S20" s="156"/>
      <c r="T20" s="155"/>
      <c r="U20" s="154"/>
      <c r="V20" s="154"/>
      <c r="W20" s="154"/>
      <c r="X20" s="153"/>
      <c r="Z20" s="152"/>
      <c r="AA20" s="151"/>
      <c r="AB20" s="151"/>
      <c r="AC20" s="150"/>
      <c r="AD20" s="131"/>
      <c r="AE20" s="131"/>
      <c r="AF20" s="150"/>
      <c r="AG20" s="131"/>
      <c r="AH20" s="131"/>
    </row>
    <row r="21" spans="1:34" x14ac:dyDescent="0.2">
      <c r="M21" s="149"/>
    </row>
    <row r="22" spans="1:34" x14ac:dyDescent="0.2">
      <c r="B22" s="129" t="s">
        <v>112</v>
      </c>
    </row>
    <row r="23" spans="1:34" x14ac:dyDescent="0.2">
      <c r="B23" s="129" t="s">
        <v>111</v>
      </c>
    </row>
    <row r="24" spans="1:34" x14ac:dyDescent="0.2">
      <c r="B24" s="129" t="s">
        <v>110</v>
      </c>
    </row>
    <row r="25" spans="1:34" x14ac:dyDescent="0.2">
      <c r="B25" s="129" t="s">
        <v>109</v>
      </c>
    </row>
    <row r="26" spans="1:34" x14ac:dyDescent="0.2">
      <c r="B26" s="129" t="s">
        <v>108</v>
      </c>
    </row>
    <row r="27" spans="1:34" x14ac:dyDescent="0.2">
      <c r="B27" s="129" t="s">
        <v>107</v>
      </c>
    </row>
    <row r="28" spans="1:34" x14ac:dyDescent="0.2">
      <c r="B28" s="129" t="s">
        <v>106</v>
      </c>
    </row>
    <row r="29" spans="1:34" x14ac:dyDescent="0.2">
      <c r="B29" s="129" t="s">
        <v>105</v>
      </c>
    </row>
    <row r="30" spans="1:34" x14ac:dyDescent="0.2">
      <c r="B30" s="129" t="s">
        <v>104</v>
      </c>
    </row>
    <row r="31" spans="1:34" x14ac:dyDescent="0.2">
      <c r="C31" s="129" t="s">
        <v>103</v>
      </c>
    </row>
    <row r="62" ht="33.6" customHeight="1" x14ac:dyDescent="0.2"/>
    <row r="75" spans="1:35" x14ac:dyDescent="0.2">
      <c r="E75" s="148"/>
    </row>
    <row r="76" spans="1:35" s="130" customFormat="1" ht="24" customHeight="1" x14ac:dyDescent="0.2">
      <c r="A76" s="147"/>
      <c r="B76" s="147"/>
      <c r="C76" s="146"/>
      <c r="D76" s="146"/>
      <c r="E76" s="145"/>
      <c r="F76" s="143"/>
      <c r="G76" s="144"/>
      <c r="H76" s="143"/>
      <c r="I76" s="139"/>
      <c r="J76" s="138"/>
      <c r="K76" s="141"/>
      <c r="L76" s="142"/>
      <c r="M76" s="141"/>
      <c r="N76" s="141"/>
      <c r="O76" s="140"/>
      <c r="P76" s="138"/>
      <c r="Q76" s="139"/>
      <c r="R76" s="138"/>
      <c r="S76" s="137"/>
      <c r="T76" s="136"/>
      <c r="U76" s="135"/>
      <c r="V76" s="135"/>
      <c r="W76" s="135"/>
      <c r="X76" s="134"/>
      <c r="AA76" s="133"/>
      <c r="AB76" s="133"/>
      <c r="AC76" s="132"/>
      <c r="AD76" s="131"/>
      <c r="AE76" s="131"/>
      <c r="AF76" s="132"/>
      <c r="AG76" s="131"/>
      <c r="AH76" s="131"/>
      <c r="AI76" s="131"/>
    </row>
  </sheetData>
  <sheetProtection selectLockedCells="1"/>
  <mergeCells count="40">
    <mergeCell ref="W4:X4"/>
    <mergeCell ref="AA4:AA8"/>
    <mergeCell ref="AB4:AB8"/>
    <mergeCell ref="AC4:AC8"/>
    <mergeCell ref="AD4:AD8"/>
    <mergeCell ref="D6:D8"/>
    <mergeCell ref="E6:E8"/>
    <mergeCell ref="F6:F8"/>
    <mergeCell ref="G6:G8"/>
    <mergeCell ref="Q6:Q8"/>
    <mergeCell ref="AF4:AF8"/>
    <mergeCell ref="AG4:AG8"/>
    <mergeCell ref="AH4:AH8"/>
    <mergeCell ref="K5:K8"/>
    <mergeCell ref="L5:L8"/>
    <mergeCell ref="M5:M8"/>
    <mergeCell ref="N5:N8"/>
    <mergeCell ref="O5:O8"/>
    <mergeCell ref="W5:W8"/>
    <mergeCell ref="X5:X8"/>
    <mergeCell ref="AE4:AE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7"/>
  <printOptions horizontalCentered="1"/>
  <pageMargins left="0.39370078740157483" right="0.39370078740157483" top="0.39370078740157483" bottom="0.39370078740157483" header="0.19685039370078741" footer="0.39370078740157483"/>
  <pageSetup paperSize="9" scale="84" firstPageNumber="0" fitToHeight="0" orientation="landscape" r:id="rId1"/>
  <headerFooter alignWithMargins="0">
    <oddHeader>&amp;R様式1-2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EC17F4D-52B9-457E-B2D2-430FFB6A14D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Mazda</vt:lpstr>
      <vt:lpstr>Mitsubishi</vt:lpstr>
      <vt:lpstr>Toyota</vt:lpstr>
      <vt:lpstr>Mazda!Print_Area</vt:lpstr>
      <vt:lpstr>Mitsubishi!Print_Area</vt:lpstr>
      <vt:lpstr>Toyota!Print_Area</vt:lpstr>
      <vt:lpstr>Mazda!Print_Titles</vt:lpstr>
      <vt:lpstr>Mitsubishi!Print_Titles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2023-11-25T10:29:46Z</dcterms:created>
  <dcterms:modified xsi:type="dcterms:W3CDTF">2024-03-28T05:44:35Z</dcterms:modified>
</cp:coreProperties>
</file>