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1_３月公表（自動車燃費一覧、燃費ランキング）\R7.3\"/>
    </mc:Choice>
  </mc:AlternateContent>
  <xr:revisionPtr revIDLastSave="0" documentId="14_{9FA40EF6-F1FF-48B6-8998-CD9A38B5291F}" xr6:coauthVersionLast="47" xr6:coauthVersionMax="47" xr10:uidLastSave="{00000000-0000-0000-0000-000000000000}"/>
  <bookViews>
    <workbookView xWindow="18540" yWindow="-16320" windowWidth="29040" windowHeight="15720" firstSheet="1" activeTab="13" xr2:uid="{9E30C58B-8B81-42F2-AF4B-871969B4B221}"/>
  </bookViews>
  <sheets>
    <sheet name="Audi" sheetId="16" r:id="rId1"/>
    <sheet name="BMW" sheetId="4" r:id="rId2"/>
    <sheet name="DS" sheetId="8" r:id="rId3"/>
    <sheet name="Jeep" sheetId="14" r:id="rId4"/>
    <sheet name="VW" sheetId="15" r:id="rId5"/>
    <sheet name="アルファロメオ" sheetId="1" r:id="rId6"/>
    <sheet name="シトロエン" sheetId="3" r:id="rId7"/>
    <sheet name="ジャガー" sheetId="9" r:id="rId8"/>
    <sheet name="フィアット" sheetId="11" r:id="rId9"/>
    <sheet name="プジョー" sheetId="2" r:id="rId10"/>
    <sheet name="マツダ輸入" sheetId="10" r:id="rId11"/>
    <sheet name="メルセデス・ベンツ" sheetId="13" r:id="rId12"/>
    <sheet name="ランドローバー" sheetId="5" r:id="rId13"/>
    <sheet name="ルノー" sheetId="12" r:id="rId14"/>
  </sheets>
  <externalReferences>
    <externalReference r:id="rId15"/>
    <externalReference r:id="rId16"/>
    <externalReference r:id="rId17"/>
  </externalReferences>
  <definedNames>
    <definedName name="_xlnm._FilterDatabase" localSheetId="0" hidden="1">Audi!$A$8:$Z$8</definedName>
    <definedName name="_xlnm._FilterDatabase" localSheetId="1" hidden="1">BMW!$A$7:$X$186</definedName>
    <definedName name="_xlnm._FilterDatabase" localSheetId="2" hidden="1">DS!$A$8:$Z$8</definedName>
    <definedName name="_xlnm._FilterDatabase" localSheetId="4" hidden="1">VW!$A$8:$Z$8</definedName>
    <definedName name="_xlnm._FilterDatabase" localSheetId="5" hidden="1">アルファロメオ!$A$8:$U$18</definedName>
    <definedName name="_xlnm._FilterDatabase" localSheetId="6" hidden="1">シトロエン!$A$8:$Z$8</definedName>
    <definedName name="_xlnm._FilterDatabase" localSheetId="7" hidden="1">ジャガー!$A$8:$Z$8</definedName>
    <definedName name="_xlnm._FilterDatabase" localSheetId="9" hidden="1">プジョー!$A$8:$Z$8</definedName>
    <definedName name="_xlnm._FilterDatabase" localSheetId="10" hidden="1">マツダ輸入!$A$8:$Z$8</definedName>
    <definedName name="_xlnm._FilterDatabase" localSheetId="11" hidden="1">メルセデス・ベンツ!$A$8:$Z$8</definedName>
    <definedName name="_xlnm._FilterDatabase" localSheetId="12" hidden="1">ランドローバー!$A$8:$Z$8</definedName>
    <definedName name="_xlnm._FilterDatabase" localSheetId="13" hidden="1">ルノー!$A$8:$Z$8</definedName>
    <definedName name="bcdsbj" localSheetId="1">[1]!製作者選択</definedName>
    <definedName name="bcdsbj">[1]!製作者選択</definedName>
    <definedName name="fdbsikf" localSheetId="1">[1]!新型構変選択</definedName>
    <definedName name="fdbsikf">[1]!新型構変選択</definedName>
    <definedName name="hgohgu" localSheetId="1">[1]!Module1.提出用印刷</definedName>
    <definedName name="hgohgu">[1]!Module1.提出用印刷</definedName>
    <definedName name="hvghkvkh" localSheetId="1">[2]!提出用印刷</definedName>
    <definedName name="hvghkvkh">[2]!提出用印刷</definedName>
    <definedName name="igvhk" localSheetId="1">[1]!製作者選択</definedName>
    <definedName name="igvhk">[1]!製作者選択</definedName>
    <definedName name="kbkjhb" localSheetId="1">[2]!社内配布用印刷</definedName>
    <definedName name="kbkjhb">[2]!社内配布用印刷</definedName>
    <definedName name="Module1.社内配布用印刷" localSheetId="0">[1]!Module1.社内配布用印刷</definedName>
    <definedName name="Module1.社内配布用印刷" localSheetId="1">[1]!Module1.社内配布用印刷</definedName>
    <definedName name="Module1.社内配布用印刷" localSheetId="2">[1]!Module1.社内配布用印刷</definedName>
    <definedName name="Module1.社内配布用印刷" localSheetId="4">[1]!Module1.社内配布用印刷</definedName>
    <definedName name="Module1.社内配布用印刷" localSheetId="5">[1]!Module1.社内配布用印刷</definedName>
    <definedName name="Module1.社内配布用印刷" localSheetId="6">[1]!Module1.社内配布用印刷</definedName>
    <definedName name="Module1.社内配布用印刷" localSheetId="7">[1]!Module1.社内配布用印刷</definedName>
    <definedName name="Module1.社内配布用印刷" localSheetId="9">[1]!Module1.社内配布用印刷</definedName>
    <definedName name="Module1.社内配布用印刷" localSheetId="10">[1]!Module1.社内配布用印刷</definedName>
    <definedName name="Module1.社内配布用印刷" localSheetId="11">[1]!Module1.社内配布用印刷</definedName>
    <definedName name="Module1.社内配布用印刷" localSheetId="12">[1]!Module1.社内配布用印刷</definedName>
    <definedName name="Module1.社内配布用印刷" localSheetId="13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 localSheetId="1">[1]!Module1.提出用印刷</definedName>
    <definedName name="Module1.提出用印刷" localSheetId="2">[1]!Module1.提出用印刷</definedName>
    <definedName name="Module1.提出用印刷" localSheetId="4">[1]!Module1.提出用印刷</definedName>
    <definedName name="Module1.提出用印刷" localSheetId="5">[1]!Module1.提出用印刷</definedName>
    <definedName name="Module1.提出用印刷" localSheetId="6">[1]!Module1.提出用印刷</definedName>
    <definedName name="Module1.提出用印刷" localSheetId="7">[1]!Module1.提出用印刷</definedName>
    <definedName name="Module1.提出用印刷" localSheetId="9">[1]!Module1.提出用印刷</definedName>
    <definedName name="Module1.提出用印刷" localSheetId="10">[1]!Module1.提出用印刷</definedName>
    <definedName name="Module1.提出用印刷" localSheetId="11">[1]!Module1.提出用印刷</definedName>
    <definedName name="Module1.提出用印刷" localSheetId="12">[1]!Module1.提出用印刷</definedName>
    <definedName name="Module1.提出用印刷" localSheetId="13">[1]!Module1.提出用印刷</definedName>
    <definedName name="Module1.提出用印刷">[1]!Module1.提出用印刷</definedName>
    <definedName name="_xlnm.Print_Area" localSheetId="0">Audi!$A$2:$X$41</definedName>
    <definedName name="_xlnm.Print_Area" localSheetId="1">BMW!$A$1:$X$186</definedName>
    <definedName name="_xlnm.Print_Area" localSheetId="2">DS!$A$2:$X$28</definedName>
    <definedName name="_xlnm.Print_Area" localSheetId="3">Jeep!$A$2:$X$14</definedName>
    <definedName name="_xlnm.Print_Area" localSheetId="4">VW!$A$2:$X$27</definedName>
    <definedName name="_xlnm.Print_Area" localSheetId="5">アルファロメオ!$A$2:$X$18</definedName>
    <definedName name="_xlnm.Print_Area" localSheetId="6">シトロエン!$A$2:$X$42</definedName>
    <definedName name="_xlnm.Print_Area" localSheetId="7">ジャガー!$A$2:$X$12</definedName>
    <definedName name="_xlnm.Print_Area" localSheetId="8">フィアット!$A$2:$X$12</definedName>
    <definedName name="_xlnm.Print_Area" localSheetId="9">プジョー!$A$2:$X$60</definedName>
    <definedName name="_xlnm.Print_Area" localSheetId="10">マツダ輸入!$A$2:$X$13</definedName>
    <definedName name="_xlnm.Print_Area" localSheetId="11">メルセデス・ベンツ!$A$2:$X$60</definedName>
    <definedName name="_xlnm.Print_Area" localSheetId="12">ランドローバー!$A$2:$X$44</definedName>
    <definedName name="_xlnm.Print_Area" localSheetId="13">ルノー!$A$2:$X$28</definedName>
    <definedName name="_xlnm.Print_Titles" localSheetId="0">Audi!$3:$8</definedName>
    <definedName name="_xlnm.Print_Titles" localSheetId="1">BMW!$2:$7</definedName>
    <definedName name="_xlnm.Print_Titles" localSheetId="2">DS!$3:$8</definedName>
    <definedName name="_xlnm.Print_Titles" localSheetId="4">VW!$3:$8</definedName>
    <definedName name="_xlnm.Print_Titles" localSheetId="5">アルファロメオ!$3:$8</definedName>
    <definedName name="_xlnm.Print_Titles" localSheetId="6">シトロエン!$3:$8</definedName>
    <definedName name="_xlnm.Print_Titles" localSheetId="7">ジャガー!$3:$8</definedName>
    <definedName name="_xlnm.Print_Titles" localSheetId="9">プジョー!$3:$8</definedName>
    <definedName name="_xlnm.Print_Titles" localSheetId="10">マツダ輸入!$3:$8</definedName>
    <definedName name="_xlnm.Print_Titles" localSheetId="11">メルセデス・ベンツ!$3:$8</definedName>
    <definedName name="_xlnm.Print_Titles" localSheetId="12">ランドローバー!$3:$8</definedName>
    <definedName name="_xlnm.Print_Titles" localSheetId="13">ルノー!$3:$8</definedName>
    <definedName name="_xlnm.Print_Titles">[3]乗用・ＲＶ車!$A$1:$IV$7</definedName>
    <definedName name="sbdfdsjbdj" localSheetId="1">[2]!提出用印刷</definedName>
    <definedName name="sbdfdsjbdj">[2]!提出用印刷</definedName>
    <definedName name="ujvfhvkjh" localSheetId="1">[1]!新型構変選択</definedName>
    <definedName name="ujvfhvkjh">[1]!新型構変選択</definedName>
    <definedName name="アバルト_WLTC">[2]!社内配布用印刷</definedName>
    <definedName name="っｄ" localSheetId="4">[2]!社内配布用印刷</definedName>
    <definedName name="っｄ" localSheetId="10">[2]!社内配布用印刷</definedName>
    <definedName name="っｄ">[2]!社内配布用印刷</definedName>
    <definedName name="フィアット_WLTC">[1]!新型構変選択</definedName>
    <definedName name="社内配布用印刷" localSheetId="0">[2]!社内配布用印刷</definedName>
    <definedName name="社内配布用印刷" localSheetId="1">[2]!社内配布用印刷</definedName>
    <definedName name="社内配布用印刷" localSheetId="2">[2]!社内配布用印刷</definedName>
    <definedName name="社内配布用印刷" localSheetId="4">[2]!社内配布用印刷</definedName>
    <definedName name="社内配布用印刷" localSheetId="5">[2]!社内配布用印刷</definedName>
    <definedName name="社内配布用印刷" localSheetId="6">[2]!社内配布用印刷</definedName>
    <definedName name="社内配布用印刷" localSheetId="7">[2]!社内配布用印刷</definedName>
    <definedName name="社内配布用印刷" localSheetId="9">[2]!社内配布用印刷</definedName>
    <definedName name="社内配布用印刷" localSheetId="10">[2]!社内配布用印刷</definedName>
    <definedName name="社内配布用印刷" localSheetId="11">[2]!社内配布用印刷</definedName>
    <definedName name="社内配布用印刷" localSheetId="12">[2]!社内配布用印刷</definedName>
    <definedName name="社内配布用印刷" localSheetId="13">[2]!社内配布用印刷</definedName>
    <definedName name="社内配布用印刷">[2]!社内配布用印刷</definedName>
    <definedName name="新型構変選択" localSheetId="0">[1]!新型構変選択</definedName>
    <definedName name="新型構変選択" localSheetId="1">[1]!新型構変選択</definedName>
    <definedName name="新型構変選択" localSheetId="2">[1]!新型構変選択</definedName>
    <definedName name="新型構変選択" localSheetId="4">[1]!新型構変選択</definedName>
    <definedName name="新型構変選択" localSheetId="5">[1]!新型構変選択</definedName>
    <definedName name="新型構変選択" localSheetId="6">[1]!新型構変選択</definedName>
    <definedName name="新型構変選択" localSheetId="7">[1]!新型構変選択</definedName>
    <definedName name="新型構変選択" localSheetId="9">[1]!新型構変選択</definedName>
    <definedName name="新型構変選択" localSheetId="10">[1]!新型構変選択</definedName>
    <definedName name="新型構変選択" localSheetId="11">[1]!新型構変選択</definedName>
    <definedName name="新型構変選択" localSheetId="12">[1]!新型構変選択</definedName>
    <definedName name="新型構変選択" localSheetId="13">[1]!新型構変選択</definedName>
    <definedName name="新型構変選択">[1]!新型構変選択</definedName>
    <definedName name="製作者選択" localSheetId="0">[1]!製作者選択</definedName>
    <definedName name="製作者選択" localSheetId="1">[1]!製作者選択</definedName>
    <definedName name="製作者選択" localSheetId="2">[1]!製作者選択</definedName>
    <definedName name="製作者選択" localSheetId="4">[1]!製作者選択</definedName>
    <definedName name="製作者選択" localSheetId="5">[1]!製作者選択</definedName>
    <definedName name="製作者選択" localSheetId="6">[1]!製作者選択</definedName>
    <definedName name="製作者選択" localSheetId="7">[1]!製作者選択</definedName>
    <definedName name="製作者選択" localSheetId="9">[1]!製作者選択</definedName>
    <definedName name="製作者選択" localSheetId="10">[1]!製作者選択</definedName>
    <definedName name="製作者選択" localSheetId="11">[1]!製作者選択</definedName>
    <definedName name="製作者選択" localSheetId="12">[1]!製作者選択</definedName>
    <definedName name="製作者選択" localSheetId="13">[1]!製作者選択</definedName>
    <definedName name="製作者選択">[1]!製作者選択</definedName>
    <definedName name="提出用印刷" localSheetId="0">[2]!提出用印刷</definedName>
    <definedName name="提出用印刷" localSheetId="1">[2]!提出用印刷</definedName>
    <definedName name="提出用印刷" localSheetId="2">[2]!提出用印刷</definedName>
    <definedName name="提出用印刷" localSheetId="4">[2]!提出用印刷</definedName>
    <definedName name="提出用印刷" localSheetId="5">[2]!提出用印刷</definedName>
    <definedName name="提出用印刷" localSheetId="6">[2]!提出用印刷</definedName>
    <definedName name="提出用印刷" localSheetId="7">[2]!提出用印刷</definedName>
    <definedName name="提出用印刷" localSheetId="9">[2]!提出用印刷</definedName>
    <definedName name="提出用印刷" localSheetId="10">[2]!提出用印刷</definedName>
    <definedName name="提出用印刷" localSheetId="11">[2]!提出用印刷</definedName>
    <definedName name="提出用印刷" localSheetId="12">[2]!提出用印刷</definedName>
    <definedName name="提出用印刷" localSheetId="13">[2]!提出用印刷</definedName>
    <definedName name="提出用印刷">[2]!提出用印刷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6" l="1"/>
  <c r="L9" i="16"/>
  <c r="M9" i="16"/>
  <c r="U9" i="16" s="1"/>
  <c r="N9" i="16"/>
  <c r="V9" i="16"/>
  <c r="AB9" i="16"/>
  <c r="AC9" i="16"/>
  <c r="AD9" i="16" s="1"/>
  <c r="X9" i="16" s="1"/>
  <c r="AE9" i="16"/>
  <c r="O9" i="16" s="1"/>
  <c r="AF9" i="16"/>
  <c r="AG9" i="16"/>
  <c r="I10" i="16"/>
  <c r="L10" i="16"/>
  <c r="M10" i="16"/>
  <c r="U10" i="16" s="1"/>
  <c r="N10" i="16"/>
  <c r="V10" i="16" s="1"/>
  <c r="AB10" i="16"/>
  <c r="AC10" i="16" s="1"/>
  <c r="AE10" i="16"/>
  <c r="O10" i="16" s="1"/>
  <c r="I11" i="16"/>
  <c r="L11" i="16"/>
  <c r="M11" i="16"/>
  <c r="U11" i="16" s="1"/>
  <c r="N11" i="16"/>
  <c r="V11" i="16" s="1"/>
  <c r="AB11" i="16"/>
  <c r="AC11" i="16"/>
  <c r="AD11" i="16" s="1"/>
  <c r="X11" i="16" s="1"/>
  <c r="AE11" i="16"/>
  <c r="O11" i="16" s="1"/>
  <c r="I12" i="16"/>
  <c r="L12" i="16"/>
  <c r="M12" i="16"/>
  <c r="U12" i="16" s="1"/>
  <c r="N12" i="16"/>
  <c r="V12" i="16" s="1"/>
  <c r="AB12" i="16"/>
  <c r="AC12" i="16" s="1"/>
  <c r="AE12" i="16"/>
  <c r="O12" i="16" s="1"/>
  <c r="AF12" i="16"/>
  <c r="AG12" i="16" s="1"/>
  <c r="I13" i="16"/>
  <c r="L13" i="16"/>
  <c r="M13" i="16"/>
  <c r="U13" i="16" s="1"/>
  <c r="N13" i="16"/>
  <c r="V13" i="16" s="1"/>
  <c r="AB13" i="16"/>
  <c r="AC13" i="16"/>
  <c r="AE13" i="16"/>
  <c r="O13" i="16" s="1"/>
  <c r="I14" i="16"/>
  <c r="L14" i="16"/>
  <c r="M14" i="16"/>
  <c r="N14" i="16"/>
  <c r="V14" i="16" s="1"/>
  <c r="U14" i="16"/>
  <c r="AB14" i="16"/>
  <c r="AC14" i="16"/>
  <c r="W14" i="16" s="1"/>
  <c r="AD14" i="16"/>
  <c r="AE14" i="16"/>
  <c r="O14" i="16" s="1"/>
  <c r="AF14" i="16"/>
  <c r="AG14" i="16" s="1"/>
  <c r="I15" i="16"/>
  <c r="L15" i="16"/>
  <c r="M15" i="16"/>
  <c r="N15" i="16"/>
  <c r="U15" i="16"/>
  <c r="V15" i="16"/>
  <c r="AB15" i="16"/>
  <c r="AC15" i="16"/>
  <c r="W15" i="16" s="1"/>
  <c r="AD15" i="16"/>
  <c r="AE15" i="16"/>
  <c r="AF15" i="16" s="1"/>
  <c r="AG15" i="16" s="1"/>
  <c r="I16" i="16"/>
  <c r="L16" i="16"/>
  <c r="M16" i="16"/>
  <c r="N16" i="16"/>
  <c r="U16" i="16"/>
  <c r="V16" i="16"/>
  <c r="AB16" i="16"/>
  <c r="AC16" i="16"/>
  <c r="X16" i="16" s="1"/>
  <c r="AD16" i="16"/>
  <c r="AE16" i="16"/>
  <c r="O16" i="16" s="1"/>
  <c r="AF16" i="16"/>
  <c r="W16" i="16" s="1"/>
  <c r="I17" i="16"/>
  <c r="L17" i="16"/>
  <c r="M17" i="16"/>
  <c r="N17" i="16"/>
  <c r="U17" i="16"/>
  <c r="V17" i="16"/>
  <c r="AB17" i="16"/>
  <c r="AC17" i="16" s="1"/>
  <c r="AE17" i="16"/>
  <c r="O17" i="16" s="1"/>
  <c r="AF17" i="16"/>
  <c r="AG17" i="16"/>
  <c r="I18" i="16"/>
  <c r="L18" i="16"/>
  <c r="M18" i="16"/>
  <c r="N18" i="16"/>
  <c r="U18" i="16"/>
  <c r="V18" i="16"/>
  <c r="AB18" i="16"/>
  <c r="AC18" i="16" s="1"/>
  <c r="AE18" i="16"/>
  <c r="O18" i="16" s="1"/>
  <c r="AF18" i="16"/>
  <c r="AG18" i="16"/>
  <c r="I19" i="16"/>
  <c r="L19" i="16"/>
  <c r="M19" i="16"/>
  <c r="U19" i="16" s="1"/>
  <c r="N19" i="16"/>
  <c r="V19" i="16"/>
  <c r="AB19" i="16"/>
  <c r="AC19" i="16"/>
  <c r="AD19" i="16" s="1"/>
  <c r="X19" i="16" s="1"/>
  <c r="AE19" i="16"/>
  <c r="O19" i="16" s="1"/>
  <c r="I20" i="16"/>
  <c r="L20" i="16"/>
  <c r="M20" i="16"/>
  <c r="U20" i="16" s="1"/>
  <c r="N20" i="16"/>
  <c r="V20" i="16" s="1"/>
  <c r="AB20" i="16"/>
  <c r="AC20" i="16" s="1"/>
  <c r="AE20" i="16"/>
  <c r="O20" i="16" s="1"/>
  <c r="I21" i="16"/>
  <c r="L21" i="16"/>
  <c r="M21" i="16"/>
  <c r="U21" i="16" s="1"/>
  <c r="N21" i="16"/>
  <c r="V21" i="16" s="1"/>
  <c r="AB21" i="16"/>
  <c r="AC21" i="16"/>
  <c r="AE21" i="16"/>
  <c r="O21" i="16" s="1"/>
  <c r="I22" i="16"/>
  <c r="L22" i="16"/>
  <c r="M22" i="16"/>
  <c r="U22" i="16" s="1"/>
  <c r="N22" i="16"/>
  <c r="V22" i="16" s="1"/>
  <c r="AB22" i="16"/>
  <c r="AC22" i="16"/>
  <c r="W22" i="16" s="1"/>
  <c r="AD22" i="16"/>
  <c r="AE22" i="16"/>
  <c r="O22" i="16" s="1"/>
  <c r="AF22" i="16"/>
  <c r="AG22" i="16" s="1"/>
  <c r="I23" i="16"/>
  <c r="L23" i="16"/>
  <c r="M23" i="16"/>
  <c r="U23" i="16" s="1"/>
  <c r="N23" i="16"/>
  <c r="V23" i="16" s="1"/>
  <c r="AB23" i="16"/>
  <c r="AC23" i="16"/>
  <c r="AD23" i="16"/>
  <c r="AE23" i="16"/>
  <c r="O23" i="16" s="1"/>
  <c r="I24" i="16"/>
  <c r="L24" i="16"/>
  <c r="M24" i="16"/>
  <c r="N24" i="16"/>
  <c r="V24" i="16" s="1"/>
  <c r="U24" i="16"/>
  <c r="AB24" i="16"/>
  <c r="AC24" i="16"/>
  <c r="AD24" i="16"/>
  <c r="X24" i="16" s="1"/>
  <c r="AE24" i="16"/>
  <c r="O24" i="16" s="1"/>
  <c r="AF24" i="16"/>
  <c r="W24" i="16" s="1"/>
  <c r="I25" i="16"/>
  <c r="L25" i="16"/>
  <c r="M25" i="16"/>
  <c r="N25" i="16"/>
  <c r="U25" i="16"/>
  <c r="V25" i="16"/>
  <c r="AB25" i="16"/>
  <c r="AC25" i="16" s="1"/>
  <c r="AE25" i="16"/>
  <c r="O25" i="16" s="1"/>
  <c r="AF25" i="16"/>
  <c r="AG25" i="16"/>
  <c r="I26" i="16"/>
  <c r="L26" i="16"/>
  <c r="M26" i="16"/>
  <c r="U26" i="16" s="1"/>
  <c r="N26" i="16"/>
  <c r="V26" i="16"/>
  <c r="AB26" i="16"/>
  <c r="AC26" i="16" s="1"/>
  <c r="AE26" i="16"/>
  <c r="O26" i="16" s="1"/>
  <c r="AF26" i="16"/>
  <c r="AG26" i="16"/>
  <c r="I27" i="16"/>
  <c r="L27" i="16"/>
  <c r="M27" i="16"/>
  <c r="U27" i="16" s="1"/>
  <c r="N27" i="16"/>
  <c r="V27" i="16" s="1"/>
  <c r="AB27" i="16"/>
  <c r="AC27" i="16"/>
  <c r="AD27" i="16" s="1"/>
  <c r="X27" i="16" s="1"/>
  <c r="AE27" i="16"/>
  <c r="O27" i="16" s="1"/>
  <c r="AF27" i="16"/>
  <c r="AG27" i="16"/>
  <c r="I28" i="16"/>
  <c r="L28" i="16"/>
  <c r="M28" i="16"/>
  <c r="U28" i="16" s="1"/>
  <c r="N28" i="16"/>
  <c r="V28" i="16" s="1"/>
  <c r="AB28" i="16"/>
  <c r="AC28" i="16" s="1"/>
  <c r="AE28" i="16"/>
  <c r="O28" i="16" s="1"/>
  <c r="I29" i="16"/>
  <c r="L29" i="16"/>
  <c r="M29" i="16"/>
  <c r="U29" i="16" s="1"/>
  <c r="N29" i="16"/>
  <c r="V29" i="16" s="1"/>
  <c r="AB29" i="16"/>
  <c r="AC29" i="16"/>
  <c r="AE29" i="16"/>
  <c r="AF29" i="16" s="1"/>
  <c r="AG29" i="16" s="1"/>
  <c r="I30" i="16"/>
  <c r="L30" i="16"/>
  <c r="M30" i="16"/>
  <c r="U30" i="16" s="1"/>
  <c r="N30" i="16"/>
  <c r="V30" i="16" s="1"/>
  <c r="O30" i="16"/>
  <c r="AB30" i="16"/>
  <c r="AC30" i="16"/>
  <c r="W30" i="16" s="1"/>
  <c r="AD30" i="16"/>
  <c r="AE30" i="16"/>
  <c r="AF30" i="16"/>
  <c r="AG30" i="16" s="1"/>
  <c r="I9" i="15"/>
  <c r="L9" i="15"/>
  <c r="M9" i="15"/>
  <c r="U9" i="15" s="1"/>
  <c r="N9" i="15"/>
  <c r="V9" i="15" s="1"/>
  <c r="AB9" i="15"/>
  <c r="AC9" i="15"/>
  <c r="AD9" i="15" s="1"/>
  <c r="X9" i="15" s="1"/>
  <c r="AE9" i="15"/>
  <c r="O9" i="15" s="1"/>
  <c r="I10" i="15"/>
  <c r="L10" i="15"/>
  <c r="M10" i="15"/>
  <c r="N10" i="15"/>
  <c r="V10" i="15" s="1"/>
  <c r="U10" i="15"/>
  <c r="AB10" i="15"/>
  <c r="AC10" i="15" s="1"/>
  <c r="AE10" i="15"/>
  <c r="O10" i="15" s="1"/>
  <c r="AF10" i="15"/>
  <c r="AG10" i="15" s="1"/>
  <c r="I11" i="15"/>
  <c r="L11" i="15"/>
  <c r="M11" i="15"/>
  <c r="U11" i="15" s="1"/>
  <c r="N11" i="15"/>
  <c r="V11" i="15"/>
  <c r="AB11" i="15"/>
  <c r="AC11" i="15"/>
  <c r="AD11" i="15" s="1"/>
  <c r="AE11" i="15"/>
  <c r="O11" i="15" s="1"/>
  <c r="I12" i="15"/>
  <c r="L12" i="15"/>
  <c r="M12" i="15"/>
  <c r="U12" i="15" s="1"/>
  <c r="N12" i="15"/>
  <c r="V12" i="15" s="1"/>
  <c r="AB12" i="15"/>
  <c r="AC12" i="15"/>
  <c r="W12" i="15" s="1"/>
  <c r="AD12" i="15"/>
  <c r="AE12" i="15"/>
  <c r="O12" i="15" s="1"/>
  <c r="AF12" i="15"/>
  <c r="AG12" i="15" s="1"/>
  <c r="I13" i="15"/>
  <c r="L13" i="15"/>
  <c r="M13" i="15"/>
  <c r="U13" i="15" s="1"/>
  <c r="N13" i="15"/>
  <c r="V13" i="15" s="1"/>
  <c r="AB13" i="15"/>
  <c r="AC13" i="15"/>
  <c r="AD13" i="15"/>
  <c r="AE13" i="15"/>
  <c r="AF13" i="15" s="1"/>
  <c r="AG13" i="15" s="1"/>
  <c r="I14" i="15"/>
  <c r="L14" i="15"/>
  <c r="M14" i="15"/>
  <c r="N14" i="15"/>
  <c r="V14" i="15" s="1"/>
  <c r="U14" i="15"/>
  <c r="AB14" i="15"/>
  <c r="AC14" i="15"/>
  <c r="W14" i="15" s="1"/>
  <c r="AD14" i="15"/>
  <c r="AE14" i="15"/>
  <c r="O14" i="15" s="1"/>
  <c r="AF14" i="15"/>
  <c r="AG14" i="15" s="1"/>
  <c r="I15" i="15"/>
  <c r="L15" i="15"/>
  <c r="M15" i="15"/>
  <c r="N15" i="15"/>
  <c r="U15" i="15"/>
  <c r="V15" i="15"/>
  <c r="AB15" i="15"/>
  <c r="AC15" i="15"/>
  <c r="W15" i="15" s="1"/>
  <c r="AD15" i="15"/>
  <c r="AE15" i="15"/>
  <c r="O15" i="15" s="1"/>
  <c r="AF15" i="15"/>
  <c r="AG15" i="15"/>
  <c r="I16" i="15"/>
  <c r="L16" i="15"/>
  <c r="M16" i="15"/>
  <c r="N16" i="15"/>
  <c r="O16" i="15"/>
  <c r="U16" i="15"/>
  <c r="V16" i="15"/>
  <c r="W16" i="15"/>
  <c r="AB16" i="15"/>
  <c r="AC16" i="15"/>
  <c r="X16" i="15" s="1"/>
  <c r="AD16" i="15"/>
  <c r="AE16" i="15"/>
  <c r="AF16" i="15"/>
  <c r="AG16" i="15"/>
  <c r="I9" i="14"/>
  <c r="L9" i="14"/>
  <c r="M9" i="14"/>
  <c r="U9" i="14" s="1"/>
  <c r="N9" i="14"/>
  <c r="V9" i="14" s="1"/>
  <c r="T9" i="14"/>
  <c r="AB9" i="14"/>
  <c r="AC9" i="14"/>
  <c r="AE9" i="14"/>
  <c r="O9" i="14" s="1"/>
  <c r="I10" i="14"/>
  <c r="L10" i="14"/>
  <c r="M10" i="14"/>
  <c r="U10" i="14" s="1"/>
  <c r="N10" i="14"/>
  <c r="V10" i="14" s="1"/>
  <c r="T10" i="14"/>
  <c r="AB10" i="14"/>
  <c r="AC10" i="14"/>
  <c r="W10" i="14" s="1"/>
  <c r="AE10" i="14"/>
  <c r="I11" i="14"/>
  <c r="L11" i="14"/>
  <c r="M11" i="14"/>
  <c r="U11" i="14" s="1"/>
  <c r="N11" i="14"/>
  <c r="V11" i="14" s="1"/>
  <c r="T11" i="14"/>
  <c r="AB11" i="14"/>
  <c r="AC11" i="14" s="1"/>
  <c r="W11" i="14" s="1"/>
  <c r="AE11" i="14"/>
  <c r="I12" i="14"/>
  <c r="L12" i="14"/>
  <c r="M12" i="14"/>
  <c r="U12" i="14" s="1"/>
  <c r="N12" i="14"/>
  <c r="V12" i="14" s="1"/>
  <c r="T12" i="14"/>
  <c r="AB12" i="14"/>
  <c r="AC12" i="14" s="1"/>
  <c r="W12" i="14" s="1"/>
  <c r="AE12" i="14"/>
  <c r="I13" i="14"/>
  <c r="L13" i="14"/>
  <c r="M13" i="14"/>
  <c r="U13" i="14" s="1"/>
  <c r="N13" i="14"/>
  <c r="V13" i="14" s="1"/>
  <c r="T13" i="14"/>
  <c r="W13" i="14"/>
  <c r="AB13" i="14"/>
  <c r="AC13" i="14"/>
  <c r="AE13" i="14"/>
  <c r="O13" i="14" s="1"/>
  <c r="I14" i="14"/>
  <c r="L14" i="14"/>
  <c r="M14" i="14"/>
  <c r="U14" i="14" s="1"/>
  <c r="N14" i="14"/>
  <c r="V14" i="14" s="1"/>
  <c r="T14" i="14"/>
  <c r="AB14" i="14"/>
  <c r="AC14" i="14"/>
  <c r="W14" i="14" s="1"/>
  <c r="AE14" i="14"/>
  <c r="O14" i="14" s="1"/>
  <c r="AD10" i="16" l="1"/>
  <c r="X10" i="16"/>
  <c r="AD26" i="16"/>
  <c r="W26" i="16"/>
  <c r="X26" i="16"/>
  <c r="X25" i="16"/>
  <c r="AD25" i="16"/>
  <c r="W25" i="16"/>
  <c r="AD12" i="16"/>
  <c r="W12" i="16"/>
  <c r="X12" i="16"/>
  <c r="W23" i="16"/>
  <c r="AD17" i="16"/>
  <c r="X17" i="16" s="1"/>
  <c r="W17" i="16"/>
  <c r="AD20" i="16"/>
  <c r="X20" i="16"/>
  <c r="AD18" i="16"/>
  <c r="X18" i="16" s="1"/>
  <c r="W18" i="16"/>
  <c r="W28" i="16"/>
  <c r="AD28" i="16"/>
  <c r="X28" i="16" s="1"/>
  <c r="O15" i="16"/>
  <c r="O29" i="16"/>
  <c r="AD29" i="16"/>
  <c r="X29" i="16" s="1"/>
  <c r="AG24" i="16"/>
  <c r="AF23" i="16"/>
  <c r="AG23" i="16" s="1"/>
  <c r="AD21" i="16"/>
  <c r="AG16" i="16"/>
  <c r="AD13" i="16"/>
  <c r="X13" i="16" s="1"/>
  <c r="W9" i="16"/>
  <c r="W11" i="16"/>
  <c r="X21" i="16"/>
  <c r="AF10" i="16"/>
  <c r="AG10" i="16" s="1"/>
  <c r="X30" i="16"/>
  <c r="W29" i="16"/>
  <c r="X22" i="16"/>
  <c r="AF19" i="16"/>
  <c r="AG19" i="16" s="1"/>
  <c r="X14" i="16"/>
  <c r="AF11" i="16"/>
  <c r="AG11" i="16" s="1"/>
  <c r="AF28" i="16"/>
  <c r="AG28" i="16" s="1"/>
  <c r="X23" i="16"/>
  <c r="AF20" i="16"/>
  <c r="AG20" i="16" s="1"/>
  <c r="X15" i="16"/>
  <c r="W27" i="16"/>
  <c r="AF21" i="16"/>
  <c r="AG21" i="16" s="1"/>
  <c r="AF13" i="16"/>
  <c r="AG13" i="16" s="1"/>
  <c r="W13" i="15"/>
  <c r="AD10" i="15"/>
  <c r="X10" i="15" s="1"/>
  <c r="W10" i="15"/>
  <c r="X12" i="15"/>
  <c r="W11" i="15"/>
  <c r="AF9" i="15"/>
  <c r="O13" i="15"/>
  <c r="X13" i="15"/>
  <c r="AF11" i="15"/>
  <c r="AG11" i="15" s="1"/>
  <c r="X11" i="15"/>
  <c r="X14" i="15"/>
  <c r="X15" i="15"/>
  <c r="O12" i="14"/>
  <c r="O11" i="14"/>
  <c r="O10" i="14"/>
  <c r="W9" i="14"/>
  <c r="AF14" i="14"/>
  <c r="AG14" i="14" s="1"/>
  <c r="AF13" i="14"/>
  <c r="AG13" i="14" s="1"/>
  <c r="AF12" i="14"/>
  <c r="AG12" i="14" s="1"/>
  <c r="AF11" i="14"/>
  <c r="AG11" i="14" s="1"/>
  <c r="AF10" i="14"/>
  <c r="AG10" i="14" s="1"/>
  <c r="AF9" i="14"/>
  <c r="AG9" i="14" s="1"/>
  <c r="AD14" i="14"/>
  <c r="X14" i="14" s="1"/>
  <c r="AD13" i="14"/>
  <c r="X13" i="14" s="1"/>
  <c r="AD12" i="14"/>
  <c r="X12" i="14" s="1"/>
  <c r="AD11" i="14"/>
  <c r="X11" i="14" s="1"/>
  <c r="AD10" i="14"/>
  <c r="X10" i="14" s="1"/>
  <c r="AD9" i="14"/>
  <c r="X9" i="14" s="1"/>
  <c r="I9" i="13"/>
  <c r="L9" i="13"/>
  <c r="M9" i="13"/>
  <c r="U9" i="13" s="1"/>
  <c r="N9" i="13"/>
  <c r="V9" i="13"/>
  <c r="AB9" i="13"/>
  <c r="AC9" i="13"/>
  <c r="AD9" i="13" s="1"/>
  <c r="AE9" i="13"/>
  <c r="I10" i="13"/>
  <c r="L10" i="13"/>
  <c r="M10" i="13"/>
  <c r="N10" i="13"/>
  <c r="V10" i="13" s="1"/>
  <c r="U10" i="13"/>
  <c r="AB10" i="13"/>
  <c r="AC10" i="13" s="1"/>
  <c r="AE10" i="13"/>
  <c r="I11" i="13"/>
  <c r="L11" i="13"/>
  <c r="M11" i="13"/>
  <c r="U11" i="13" s="1"/>
  <c r="N11" i="13"/>
  <c r="V11" i="13" s="1"/>
  <c r="AB11" i="13"/>
  <c r="AC11" i="13" s="1"/>
  <c r="AE11" i="13"/>
  <c r="O11" i="13" s="1"/>
  <c r="I12" i="13"/>
  <c r="L12" i="13"/>
  <c r="M12" i="13"/>
  <c r="U12" i="13" s="1"/>
  <c r="N12" i="13"/>
  <c r="V12" i="13" s="1"/>
  <c r="AB12" i="13"/>
  <c r="AC12" i="13"/>
  <c r="AD12" i="13" s="1"/>
  <c r="AE12" i="13"/>
  <c r="O12" i="13" s="1"/>
  <c r="I13" i="13"/>
  <c r="L13" i="13"/>
  <c r="M13" i="13"/>
  <c r="U13" i="13" s="1"/>
  <c r="N13" i="13"/>
  <c r="V13" i="13" s="1"/>
  <c r="AB13" i="13"/>
  <c r="AC13" i="13"/>
  <c r="AE13" i="13"/>
  <c r="I14" i="13"/>
  <c r="L14" i="13"/>
  <c r="M14" i="13"/>
  <c r="N14" i="13"/>
  <c r="V14" i="13" s="1"/>
  <c r="U14" i="13"/>
  <c r="AB14" i="13"/>
  <c r="AC14" i="13" s="1"/>
  <c r="AE14" i="13"/>
  <c r="AF14" i="13" s="1"/>
  <c r="I15" i="13"/>
  <c r="L15" i="13"/>
  <c r="M15" i="13"/>
  <c r="N15" i="13"/>
  <c r="U15" i="13"/>
  <c r="V15" i="13"/>
  <c r="AB15" i="13"/>
  <c r="AC15" i="13" s="1"/>
  <c r="AE15" i="13"/>
  <c r="AF15" i="13"/>
  <c r="AG15" i="13" s="1"/>
  <c r="I16" i="13"/>
  <c r="L16" i="13"/>
  <c r="M16" i="13"/>
  <c r="N16" i="13"/>
  <c r="U16" i="13"/>
  <c r="V16" i="13"/>
  <c r="AB16" i="13"/>
  <c r="AC16" i="13"/>
  <c r="AE16" i="13"/>
  <c r="O16" i="13" s="1"/>
  <c r="I17" i="13"/>
  <c r="L17" i="13"/>
  <c r="M17" i="13"/>
  <c r="U17" i="13" s="1"/>
  <c r="N17" i="13"/>
  <c r="V17" i="13"/>
  <c r="AB17" i="13"/>
  <c r="AC17" i="13" s="1"/>
  <c r="AD17" i="13" s="1"/>
  <c r="X17" i="13" s="1"/>
  <c r="AE17" i="13"/>
  <c r="I18" i="13"/>
  <c r="L18" i="13"/>
  <c r="M18" i="13"/>
  <c r="N18" i="13"/>
  <c r="V18" i="13" s="1"/>
  <c r="U18" i="13"/>
  <c r="AB18" i="13"/>
  <c r="AC18" i="13" s="1"/>
  <c r="AE18" i="13"/>
  <c r="O18" i="13" s="1"/>
  <c r="I19" i="13"/>
  <c r="L19" i="13"/>
  <c r="M19" i="13"/>
  <c r="U19" i="13" s="1"/>
  <c r="N19" i="13"/>
  <c r="V19" i="13"/>
  <c r="AB19" i="13"/>
  <c r="AC19" i="13" s="1"/>
  <c r="AE19" i="13"/>
  <c r="AF19" i="13"/>
  <c r="AG19" i="13" s="1"/>
  <c r="I20" i="13"/>
  <c r="L20" i="13"/>
  <c r="M20" i="13"/>
  <c r="U20" i="13" s="1"/>
  <c r="N20" i="13"/>
  <c r="V20" i="13" s="1"/>
  <c r="AB20" i="13"/>
  <c r="AC20" i="13" s="1"/>
  <c r="AD20" i="13" s="1"/>
  <c r="AE20" i="13"/>
  <c r="AF20" i="13"/>
  <c r="AG20" i="13" s="1"/>
  <c r="I21" i="13"/>
  <c r="L21" i="13"/>
  <c r="M21" i="13"/>
  <c r="U21" i="13" s="1"/>
  <c r="N21" i="13"/>
  <c r="V21" i="13" s="1"/>
  <c r="AB21" i="13"/>
  <c r="AC21" i="13" s="1"/>
  <c r="AE21" i="13"/>
  <c r="I22" i="13"/>
  <c r="L22" i="13"/>
  <c r="M22" i="13"/>
  <c r="N22" i="13"/>
  <c r="V22" i="13" s="1"/>
  <c r="U22" i="13"/>
  <c r="AB22" i="13"/>
  <c r="AC22" i="13" s="1"/>
  <c r="AE22" i="13"/>
  <c r="AF22" i="13" s="1"/>
  <c r="I23" i="13"/>
  <c r="L23" i="13"/>
  <c r="M23" i="13"/>
  <c r="U23" i="13" s="1"/>
  <c r="N23" i="13"/>
  <c r="V23" i="13"/>
  <c r="AB23" i="13"/>
  <c r="AC23" i="13" s="1"/>
  <c r="AE23" i="13"/>
  <c r="O23" i="13" s="1"/>
  <c r="I24" i="13"/>
  <c r="L24" i="13"/>
  <c r="M24" i="13"/>
  <c r="N24" i="13"/>
  <c r="V24" i="13" s="1"/>
  <c r="U24" i="13"/>
  <c r="AB24" i="13"/>
  <c r="AC24" i="13" s="1"/>
  <c r="AE24" i="13"/>
  <c r="O24" i="13" s="1"/>
  <c r="I25" i="13"/>
  <c r="L25" i="13"/>
  <c r="M25" i="13"/>
  <c r="U25" i="13" s="1"/>
  <c r="N25" i="13"/>
  <c r="V25" i="13"/>
  <c r="AB25" i="13"/>
  <c r="AC25" i="13"/>
  <c r="AD25" i="13" s="1"/>
  <c r="X25" i="13" s="1"/>
  <c r="AE25" i="13"/>
  <c r="I26" i="13"/>
  <c r="L26" i="13"/>
  <c r="M26" i="13"/>
  <c r="U26" i="13" s="1"/>
  <c r="N26" i="13"/>
  <c r="V26" i="13" s="1"/>
  <c r="AB26" i="13"/>
  <c r="AC26" i="13" s="1"/>
  <c r="AE26" i="13"/>
  <c r="AF26" i="13" s="1"/>
  <c r="AG26" i="13" s="1"/>
  <c r="I27" i="13"/>
  <c r="L27" i="13"/>
  <c r="M27" i="13"/>
  <c r="U27" i="13" s="1"/>
  <c r="N27" i="13"/>
  <c r="V27" i="13" s="1"/>
  <c r="AB27" i="13"/>
  <c r="AC27" i="13" s="1"/>
  <c r="AE27" i="13"/>
  <c r="AF27" i="13" s="1"/>
  <c r="I28" i="13"/>
  <c r="L28" i="13"/>
  <c r="M28" i="13"/>
  <c r="U28" i="13" s="1"/>
  <c r="N28" i="13"/>
  <c r="V28" i="13" s="1"/>
  <c r="AB28" i="13"/>
  <c r="AC28" i="13" s="1"/>
  <c r="AD28" i="13" s="1"/>
  <c r="AE28" i="13"/>
  <c r="AF28" i="13"/>
  <c r="AG28" i="13" s="1"/>
  <c r="I29" i="13"/>
  <c r="L29" i="13"/>
  <c r="M29" i="13"/>
  <c r="U29" i="13" s="1"/>
  <c r="N29" i="13"/>
  <c r="V29" i="13" s="1"/>
  <c r="AB29" i="13"/>
  <c r="AC29" i="13" s="1"/>
  <c r="AE29" i="13"/>
  <c r="I30" i="13"/>
  <c r="L30" i="13"/>
  <c r="M30" i="13"/>
  <c r="N30" i="13"/>
  <c r="V30" i="13" s="1"/>
  <c r="U30" i="13"/>
  <c r="AB30" i="13"/>
  <c r="AC30" i="13" s="1"/>
  <c r="AE30" i="13"/>
  <c r="AF30" i="13" s="1"/>
  <c r="I31" i="13"/>
  <c r="L31" i="13"/>
  <c r="M31" i="13"/>
  <c r="U31" i="13" s="1"/>
  <c r="N31" i="13"/>
  <c r="V31" i="13"/>
  <c r="AB31" i="13"/>
  <c r="AC31" i="13" s="1"/>
  <c r="AE31" i="13"/>
  <c r="O31" i="13" s="1"/>
  <c r="I32" i="13"/>
  <c r="L32" i="13"/>
  <c r="M32" i="13"/>
  <c r="N32" i="13"/>
  <c r="V32" i="13" s="1"/>
  <c r="U32" i="13"/>
  <c r="AB32" i="13"/>
  <c r="AC32" i="13" s="1"/>
  <c r="AD32" i="13" s="1"/>
  <c r="X32" i="13" s="1"/>
  <c r="AE32" i="13"/>
  <c r="O32" i="13" s="1"/>
  <c r="AF32" i="13"/>
  <c r="I33" i="13"/>
  <c r="L33" i="13"/>
  <c r="M33" i="13"/>
  <c r="U33" i="13" s="1"/>
  <c r="N33" i="13"/>
  <c r="V33" i="13" s="1"/>
  <c r="AB33" i="13"/>
  <c r="AC33" i="13" s="1"/>
  <c r="AE33" i="13"/>
  <c r="O33" i="13" s="1"/>
  <c r="I34" i="13"/>
  <c r="L34" i="13"/>
  <c r="M34" i="13"/>
  <c r="U34" i="13" s="1"/>
  <c r="N34" i="13"/>
  <c r="V34" i="13" s="1"/>
  <c r="AB34" i="13"/>
  <c r="AC34" i="13" s="1"/>
  <c r="AD34" i="13" s="1"/>
  <c r="X34" i="13" s="1"/>
  <c r="AE34" i="13"/>
  <c r="O34" i="13" s="1"/>
  <c r="I35" i="13"/>
  <c r="L35" i="13"/>
  <c r="M35" i="13"/>
  <c r="U35" i="13" s="1"/>
  <c r="N35" i="13"/>
  <c r="V35" i="13" s="1"/>
  <c r="AB35" i="13"/>
  <c r="AC35" i="13" s="1"/>
  <c r="AE35" i="13"/>
  <c r="O35" i="13" s="1"/>
  <c r="I36" i="13"/>
  <c r="L36" i="13"/>
  <c r="M36" i="13"/>
  <c r="U36" i="13" s="1"/>
  <c r="N36" i="13"/>
  <c r="V36" i="13" s="1"/>
  <c r="AB36" i="13"/>
  <c r="AC36" i="13" s="1"/>
  <c r="AD36" i="13" s="1"/>
  <c r="AE36" i="13"/>
  <c r="O36" i="13" s="1"/>
  <c r="I37" i="13"/>
  <c r="L37" i="13"/>
  <c r="M37" i="13"/>
  <c r="U37" i="13" s="1"/>
  <c r="N37" i="13"/>
  <c r="V37" i="13" s="1"/>
  <c r="AB37" i="13"/>
  <c r="AC37" i="13" s="1"/>
  <c r="AE37" i="13"/>
  <c r="AF37" i="13"/>
  <c r="AG37" i="13" s="1"/>
  <c r="I38" i="13"/>
  <c r="L38" i="13"/>
  <c r="M38" i="13"/>
  <c r="U38" i="13" s="1"/>
  <c r="N38" i="13"/>
  <c r="V38" i="13"/>
  <c r="AB38" i="13"/>
  <c r="AC38" i="13" s="1"/>
  <c r="AE38" i="13"/>
  <c r="AF38" i="13" s="1"/>
  <c r="I39" i="13"/>
  <c r="L39" i="13"/>
  <c r="M39" i="13"/>
  <c r="U39" i="13" s="1"/>
  <c r="N39" i="13"/>
  <c r="V39" i="13"/>
  <c r="AB39" i="13"/>
  <c r="AC39" i="13"/>
  <c r="AE39" i="13"/>
  <c r="O39" i="13" s="1"/>
  <c r="I40" i="13"/>
  <c r="L40" i="13"/>
  <c r="M40" i="13"/>
  <c r="N40" i="13"/>
  <c r="U40" i="13"/>
  <c r="V40" i="13"/>
  <c r="AB40" i="13"/>
  <c r="AC40" i="13"/>
  <c r="AD40" i="13" s="1"/>
  <c r="X40" i="13" s="1"/>
  <c r="AE40" i="13"/>
  <c r="AF40" i="13"/>
  <c r="W40" i="13" s="1"/>
  <c r="I41" i="13"/>
  <c r="L41" i="13"/>
  <c r="M41" i="13"/>
  <c r="U41" i="13" s="1"/>
  <c r="N41" i="13"/>
  <c r="V41" i="13" s="1"/>
  <c r="AB41" i="13"/>
  <c r="AC41" i="13" s="1"/>
  <c r="AE41" i="13"/>
  <c r="O41" i="13" s="1"/>
  <c r="I42" i="13"/>
  <c r="L42" i="13"/>
  <c r="M42" i="13"/>
  <c r="U42" i="13" s="1"/>
  <c r="N42" i="13"/>
  <c r="V42" i="13" s="1"/>
  <c r="AB42" i="13"/>
  <c r="AC42" i="13" s="1"/>
  <c r="AD42" i="13" s="1"/>
  <c r="X42" i="13" s="1"/>
  <c r="AE42" i="13"/>
  <c r="AF42" i="13"/>
  <c r="AG42" i="13" s="1"/>
  <c r="I43" i="13"/>
  <c r="L43" i="13"/>
  <c r="M43" i="13"/>
  <c r="U43" i="13" s="1"/>
  <c r="N43" i="13"/>
  <c r="V43" i="13" s="1"/>
  <c r="AB43" i="13"/>
  <c r="AC43" i="13" s="1"/>
  <c r="AE43" i="13"/>
  <c r="AF43" i="13" s="1"/>
  <c r="I44" i="13"/>
  <c r="L44" i="13"/>
  <c r="M44" i="13"/>
  <c r="U44" i="13" s="1"/>
  <c r="N44" i="13"/>
  <c r="V44" i="13" s="1"/>
  <c r="AB44" i="13"/>
  <c r="AC44" i="13" s="1"/>
  <c r="AD44" i="13" s="1"/>
  <c r="AE44" i="13"/>
  <c r="I45" i="13"/>
  <c r="L45" i="13"/>
  <c r="M45" i="13"/>
  <c r="U45" i="13" s="1"/>
  <c r="N45" i="13"/>
  <c r="V45" i="13" s="1"/>
  <c r="AB45" i="13"/>
  <c r="AC45" i="13" s="1"/>
  <c r="AE45" i="13"/>
  <c r="O45" i="13" s="1"/>
  <c r="I46" i="13"/>
  <c r="L46" i="13"/>
  <c r="M46" i="13"/>
  <c r="N46" i="13"/>
  <c r="V46" i="13" s="1"/>
  <c r="U46" i="13"/>
  <c r="AB46" i="13"/>
  <c r="AC46" i="13" s="1"/>
  <c r="AE46" i="13"/>
  <c r="AF46" i="13" s="1"/>
  <c r="I47" i="13"/>
  <c r="L47" i="13"/>
  <c r="M47" i="13"/>
  <c r="N47" i="13"/>
  <c r="V47" i="13" s="1"/>
  <c r="U47" i="13"/>
  <c r="AB47" i="13"/>
  <c r="AC47" i="13" s="1"/>
  <c r="AE47" i="13"/>
  <c r="O47" i="13" s="1"/>
  <c r="AF47" i="13"/>
  <c r="AG47" i="13" s="1"/>
  <c r="I48" i="13"/>
  <c r="L48" i="13"/>
  <c r="M48" i="13"/>
  <c r="N48" i="13"/>
  <c r="U48" i="13"/>
  <c r="V48" i="13"/>
  <c r="AB48" i="13"/>
  <c r="AC48" i="13" s="1"/>
  <c r="AE48" i="13"/>
  <c r="AF48" i="13" s="1"/>
  <c r="I49" i="13"/>
  <c r="L49" i="13"/>
  <c r="M49" i="13"/>
  <c r="U49" i="13" s="1"/>
  <c r="N49" i="13"/>
  <c r="V49" i="13"/>
  <c r="AB49" i="13"/>
  <c r="AC49" i="13" s="1"/>
  <c r="AE49" i="13"/>
  <c r="W19" i="16" l="1"/>
  <c r="W21" i="16"/>
  <c r="W20" i="16"/>
  <c r="W13" i="16"/>
  <c r="W10" i="16"/>
  <c r="W9" i="15"/>
  <c r="AG9" i="15"/>
  <c r="W27" i="13"/>
  <c r="AG27" i="13"/>
  <c r="AD21" i="13"/>
  <c r="X21" i="13" s="1"/>
  <c r="X37" i="13"/>
  <c r="AD37" i="13"/>
  <c r="AD24" i="13"/>
  <c r="X24" i="13" s="1"/>
  <c r="W43" i="13"/>
  <c r="AG43" i="13"/>
  <c r="AD29" i="13"/>
  <c r="X29" i="13" s="1"/>
  <c r="AD48" i="13"/>
  <c r="X48" i="13" s="1"/>
  <c r="W48" i="13"/>
  <c r="AG48" i="13"/>
  <c r="X45" i="13"/>
  <c r="AD45" i="13"/>
  <c r="AF45" i="13"/>
  <c r="AG45" i="13" s="1"/>
  <c r="AG40" i="13"/>
  <c r="O37" i="13"/>
  <c r="AF35" i="13"/>
  <c r="AG35" i="13" s="1"/>
  <c r="AF31" i="13"/>
  <c r="AG31" i="13" s="1"/>
  <c r="O29" i="13"/>
  <c r="AF23" i="13"/>
  <c r="AG23" i="13" s="1"/>
  <c r="O21" i="13"/>
  <c r="O17" i="13"/>
  <c r="X9" i="13"/>
  <c r="X13" i="13"/>
  <c r="O49" i="13"/>
  <c r="O44" i="13"/>
  <c r="O42" i="13"/>
  <c r="O40" i="13"/>
  <c r="O28" i="13"/>
  <c r="O25" i="13"/>
  <c r="O20" i="13"/>
  <c r="O19" i="13"/>
  <c r="AF16" i="13"/>
  <c r="O48" i="13"/>
  <c r="O43" i="13"/>
  <c r="O27" i="13"/>
  <c r="O26" i="13"/>
  <c r="W32" i="13"/>
  <c r="O13" i="13"/>
  <c r="O9" i="13"/>
  <c r="AF39" i="13"/>
  <c r="AG39" i="13" s="1"/>
  <c r="AG32" i="13"/>
  <c r="AF24" i="13"/>
  <c r="O15" i="13"/>
  <c r="AD13" i="13"/>
  <c r="AF12" i="13"/>
  <c r="AG12" i="13" s="1"/>
  <c r="AF11" i="13"/>
  <c r="AG11" i="13" s="1"/>
  <c r="O10" i="13"/>
  <c r="AD10" i="13"/>
  <c r="X10" i="13"/>
  <c r="AG38" i="13"/>
  <c r="W38" i="13"/>
  <c r="AD33" i="13"/>
  <c r="X33" i="13" s="1"/>
  <c r="AD11" i="13"/>
  <c r="X11" i="13" s="1"/>
  <c r="AG30" i="13"/>
  <c r="W30" i="13"/>
  <c r="AG22" i="13"/>
  <c r="W22" i="13"/>
  <c r="AD15" i="13"/>
  <c r="X15" i="13" s="1"/>
  <c r="AD23" i="13"/>
  <c r="X23" i="13" s="1"/>
  <c r="AD22" i="13"/>
  <c r="X22" i="13" s="1"/>
  <c r="AD18" i="13"/>
  <c r="X18" i="13" s="1"/>
  <c r="AD46" i="13"/>
  <c r="X46" i="13" s="1"/>
  <c r="AD41" i="13"/>
  <c r="X41" i="13" s="1"/>
  <c r="AD19" i="13"/>
  <c r="X19" i="13" s="1"/>
  <c r="X14" i="13"/>
  <c r="AD14" i="13"/>
  <c r="AG46" i="13"/>
  <c r="W46" i="13"/>
  <c r="AD38" i="13"/>
  <c r="X38" i="13" s="1"/>
  <c r="AD49" i="13"/>
  <c r="X49" i="13" s="1"/>
  <c r="AD43" i="13"/>
  <c r="X43" i="13" s="1"/>
  <c r="AD27" i="13"/>
  <c r="X27" i="13" s="1"/>
  <c r="AD26" i="13"/>
  <c r="X26" i="13" s="1"/>
  <c r="W26" i="13"/>
  <c r="AD35" i="13"/>
  <c r="X35" i="13" s="1"/>
  <c r="AD31" i="13"/>
  <c r="X31" i="13" s="1"/>
  <c r="AD30" i="13"/>
  <c r="X30" i="13" s="1"/>
  <c r="AG14" i="13"/>
  <c r="W14" i="13"/>
  <c r="AF49" i="13"/>
  <c r="AD47" i="13"/>
  <c r="X47" i="13" s="1"/>
  <c r="X44" i="13"/>
  <c r="AF41" i="13"/>
  <c r="AD39" i="13"/>
  <c r="X39" i="13" s="1"/>
  <c r="X36" i="13"/>
  <c r="W35" i="13"/>
  <c r="AF33" i="13"/>
  <c r="X28" i="13"/>
  <c r="AF25" i="13"/>
  <c r="X20" i="13"/>
  <c r="W19" i="13"/>
  <c r="AF17" i="13"/>
  <c r="X12" i="13"/>
  <c r="W11" i="13"/>
  <c r="AF9" i="13"/>
  <c r="O22" i="13"/>
  <c r="AF34" i="13"/>
  <c r="W28" i="13"/>
  <c r="W20" i="13"/>
  <c r="AF18" i="13"/>
  <c r="AD16" i="13"/>
  <c r="X16" i="13" s="1"/>
  <c r="W12" i="13"/>
  <c r="AF10" i="13"/>
  <c r="O30" i="13"/>
  <c r="W37" i="13"/>
  <c r="O46" i="13"/>
  <c r="O38" i="13"/>
  <c r="O14" i="13"/>
  <c r="W42" i="13"/>
  <c r="W45" i="13"/>
  <c r="AF44" i="13"/>
  <c r="AF36" i="13"/>
  <c r="W31" i="13"/>
  <c r="AF29" i="13"/>
  <c r="W23" i="13"/>
  <c r="AF21" i="13"/>
  <c r="W15" i="13"/>
  <c r="AF13" i="13"/>
  <c r="W47" i="13"/>
  <c r="W39" i="13"/>
  <c r="I9" i="12"/>
  <c r="L9" i="12"/>
  <c r="M9" i="12"/>
  <c r="U9" i="12" s="1"/>
  <c r="N9" i="12"/>
  <c r="V9" i="12" s="1"/>
  <c r="AB9" i="12"/>
  <c r="AC9" i="12" s="1"/>
  <c r="AE9" i="12"/>
  <c r="AF9" i="12"/>
  <c r="AG9" i="12" s="1"/>
  <c r="I10" i="12"/>
  <c r="L10" i="12"/>
  <c r="M10" i="12"/>
  <c r="U10" i="12" s="1"/>
  <c r="N10" i="12"/>
  <c r="V10" i="12" s="1"/>
  <c r="AB10" i="12"/>
  <c r="AC10" i="12" s="1"/>
  <c r="AE10" i="12"/>
  <c r="I11" i="12"/>
  <c r="L11" i="12"/>
  <c r="M11" i="12"/>
  <c r="U11" i="12" s="1"/>
  <c r="N11" i="12"/>
  <c r="V11" i="12" s="1"/>
  <c r="AB11" i="12"/>
  <c r="AC11" i="12" s="1"/>
  <c r="AD11" i="12" s="1"/>
  <c r="AE11" i="12"/>
  <c r="I12" i="12"/>
  <c r="L12" i="12"/>
  <c r="M12" i="12"/>
  <c r="U12" i="12" s="1"/>
  <c r="N12" i="12"/>
  <c r="V12" i="12" s="1"/>
  <c r="AB12" i="12"/>
  <c r="AC12" i="12" s="1"/>
  <c r="AE12" i="12"/>
  <c r="AF12" i="12"/>
  <c r="AG12" i="12" s="1"/>
  <c r="I13" i="12"/>
  <c r="L13" i="12"/>
  <c r="M13" i="12"/>
  <c r="U13" i="12" s="1"/>
  <c r="N13" i="12"/>
  <c r="V13" i="12" s="1"/>
  <c r="AB13" i="12"/>
  <c r="AC13" i="12" s="1"/>
  <c r="AE13" i="12"/>
  <c r="I14" i="12"/>
  <c r="L14" i="12"/>
  <c r="M14" i="12"/>
  <c r="U14" i="12" s="1"/>
  <c r="N14" i="12"/>
  <c r="V14" i="12" s="1"/>
  <c r="AB14" i="12"/>
  <c r="AC14" i="12"/>
  <c r="W14" i="12" s="1"/>
  <c r="AE14" i="12"/>
  <c r="O14" i="12" s="1"/>
  <c r="I15" i="12"/>
  <c r="L15" i="12"/>
  <c r="M15" i="12"/>
  <c r="U15" i="12" s="1"/>
  <c r="N15" i="12"/>
  <c r="O15" i="12"/>
  <c r="V15" i="12"/>
  <c r="AB15" i="12"/>
  <c r="AC15" i="12"/>
  <c r="W15" i="12" s="1"/>
  <c r="AE15" i="12"/>
  <c r="AF15" i="12" s="1"/>
  <c r="AG15" i="12" s="1"/>
  <c r="I16" i="12"/>
  <c r="L16" i="12"/>
  <c r="M16" i="12"/>
  <c r="N16" i="12"/>
  <c r="V16" i="12" s="1"/>
  <c r="O16" i="12"/>
  <c r="U16" i="12"/>
  <c r="AB16" i="12"/>
  <c r="AC16" i="12"/>
  <c r="AD16" i="12" s="1"/>
  <c r="AE16" i="12"/>
  <c r="AF16" i="12" s="1"/>
  <c r="AG16" i="12" s="1"/>
  <c r="I17" i="12"/>
  <c r="L17" i="12"/>
  <c r="M17" i="12"/>
  <c r="N17" i="12"/>
  <c r="V17" i="12" s="1"/>
  <c r="O17" i="12"/>
  <c r="U17" i="12"/>
  <c r="W17" i="12"/>
  <c r="AB17" i="12"/>
  <c r="AC17" i="12"/>
  <c r="X17" i="12" s="1"/>
  <c r="AD17" i="12"/>
  <c r="AE17" i="12"/>
  <c r="AF17" i="12"/>
  <c r="AG17" i="12" s="1"/>
  <c r="W24" i="13" l="1"/>
  <c r="AG24" i="13"/>
  <c r="W16" i="13"/>
  <c r="AG16" i="13"/>
  <c r="W41" i="13"/>
  <c r="AG41" i="13"/>
  <c r="AG29" i="13"/>
  <c r="W29" i="13"/>
  <c r="W34" i="13"/>
  <c r="AG34" i="13"/>
  <c r="AG25" i="13"/>
  <c r="W25" i="13"/>
  <c r="AG49" i="13"/>
  <c r="W49" i="13"/>
  <c r="AG44" i="13"/>
  <c r="W44" i="13"/>
  <c r="AG10" i="13"/>
  <c r="W10" i="13"/>
  <c r="W9" i="13"/>
  <c r="AG9" i="13"/>
  <c r="W33" i="13"/>
  <c r="AG33" i="13"/>
  <c r="AG36" i="13"/>
  <c r="W36" i="13"/>
  <c r="AG13" i="13"/>
  <c r="W13" i="13"/>
  <c r="AG21" i="13"/>
  <c r="W21" i="13"/>
  <c r="AG18" i="13"/>
  <c r="W18" i="13"/>
  <c r="W17" i="13"/>
  <c r="AG17" i="13"/>
  <c r="W12" i="12"/>
  <c r="AD12" i="12"/>
  <c r="W13" i="12"/>
  <c r="AD13" i="12"/>
  <c r="AD9" i="12"/>
  <c r="W9" i="12"/>
  <c r="X9" i="12"/>
  <c r="O11" i="12"/>
  <c r="AD15" i="12"/>
  <c r="AF14" i="12"/>
  <c r="AG14" i="12" s="1"/>
  <c r="X16" i="12"/>
  <c r="AD14" i="12"/>
  <c r="O13" i="12"/>
  <c r="W16" i="12"/>
  <c r="O12" i="12"/>
  <c r="AF11" i="12"/>
  <c r="AG11" i="12" s="1"/>
  <c r="O10" i="12"/>
  <c r="O9" i="12"/>
  <c r="AD10" i="12"/>
  <c r="X10" i="12" s="1"/>
  <c r="W10" i="12"/>
  <c r="X11" i="12"/>
  <c r="X12" i="12"/>
  <c r="W11" i="12"/>
  <c r="X13" i="12"/>
  <c r="AF10" i="12"/>
  <c r="AG10" i="12" s="1"/>
  <c r="X14" i="12"/>
  <c r="X15" i="12"/>
  <c r="AF13" i="12"/>
  <c r="AG13" i="12" s="1"/>
  <c r="I9" i="11"/>
  <c r="L9" i="11"/>
  <c r="M9" i="11"/>
  <c r="U9" i="11" s="1"/>
  <c r="N9" i="11"/>
  <c r="V9" i="11" s="1"/>
  <c r="T9" i="11"/>
  <c r="AB9" i="11"/>
  <c r="AC9" i="11" s="1"/>
  <c r="AE9" i="11"/>
  <c r="I10" i="11"/>
  <c r="L10" i="11"/>
  <c r="M10" i="11"/>
  <c r="U10" i="11" s="1"/>
  <c r="N10" i="11"/>
  <c r="V10" i="11" s="1"/>
  <c r="T10" i="11"/>
  <c r="AB10" i="11"/>
  <c r="AC10" i="11" s="1"/>
  <c r="W10" i="11" s="1"/>
  <c r="AE10" i="11"/>
  <c r="O10" i="11" s="1"/>
  <c r="I11" i="11"/>
  <c r="L11" i="11"/>
  <c r="M11" i="11"/>
  <c r="U11" i="11" s="1"/>
  <c r="N11" i="11"/>
  <c r="V11" i="11" s="1"/>
  <c r="T11" i="11"/>
  <c r="AB11" i="11"/>
  <c r="AC11" i="11"/>
  <c r="W11" i="11" s="1"/>
  <c r="AE11" i="11"/>
  <c r="O11" i="11" s="1"/>
  <c r="I12" i="11"/>
  <c r="L12" i="11"/>
  <c r="M12" i="11"/>
  <c r="U12" i="11" s="1"/>
  <c r="N12" i="11"/>
  <c r="V12" i="11" s="1"/>
  <c r="T12" i="11"/>
  <c r="AB12" i="11"/>
  <c r="AC12" i="11"/>
  <c r="W12" i="11" s="1"/>
  <c r="AE12" i="11"/>
  <c r="O12" i="11" s="1"/>
  <c r="O9" i="11" l="1"/>
  <c r="AD9" i="11"/>
  <c r="X9" i="11" s="1"/>
  <c r="W9" i="11"/>
  <c r="AF12" i="11"/>
  <c r="AG12" i="11" s="1"/>
  <c r="AF11" i="11"/>
  <c r="AG11" i="11" s="1"/>
  <c r="AF10" i="11"/>
  <c r="AG10" i="11" s="1"/>
  <c r="AF9" i="11"/>
  <c r="AG9" i="11" s="1"/>
  <c r="AD12" i="11"/>
  <c r="X12" i="11" s="1"/>
  <c r="AD11" i="11"/>
  <c r="X11" i="11" s="1"/>
  <c r="AD10" i="11"/>
  <c r="X10" i="11" s="1"/>
  <c r="I9" i="10"/>
  <c r="L9" i="10"/>
  <c r="M9" i="10"/>
  <c r="N9" i="10"/>
  <c r="V9" i="10" s="1"/>
  <c r="U9" i="10"/>
  <c r="AB9" i="10"/>
  <c r="AC9" i="10"/>
  <c r="W9" i="10" s="1"/>
  <c r="AD9" i="10"/>
  <c r="X9" i="10" s="1"/>
  <c r="AE9" i="10"/>
  <c r="O9" i="10" s="1"/>
  <c r="I10" i="10"/>
  <c r="L10" i="10"/>
  <c r="M10" i="10"/>
  <c r="U10" i="10" s="1"/>
  <c r="N10" i="10"/>
  <c r="V10" i="10"/>
  <c r="AB10" i="10"/>
  <c r="AC10" i="10" s="1"/>
  <c r="AE10" i="10"/>
  <c r="O10" i="10" s="1"/>
  <c r="AF9" i="10" l="1"/>
  <c r="AG9" i="10" s="1"/>
  <c r="AD10" i="10"/>
  <c r="X10" i="10" s="1"/>
  <c r="W10" i="10"/>
  <c r="AF10" i="10"/>
  <c r="AG10" i="10" s="1"/>
  <c r="L9" i="9"/>
  <c r="M9" i="9"/>
  <c r="U9" i="9" s="1"/>
  <c r="N9" i="9"/>
  <c r="V9" i="9" s="1"/>
  <c r="AB9" i="9"/>
  <c r="AC9" i="9" s="1"/>
  <c r="AD9" i="9" s="1"/>
  <c r="X9" i="9" s="1"/>
  <c r="AE9" i="9"/>
  <c r="O9" i="9" s="1"/>
  <c r="L10" i="9"/>
  <c r="M10" i="9"/>
  <c r="U10" i="9" s="1"/>
  <c r="N10" i="9"/>
  <c r="V10" i="9" s="1"/>
  <c r="AB10" i="9"/>
  <c r="AC10" i="9" s="1"/>
  <c r="AE10" i="9"/>
  <c r="O10" i="9" l="1"/>
  <c r="AD10" i="9"/>
  <c r="X10" i="9" s="1"/>
  <c r="AF9" i="9"/>
  <c r="AG9" i="9" s="1"/>
  <c r="AF10" i="9"/>
  <c r="AG10" i="9" s="1"/>
  <c r="I9" i="8"/>
  <c r="L9" i="8"/>
  <c r="M9" i="8"/>
  <c r="U9" i="8" s="1"/>
  <c r="N9" i="8"/>
  <c r="V9" i="8" s="1"/>
  <c r="T9" i="8"/>
  <c r="AB9" i="8"/>
  <c r="AC9" i="8" s="1"/>
  <c r="AE9" i="8"/>
  <c r="O9" i="8" s="1"/>
  <c r="I10" i="8"/>
  <c r="L10" i="8"/>
  <c r="M10" i="8"/>
  <c r="U10" i="8" s="1"/>
  <c r="N10" i="8"/>
  <c r="V10" i="8" s="1"/>
  <c r="T10" i="8"/>
  <c r="AB10" i="8"/>
  <c r="AC10" i="8" s="1"/>
  <c r="AE10" i="8"/>
  <c r="O10" i="8" s="1"/>
  <c r="I11" i="8"/>
  <c r="L11" i="8"/>
  <c r="M11" i="8"/>
  <c r="U11" i="8" s="1"/>
  <c r="N11" i="8"/>
  <c r="V11" i="8" s="1"/>
  <c r="T11" i="8"/>
  <c r="AB11" i="8"/>
  <c r="AC11" i="8" s="1"/>
  <c r="AE11" i="8"/>
  <c r="O11" i="8" s="1"/>
  <c r="I12" i="8"/>
  <c r="L12" i="8"/>
  <c r="M12" i="8"/>
  <c r="U12" i="8" s="1"/>
  <c r="N12" i="8"/>
  <c r="V12" i="8" s="1"/>
  <c r="T12" i="8"/>
  <c r="AB12" i="8"/>
  <c r="AC12" i="8" s="1"/>
  <c r="AE12" i="8"/>
  <c r="I13" i="8"/>
  <c r="L13" i="8"/>
  <c r="M13" i="8"/>
  <c r="U13" i="8" s="1"/>
  <c r="N13" i="8"/>
  <c r="V13" i="8" s="1"/>
  <c r="T13" i="8"/>
  <c r="AB13" i="8"/>
  <c r="AC13" i="8" s="1"/>
  <c r="AE13" i="8"/>
  <c r="O13" i="8" s="1"/>
  <c r="I14" i="8"/>
  <c r="L14" i="8"/>
  <c r="M14" i="8"/>
  <c r="U14" i="8" s="1"/>
  <c r="N14" i="8"/>
  <c r="V14" i="8" s="1"/>
  <c r="T14" i="8"/>
  <c r="AB14" i="8"/>
  <c r="AC14" i="8" s="1"/>
  <c r="AE14" i="8"/>
  <c r="I15" i="8"/>
  <c r="L15" i="8"/>
  <c r="M15" i="8"/>
  <c r="U15" i="8" s="1"/>
  <c r="N15" i="8"/>
  <c r="V15" i="8" s="1"/>
  <c r="T15" i="8"/>
  <c r="AB15" i="8"/>
  <c r="AC15" i="8" s="1"/>
  <c r="AE15" i="8"/>
  <c r="O15" i="8" s="1"/>
  <c r="I16" i="8"/>
  <c r="L16" i="8"/>
  <c r="M16" i="8"/>
  <c r="U16" i="8" s="1"/>
  <c r="N16" i="8"/>
  <c r="V16" i="8" s="1"/>
  <c r="T16" i="8"/>
  <c r="W16" i="8"/>
  <c r="AB16" i="8"/>
  <c r="AC16" i="8"/>
  <c r="AE16" i="8"/>
  <c r="O16" i="8" s="1"/>
  <c r="I17" i="8"/>
  <c r="L17" i="8"/>
  <c r="M17" i="8"/>
  <c r="U17" i="8" s="1"/>
  <c r="N17" i="8"/>
  <c r="V17" i="8" s="1"/>
  <c r="T17" i="8"/>
  <c r="AB17" i="8"/>
  <c r="AC17" i="8"/>
  <c r="W17" i="8" s="1"/>
  <c r="AE17" i="8"/>
  <c r="O17" i="8" s="1"/>
  <c r="W9" i="9" l="1"/>
  <c r="W10" i="9"/>
  <c r="O12" i="8"/>
  <c r="O14" i="8"/>
  <c r="W10" i="8"/>
  <c r="AD10" i="8"/>
  <c r="X10" i="8" s="1"/>
  <c r="AD9" i="8"/>
  <c r="X9" i="8" s="1"/>
  <c r="W9" i="8"/>
  <c r="AD11" i="8"/>
  <c r="X11" i="8" s="1"/>
  <c r="W11" i="8"/>
  <c r="AD12" i="8"/>
  <c r="X12" i="8" s="1"/>
  <c r="W12" i="8"/>
  <c r="W14" i="8"/>
  <c r="AD14" i="8"/>
  <c r="X14" i="8" s="1"/>
  <c r="W13" i="8"/>
  <c r="AD13" i="8"/>
  <c r="X13" i="8" s="1"/>
  <c r="AD15" i="8"/>
  <c r="X15" i="8" s="1"/>
  <c r="W15" i="8"/>
  <c r="AF17" i="8"/>
  <c r="AG17" i="8" s="1"/>
  <c r="AF16" i="8"/>
  <c r="AG16" i="8" s="1"/>
  <c r="AF15" i="8"/>
  <c r="AG15" i="8" s="1"/>
  <c r="AF14" i="8"/>
  <c r="AG14" i="8" s="1"/>
  <c r="AF13" i="8"/>
  <c r="AG13" i="8" s="1"/>
  <c r="AF12" i="8"/>
  <c r="AG12" i="8" s="1"/>
  <c r="AF11" i="8"/>
  <c r="AG11" i="8" s="1"/>
  <c r="AF10" i="8"/>
  <c r="AG10" i="8" s="1"/>
  <c r="AF9" i="8"/>
  <c r="AG9" i="8" s="1"/>
  <c r="AD17" i="8"/>
  <c r="X17" i="8" s="1"/>
  <c r="AD16" i="8"/>
  <c r="X16" i="8" s="1"/>
  <c r="L9" i="5" l="1"/>
  <c r="M9" i="5"/>
  <c r="U9" i="5" s="1"/>
  <c r="N9" i="5"/>
  <c r="V9" i="5" s="1"/>
  <c r="AB9" i="5"/>
  <c r="AC9" i="5" s="1"/>
  <c r="AD9" i="5" s="1"/>
  <c r="X9" i="5" s="1"/>
  <c r="AE9" i="5"/>
  <c r="L10" i="5"/>
  <c r="M10" i="5"/>
  <c r="U10" i="5" s="1"/>
  <c r="N10" i="5"/>
  <c r="V10" i="5" s="1"/>
  <c r="AB10" i="5"/>
  <c r="AC10" i="5" s="1"/>
  <c r="AD10" i="5" s="1"/>
  <c r="AE10" i="5"/>
  <c r="O10" i="5" s="1"/>
  <c r="L11" i="5"/>
  <c r="M11" i="5"/>
  <c r="N11" i="5"/>
  <c r="V11" i="5" s="1"/>
  <c r="U11" i="5"/>
  <c r="AB11" i="5"/>
  <c r="AC11" i="5" s="1"/>
  <c r="AE11" i="5"/>
  <c r="AF11" i="5" s="1"/>
  <c r="L12" i="5"/>
  <c r="M12" i="5"/>
  <c r="U12" i="5" s="1"/>
  <c r="N12" i="5"/>
  <c r="V12" i="5" s="1"/>
  <c r="AB12" i="5"/>
  <c r="AC12" i="5" s="1"/>
  <c r="AE12" i="5"/>
  <c r="O12" i="5" s="1"/>
  <c r="L13" i="5"/>
  <c r="M13" i="5"/>
  <c r="U13" i="5" s="1"/>
  <c r="N13" i="5"/>
  <c r="V13" i="5" s="1"/>
  <c r="AB13" i="5"/>
  <c r="AC13" i="5"/>
  <c r="AD13" i="5" s="1"/>
  <c r="X13" i="5" s="1"/>
  <c r="AE13" i="5"/>
  <c r="O13" i="5" s="1"/>
  <c r="L14" i="5"/>
  <c r="M14" i="5"/>
  <c r="U14" i="5" s="1"/>
  <c r="N14" i="5"/>
  <c r="V14" i="5" s="1"/>
  <c r="AB14" i="5"/>
  <c r="AC14" i="5" s="1"/>
  <c r="AD14" i="5" s="1"/>
  <c r="AE14" i="5"/>
  <c r="L15" i="5"/>
  <c r="M15" i="5"/>
  <c r="U15" i="5" s="1"/>
  <c r="N15" i="5"/>
  <c r="V15" i="5"/>
  <c r="AB15" i="5"/>
  <c r="AC15" i="5" s="1"/>
  <c r="AD15" i="5" s="1"/>
  <c r="AE15" i="5"/>
  <c r="AF15" i="5" s="1"/>
  <c r="AG15" i="5" s="1"/>
  <c r="L16" i="5"/>
  <c r="M16" i="5"/>
  <c r="N16" i="5"/>
  <c r="U16" i="5"/>
  <c r="V16" i="5"/>
  <c r="AB16" i="5"/>
  <c r="AC16" i="5" s="1"/>
  <c r="AE16" i="5"/>
  <c r="O16" i="5" s="1"/>
  <c r="AF16" i="5"/>
  <c r="AG16" i="5"/>
  <c r="L17" i="5"/>
  <c r="M17" i="5"/>
  <c r="U17" i="5" s="1"/>
  <c r="N17" i="5"/>
  <c r="V17" i="5" s="1"/>
  <c r="AB17" i="5"/>
  <c r="AC17" i="5" s="1"/>
  <c r="AD17" i="5" s="1"/>
  <c r="X17" i="5" s="1"/>
  <c r="AE17" i="5"/>
  <c r="L18" i="5"/>
  <c r="M18" i="5"/>
  <c r="U18" i="5" s="1"/>
  <c r="N18" i="5"/>
  <c r="V18" i="5" s="1"/>
  <c r="AB18" i="5"/>
  <c r="AC18" i="5"/>
  <c r="AD18" i="5" s="1"/>
  <c r="AE18" i="5"/>
  <c r="O18" i="5" s="1"/>
  <c r="L19" i="5"/>
  <c r="M19" i="5"/>
  <c r="N19" i="5"/>
  <c r="V19" i="5" s="1"/>
  <c r="U19" i="5"/>
  <c r="AB19" i="5"/>
  <c r="AC19" i="5" s="1"/>
  <c r="AE19" i="5"/>
  <c r="AF19" i="5" s="1"/>
  <c r="AG19" i="5" s="1"/>
  <c r="L20" i="5"/>
  <c r="M20" i="5"/>
  <c r="N20" i="5"/>
  <c r="U20" i="5"/>
  <c r="V20" i="5"/>
  <c r="AB20" i="5"/>
  <c r="AC20" i="5" s="1"/>
  <c r="AE20" i="5"/>
  <c r="O20" i="5" s="1"/>
  <c r="AF20" i="5"/>
  <c r="AG20" i="5" s="1"/>
  <c r="L21" i="5"/>
  <c r="M21" i="5"/>
  <c r="U21" i="5" s="1"/>
  <c r="N21" i="5"/>
  <c r="V21" i="5" s="1"/>
  <c r="AB21" i="5"/>
  <c r="AC21" i="5"/>
  <c r="AD21" i="5" s="1"/>
  <c r="X21" i="5" s="1"/>
  <c r="AE21" i="5"/>
  <c r="O21" i="5" s="1"/>
  <c r="L22" i="5"/>
  <c r="M22" i="5"/>
  <c r="U22" i="5" s="1"/>
  <c r="N22" i="5"/>
  <c r="V22" i="5" s="1"/>
  <c r="AB22" i="5"/>
  <c r="AC22" i="5" s="1"/>
  <c r="AD22" i="5" s="1"/>
  <c r="AE22" i="5"/>
  <c r="L23" i="5"/>
  <c r="M23" i="5"/>
  <c r="U23" i="5" s="1"/>
  <c r="N23" i="5"/>
  <c r="V23" i="5" s="1"/>
  <c r="AB23" i="5"/>
  <c r="AC23" i="5"/>
  <c r="W23" i="5" s="1"/>
  <c r="AE23" i="5"/>
  <c r="AF23" i="5" s="1"/>
  <c r="AG23" i="5" s="1"/>
  <c r="L24" i="5"/>
  <c r="M24" i="5"/>
  <c r="U24" i="5" s="1"/>
  <c r="N24" i="5"/>
  <c r="V24" i="5"/>
  <c r="AB24" i="5"/>
  <c r="AC24" i="5" s="1"/>
  <c r="AE24" i="5"/>
  <c r="AF24" i="5" s="1"/>
  <c r="AG24" i="5" s="1"/>
  <c r="L25" i="5"/>
  <c r="M25" i="5"/>
  <c r="U25" i="5" s="1"/>
  <c r="N25" i="5"/>
  <c r="V25" i="5" s="1"/>
  <c r="AB25" i="5"/>
  <c r="AC25" i="5" s="1"/>
  <c r="AE25" i="5"/>
  <c r="O25" i="5" s="1"/>
  <c r="L26" i="5"/>
  <c r="M26" i="5"/>
  <c r="U26" i="5" s="1"/>
  <c r="N26" i="5"/>
  <c r="V26" i="5" s="1"/>
  <c r="AB26" i="5"/>
  <c r="AC26" i="5"/>
  <c r="AD26" i="5" s="1"/>
  <c r="AE26" i="5"/>
  <c r="O26" i="5" s="1"/>
  <c r="L27" i="5"/>
  <c r="M27" i="5"/>
  <c r="U27" i="5" s="1"/>
  <c r="N27" i="5"/>
  <c r="V27" i="5" s="1"/>
  <c r="AB27" i="5"/>
  <c r="AC27" i="5"/>
  <c r="AD27" i="5" s="1"/>
  <c r="AE27" i="5"/>
  <c r="AF27" i="5" s="1"/>
  <c r="AG27" i="5" s="1"/>
  <c r="L28" i="5"/>
  <c r="M28" i="5"/>
  <c r="N28" i="5"/>
  <c r="V28" i="5" s="1"/>
  <c r="U28" i="5"/>
  <c r="AB28" i="5"/>
  <c r="AC28" i="5" s="1"/>
  <c r="AE28" i="5"/>
  <c r="AF28" i="5"/>
  <c r="AG28" i="5" s="1"/>
  <c r="L29" i="5"/>
  <c r="M29" i="5"/>
  <c r="U29" i="5" s="1"/>
  <c r="N29" i="5"/>
  <c r="V29" i="5" s="1"/>
  <c r="AB29" i="5"/>
  <c r="AC29" i="5"/>
  <c r="AD29" i="5" s="1"/>
  <c r="X29" i="5" s="1"/>
  <c r="AE29" i="5"/>
  <c r="O29" i="5" s="1"/>
  <c r="L30" i="5"/>
  <c r="M30" i="5"/>
  <c r="U30" i="5" s="1"/>
  <c r="N30" i="5"/>
  <c r="V30" i="5" s="1"/>
  <c r="AB30" i="5"/>
  <c r="AC30" i="5"/>
  <c r="AD30" i="5" s="1"/>
  <c r="AE30" i="5"/>
  <c r="O30" i="5" s="1"/>
  <c r="L31" i="5"/>
  <c r="M31" i="5"/>
  <c r="U31" i="5" s="1"/>
  <c r="N31" i="5"/>
  <c r="V31" i="5" s="1"/>
  <c r="AB31" i="5"/>
  <c r="AC31" i="5"/>
  <c r="AD31" i="5" s="1"/>
  <c r="AE31" i="5"/>
  <c r="AF31" i="5" s="1"/>
  <c r="AG31" i="5" s="1"/>
  <c r="L32" i="5"/>
  <c r="M32" i="5"/>
  <c r="N32" i="5"/>
  <c r="V32" i="5" s="1"/>
  <c r="U32" i="5"/>
  <c r="AB32" i="5"/>
  <c r="AC32" i="5" s="1"/>
  <c r="AE32" i="5"/>
  <c r="AF32" i="5"/>
  <c r="AG32" i="5"/>
  <c r="L33" i="5"/>
  <c r="M33" i="5"/>
  <c r="U33" i="5" s="1"/>
  <c r="N33" i="5"/>
  <c r="V33" i="5" s="1"/>
  <c r="AB33" i="5"/>
  <c r="AC33" i="5"/>
  <c r="AD33" i="5" s="1"/>
  <c r="X33" i="5" s="1"/>
  <c r="AE33" i="5"/>
  <c r="O33" i="5" s="1"/>
  <c r="L34" i="5"/>
  <c r="M34" i="5"/>
  <c r="U34" i="5" s="1"/>
  <c r="N34" i="5"/>
  <c r="V34" i="5" s="1"/>
  <c r="AB34" i="5"/>
  <c r="AC34" i="5"/>
  <c r="AD34" i="5" s="1"/>
  <c r="AE34" i="5"/>
  <c r="O34" i="5" s="1"/>
  <c r="L35" i="5"/>
  <c r="M35" i="5"/>
  <c r="U35" i="5" s="1"/>
  <c r="N35" i="5"/>
  <c r="V35" i="5" s="1"/>
  <c r="AB35" i="5"/>
  <c r="AC35" i="5"/>
  <c r="W35" i="5" s="1"/>
  <c r="AE35" i="5"/>
  <c r="AF35" i="5" s="1"/>
  <c r="AG35" i="5" s="1"/>
  <c r="L36" i="5"/>
  <c r="M36" i="5"/>
  <c r="N36" i="5"/>
  <c r="V36" i="5" s="1"/>
  <c r="O36" i="5"/>
  <c r="U36" i="5"/>
  <c r="AB36" i="5"/>
  <c r="AC36" i="5" s="1"/>
  <c r="L37" i="5"/>
  <c r="M37" i="5"/>
  <c r="U37" i="5" s="1"/>
  <c r="N37" i="5"/>
  <c r="V37" i="5" s="1"/>
  <c r="AB37" i="5"/>
  <c r="AC37" i="5"/>
  <c r="W37" i="5" s="1"/>
  <c r="AE37" i="5"/>
  <c r="AF37" i="5" s="1"/>
  <c r="AG37" i="5" s="1"/>
  <c r="L38" i="5"/>
  <c r="M38" i="5"/>
  <c r="N38" i="5"/>
  <c r="V38" i="5" s="1"/>
  <c r="O38" i="5"/>
  <c r="U38" i="5"/>
  <c r="AB38" i="5"/>
  <c r="AC38" i="5" s="1"/>
  <c r="L39" i="5"/>
  <c r="M39" i="5"/>
  <c r="U39" i="5" s="1"/>
  <c r="N39" i="5"/>
  <c r="V39" i="5" s="1"/>
  <c r="AB39" i="5"/>
  <c r="AC39" i="5" s="1"/>
  <c r="AD39" i="5" s="1"/>
  <c r="AE39" i="5"/>
  <c r="L40" i="5"/>
  <c r="M40" i="5"/>
  <c r="U40" i="5" s="1"/>
  <c r="N40" i="5"/>
  <c r="V40" i="5" s="1"/>
  <c r="AB40" i="5"/>
  <c r="AC40" i="5"/>
  <c r="W40" i="5" s="1"/>
  <c r="AD40" i="5"/>
  <c r="AE40" i="5"/>
  <c r="AF40" i="5" s="1"/>
  <c r="AG40" i="5" s="1"/>
  <c r="L41" i="5"/>
  <c r="M41" i="5"/>
  <c r="N41" i="5"/>
  <c r="V41" i="5" s="1"/>
  <c r="U41" i="5"/>
  <c r="AB41" i="5"/>
  <c r="AC41" i="5" s="1"/>
  <c r="AE41" i="5"/>
  <c r="O41" i="5" s="1"/>
  <c r="L42" i="5"/>
  <c r="M42" i="5"/>
  <c r="U42" i="5" s="1"/>
  <c r="N42" i="5"/>
  <c r="V42" i="5" s="1"/>
  <c r="AB42" i="5"/>
  <c r="AC42" i="5" s="1"/>
  <c r="AE42" i="5"/>
  <c r="AF42" i="5" s="1"/>
  <c r="AG42" i="5" s="1"/>
  <c r="W19" i="5" l="1"/>
  <c r="AD19" i="5"/>
  <c r="W38" i="5"/>
  <c r="AD38" i="5"/>
  <c r="X38" i="5" s="1"/>
  <c r="AD25" i="5"/>
  <c r="X25" i="5" s="1"/>
  <c r="W25" i="5"/>
  <c r="X11" i="5"/>
  <c r="AD11" i="5"/>
  <c r="AD42" i="5"/>
  <c r="X42" i="5" s="1"/>
  <c r="W42" i="5"/>
  <c r="AF33" i="5"/>
  <c r="AG33" i="5" s="1"/>
  <c r="AF29" i="5"/>
  <c r="AG29" i="5" s="1"/>
  <c r="O22" i="5"/>
  <c r="O9" i="5"/>
  <c r="O24" i="5"/>
  <c r="AD23" i="5"/>
  <c r="AF12" i="5"/>
  <c r="AG12" i="5" s="1"/>
  <c r="AD35" i="5"/>
  <c r="O32" i="5"/>
  <c r="O28" i="5"/>
  <c r="O17" i="5"/>
  <c r="O14" i="5"/>
  <c r="O42" i="5"/>
  <c r="O39" i="5"/>
  <c r="O37" i="5"/>
  <c r="W33" i="5"/>
  <c r="W29" i="5"/>
  <c r="AF41" i="5"/>
  <c r="AG41" i="5" s="1"/>
  <c r="AD37" i="5"/>
  <c r="X37" i="5" s="1"/>
  <c r="W20" i="5"/>
  <c r="AD20" i="5"/>
  <c r="X20" i="5" s="1"/>
  <c r="AG11" i="5"/>
  <c r="W11" i="5"/>
  <c r="W36" i="5"/>
  <c r="X36" i="5"/>
  <c r="AD36" i="5"/>
  <c r="W12" i="5"/>
  <c r="AD12" i="5"/>
  <c r="X12" i="5" s="1"/>
  <c r="W41" i="5"/>
  <c r="AD41" i="5"/>
  <c r="X41" i="5" s="1"/>
  <c r="W24" i="5"/>
  <c r="AD24" i="5"/>
  <c r="X24" i="5" s="1"/>
  <c r="W32" i="5"/>
  <c r="AD32" i="5"/>
  <c r="X32" i="5" s="1"/>
  <c r="W31" i="5"/>
  <c r="W28" i="5"/>
  <c r="AD28" i="5"/>
  <c r="X28" i="5" s="1"/>
  <c r="W27" i="5"/>
  <c r="W16" i="5"/>
  <c r="AD16" i="5"/>
  <c r="X16" i="5" s="1"/>
  <c r="W15" i="5"/>
  <c r="O31" i="5"/>
  <c r="O27" i="5"/>
  <c r="O11" i="5"/>
  <c r="X34" i="5"/>
  <c r="X30" i="5"/>
  <c r="X26" i="5"/>
  <c r="X22" i="5"/>
  <c r="X18" i="5"/>
  <c r="X14" i="5"/>
  <c r="X10" i="5"/>
  <c r="W30" i="5"/>
  <c r="AF25" i="5"/>
  <c r="AG25" i="5" s="1"/>
  <c r="AF21" i="5"/>
  <c r="AF17" i="5"/>
  <c r="AG17" i="5" s="1"/>
  <c r="AF13" i="5"/>
  <c r="AG13" i="5" s="1"/>
  <c r="W10" i="5"/>
  <c r="AF9" i="5"/>
  <c r="AG9" i="5" s="1"/>
  <c r="O23" i="5"/>
  <c r="W39" i="5"/>
  <c r="X40" i="5"/>
  <c r="X35" i="5"/>
  <c r="X31" i="5"/>
  <c r="X27" i="5"/>
  <c r="X23" i="5"/>
  <c r="X19" i="5"/>
  <c r="X15" i="5"/>
  <c r="O15" i="5"/>
  <c r="X39" i="5"/>
  <c r="AF39" i="5"/>
  <c r="AG39" i="5" s="1"/>
  <c r="AF34" i="5"/>
  <c r="AG34" i="5" s="1"/>
  <c r="AF30" i="5"/>
  <c r="AG30" i="5" s="1"/>
  <c r="AF26" i="5"/>
  <c r="AG26" i="5" s="1"/>
  <c r="AF22" i="5"/>
  <c r="AG22" i="5" s="1"/>
  <c r="AF18" i="5"/>
  <c r="AG18" i="5" s="1"/>
  <c r="AF14" i="5"/>
  <c r="AG14" i="5" s="1"/>
  <c r="AF10" i="5"/>
  <c r="AG10" i="5" s="1"/>
  <c r="O40" i="5"/>
  <c r="O35" i="5"/>
  <c r="O19" i="5"/>
  <c r="I9" i="3"/>
  <c r="L9" i="3"/>
  <c r="M9" i="3"/>
  <c r="U9" i="3" s="1"/>
  <c r="N9" i="3"/>
  <c r="V9" i="3" s="1"/>
  <c r="T9" i="3"/>
  <c r="AB9" i="3"/>
  <c r="AC9" i="3" s="1"/>
  <c r="AE9" i="3"/>
  <c r="I10" i="3"/>
  <c r="L10" i="3"/>
  <c r="M10" i="3"/>
  <c r="U10" i="3" s="1"/>
  <c r="N10" i="3"/>
  <c r="V10" i="3" s="1"/>
  <c r="T10" i="3"/>
  <c r="AB10" i="3"/>
  <c r="AC10" i="3" s="1"/>
  <c r="AE10" i="3"/>
  <c r="I11" i="3"/>
  <c r="L11" i="3"/>
  <c r="M11" i="3"/>
  <c r="U11" i="3" s="1"/>
  <c r="N11" i="3"/>
  <c r="V11" i="3" s="1"/>
  <c r="T11" i="3"/>
  <c r="AB11" i="3"/>
  <c r="AC11" i="3" s="1"/>
  <c r="AE11" i="3"/>
  <c r="I12" i="3"/>
  <c r="L12" i="3"/>
  <c r="M12" i="3"/>
  <c r="U12" i="3" s="1"/>
  <c r="N12" i="3"/>
  <c r="V12" i="3" s="1"/>
  <c r="T12" i="3"/>
  <c r="AB12" i="3"/>
  <c r="AC12" i="3" s="1"/>
  <c r="AE12" i="3"/>
  <c r="I13" i="3"/>
  <c r="L13" i="3"/>
  <c r="M13" i="3"/>
  <c r="U13" i="3" s="1"/>
  <c r="N13" i="3"/>
  <c r="V13" i="3" s="1"/>
  <c r="T13" i="3"/>
  <c r="AB13" i="3"/>
  <c r="AC13" i="3" s="1"/>
  <c r="AE13" i="3"/>
  <c r="I14" i="3"/>
  <c r="L14" i="3"/>
  <c r="M14" i="3"/>
  <c r="U14" i="3" s="1"/>
  <c r="N14" i="3"/>
  <c r="V14" i="3" s="1"/>
  <c r="T14" i="3"/>
  <c r="AB14" i="3"/>
  <c r="AC14" i="3" s="1"/>
  <c r="AE14" i="3"/>
  <c r="I15" i="3"/>
  <c r="L15" i="3"/>
  <c r="M15" i="3"/>
  <c r="U15" i="3" s="1"/>
  <c r="N15" i="3"/>
  <c r="V15" i="3" s="1"/>
  <c r="T15" i="3"/>
  <c r="AB15" i="3"/>
  <c r="AC15" i="3" s="1"/>
  <c r="AE15" i="3"/>
  <c r="I16" i="3"/>
  <c r="L16" i="3"/>
  <c r="M16" i="3"/>
  <c r="U16" i="3" s="1"/>
  <c r="N16" i="3"/>
  <c r="V16" i="3" s="1"/>
  <c r="T16" i="3"/>
  <c r="AB16" i="3"/>
  <c r="AC16" i="3" s="1"/>
  <c r="AE16" i="3"/>
  <c r="O16" i="3" s="1"/>
  <c r="I17" i="3"/>
  <c r="L17" i="3"/>
  <c r="M17" i="3"/>
  <c r="U17" i="3" s="1"/>
  <c r="N17" i="3"/>
  <c r="V17" i="3" s="1"/>
  <c r="T17" i="3"/>
  <c r="AB17" i="3"/>
  <c r="AC17" i="3" s="1"/>
  <c r="AE17" i="3"/>
  <c r="I18" i="3"/>
  <c r="L18" i="3"/>
  <c r="M18" i="3"/>
  <c r="U18" i="3" s="1"/>
  <c r="N18" i="3"/>
  <c r="V18" i="3" s="1"/>
  <c r="T18" i="3"/>
  <c r="AB18" i="3"/>
  <c r="AC18" i="3" s="1"/>
  <c r="AE18" i="3"/>
  <c r="I19" i="3"/>
  <c r="L19" i="3"/>
  <c r="M19" i="3"/>
  <c r="U19" i="3" s="1"/>
  <c r="N19" i="3"/>
  <c r="V19" i="3" s="1"/>
  <c r="T19" i="3"/>
  <c r="AB19" i="3"/>
  <c r="AC19" i="3" s="1"/>
  <c r="AE19" i="3"/>
  <c r="I20" i="3"/>
  <c r="L20" i="3"/>
  <c r="M20" i="3"/>
  <c r="U20" i="3" s="1"/>
  <c r="N20" i="3"/>
  <c r="V20" i="3" s="1"/>
  <c r="T20" i="3"/>
  <c r="AB20" i="3"/>
  <c r="AC20" i="3" s="1"/>
  <c r="AE20" i="3"/>
  <c r="O20" i="3" s="1"/>
  <c r="I21" i="3"/>
  <c r="L21" i="3"/>
  <c r="M21" i="3"/>
  <c r="U21" i="3" s="1"/>
  <c r="N21" i="3"/>
  <c r="V21" i="3" s="1"/>
  <c r="T21" i="3"/>
  <c r="W21" i="3"/>
  <c r="AB21" i="3"/>
  <c r="AC21" i="3" s="1"/>
  <c r="AE21" i="3"/>
  <c r="O21" i="3" s="1"/>
  <c r="I22" i="3"/>
  <c r="L22" i="3"/>
  <c r="M22" i="3"/>
  <c r="U22" i="3" s="1"/>
  <c r="N22" i="3"/>
  <c r="V22" i="3" s="1"/>
  <c r="T22" i="3"/>
  <c r="W22" i="3"/>
  <c r="AB22" i="3"/>
  <c r="AC22" i="3" s="1"/>
  <c r="AE22" i="3"/>
  <c r="O22" i="3" s="1"/>
  <c r="I23" i="3"/>
  <c r="L23" i="3"/>
  <c r="M23" i="3"/>
  <c r="U23" i="3" s="1"/>
  <c r="N23" i="3"/>
  <c r="V23" i="3" s="1"/>
  <c r="T23" i="3"/>
  <c r="W23" i="3"/>
  <c r="AB23" i="3"/>
  <c r="AC23" i="3" s="1"/>
  <c r="AE23" i="3"/>
  <c r="O23" i="3" s="1"/>
  <c r="I24" i="3"/>
  <c r="L24" i="3"/>
  <c r="M24" i="3"/>
  <c r="U24" i="3" s="1"/>
  <c r="N24" i="3"/>
  <c r="V24" i="3" s="1"/>
  <c r="T24" i="3"/>
  <c r="W24" i="3"/>
  <c r="AB24" i="3"/>
  <c r="AC24" i="3" s="1"/>
  <c r="AE24" i="3"/>
  <c r="O24" i="3" s="1"/>
  <c r="I25" i="3"/>
  <c r="L25" i="3"/>
  <c r="M25" i="3"/>
  <c r="U25" i="3" s="1"/>
  <c r="N25" i="3"/>
  <c r="V25" i="3" s="1"/>
  <c r="T25" i="3"/>
  <c r="W25" i="3"/>
  <c r="AB25" i="3"/>
  <c r="AC25" i="3" s="1"/>
  <c r="AE25" i="3"/>
  <c r="O25" i="3" s="1"/>
  <c r="I26" i="3"/>
  <c r="L26" i="3"/>
  <c r="M26" i="3"/>
  <c r="U26" i="3" s="1"/>
  <c r="N26" i="3"/>
  <c r="V26" i="3" s="1"/>
  <c r="T26" i="3"/>
  <c r="W26" i="3"/>
  <c r="AB26" i="3"/>
  <c r="AC26" i="3" s="1"/>
  <c r="AE26" i="3"/>
  <c r="O26" i="3" s="1"/>
  <c r="I27" i="3"/>
  <c r="L27" i="3"/>
  <c r="M27" i="3"/>
  <c r="U27" i="3" s="1"/>
  <c r="N27" i="3"/>
  <c r="V27" i="3" s="1"/>
  <c r="T27" i="3"/>
  <c r="W27" i="3"/>
  <c r="AB27" i="3"/>
  <c r="AC27" i="3" s="1"/>
  <c r="AE27" i="3"/>
  <c r="O27" i="3" s="1"/>
  <c r="I28" i="3"/>
  <c r="L28" i="3"/>
  <c r="M28" i="3"/>
  <c r="U28" i="3" s="1"/>
  <c r="N28" i="3"/>
  <c r="V28" i="3" s="1"/>
  <c r="T28" i="3"/>
  <c r="W28" i="3"/>
  <c r="AB28" i="3"/>
  <c r="AC28" i="3" s="1"/>
  <c r="AE28" i="3"/>
  <c r="O28" i="3" s="1"/>
  <c r="L29" i="3"/>
  <c r="M29" i="3"/>
  <c r="N29" i="3"/>
  <c r="V29" i="3" s="1"/>
  <c r="O29" i="3"/>
  <c r="T29" i="3"/>
  <c r="U29" i="3"/>
  <c r="AB29" i="3"/>
  <c r="AC29" i="3"/>
  <c r="W29" i="3" s="1"/>
  <c r="AE29" i="3"/>
  <c r="AF29" i="3"/>
  <c r="AG29" i="3" s="1"/>
  <c r="I30" i="3"/>
  <c r="L30" i="3"/>
  <c r="M30" i="3"/>
  <c r="N30" i="3"/>
  <c r="V30" i="3" s="1"/>
  <c r="O30" i="3"/>
  <c r="T30" i="3"/>
  <c r="U30" i="3"/>
  <c r="AB30" i="3"/>
  <c r="AC30" i="3"/>
  <c r="W30" i="3" s="1"/>
  <c r="AE30" i="3"/>
  <c r="AF30" i="3"/>
  <c r="AG30" i="3" s="1"/>
  <c r="I31" i="3"/>
  <c r="L31" i="3"/>
  <c r="M31" i="3"/>
  <c r="U31" i="3" s="1"/>
  <c r="N31" i="3"/>
  <c r="V31" i="3" s="1"/>
  <c r="T31" i="3"/>
  <c r="AB31" i="3"/>
  <c r="AC31" i="3"/>
  <c r="W31" i="3" s="1"/>
  <c r="AD31" i="3"/>
  <c r="X31" i="3" s="1"/>
  <c r="AE31" i="3"/>
  <c r="O31" i="3" s="1"/>
  <c r="W22" i="5" l="1"/>
  <c r="W14" i="5"/>
  <c r="W9" i="5"/>
  <c r="W34" i="5"/>
  <c r="W18" i="5"/>
  <c r="W13" i="5"/>
  <c r="W26" i="5"/>
  <c r="AG21" i="5"/>
  <c r="W21" i="5"/>
  <c r="W17" i="5"/>
  <c r="O15" i="3"/>
  <c r="O14" i="3"/>
  <c r="O13" i="3"/>
  <c r="O12" i="3"/>
  <c r="O11" i="3"/>
  <c r="O10" i="3"/>
  <c r="O9" i="3"/>
  <c r="O17" i="3"/>
  <c r="AD29" i="3"/>
  <c r="O18" i="3"/>
  <c r="O19" i="3"/>
  <c r="AD30" i="3"/>
  <c r="X30" i="3" s="1"/>
  <c r="X29" i="3"/>
  <c r="AF31" i="3"/>
  <c r="AG31" i="3" s="1"/>
  <c r="W15" i="3"/>
  <c r="AD15" i="3"/>
  <c r="X15" i="3" s="1"/>
  <c r="AD14" i="3"/>
  <c r="X14" i="3" s="1"/>
  <c r="W14" i="3"/>
  <c r="W13" i="3"/>
  <c r="AD13" i="3"/>
  <c r="X13" i="3" s="1"/>
  <c r="W12" i="3"/>
  <c r="AD12" i="3"/>
  <c r="X12" i="3" s="1"/>
  <c r="W11" i="3"/>
  <c r="AD11" i="3"/>
  <c r="X11" i="3" s="1"/>
  <c r="W10" i="3"/>
  <c r="AD10" i="3"/>
  <c r="X10" i="3" s="1"/>
  <c r="W9" i="3"/>
  <c r="AD9" i="3"/>
  <c r="X9" i="3" s="1"/>
  <c r="AD16" i="3"/>
  <c r="X16" i="3" s="1"/>
  <c r="W16" i="3"/>
  <c r="AD17" i="3"/>
  <c r="X17" i="3" s="1"/>
  <c r="W17" i="3"/>
  <c r="AD18" i="3"/>
  <c r="X18" i="3" s="1"/>
  <c r="W18" i="3"/>
  <c r="W19" i="3"/>
  <c r="AD19" i="3"/>
  <c r="X19" i="3" s="1"/>
  <c r="AD28" i="3"/>
  <c r="X28" i="3" s="1"/>
  <c r="AD27" i="3"/>
  <c r="X27" i="3" s="1"/>
  <c r="AD26" i="3"/>
  <c r="X26" i="3" s="1"/>
  <c r="X25" i="3"/>
  <c r="AD25" i="3"/>
  <c r="AD24" i="3"/>
  <c r="X24" i="3" s="1"/>
  <c r="AD23" i="3"/>
  <c r="X23" i="3" s="1"/>
  <c r="AD22" i="3"/>
  <c r="X22" i="3" s="1"/>
  <c r="X21" i="3"/>
  <c r="AD21" i="3"/>
  <c r="AD20" i="3"/>
  <c r="X20" i="3" s="1"/>
  <c r="W20" i="3"/>
  <c r="AF28" i="3"/>
  <c r="AG28" i="3" s="1"/>
  <c r="AF27" i="3"/>
  <c r="AG27" i="3" s="1"/>
  <c r="AF26" i="3"/>
  <c r="AG26" i="3" s="1"/>
  <c r="AF25" i="3"/>
  <c r="AG25" i="3" s="1"/>
  <c r="AF24" i="3"/>
  <c r="AG24" i="3" s="1"/>
  <c r="AF23" i="3"/>
  <c r="AG23" i="3" s="1"/>
  <c r="AF22" i="3"/>
  <c r="AG22" i="3" s="1"/>
  <c r="AF21" i="3"/>
  <c r="AG21" i="3" s="1"/>
  <c r="AF20" i="3"/>
  <c r="AG20" i="3" s="1"/>
  <c r="AF19" i="3"/>
  <c r="AG19" i="3" s="1"/>
  <c r="AF18" i="3"/>
  <c r="AG18" i="3" s="1"/>
  <c r="AF17" i="3"/>
  <c r="AG17" i="3" s="1"/>
  <c r="AF16" i="3"/>
  <c r="AG16" i="3" s="1"/>
  <c r="AF15" i="3"/>
  <c r="AG15" i="3" s="1"/>
  <c r="AF14" i="3"/>
  <c r="AG14" i="3" s="1"/>
  <c r="AF13" i="3"/>
  <c r="AG13" i="3" s="1"/>
  <c r="AF12" i="3"/>
  <c r="AG12" i="3" s="1"/>
  <c r="AF11" i="3"/>
  <c r="AG11" i="3" s="1"/>
  <c r="AF10" i="3"/>
  <c r="AG10" i="3" s="1"/>
  <c r="AF9" i="3"/>
  <c r="AG9" i="3" s="1"/>
  <c r="I9" i="2"/>
  <c r="M9" i="2"/>
  <c r="U9" i="2" s="1"/>
  <c r="N9" i="2"/>
  <c r="V9" i="2" s="1"/>
  <c r="T9" i="2"/>
  <c r="AB9" i="2"/>
  <c r="AC9" i="2" s="1"/>
  <c r="AE9" i="2"/>
  <c r="O9" i="2" s="1"/>
  <c r="I10" i="2"/>
  <c r="M10" i="2"/>
  <c r="U10" i="2" s="1"/>
  <c r="N10" i="2"/>
  <c r="V10" i="2" s="1"/>
  <c r="T10" i="2"/>
  <c r="AB10" i="2"/>
  <c r="O10" i="2" s="1"/>
  <c r="AE10" i="2"/>
  <c r="AF10" i="2" s="1"/>
  <c r="AG10" i="2" s="1"/>
  <c r="I11" i="2"/>
  <c r="M11" i="2"/>
  <c r="U11" i="2" s="1"/>
  <c r="N11" i="2"/>
  <c r="V11" i="2" s="1"/>
  <c r="T11" i="2"/>
  <c r="AB11" i="2"/>
  <c r="AC11" i="2" s="1"/>
  <c r="AE11" i="2"/>
  <c r="AF11" i="2" s="1"/>
  <c r="AG11" i="2" s="1"/>
  <c r="I12" i="2"/>
  <c r="M12" i="2"/>
  <c r="U12" i="2" s="1"/>
  <c r="N12" i="2"/>
  <c r="V12" i="2" s="1"/>
  <c r="T12" i="2"/>
  <c r="AB12" i="2"/>
  <c r="AC12" i="2" s="1"/>
  <c r="AE12" i="2"/>
  <c r="O12" i="2" s="1"/>
  <c r="I13" i="2"/>
  <c r="M13" i="2"/>
  <c r="U13" i="2" s="1"/>
  <c r="N13" i="2"/>
  <c r="V13" i="2" s="1"/>
  <c r="T13" i="2"/>
  <c r="AB13" i="2"/>
  <c r="AC13" i="2"/>
  <c r="W13" i="2" s="1"/>
  <c r="AD13" i="2"/>
  <c r="AE13" i="2"/>
  <c r="AF13" i="2" s="1"/>
  <c r="AG13" i="2" s="1"/>
  <c r="I14" i="2"/>
  <c r="M14" i="2"/>
  <c r="N14" i="2"/>
  <c r="T14" i="2"/>
  <c r="U14" i="2"/>
  <c r="V14" i="2"/>
  <c r="W14" i="2"/>
  <c r="AB14" i="2"/>
  <c r="AC14" i="2"/>
  <c r="AD14" i="2" s="1"/>
  <c r="AE14" i="2"/>
  <c r="AF14" i="2"/>
  <c r="AG14" i="2"/>
  <c r="I15" i="2"/>
  <c r="M15" i="2"/>
  <c r="U15" i="2" s="1"/>
  <c r="N15" i="2"/>
  <c r="V15" i="2" s="1"/>
  <c r="T15" i="2"/>
  <c r="AB15" i="2"/>
  <c r="AC15" i="2" s="1"/>
  <c r="AE15" i="2"/>
  <c r="O15" i="2" s="1"/>
  <c r="I16" i="2"/>
  <c r="M16" i="2"/>
  <c r="U16" i="2" s="1"/>
  <c r="N16" i="2"/>
  <c r="V16" i="2" s="1"/>
  <c r="T16" i="2"/>
  <c r="AB16" i="2"/>
  <c r="AC16" i="2" s="1"/>
  <c r="AE16" i="2"/>
  <c r="O16" i="2" s="1"/>
  <c r="AF16" i="2"/>
  <c r="AG16" i="2" s="1"/>
  <c r="I17" i="2"/>
  <c r="M17" i="2"/>
  <c r="U17" i="2" s="1"/>
  <c r="N17" i="2"/>
  <c r="V17" i="2" s="1"/>
  <c r="T17" i="2"/>
  <c r="AB17" i="2"/>
  <c r="AC17" i="2" s="1"/>
  <c r="AE17" i="2"/>
  <c r="AF17" i="2"/>
  <c r="AG17" i="2"/>
  <c r="I18" i="2"/>
  <c r="M18" i="2"/>
  <c r="U18" i="2" s="1"/>
  <c r="N18" i="2"/>
  <c r="V18" i="2" s="1"/>
  <c r="T18" i="2"/>
  <c r="AB18" i="2"/>
  <c r="O18" i="2" s="1"/>
  <c r="AE18" i="2"/>
  <c r="AF18" i="2" s="1"/>
  <c r="AG18" i="2" s="1"/>
  <c r="I19" i="2"/>
  <c r="M19" i="2"/>
  <c r="U19" i="2" s="1"/>
  <c r="N19" i="2"/>
  <c r="V19" i="2" s="1"/>
  <c r="T19" i="2"/>
  <c r="AB19" i="2"/>
  <c r="AC19" i="2" s="1"/>
  <c r="AE19" i="2"/>
  <c r="AF19" i="2" s="1"/>
  <c r="AG19" i="2" s="1"/>
  <c r="I20" i="2"/>
  <c r="M20" i="2"/>
  <c r="U20" i="2" s="1"/>
  <c r="N20" i="2"/>
  <c r="V20" i="2" s="1"/>
  <c r="T20" i="2"/>
  <c r="AB20" i="2"/>
  <c r="AC20" i="2" s="1"/>
  <c r="AE20" i="2"/>
  <c r="O20" i="2" s="1"/>
  <c r="I21" i="2"/>
  <c r="M21" i="2"/>
  <c r="U21" i="2" s="1"/>
  <c r="N21" i="2"/>
  <c r="V21" i="2" s="1"/>
  <c r="T21" i="2"/>
  <c r="AB21" i="2"/>
  <c r="AC21" i="2"/>
  <c r="W21" i="2" s="1"/>
  <c r="AE21" i="2"/>
  <c r="O21" i="2" s="1"/>
  <c r="AF21" i="2"/>
  <c r="AG21" i="2" s="1"/>
  <c r="I22" i="2"/>
  <c r="M22" i="2"/>
  <c r="U22" i="2" s="1"/>
  <c r="N22" i="2"/>
  <c r="T22" i="2"/>
  <c r="V22" i="2"/>
  <c r="AB22" i="2"/>
  <c r="AC22" i="2" s="1"/>
  <c r="AE22" i="2"/>
  <c r="O22" i="2" s="1"/>
  <c r="I23" i="2"/>
  <c r="M23" i="2"/>
  <c r="U23" i="2" s="1"/>
  <c r="N23" i="2"/>
  <c r="V23" i="2" s="1"/>
  <c r="T23" i="2"/>
  <c r="AB23" i="2"/>
  <c r="AC23" i="2" s="1"/>
  <c r="AE23" i="2"/>
  <c r="I24" i="2"/>
  <c r="M24" i="2"/>
  <c r="U24" i="2" s="1"/>
  <c r="N24" i="2"/>
  <c r="V24" i="2" s="1"/>
  <c r="T24" i="2"/>
  <c r="AB24" i="2"/>
  <c r="AC24" i="2" s="1"/>
  <c r="AE24" i="2"/>
  <c r="O24" i="2" s="1"/>
  <c r="I25" i="2"/>
  <c r="M25" i="2"/>
  <c r="U25" i="2" s="1"/>
  <c r="N25" i="2"/>
  <c r="V25" i="2" s="1"/>
  <c r="T25" i="2"/>
  <c r="AB25" i="2"/>
  <c r="AC25" i="2" s="1"/>
  <c r="AE25" i="2"/>
  <c r="AF25" i="2"/>
  <c r="AG25" i="2" s="1"/>
  <c r="I26" i="2"/>
  <c r="M26" i="2"/>
  <c r="U26" i="2" s="1"/>
  <c r="N26" i="2"/>
  <c r="V26" i="2" s="1"/>
  <c r="T26" i="2"/>
  <c r="AB26" i="2"/>
  <c r="O26" i="2" s="1"/>
  <c r="AE26" i="2"/>
  <c r="AF26" i="2" s="1"/>
  <c r="AG26" i="2" s="1"/>
  <c r="I27" i="2"/>
  <c r="M27" i="2"/>
  <c r="N27" i="2"/>
  <c r="V27" i="2" s="1"/>
  <c r="O27" i="2"/>
  <c r="T27" i="2"/>
  <c r="U27" i="2"/>
  <c r="AB27" i="2"/>
  <c r="AC27" i="2"/>
  <c r="W27" i="2" s="1"/>
  <c r="AE27" i="2"/>
  <c r="AF27" i="2" s="1"/>
  <c r="AG27" i="2" s="1"/>
  <c r="I28" i="2"/>
  <c r="M28" i="2"/>
  <c r="U28" i="2" s="1"/>
  <c r="N28" i="2"/>
  <c r="V28" i="2" s="1"/>
  <c r="T28" i="2"/>
  <c r="AB28" i="2"/>
  <c r="AC28" i="2" s="1"/>
  <c r="AE28" i="2"/>
  <c r="I29" i="2"/>
  <c r="M29" i="2"/>
  <c r="U29" i="2" s="1"/>
  <c r="N29" i="2"/>
  <c r="V29" i="2" s="1"/>
  <c r="T29" i="2"/>
  <c r="AB29" i="2"/>
  <c r="AC29" i="2"/>
  <c r="W29" i="2" s="1"/>
  <c r="AE29" i="2"/>
  <c r="AF29" i="2"/>
  <c r="AG29" i="2" s="1"/>
  <c r="I30" i="2"/>
  <c r="M30" i="2"/>
  <c r="U30" i="2" s="1"/>
  <c r="N30" i="2"/>
  <c r="V30" i="2" s="1"/>
  <c r="T30" i="2"/>
  <c r="AB30" i="2"/>
  <c r="AC30" i="2" s="1"/>
  <c r="AE30" i="2"/>
  <c r="O30" i="2" s="1"/>
  <c r="I31" i="2"/>
  <c r="M31" i="2"/>
  <c r="U31" i="2" s="1"/>
  <c r="N31" i="2"/>
  <c r="T31" i="2"/>
  <c r="V31" i="2"/>
  <c r="AB31" i="2"/>
  <c r="AC31" i="2" s="1"/>
  <c r="AE31" i="2"/>
  <c r="I32" i="2"/>
  <c r="M32" i="2"/>
  <c r="N32" i="2"/>
  <c r="V32" i="2" s="1"/>
  <c r="T32" i="2"/>
  <c r="U32" i="2"/>
  <c r="AB32" i="2"/>
  <c r="AC32" i="2" s="1"/>
  <c r="AE32" i="2"/>
  <c r="AF32" i="2" s="1"/>
  <c r="AG32" i="2" s="1"/>
  <c r="I33" i="2"/>
  <c r="M33" i="2"/>
  <c r="U33" i="2" s="1"/>
  <c r="N33" i="2"/>
  <c r="T33" i="2"/>
  <c r="V33" i="2"/>
  <c r="AB33" i="2"/>
  <c r="AC33" i="2" s="1"/>
  <c r="AE33" i="2"/>
  <c r="AF33" i="2" s="1"/>
  <c r="AG33" i="2" s="1"/>
  <c r="I34" i="2"/>
  <c r="M34" i="2"/>
  <c r="U34" i="2" s="1"/>
  <c r="N34" i="2"/>
  <c r="V34" i="2" s="1"/>
  <c r="T34" i="2"/>
  <c r="AB34" i="2"/>
  <c r="AC34" i="2" s="1"/>
  <c r="AD34" i="2" s="1"/>
  <c r="AE34" i="2"/>
  <c r="AF34" i="2" s="1"/>
  <c r="AG34" i="2" s="1"/>
  <c r="I35" i="2"/>
  <c r="M35" i="2"/>
  <c r="N35" i="2"/>
  <c r="V35" i="2" s="1"/>
  <c r="T35" i="2"/>
  <c r="U35" i="2"/>
  <c r="AB35" i="2"/>
  <c r="AC35" i="2"/>
  <c r="W35" i="2" s="1"/>
  <c r="AE35" i="2"/>
  <c r="AF35" i="2" s="1"/>
  <c r="AG35" i="2" s="1"/>
  <c r="I36" i="2"/>
  <c r="M36" i="2"/>
  <c r="U36" i="2" s="1"/>
  <c r="N36" i="2"/>
  <c r="T36" i="2"/>
  <c r="V36" i="2"/>
  <c r="AB36" i="2"/>
  <c r="AC36" i="2" s="1"/>
  <c r="AE36" i="2"/>
  <c r="I37" i="2"/>
  <c r="M37" i="2"/>
  <c r="N37" i="2"/>
  <c r="V37" i="2" s="1"/>
  <c r="T37" i="2"/>
  <c r="U37" i="2"/>
  <c r="AB37" i="2"/>
  <c r="AC37" i="2"/>
  <c r="W37" i="2" s="1"/>
  <c r="AE37" i="2"/>
  <c r="AF37" i="2" s="1"/>
  <c r="AG37" i="2" s="1"/>
  <c r="I38" i="2"/>
  <c r="M38" i="2"/>
  <c r="N38" i="2"/>
  <c r="V38" i="2" s="1"/>
  <c r="O38" i="2"/>
  <c r="T38" i="2"/>
  <c r="U38" i="2"/>
  <c r="AB38" i="2"/>
  <c r="AC38" i="2" s="1"/>
  <c r="AE38" i="2"/>
  <c r="AF38" i="2" s="1"/>
  <c r="AG38" i="2" s="1"/>
  <c r="I39" i="2"/>
  <c r="M39" i="2"/>
  <c r="U39" i="2" s="1"/>
  <c r="N39" i="2"/>
  <c r="V39" i="2" s="1"/>
  <c r="T39" i="2"/>
  <c r="AB39" i="2"/>
  <c r="AC39" i="2" s="1"/>
  <c r="AE39" i="2"/>
  <c r="I40" i="2"/>
  <c r="M40" i="2"/>
  <c r="U40" i="2" s="1"/>
  <c r="N40" i="2"/>
  <c r="V40" i="2" s="1"/>
  <c r="T40" i="2"/>
  <c r="AB40" i="2"/>
  <c r="O40" i="2" s="1"/>
  <c r="AC40" i="2"/>
  <c r="AD40" i="2" s="1"/>
  <c r="X40" i="2" s="1"/>
  <c r="AE40" i="2"/>
  <c r="AF40" i="2"/>
  <c r="AG40" i="2" s="1"/>
  <c r="I41" i="2"/>
  <c r="M41" i="2"/>
  <c r="U41" i="2" s="1"/>
  <c r="N41" i="2"/>
  <c r="V41" i="2" s="1"/>
  <c r="T41" i="2"/>
  <c r="AB41" i="2"/>
  <c r="AC41" i="2" s="1"/>
  <c r="AE41" i="2"/>
  <c r="AF41" i="2" s="1"/>
  <c r="AG41" i="2" s="1"/>
  <c r="I42" i="2"/>
  <c r="M42" i="2"/>
  <c r="U42" i="2" s="1"/>
  <c r="N42" i="2"/>
  <c r="V42" i="2" s="1"/>
  <c r="T42" i="2"/>
  <c r="AB42" i="2"/>
  <c r="AC42" i="2" s="1"/>
  <c r="AD42" i="2" s="1"/>
  <c r="AE42" i="2"/>
  <c r="O42" i="2" s="1"/>
  <c r="I43" i="2"/>
  <c r="M43" i="2"/>
  <c r="U43" i="2" s="1"/>
  <c r="N43" i="2"/>
  <c r="V43" i="2" s="1"/>
  <c r="O43" i="2"/>
  <c r="T43" i="2"/>
  <c r="AB43" i="2"/>
  <c r="AC43" i="2"/>
  <c r="AD43" i="2" s="1"/>
  <c r="AE43" i="2"/>
  <c r="AF43" i="2"/>
  <c r="AG43" i="2" s="1"/>
  <c r="I44" i="2"/>
  <c r="M44" i="2"/>
  <c r="U44" i="2" s="1"/>
  <c r="N44" i="2"/>
  <c r="T44" i="2"/>
  <c r="V44" i="2"/>
  <c r="AB44" i="2"/>
  <c r="AC44" i="2" s="1"/>
  <c r="AE44" i="2"/>
  <c r="AF44" i="2" s="1"/>
  <c r="AG44" i="2" s="1"/>
  <c r="I45" i="2"/>
  <c r="M45" i="2"/>
  <c r="U45" i="2" s="1"/>
  <c r="N45" i="2"/>
  <c r="V45" i="2" s="1"/>
  <c r="T45" i="2"/>
  <c r="W45" i="2"/>
  <c r="AB45" i="2"/>
  <c r="AC45" i="2"/>
  <c r="AE45" i="2"/>
  <c r="O45" i="2" s="1"/>
  <c r="AF45" i="2"/>
  <c r="AG45" i="2" s="1"/>
  <c r="I46" i="2"/>
  <c r="M46" i="2"/>
  <c r="U46" i="2" s="1"/>
  <c r="N46" i="2"/>
  <c r="T46" i="2"/>
  <c r="V46" i="2"/>
  <c r="AB46" i="2"/>
  <c r="AC46" i="2" s="1"/>
  <c r="AE46" i="2"/>
  <c r="AF46" i="2" s="1"/>
  <c r="AG46" i="2" s="1"/>
  <c r="I47" i="2"/>
  <c r="M47" i="2"/>
  <c r="U47" i="2" s="1"/>
  <c r="N47" i="2"/>
  <c r="T47" i="2"/>
  <c r="V47" i="2"/>
  <c r="AB47" i="2"/>
  <c r="AC47" i="2" s="1"/>
  <c r="I48" i="2"/>
  <c r="M48" i="2"/>
  <c r="N48" i="2"/>
  <c r="V48" i="2" s="1"/>
  <c r="T48" i="2"/>
  <c r="U48" i="2"/>
  <c r="AB48" i="2"/>
  <c r="AC48" i="2"/>
  <c r="W48" i="2" s="1"/>
  <c r="AE48" i="2"/>
  <c r="O48" i="2" s="1"/>
  <c r="AF48" i="2"/>
  <c r="AG48" i="2" s="1"/>
  <c r="I49" i="2"/>
  <c r="M49" i="2"/>
  <c r="N49" i="2"/>
  <c r="V49" i="2" s="1"/>
  <c r="T49" i="2"/>
  <c r="U49" i="2"/>
  <c r="AB49" i="2"/>
  <c r="AC49" i="2" s="1"/>
  <c r="AE49" i="2"/>
  <c r="AF49" i="2" s="1"/>
  <c r="AG49" i="2" s="1"/>
  <c r="W19" i="2" l="1"/>
  <c r="AD19" i="2"/>
  <c r="W30" i="2"/>
  <c r="AD30" i="2"/>
  <c r="X30" i="2" s="1"/>
  <c r="W12" i="2"/>
  <c r="AD12" i="2"/>
  <c r="AD22" i="2"/>
  <c r="X22" i="2" s="1"/>
  <c r="W22" i="2"/>
  <c r="W11" i="2"/>
  <c r="AD11" i="2"/>
  <c r="O34" i="2"/>
  <c r="O14" i="2"/>
  <c r="O39" i="2"/>
  <c r="O35" i="2"/>
  <c r="O29" i="2"/>
  <c r="O28" i="2"/>
  <c r="AD27" i="2"/>
  <c r="AF24" i="2"/>
  <c r="AG24" i="2" s="1"/>
  <c r="O23" i="2"/>
  <c r="AF22" i="2"/>
  <c r="AG22" i="2" s="1"/>
  <c r="AC18" i="2"/>
  <c r="AD18" i="2" s="1"/>
  <c r="AC10" i="2"/>
  <c r="AD10" i="2" s="1"/>
  <c r="O46" i="2"/>
  <c r="X43" i="2"/>
  <c r="X14" i="2"/>
  <c r="O31" i="2"/>
  <c r="AF30" i="2"/>
  <c r="AG30" i="2" s="1"/>
  <c r="AC26" i="2"/>
  <c r="AD26" i="2" s="1"/>
  <c r="AD48" i="2"/>
  <c r="O37" i="2"/>
  <c r="O36" i="2"/>
  <c r="AD35" i="2"/>
  <c r="X35" i="2" s="1"/>
  <c r="O32" i="2"/>
  <c r="O19" i="2"/>
  <c r="O13" i="2"/>
  <c r="O11" i="2"/>
  <c r="AD39" i="2"/>
  <c r="X39" i="2" s="1"/>
  <c r="W39" i="2"/>
  <c r="AD47" i="2"/>
  <c r="X47" i="2" s="1"/>
  <c r="W47" i="2"/>
  <c r="AD36" i="2"/>
  <c r="X36" i="2" s="1"/>
  <c r="W36" i="2"/>
  <c r="AD33" i="2"/>
  <c r="X33" i="2" s="1"/>
  <c r="W33" i="2"/>
  <c r="W32" i="2"/>
  <c r="AD32" i="2"/>
  <c r="X32" i="2" s="1"/>
  <c r="AD15" i="2"/>
  <c r="X15" i="2" s="1"/>
  <c r="W15" i="2"/>
  <c r="AD9" i="2"/>
  <c r="X9" i="2" s="1"/>
  <c r="W9" i="2"/>
  <c r="AD20" i="2"/>
  <c r="X20" i="2" s="1"/>
  <c r="W20" i="2"/>
  <c r="W16" i="2"/>
  <c r="AD16" i="2"/>
  <c r="X16" i="2" s="1"/>
  <c r="W46" i="2"/>
  <c r="AD46" i="2"/>
  <c r="X46" i="2" s="1"/>
  <c r="AD28" i="2"/>
  <c r="X28" i="2" s="1"/>
  <c r="W28" i="2"/>
  <c r="AD23" i="2"/>
  <c r="X23" i="2" s="1"/>
  <c r="W23" i="2"/>
  <c r="AD17" i="2"/>
  <c r="X17" i="2" s="1"/>
  <c r="W17" i="2"/>
  <c r="X45" i="2"/>
  <c r="W38" i="2"/>
  <c r="AD38" i="2"/>
  <c r="X38" i="2" s="1"/>
  <c r="W24" i="2"/>
  <c r="AD24" i="2"/>
  <c r="X24" i="2" s="1"/>
  <c r="W44" i="2"/>
  <c r="AD44" i="2"/>
  <c r="X44" i="2" s="1"/>
  <c r="AD41" i="2"/>
  <c r="X41" i="2" s="1"/>
  <c r="W41" i="2"/>
  <c r="W49" i="2"/>
  <c r="AD49" i="2"/>
  <c r="X49" i="2" s="1"/>
  <c r="W31" i="2"/>
  <c r="AD31" i="2"/>
  <c r="X31" i="2" s="1"/>
  <c r="X25" i="2"/>
  <c r="AD25" i="2"/>
  <c r="W25" i="2"/>
  <c r="O49" i="2"/>
  <c r="O44" i="2"/>
  <c r="W40" i="2"/>
  <c r="AD45" i="2"/>
  <c r="X42" i="2"/>
  <c r="AF39" i="2"/>
  <c r="AG39" i="2" s="1"/>
  <c r="AD37" i="2"/>
  <c r="X34" i="2"/>
  <c r="AF31" i="2"/>
  <c r="AG31" i="2" s="1"/>
  <c r="AD29" i="2"/>
  <c r="X29" i="2" s="1"/>
  <c r="X26" i="2"/>
  <c r="AF23" i="2"/>
  <c r="AG23" i="2" s="1"/>
  <c r="AD21" i="2"/>
  <c r="X21" i="2" s="1"/>
  <c r="X18" i="2"/>
  <c r="AF15" i="2"/>
  <c r="AG15" i="2" s="1"/>
  <c r="W34" i="2"/>
  <c r="X27" i="2"/>
  <c r="W26" i="2"/>
  <c r="X19" i="2"/>
  <c r="W18" i="2"/>
  <c r="X11" i="2"/>
  <c r="X48" i="2"/>
  <c r="O47" i="2"/>
  <c r="W43" i="2"/>
  <c r="X12" i="2"/>
  <c r="AF9" i="2"/>
  <c r="AG9" i="2" s="1"/>
  <c r="W42" i="2"/>
  <c r="AF42" i="2"/>
  <c r="AG42" i="2" s="1"/>
  <c r="X37" i="2"/>
  <c r="X13" i="2"/>
  <c r="O41" i="2"/>
  <c r="O33" i="2"/>
  <c r="O25" i="2"/>
  <c r="O17" i="2"/>
  <c r="AF36" i="2"/>
  <c r="AG36" i="2" s="1"/>
  <c r="AF28" i="2"/>
  <c r="AG28" i="2" s="1"/>
  <c r="AF20" i="2"/>
  <c r="AG20" i="2" s="1"/>
  <c r="AF12" i="2"/>
  <c r="AG12" i="2" s="1"/>
  <c r="AE18" i="1"/>
  <c r="AF18" i="1" s="1"/>
  <c r="AG18" i="1" s="1"/>
  <c r="AB18" i="1"/>
  <c r="O18" i="1" s="1"/>
  <c r="T18" i="1"/>
  <c r="N18" i="1"/>
  <c r="V18" i="1" s="1"/>
  <c r="M18" i="1"/>
  <c r="U18" i="1" s="1"/>
  <c r="L18" i="1"/>
  <c r="I18" i="1"/>
  <c r="AE17" i="1"/>
  <c r="AF17" i="1" s="1"/>
  <c r="AG17" i="1" s="1"/>
  <c r="AB17" i="1"/>
  <c r="AC17" i="1" s="1"/>
  <c r="T17" i="1"/>
  <c r="N17" i="1"/>
  <c r="V17" i="1" s="1"/>
  <c r="M17" i="1"/>
  <c r="U17" i="1" s="1"/>
  <c r="L17" i="1"/>
  <c r="I17" i="1"/>
  <c r="AE16" i="1"/>
  <c r="AF16" i="1" s="1"/>
  <c r="AG16" i="1" s="1"/>
  <c r="AB16" i="1"/>
  <c r="O16" i="1" s="1"/>
  <c r="T16" i="1"/>
  <c r="N16" i="1"/>
  <c r="V16" i="1" s="1"/>
  <c r="M16" i="1"/>
  <c r="U16" i="1" s="1"/>
  <c r="L16" i="1"/>
  <c r="I16" i="1"/>
  <c r="AE15" i="1"/>
  <c r="AF15" i="1" s="1"/>
  <c r="AG15" i="1" s="1"/>
  <c r="AB15" i="1"/>
  <c r="O15" i="1" s="1"/>
  <c r="T15" i="1"/>
  <c r="N15" i="1"/>
  <c r="V15" i="1" s="1"/>
  <c r="M15" i="1"/>
  <c r="U15" i="1" s="1"/>
  <c r="L15" i="1"/>
  <c r="I15" i="1"/>
  <c r="AE14" i="1"/>
  <c r="AF14" i="1" s="1"/>
  <c r="AG14" i="1" s="1"/>
  <c r="AC14" i="1"/>
  <c r="AD14" i="1" s="1"/>
  <c r="AB14" i="1"/>
  <c r="O14" i="1" s="1"/>
  <c r="T14" i="1"/>
  <c r="N14" i="1"/>
  <c r="V14" i="1" s="1"/>
  <c r="M14" i="1"/>
  <c r="U14" i="1" s="1"/>
  <c r="L14" i="1"/>
  <c r="I14" i="1"/>
  <c r="AE13" i="1"/>
  <c r="AF13" i="1" s="1"/>
  <c r="AG13" i="1" s="1"/>
  <c r="AB13" i="1"/>
  <c r="O13" i="1" s="1"/>
  <c r="T13" i="1"/>
  <c r="N13" i="1"/>
  <c r="V13" i="1" s="1"/>
  <c r="M13" i="1"/>
  <c r="U13" i="1" s="1"/>
  <c r="L13" i="1"/>
  <c r="I13" i="1"/>
  <c r="AE12" i="1"/>
  <c r="AF12" i="1" s="1"/>
  <c r="AG12" i="1" s="1"/>
  <c r="AB12" i="1"/>
  <c r="O12" i="1" s="1"/>
  <c r="T12" i="1"/>
  <c r="N12" i="1"/>
  <c r="V12" i="1" s="1"/>
  <c r="M12" i="1"/>
  <c r="U12" i="1" s="1"/>
  <c r="L12" i="1"/>
  <c r="I12" i="1"/>
  <c r="AE11" i="1"/>
  <c r="AF11" i="1" s="1"/>
  <c r="AG11" i="1" s="1"/>
  <c r="AB11" i="1"/>
  <c r="O11" i="1" s="1"/>
  <c r="T11" i="1"/>
  <c r="N11" i="1"/>
  <c r="V11" i="1" s="1"/>
  <c r="M11" i="1"/>
  <c r="U11" i="1" s="1"/>
  <c r="L11" i="1"/>
  <c r="I11" i="1"/>
  <c r="AE10" i="1"/>
  <c r="AF10" i="1" s="1"/>
  <c r="AG10" i="1" s="1"/>
  <c r="AB10" i="1"/>
  <c r="O10" i="1" s="1"/>
  <c r="T10" i="1"/>
  <c r="N10" i="1"/>
  <c r="V10" i="1" s="1"/>
  <c r="M10" i="1"/>
  <c r="U10" i="1" s="1"/>
  <c r="L10" i="1"/>
  <c r="I10" i="1"/>
  <c r="AE9" i="1"/>
  <c r="AF9" i="1" s="1"/>
  <c r="AG9" i="1" s="1"/>
  <c r="AB9" i="1"/>
  <c r="O9" i="1" s="1"/>
  <c r="T9" i="1"/>
  <c r="N9" i="1"/>
  <c r="V9" i="1" s="1"/>
  <c r="M9" i="1"/>
  <c r="U9" i="1" s="1"/>
  <c r="L9" i="1"/>
  <c r="I9" i="1"/>
  <c r="X10" i="2" l="1"/>
  <c r="W10" i="2"/>
  <c r="AD17" i="1"/>
  <c r="X17" i="1" s="1"/>
  <c r="W17" i="1"/>
  <c r="W14" i="1"/>
  <c r="AC11" i="1"/>
  <c r="AC12" i="1"/>
  <c r="AC18" i="1"/>
  <c r="AC9" i="1"/>
  <c r="AC10" i="1"/>
  <c r="AC15" i="1"/>
  <c r="AC16" i="1"/>
  <c r="O17" i="1"/>
  <c r="X14" i="1"/>
  <c r="AC13" i="1"/>
  <c r="AD9" i="1" l="1"/>
  <c r="X9" i="1"/>
  <c r="W9" i="1"/>
  <c r="AD13" i="1"/>
  <c r="X13" i="1" s="1"/>
  <c r="W13" i="1"/>
  <c r="AD12" i="1"/>
  <c r="X12" i="1" s="1"/>
  <c r="W12" i="1"/>
  <c r="AD18" i="1"/>
  <c r="X18" i="1" s="1"/>
  <c r="W18" i="1"/>
  <c r="W11" i="1"/>
  <c r="AD11" i="1"/>
  <c r="X11" i="1" s="1"/>
  <c r="AD16" i="1"/>
  <c r="X16" i="1" s="1"/>
  <c r="W16" i="1"/>
  <c r="AD15" i="1"/>
  <c r="X15" i="1" s="1"/>
  <c r="W15" i="1"/>
  <c r="AD10" i="1"/>
  <c r="W10" i="1"/>
  <c r="X10" i="1"/>
</calcChain>
</file>

<file path=xl/sharedStrings.xml><?xml version="1.0" encoding="utf-8"?>
<sst xmlns="http://schemas.openxmlformats.org/spreadsheetml/2006/main" count="4224" uniqueCount="788">
  <si>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</si>
  <si>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t>Stellantisジャパン株式会社</t>
    <phoneticPr fontId="3"/>
  </si>
  <si>
    <t>ディーゼル乗用車</t>
    <rPh sb="5" eb="7">
      <t>ジョウヨウ</t>
    </rPh>
    <phoneticPr fontId="3"/>
  </si>
  <si>
    <t>目標年度（平成27年度/令和２年度/令和12年度）</t>
    <phoneticPr fontId="3"/>
  </si>
  <si>
    <t>メーカー入力欄</t>
    <rPh sb="4" eb="6">
      <t>ニュウリョク</t>
    </rPh>
    <rPh sb="6" eb="7">
      <t>ラン</t>
    </rPh>
    <phoneticPr fontId="3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</si>
  <si>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3"/>
  </si>
  <si>
    <t>最大車両重量（自動計算）</t>
    <rPh sb="1" eb="2">
      <t>ダイ</t>
    </rPh>
    <rPh sb="7" eb="9">
      <t>ジドウ</t>
    </rPh>
    <phoneticPr fontId="3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</si>
  <si>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3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</si>
  <si>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</si>
  <si>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</si>
  <si>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変速装置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</si>
  <si>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3"/>
  </si>
  <si>
    <r>
      <rPr>
        <sz val="8"/>
        <rFont val="ＭＳ Ｐゴシック"/>
        <family val="3"/>
        <charset val="128"/>
      </rPr>
      <t>乗車定員
（名）</t>
    </r>
    <rPh sb="0" eb="2">
      <t>ジョウシャ</t>
    </rPh>
    <rPh sb="2" eb="4">
      <t>テイイン</t>
    </rPh>
    <rPh sb="6" eb="7">
      <t>メイ</t>
    </rPh>
    <phoneticPr fontId="3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</si>
  <si>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3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</si>
  <si>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</si>
  <si>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</si>
  <si>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</si>
  <si>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</si>
  <si>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</si>
  <si>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t>令和12年度</t>
    <rPh sb="0" eb="2">
      <t>レイワ</t>
    </rPh>
    <rPh sb="4" eb="6">
      <t>ネンド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</si>
  <si>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</si>
  <si>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</si>
  <si>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3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</si>
  <si>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3"/>
  </si>
  <si>
    <t>多段階評価</t>
    <rPh sb="0" eb="1">
      <t>タ</t>
    </rPh>
    <rPh sb="1" eb="3">
      <t>ダンカイ</t>
    </rPh>
    <rPh sb="3" eb="5">
      <t>ヒョウカ</t>
    </rPh>
    <phoneticPr fontId="3"/>
  </si>
  <si>
    <t>多段階評価2</t>
    <rPh sb="0" eb="1">
      <t>タ</t>
    </rPh>
    <rPh sb="1" eb="3">
      <t>ダンカイ</t>
    </rPh>
    <rPh sb="3" eb="5">
      <t>ヒョウカ</t>
    </rPh>
    <phoneticPr fontId="3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</si>
  <si>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</si>
  <si>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</si>
  <si>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rPr>
        <sz val="8"/>
        <rFont val="ＭＳ Ｐゴシック"/>
        <family val="3"/>
        <charset val="128"/>
      </rP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</si>
  <si>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r>
      <rPr>
        <sz val="8"/>
        <rFont val="ＭＳ Ｐゴシック"/>
        <family val="3"/>
        <charset val="128"/>
      </rPr>
      <t>令和２年度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3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</si>
  <si>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</si>
  <si>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r>
      <rPr>
        <sz val="8"/>
        <rFont val="ＭＳ Ｐゴシック"/>
        <family val="3"/>
        <charset val="128"/>
      </rPr>
      <t>型式</t>
    </r>
  </si>
  <si>
    <t>類別区分番号</t>
    <rPh sb="0" eb="2">
      <t>ルイベツ</t>
    </rPh>
    <rPh sb="2" eb="4">
      <t>クブン</t>
    </rPh>
    <rPh sb="4" eb="6">
      <t>バンゴウ</t>
    </rPh>
    <phoneticPr fontId="3"/>
  </si>
  <si>
    <r>
      <rPr>
        <sz val="8"/>
        <rFont val="ＭＳ Ｐゴシック"/>
        <family val="3"/>
        <charset val="128"/>
      </rPr>
      <t>総排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</si>
  <si>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t>主要排出
ガス対策</t>
    <phoneticPr fontId="3"/>
  </si>
  <si>
    <t>駆動
形式</t>
    <rPh sb="3" eb="5">
      <t>ケイシキ</t>
    </rPh>
    <phoneticPr fontId="3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</si>
  <si>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</si>
  <si>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3"/>
  </si>
  <si>
    <r>
      <rPr>
        <sz val="8"/>
        <rFont val="ＭＳ Ｐゴシック"/>
        <family val="3"/>
        <charset val="128"/>
      </rPr>
      <t>アルファロメオ</t>
    </r>
  </si>
  <si>
    <r>
      <rPr>
        <sz val="8"/>
        <rFont val="ＭＳ Ｐゴシック"/>
        <family val="3"/>
        <charset val="128"/>
      </rPr>
      <t>ジュリア</t>
    </r>
  </si>
  <si>
    <t>3DA-95222</t>
    <phoneticPr fontId="3"/>
  </si>
  <si>
    <t>0001,0002</t>
    <phoneticPr fontId="3"/>
  </si>
  <si>
    <r>
      <t xml:space="preserve">8AT </t>
    </r>
    <r>
      <rPr>
        <sz val="8"/>
        <rFont val="游ゴシック Light"/>
        <family val="3"/>
        <charset val="128"/>
      </rPr>
      <t>（Ｅ）</t>
    </r>
  </si>
  <si>
    <t>I, D, TC, IC, EP</t>
    <phoneticPr fontId="3"/>
  </si>
  <si>
    <t>CCO, EGR, DF,SCR</t>
    <phoneticPr fontId="3"/>
  </si>
  <si>
    <t>R</t>
    <phoneticPr fontId="3"/>
  </si>
  <si>
    <t>0003,0004</t>
    <phoneticPr fontId="3"/>
  </si>
  <si>
    <r>
      <rPr>
        <sz val="8"/>
        <rFont val="ＭＳ Ｐゴシック"/>
        <family val="3"/>
        <charset val="128"/>
      </rPr>
      <t>ステルヴィオ</t>
    </r>
    <phoneticPr fontId="3"/>
  </si>
  <si>
    <t>3DA-94922</t>
    <phoneticPr fontId="3"/>
  </si>
  <si>
    <t>0001,0011</t>
    <phoneticPr fontId="3"/>
  </si>
  <si>
    <t>A</t>
    <phoneticPr fontId="3"/>
  </si>
  <si>
    <t>0002,0012</t>
    <phoneticPr fontId="3"/>
  </si>
  <si>
    <t>0003,0013</t>
    <phoneticPr fontId="3"/>
  </si>
  <si>
    <t>0004,0014</t>
    <phoneticPr fontId="3"/>
  </si>
  <si>
    <t>0021,0031</t>
    <phoneticPr fontId="3"/>
  </si>
  <si>
    <t>0022,0032</t>
    <phoneticPr fontId="3"/>
  </si>
  <si>
    <t>0023,0033</t>
    <phoneticPr fontId="3"/>
  </si>
  <si>
    <t>0024,0034</t>
    <phoneticPr fontId="3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</si>
  <si>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3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</si>
  <si>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</si>
  <si>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3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</si>
  <si>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</si>
  <si>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</si>
  <si>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3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</si>
  <si>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3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</si>
  <si>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</si>
  <si>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rPr>
        <sz val="8"/>
        <rFont val="ＭＳ Ｐゴシック"/>
        <family val="3"/>
        <charset val="128"/>
      </rPr>
      <t>６．欄外に次の注記を行う。</t>
    </r>
    <phoneticPr fontId="3"/>
  </si>
  <si>
    <r>
      <rPr>
        <sz val="8"/>
        <rFont val="ＭＳ Ｐゴシック"/>
        <family val="3"/>
        <charset val="128"/>
      </rPr>
      <t>「（注）「燃費基準相当値」の欄には、燃費基準値をディーゼル車用に換算した値を記載しています。」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3"/>
  </si>
  <si>
    <r>
      <t>「</t>
    </r>
    <r>
      <rPr>
        <sz val="8"/>
        <rFont val="ＭＳ Ｐゴシック"/>
        <family val="3"/>
        <charset val="128"/>
      </rPr>
      <t>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3"/>
  </si>
  <si>
    <r>
      <t>６</t>
    </r>
    <r>
      <rPr>
        <sz val="8"/>
        <rFont val="ＭＳ Ｐゴシック"/>
        <family val="3"/>
        <charset val="128"/>
      </rPr>
      <t>．欄外に次の注記を行う。</t>
    </r>
    <phoneticPr fontId="3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</si>
  <si>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</si>
  <si>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3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</si>
  <si>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3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</si>
  <si>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</si>
  <si>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</si>
  <si>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3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</si>
  <si>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</si>
  <si>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3"/>
  </si>
  <si>
    <t>F</t>
  </si>
  <si>
    <t>CCO, EGR, DF, SCR</t>
  </si>
  <si>
    <t>I, D, FI, TC, IC, P, EP</t>
  </si>
  <si>
    <t>8AT(E･LTC)</t>
  </si>
  <si>
    <t>YH01</t>
  </si>
  <si>
    <t>0002, 0012</t>
    <phoneticPr fontId="3"/>
  </si>
  <si>
    <t>3DA-K9PYH01L</t>
  </si>
  <si>
    <t>0001, 0011</t>
    <phoneticPr fontId="3"/>
  </si>
  <si>
    <t>1001, 1011</t>
    <phoneticPr fontId="3"/>
  </si>
  <si>
    <t>1101, 1111</t>
    <phoneticPr fontId="3"/>
  </si>
  <si>
    <t>3DA-K9PYH01</t>
  </si>
  <si>
    <t>0104, 0114</t>
    <phoneticPr fontId="3"/>
  </si>
  <si>
    <t>0103, 0113</t>
    <phoneticPr fontId="3"/>
  </si>
  <si>
    <t>0102, 0112</t>
    <phoneticPr fontId="3"/>
  </si>
  <si>
    <t>0101, 0111</t>
    <phoneticPr fontId="3"/>
  </si>
  <si>
    <t>1005</t>
  </si>
  <si>
    <t>1004</t>
  </si>
  <si>
    <t>1003</t>
  </si>
  <si>
    <t>1002</t>
  </si>
  <si>
    <t>0004</t>
  </si>
  <si>
    <t>0003</t>
  </si>
  <si>
    <t>0002</t>
  </si>
  <si>
    <t>0001</t>
  </si>
  <si>
    <t>リフター</t>
    <phoneticPr fontId="3"/>
  </si>
  <si>
    <t>AH01</t>
  </si>
  <si>
    <t>0004, 0012</t>
  </si>
  <si>
    <t>3DA-P87AH01</t>
  </si>
  <si>
    <t>0003, 0011</t>
  </si>
  <si>
    <t>1104, 1204</t>
    <phoneticPr fontId="3"/>
  </si>
  <si>
    <t>3DA-R8AH01</t>
  </si>
  <si>
    <t>1103, 1203</t>
    <phoneticPr fontId="3"/>
  </si>
  <si>
    <t>1102, 1202</t>
    <phoneticPr fontId="3"/>
  </si>
  <si>
    <t>0104, 1101, 0204, 1201</t>
    <phoneticPr fontId="3"/>
  </si>
  <si>
    <t>0103, 0203</t>
    <phoneticPr fontId="3"/>
  </si>
  <si>
    <t>0102, 0202</t>
    <phoneticPr fontId="3"/>
  </si>
  <si>
    <t>0101, 0201</t>
    <phoneticPr fontId="3"/>
  </si>
  <si>
    <t>0004, 1001</t>
  </si>
  <si>
    <t>3DA-P84AH01</t>
  </si>
  <si>
    <t>3DA-P52YH01</t>
  </si>
  <si>
    <t>3DA-P51YH01</t>
  </si>
  <si>
    <t>3DA-P24YH01</t>
  </si>
  <si>
    <t>プジョー</t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</si>
  <si>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3"/>
  </si>
  <si>
    <r>
      <t>型</t>
    </r>
    <r>
      <rPr>
        <sz val="8"/>
        <rFont val="ＭＳ Ｐゴシック"/>
        <family val="3"/>
        <charset val="128"/>
      </rPr>
      <t>式</t>
    </r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</si>
  <si>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3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</si>
  <si>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3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</si>
  <si>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3"/>
  </si>
  <si>
    <r>
      <t>原</t>
    </r>
    <r>
      <rPr>
        <sz val="8"/>
        <rFont val="ＭＳ Ｐゴシック"/>
        <family val="3"/>
        <charset val="128"/>
      </rPr>
      <t>動機</t>
    </r>
  </si>
  <si>
    <r>
      <t>通</t>
    </r>
    <r>
      <rPr>
        <sz val="8"/>
        <rFont val="ＭＳ Ｐゴシック"/>
        <family val="3"/>
        <charset val="128"/>
      </rPr>
      <t>称名</t>
    </r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</si>
  <si>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3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</si>
  <si>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3"/>
  </si>
  <si>
    <r>
      <t>Stellantis</t>
    </r>
    <r>
      <rPr>
        <sz val="8"/>
        <rFont val="游ゴシック"/>
        <family val="2"/>
        <charset val="128"/>
      </rPr>
      <t>ジャパン株式会社</t>
    </r>
    <phoneticPr fontId="3"/>
  </si>
  <si>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</si>
  <si>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3DA-K9CYH01L</t>
  </si>
  <si>
    <t>1011</t>
    <phoneticPr fontId="3"/>
  </si>
  <si>
    <t>3DA-K9CYH01</t>
  </si>
  <si>
    <t>1001</t>
  </si>
  <si>
    <t>ベルランゴ</t>
    <phoneticPr fontId="3"/>
  </si>
  <si>
    <t>0209</t>
  </si>
  <si>
    <t>3DA-C84AH01</t>
  </si>
  <si>
    <t>0204, 0208</t>
  </si>
  <si>
    <t>0203, 0207</t>
  </si>
  <si>
    <t>0202, 0206</t>
  </si>
  <si>
    <t>0201, 0205</t>
  </si>
  <si>
    <r>
      <t xml:space="preserve">C5 </t>
    </r>
    <r>
      <rPr>
        <sz val="8"/>
        <color theme="1"/>
        <rFont val="ＭＳ Ｐゴシック"/>
        <family val="3"/>
        <charset val="128"/>
      </rPr>
      <t>エアクロス</t>
    </r>
    <phoneticPr fontId="3"/>
  </si>
  <si>
    <t>3DA-C41YH01</t>
  </si>
  <si>
    <t>C4</t>
    <phoneticPr fontId="3"/>
  </si>
  <si>
    <t>6AT(E･LTC)</t>
  </si>
  <si>
    <t>0003, 0006</t>
  </si>
  <si>
    <t>3DA-A8YH01</t>
  </si>
  <si>
    <t>0002, 0005</t>
  </si>
  <si>
    <t>0001, 0004</t>
  </si>
  <si>
    <r>
      <t xml:space="preserve">C3 </t>
    </r>
    <r>
      <rPr>
        <sz val="8"/>
        <color theme="1"/>
        <rFont val="ＭＳ Ｐゴシック"/>
        <family val="3"/>
        <charset val="128"/>
      </rPr>
      <t>エアクロス</t>
    </r>
    <phoneticPr fontId="3"/>
  </si>
  <si>
    <t>シトロエン</t>
    <phoneticPr fontId="3"/>
  </si>
  <si>
    <t>★3.5</t>
    <phoneticPr fontId="3"/>
  </si>
  <si>
    <t>85~88</t>
  </si>
  <si>
    <t>A</t>
  </si>
  <si>
    <t>CCO,EGR,
DF,SCR</t>
  </si>
  <si>
    <t>H,I,D,FI,TC,
IC,P,EP,CN</t>
    <phoneticPr fontId="3"/>
  </si>
  <si>
    <t>13.4~14.0</t>
    <phoneticPr fontId="3"/>
  </si>
  <si>
    <r>
      <t>2530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2570</t>
    </r>
    <phoneticPr fontId="3"/>
  </si>
  <si>
    <t>8AT(E,LTC)</t>
    <phoneticPr fontId="3"/>
  </si>
  <si>
    <t>B57D30B</t>
    <phoneticPr fontId="3"/>
  </si>
  <si>
    <t>0102,0106,0107
0111,0112</t>
    <phoneticPr fontId="3"/>
  </si>
  <si>
    <t>3CA-TB4230</t>
  </si>
  <si>
    <t>BMW X7 xDrive40d</t>
  </si>
  <si>
    <t>BMW</t>
    <phoneticPr fontId="3"/>
  </si>
  <si>
    <t>★3</t>
    <phoneticPr fontId="3"/>
  </si>
  <si>
    <t>82~84</t>
  </si>
  <si>
    <t>14.1~14.4</t>
  </si>
  <si>
    <r>
      <t>2500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2520</t>
    </r>
    <phoneticPr fontId="3"/>
  </si>
  <si>
    <t>0101,0103~0105
0108~0110</t>
    <phoneticPr fontId="3"/>
  </si>
  <si>
    <t>0002,0006,0007
0011,0012</t>
    <phoneticPr fontId="3"/>
  </si>
  <si>
    <t>0001,0003~0005
0008~0010</t>
    <phoneticPr fontId="3"/>
  </si>
  <si>
    <t>★3.5</t>
  </si>
  <si>
    <t xml:space="preserve"> </t>
  </si>
  <si>
    <t>H,I,D,FI,TC,
IC,P,EP,CN</t>
  </si>
  <si>
    <t>8AT (E-LCT)</t>
  </si>
  <si>
    <t>B57D30B-PA0001N0</t>
  </si>
  <si>
    <t>0106</t>
  </si>
  <si>
    <t>3CA-22EN30</t>
  </si>
  <si>
    <t>BMW</t>
  </si>
  <si>
    <t>0105</t>
  </si>
  <si>
    <t>★4</t>
  </si>
  <si>
    <t>0104</t>
  </si>
  <si>
    <t>0103</t>
  </si>
  <si>
    <t>0102</t>
  </si>
  <si>
    <t>0101</t>
  </si>
  <si>
    <t>0006</t>
  </si>
  <si>
    <t>0005</t>
  </si>
  <si>
    <t>★2</t>
    <phoneticPr fontId="3"/>
  </si>
  <si>
    <t>70~71</t>
  </si>
  <si>
    <t>17.3~17.5</t>
  </si>
  <si>
    <r>
      <t>2280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2290</t>
    </r>
    <phoneticPr fontId="3"/>
  </si>
  <si>
    <t>0005,0006
0011,0012</t>
    <phoneticPr fontId="3"/>
  </si>
  <si>
    <t>3CA-GT8230S</t>
    <phoneticPr fontId="3"/>
  </si>
  <si>
    <t>BMW X6 xDrive35d</t>
  </si>
  <si>
    <t/>
  </si>
  <si>
    <t>17.6~17.7</t>
  </si>
  <si>
    <r>
      <t>2260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2270</t>
    </r>
    <phoneticPr fontId="3"/>
  </si>
  <si>
    <t>0002~0004
0008~0010</t>
    <phoneticPr fontId="3"/>
  </si>
  <si>
    <t>★1.5</t>
    <phoneticPr fontId="3"/>
  </si>
  <si>
    <t>0001,0007</t>
    <phoneticPr fontId="3"/>
  </si>
  <si>
    <t>★2.5</t>
  </si>
  <si>
    <t>8AT(E,LTC)</t>
  </si>
  <si>
    <t>0012</t>
  </si>
  <si>
    <t>3CA-12EY30S</t>
  </si>
  <si>
    <t>0011</t>
  </si>
  <si>
    <t>0010</t>
  </si>
  <si>
    <t>0009</t>
  </si>
  <si>
    <t>0008</t>
  </si>
  <si>
    <t>0007</t>
  </si>
  <si>
    <t>★2</t>
  </si>
  <si>
    <t>★2.5</t>
    <phoneticPr fontId="3"/>
  </si>
  <si>
    <t>77~79</t>
  </si>
  <si>
    <t>15.3~15.7</t>
  </si>
  <si>
    <r>
      <t>2410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2440</t>
    </r>
    <phoneticPr fontId="3"/>
  </si>
  <si>
    <t>0201~0205</t>
    <phoneticPr fontId="3"/>
  </si>
  <si>
    <t>3CA-JU8230A</t>
    <phoneticPr fontId="3"/>
  </si>
  <si>
    <t>BMW X5 xDrive40d</t>
  </si>
  <si>
    <t>0206</t>
    <phoneticPr fontId="3"/>
  </si>
  <si>
    <t>★3</t>
  </si>
  <si>
    <t>3CA-12EV30A</t>
  </si>
  <si>
    <t>75~77</t>
  </si>
  <si>
    <t>16.1~16.5</t>
  </si>
  <si>
    <r>
      <t>2350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2380</t>
    </r>
    <phoneticPr fontId="3"/>
  </si>
  <si>
    <t>0012,0013,0017,
0018</t>
    <phoneticPr fontId="3"/>
  </si>
  <si>
    <t>3CA-JU8230S</t>
    <phoneticPr fontId="3"/>
  </si>
  <si>
    <t>BMW X5 xDrive35d</t>
  </si>
  <si>
    <t>70~73</t>
  </si>
  <si>
    <t>16.8~17.5</t>
  </si>
  <si>
    <r>
      <t>2280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2330</t>
    </r>
    <phoneticPr fontId="3"/>
  </si>
  <si>
    <t>0002~0011,
0014~0016</t>
    <phoneticPr fontId="3"/>
  </si>
  <si>
    <t>2260,2270</t>
    <phoneticPr fontId="3"/>
  </si>
  <si>
    <t>0001,0019</t>
    <phoneticPr fontId="3"/>
  </si>
  <si>
    <t>75~78</t>
  </si>
  <si>
    <t>15.7~16.5</t>
  </si>
  <si>
    <r>
      <t>2350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2410</t>
    </r>
    <phoneticPr fontId="3"/>
  </si>
  <si>
    <t>0101~0112</t>
    <phoneticPr fontId="3"/>
  </si>
  <si>
    <t>0002~0012</t>
    <phoneticPr fontId="3"/>
  </si>
  <si>
    <t>0001,0013</t>
    <phoneticPr fontId="3"/>
  </si>
  <si>
    <t>3CA-12EV30S</t>
  </si>
  <si>
    <t>★1</t>
    <phoneticPr fontId="3"/>
  </si>
  <si>
    <t>62~63</t>
  </si>
  <si>
    <t>I,D,FI,TC,
IC,P,EP,CN</t>
  </si>
  <si>
    <t>21.9~22.4</t>
  </si>
  <si>
    <r>
      <t>1880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1920</t>
    </r>
    <phoneticPr fontId="3"/>
  </si>
  <si>
    <t>B47D20A</t>
    <phoneticPr fontId="3"/>
  </si>
  <si>
    <r>
      <t>0001</t>
    </r>
    <r>
      <rPr>
        <sz val="8"/>
        <rFont val="ＭＳ Ｐゴシック"/>
        <family val="3"/>
        <charset val="128"/>
      </rPr>
      <t>～0</t>
    </r>
    <r>
      <rPr>
        <sz val="8"/>
        <rFont val="Arial"/>
        <family val="2"/>
      </rPr>
      <t>002</t>
    </r>
    <phoneticPr fontId="3"/>
  </si>
  <si>
    <t>3DA-VJ20</t>
    <phoneticPr fontId="3"/>
  </si>
  <si>
    <t>BMW X4 xDrive20d</t>
  </si>
  <si>
    <t>★1.5</t>
  </si>
  <si>
    <t>B47D20B</t>
  </si>
  <si>
    <t>3DA-VJ20</t>
  </si>
  <si>
    <t>0102</t>
    <phoneticPr fontId="3"/>
  </si>
  <si>
    <t>★1</t>
  </si>
  <si>
    <t>0101</t>
    <phoneticPr fontId="3"/>
  </si>
  <si>
    <t>3DA-UZ20</t>
  </si>
  <si>
    <t>BMW X3 xDrive20d</t>
  </si>
  <si>
    <t>3DA-UZ20</t>
    <phoneticPr fontId="3"/>
  </si>
  <si>
    <t>0002</t>
    <phoneticPr fontId="3"/>
  </si>
  <si>
    <t>0001</t>
    <phoneticPr fontId="3"/>
  </si>
  <si>
    <t>67~69</t>
  </si>
  <si>
    <t>20.0~20.4</t>
    <phoneticPr fontId="3"/>
  </si>
  <si>
    <r>
      <t>2050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2080</t>
    </r>
    <phoneticPr fontId="3"/>
  </si>
  <si>
    <r>
      <t>0101</t>
    </r>
    <r>
      <rPr>
        <sz val="8"/>
        <rFont val="游ゴシック"/>
        <family val="3"/>
        <charset val="128"/>
      </rPr>
      <t>～0</t>
    </r>
    <r>
      <rPr>
        <sz val="8"/>
        <rFont val="Arial"/>
        <family val="2"/>
      </rPr>
      <t>102</t>
    </r>
    <phoneticPr fontId="3"/>
  </si>
  <si>
    <t>3CA-UZ7230</t>
    <phoneticPr fontId="3"/>
  </si>
  <si>
    <t>BMW X3 M40d</t>
    <phoneticPr fontId="3"/>
  </si>
  <si>
    <t>66~68</t>
  </si>
  <si>
    <t>3CA-UZ7230</t>
  </si>
  <si>
    <t>BMW X3 M40d</t>
  </si>
  <si>
    <t>B47D20B-JA1S06M0</t>
  </si>
  <si>
    <t>3CA-12GR20</t>
  </si>
  <si>
    <t>BMW X3 20d xDrive</t>
  </si>
  <si>
    <t>★0.5</t>
    <phoneticPr fontId="3"/>
  </si>
  <si>
    <t>B47C20B</t>
    <phoneticPr fontId="3"/>
  </si>
  <si>
    <t>3DA-YL20</t>
    <phoneticPr fontId="3"/>
  </si>
  <si>
    <t>BMW X2 xDrive20d</t>
  </si>
  <si>
    <t>7AT(E)</t>
  </si>
  <si>
    <t>B47C20B-DD0006N0</t>
  </si>
  <si>
    <t>3CA-42EG20T</t>
  </si>
  <si>
    <t>BMW X1 xDrive20d</t>
  </si>
  <si>
    <t>7AT</t>
  </si>
  <si>
    <t>B47C20B-DC0005N0</t>
  </si>
  <si>
    <t>3CA-42EG20</t>
  </si>
  <si>
    <t>24.2~24.5</t>
  </si>
  <si>
    <r>
      <t>1680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1710</t>
    </r>
    <phoneticPr fontId="3"/>
  </si>
  <si>
    <t>3DA-AD20</t>
    <phoneticPr fontId="3"/>
  </si>
  <si>
    <t>BMW X1 xDrive18d</t>
  </si>
  <si>
    <t>57~59</t>
  </si>
  <si>
    <t>20.1~20.7</t>
  </si>
  <si>
    <r>
      <t>2020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2070</t>
    </r>
    <phoneticPr fontId="3"/>
  </si>
  <si>
    <r>
      <t>0002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</t>
    </r>
    <phoneticPr fontId="3"/>
  </si>
  <si>
    <t>3DA-GW30</t>
    <phoneticPr fontId="3"/>
  </si>
  <si>
    <r>
      <t xml:space="preserve">BMW 840dx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3"/>
  </si>
  <si>
    <t>3DA-BC30</t>
    <phoneticPr fontId="3"/>
  </si>
  <si>
    <t>BMW 840d xDriveｸ-ﾍﾟ</t>
  </si>
  <si>
    <t>BMW 840d xDriveｶﾌﾞﾘｵﾚ</t>
  </si>
  <si>
    <t>18.8~19.4</t>
  </si>
  <si>
    <r>
      <t>2130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2180</t>
    </r>
    <phoneticPr fontId="3"/>
  </si>
  <si>
    <t>B57D30A</t>
    <phoneticPr fontId="3"/>
  </si>
  <si>
    <r>
      <t>0002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3"/>
  </si>
  <si>
    <t>3DA-7V30</t>
    <phoneticPr fontId="3"/>
  </si>
  <si>
    <t>BMW 740Ld xDrive</t>
    <phoneticPr fontId="3"/>
  </si>
  <si>
    <t>65~66</t>
  </si>
  <si>
    <t>19.8~20.1</t>
  </si>
  <si>
    <r>
      <t>2070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2100</t>
    </r>
    <phoneticPr fontId="3"/>
  </si>
  <si>
    <t>0006~0008</t>
    <phoneticPr fontId="3"/>
  </si>
  <si>
    <t>3DA-7S30</t>
    <phoneticPr fontId="3"/>
  </si>
  <si>
    <t>BMW 740d xDrive</t>
    <phoneticPr fontId="3"/>
  </si>
  <si>
    <t>62~64</t>
  </si>
  <si>
    <t>20.3~20.9</t>
  </si>
  <si>
    <r>
      <t>2010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2060</t>
    </r>
    <phoneticPr fontId="3"/>
  </si>
  <si>
    <t>0001~0005</t>
    <phoneticPr fontId="3"/>
  </si>
  <si>
    <t>3CA-22EJ30</t>
  </si>
  <si>
    <t>66~67</t>
  </si>
  <si>
    <t>22.1~22.4</t>
  </si>
  <si>
    <t>1880~1900</t>
    <phoneticPr fontId="3"/>
  </si>
  <si>
    <t>B47D20B</t>
    <phoneticPr fontId="3"/>
  </si>
  <si>
    <t>1202,1204</t>
    <phoneticPr fontId="3"/>
  </si>
  <si>
    <t>3DA-JP20</t>
    <phoneticPr fontId="3"/>
  </si>
  <si>
    <t>BMW 523d xDriveﾂ-ﾘﾝｸﾞ</t>
  </si>
  <si>
    <t>22.6~22.8</t>
  </si>
  <si>
    <t>1840~1860</t>
    <phoneticPr fontId="3"/>
  </si>
  <si>
    <t>1201,1203</t>
    <phoneticPr fontId="3"/>
  </si>
  <si>
    <t>3CA-22GW20</t>
  </si>
  <si>
    <t>BMW 523d xDriveﾂｰﾘﾝｸﾞ</t>
  </si>
  <si>
    <t>63~64</t>
  </si>
  <si>
    <t>23.3~23.5</t>
  </si>
  <si>
    <r>
      <t>1770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1790</t>
    </r>
    <phoneticPr fontId="3"/>
  </si>
  <si>
    <t>1202~1204</t>
    <phoneticPr fontId="3"/>
  </si>
  <si>
    <t>3DA-JF20</t>
    <phoneticPr fontId="3"/>
  </si>
  <si>
    <t>BMW 523d xDrive</t>
    <phoneticPr fontId="3"/>
  </si>
  <si>
    <t>1201</t>
    <phoneticPr fontId="3"/>
  </si>
  <si>
    <t>3CA-22FL20</t>
  </si>
  <si>
    <t>BMW 523d xDrive</t>
  </si>
  <si>
    <t>3DA-32AX20</t>
  </si>
  <si>
    <t>BMW 420dxDriveｸﾞﾗﾝｸｰﾍﾟ</t>
  </si>
  <si>
    <t>23.6~24.0</t>
    <phoneticPr fontId="3"/>
  </si>
  <si>
    <r>
      <t>1730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1760</t>
    </r>
    <phoneticPr fontId="3"/>
  </si>
  <si>
    <t>0101~0103,
0105~0107</t>
    <phoneticPr fontId="3"/>
  </si>
  <si>
    <t>3DA-6L20</t>
    <phoneticPr fontId="3"/>
  </si>
  <si>
    <t>BMW 320d xDriveTouring</t>
  </si>
  <si>
    <t>60~61</t>
  </si>
  <si>
    <t>0001~0003,
0005~0007</t>
    <phoneticPr fontId="3"/>
  </si>
  <si>
    <t>0104,0108</t>
    <phoneticPr fontId="3"/>
  </si>
  <si>
    <t>0004,0008</t>
    <phoneticPr fontId="3"/>
  </si>
  <si>
    <t>4004</t>
  </si>
  <si>
    <t>3DA-6L20</t>
  </si>
  <si>
    <t>BMW 320d xDrive Tr.</t>
  </si>
  <si>
    <t>4003</t>
  </si>
  <si>
    <t>4002</t>
  </si>
  <si>
    <t>4001</t>
  </si>
  <si>
    <t>24.1~24.5</t>
  </si>
  <si>
    <r>
      <t>1680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1720</t>
    </r>
    <phoneticPr fontId="3"/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</si>
  <si>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0108</t>
    </r>
    <phoneticPr fontId="3"/>
  </si>
  <si>
    <t>3DA-5V20</t>
    <phoneticPr fontId="3"/>
  </si>
  <si>
    <t>BMW 320d xDrive</t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</si>
  <si>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3"/>
  </si>
  <si>
    <t>3DA-5V20</t>
  </si>
  <si>
    <t>BMW 320d xDrive</t>
  </si>
  <si>
    <t>0102,0104,0106,
0108</t>
    <phoneticPr fontId="3"/>
  </si>
  <si>
    <t>3DA-6W20</t>
    <phoneticPr fontId="3"/>
  </si>
  <si>
    <t>BMW 218d Gran Tourer</t>
    <phoneticPr fontId="3"/>
  </si>
  <si>
    <t>0101,0103,0105,
0107</t>
    <phoneticPr fontId="3"/>
  </si>
  <si>
    <t>68~69</t>
  </si>
  <si>
    <t>F</t>
    <phoneticPr fontId="3"/>
  </si>
  <si>
    <t>3DA-6T20</t>
    <phoneticPr fontId="3"/>
  </si>
  <si>
    <t>BMW 218d Active Tourer</t>
    <phoneticPr fontId="3"/>
  </si>
  <si>
    <t>25.3~25.5</t>
  </si>
  <si>
    <r>
      <t>1570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1600</t>
    </r>
    <phoneticPr fontId="3"/>
  </si>
  <si>
    <t>B47C20B</t>
  </si>
  <si>
    <t>0204</t>
  </si>
  <si>
    <t>3DA-22BY20</t>
  </si>
  <si>
    <t>BMW 218d Active Tourer</t>
  </si>
  <si>
    <t>0203</t>
  </si>
  <si>
    <t>0202</t>
  </si>
  <si>
    <t>0201</t>
  </si>
  <si>
    <t>7AT(DCT)</t>
  </si>
  <si>
    <t>25.9~26.1</t>
  </si>
  <si>
    <r>
      <t>1510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1530</t>
    </r>
    <phoneticPr fontId="3"/>
  </si>
  <si>
    <r>
      <t>1001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1004</t>
    </r>
    <phoneticPr fontId="3"/>
  </si>
  <si>
    <t>3DA-7M20</t>
    <phoneticPr fontId="3"/>
  </si>
  <si>
    <t>BMW 218d</t>
    <phoneticPr fontId="3"/>
  </si>
  <si>
    <t>26.1~26.3</t>
  </si>
  <si>
    <r>
      <t>1490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1510</t>
    </r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</si>
  <si>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</t>
    </r>
    <phoneticPr fontId="3"/>
  </si>
  <si>
    <t>BMW 118d</t>
    <phoneticPr fontId="3"/>
  </si>
  <si>
    <t>0201,0202,
0211,0212</t>
    <phoneticPr fontId="3"/>
  </si>
  <si>
    <t>3DA-42BT20</t>
  </si>
  <si>
    <r>
      <t xml:space="preserve">MINI </t>
    </r>
    <r>
      <rPr>
        <sz val="8"/>
        <rFont val="ＭＳ Ｐゴシック"/>
        <family val="3"/>
        <charset val="128"/>
      </rPr>
      <t>ｸｰﾊﾟｰ</t>
    </r>
    <r>
      <rPr>
        <sz val="8"/>
        <rFont val="Arial"/>
        <family val="2"/>
      </rPr>
      <t>SD</t>
    </r>
    <r>
      <rPr>
        <sz val="8"/>
        <rFont val="ＭＳ Ｐゴシック"/>
        <family val="3"/>
        <charset val="128"/>
      </rPr>
      <t>　ｸﾛｽｵ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ﾊﾞ</t>
    </r>
    <r>
      <rPr>
        <sz val="8"/>
        <rFont val="Arial"/>
        <family val="2"/>
      </rPr>
      <t>-A4</t>
    </r>
    <phoneticPr fontId="3"/>
  </si>
  <si>
    <t>MINI</t>
    <phoneticPr fontId="3"/>
  </si>
  <si>
    <t>24.4~24.7</t>
  </si>
  <si>
    <r>
      <t>1660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1690</t>
    </r>
    <phoneticPr fontId="3"/>
  </si>
  <si>
    <t>0101,0102</t>
    <phoneticPr fontId="3"/>
  </si>
  <si>
    <r>
      <t xml:space="preserve">MINI </t>
    </r>
    <r>
      <rPr>
        <sz val="8"/>
        <rFont val="ＭＳ Ｐゴシック"/>
        <family val="3"/>
        <charset val="128"/>
      </rPr>
      <t>ｸｰﾊﾟｰ</t>
    </r>
    <r>
      <rPr>
        <sz val="8"/>
        <rFont val="Arial"/>
        <family val="2"/>
      </rPr>
      <t>D</t>
    </r>
    <r>
      <rPr>
        <sz val="8"/>
        <rFont val="ＭＳ Ｐゴシック"/>
        <family val="3"/>
        <charset val="128"/>
      </rPr>
      <t>　ｸﾛｽｵ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ﾊﾞ</t>
    </r>
    <r>
      <rPr>
        <sz val="8"/>
        <rFont val="Arial"/>
        <family val="2"/>
      </rPr>
      <t>-A4</t>
    </r>
    <phoneticPr fontId="3"/>
  </si>
  <si>
    <t>25.0~25.3</t>
    <phoneticPr fontId="3"/>
  </si>
  <si>
    <r>
      <t>1600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1630</t>
    </r>
    <phoneticPr fontId="3"/>
  </si>
  <si>
    <t>3DA-42BT20</t>
    <phoneticPr fontId="3"/>
  </si>
  <si>
    <r>
      <t xml:space="preserve">MINI </t>
    </r>
    <r>
      <rPr>
        <sz val="8"/>
        <rFont val="ＭＳ Ｐゴシック"/>
        <family val="3"/>
        <charset val="128"/>
      </rPr>
      <t>ｸｰﾊﾟｰ</t>
    </r>
    <r>
      <rPr>
        <sz val="8"/>
        <rFont val="Arial"/>
        <family val="2"/>
      </rPr>
      <t>D</t>
    </r>
    <r>
      <rPr>
        <sz val="8"/>
        <rFont val="ＭＳ Ｐゴシック"/>
        <family val="3"/>
        <charset val="128"/>
      </rPr>
      <t>　ｸﾛｽｵ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ﾊﾞ</t>
    </r>
    <r>
      <rPr>
        <sz val="8"/>
        <rFont val="Arial"/>
        <family val="2"/>
      </rPr>
      <t>-</t>
    </r>
    <phoneticPr fontId="3"/>
  </si>
  <si>
    <t>25.5~25.8</t>
  </si>
  <si>
    <r>
      <t>1540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1570</t>
    </r>
    <phoneticPr fontId="3"/>
  </si>
  <si>
    <t>3DA-BB20M</t>
    <phoneticPr fontId="3"/>
  </si>
  <si>
    <r>
      <t xml:space="preserve">MINI </t>
    </r>
    <r>
      <rPr>
        <sz val="8"/>
        <rFont val="ＭＳ Ｐゴシック"/>
        <family val="3"/>
        <charset val="128"/>
      </rPr>
      <t>ｸｰﾊﾟ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　</t>
    </r>
    <r>
      <rPr>
        <sz val="8"/>
        <rFont val="Arial"/>
        <family val="2"/>
      </rPr>
      <t>SD</t>
    </r>
    <r>
      <rPr>
        <sz val="8"/>
        <rFont val="ＭＳ Ｐゴシック"/>
        <family val="3"/>
        <charset val="128"/>
      </rPr>
      <t xml:space="preserve"> ｸﾗﾌﾞﾏﾝ</t>
    </r>
    <phoneticPr fontId="3"/>
  </si>
  <si>
    <t>67~68</t>
  </si>
  <si>
    <r>
      <t xml:space="preserve">MINI </t>
    </r>
    <r>
      <rPr>
        <sz val="8"/>
        <rFont val="ＭＳ Ｐゴシック"/>
        <family val="3"/>
        <charset val="128"/>
      </rPr>
      <t>ｸｰﾊﾟ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　</t>
    </r>
    <r>
      <rPr>
        <sz val="8"/>
        <rFont val="Arial"/>
        <family val="2"/>
      </rPr>
      <t>D</t>
    </r>
    <r>
      <rPr>
        <sz val="8"/>
        <rFont val="ＭＳ Ｐゴシック"/>
        <family val="3"/>
        <charset val="128"/>
      </rPr>
      <t xml:space="preserve"> ｸﾗﾌﾞﾏﾝ</t>
    </r>
    <phoneticPr fontId="3"/>
  </si>
  <si>
    <t>3DA-62GA20</t>
  </si>
  <si>
    <t>MINI ｶﾝﾄﾘｰﾏﾝ D</t>
  </si>
  <si>
    <t>MINI</t>
  </si>
  <si>
    <t>CCO,
EGR,DF</t>
  </si>
  <si>
    <t>27.2~27.5</t>
  </si>
  <si>
    <r>
      <t>1350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1380</t>
    </r>
    <phoneticPr fontId="3"/>
  </si>
  <si>
    <t>3DA-XV20MW</t>
    <phoneticPr fontId="3"/>
  </si>
  <si>
    <t xml:space="preserve">Mini Cooper SD 5 Door </t>
    <phoneticPr fontId="3"/>
  </si>
  <si>
    <t>7AT(E)</t>
    <phoneticPr fontId="3"/>
  </si>
  <si>
    <t>B37C15A</t>
  </si>
  <si>
    <t>1001,1003,</t>
    <phoneticPr fontId="3"/>
  </si>
  <si>
    <t>3DA-XV15MW</t>
  </si>
  <si>
    <t xml:space="preserve">Mini Cooper D 5 Door </t>
    <phoneticPr fontId="3"/>
  </si>
  <si>
    <t>27.7</t>
    <phoneticPr fontId="3"/>
  </si>
  <si>
    <t>1002,1004</t>
    <phoneticPr fontId="3"/>
  </si>
  <si>
    <t>0002,0004</t>
    <phoneticPr fontId="3"/>
  </si>
  <si>
    <t>0001,0003</t>
    <phoneticPr fontId="3"/>
  </si>
  <si>
    <t>28.1~28.4</t>
  </si>
  <si>
    <r>
      <t>1240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1270</t>
    </r>
    <phoneticPr fontId="3"/>
  </si>
  <si>
    <t>3DA-XY15MW</t>
    <phoneticPr fontId="3"/>
  </si>
  <si>
    <t>Mini Cooper D</t>
    <phoneticPr fontId="3"/>
  </si>
  <si>
    <t>(km/L)</t>
  </si>
  <si>
    <t>(km/L)</t>
    <phoneticPr fontId="3"/>
  </si>
  <si>
    <r>
      <t>(g-CO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/km)</t>
    </r>
    <phoneticPr fontId="3"/>
  </si>
  <si>
    <t>(L)</t>
    <phoneticPr fontId="3"/>
  </si>
  <si>
    <t>認定レベル</t>
    <phoneticPr fontId="3"/>
  </si>
  <si>
    <t>形式</t>
    <phoneticPr fontId="3"/>
  </si>
  <si>
    <t>ガス対策</t>
    <rPh sb="2" eb="4">
      <t>タイサク</t>
    </rPh>
    <phoneticPr fontId="3"/>
  </si>
  <si>
    <r>
      <rPr>
        <sz val="8"/>
        <rFont val="ＭＳ Ｐゴシック"/>
        <family val="3"/>
        <charset val="128"/>
      </rPr>
      <t>改善</t>
    </r>
    <r>
      <rPr>
        <sz val="8"/>
        <rFont val="游ゴシック"/>
        <family val="2"/>
        <charset val="128"/>
      </rPr>
      <t>対策</t>
    </r>
    <rPh sb="0" eb="2">
      <t>カイゼン</t>
    </rPh>
    <phoneticPr fontId="3"/>
  </si>
  <si>
    <t>型式</t>
  </si>
  <si>
    <r>
      <t>低排出</t>
    </r>
    <r>
      <rPr>
        <sz val="8"/>
        <rFont val="ＭＳ Ｐゴシック"/>
        <family val="2"/>
        <charset val="128"/>
      </rPr>
      <t>ガス</t>
    </r>
    <phoneticPr fontId="3"/>
  </si>
  <si>
    <r>
      <rPr>
        <sz val="8"/>
        <rFont val="ＭＳ Ｐゴシック"/>
        <family val="3"/>
        <charset val="128"/>
      </rPr>
      <t>その他</t>
    </r>
  </si>
  <si>
    <t>駆動</t>
    <phoneticPr fontId="3"/>
  </si>
  <si>
    <t>主要排出</t>
    <rPh sb="2" eb="4">
      <t>ハイシュツ</t>
    </rPh>
    <phoneticPr fontId="3"/>
  </si>
  <si>
    <t>主要燃費</t>
    <phoneticPr fontId="3"/>
  </si>
  <si>
    <t>総排
気量</t>
    <rPh sb="1" eb="2">
      <t>ハイ</t>
    </rPh>
    <rPh sb="3" eb="4">
      <t>キ</t>
    </rPh>
    <rPh sb="4" eb="5">
      <t>リョウ</t>
    </rPh>
    <phoneticPr fontId="3"/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</si>
  <si>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3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</si>
  <si>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</si>
  <si>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3"/>
  </si>
  <si>
    <t>令和２年度
燃費基準値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</si>
  <si>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</si>
  <si>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</t>
    </r>
    <rPh sb="14" eb="16">
      <t>ハイシュツ</t>
    </rPh>
    <rPh sb="16" eb="17">
      <t>リョウ</t>
    </rPh>
    <phoneticPr fontId="3"/>
  </si>
  <si>
    <t>燃費値</t>
    <rPh sb="0" eb="2">
      <t>ネンピ</t>
    </rPh>
    <rPh sb="2" eb="3">
      <t>チ</t>
    </rPh>
    <phoneticPr fontId="3"/>
  </si>
  <si>
    <t>車両重量
（kg）</t>
  </si>
  <si>
    <r>
      <t>WLTC</t>
    </r>
    <r>
      <rPr>
        <sz val="8"/>
        <rFont val="ＭＳ Ｐゴシック"/>
        <family val="3"/>
        <charset val="128"/>
      </rPr>
      <t>モード</t>
    </r>
    <phoneticPr fontId="3"/>
  </si>
  <si>
    <t>通称名</t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</si>
  <si>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3"/>
  </si>
  <si>
    <t>ビー・エム・ダブリュー株式会社</t>
    <phoneticPr fontId="3"/>
  </si>
  <si>
    <t>当該自動車の製造又は輸入の事業を行う者の氏名又は名称</t>
    <phoneticPr fontId="3"/>
  </si>
  <si>
    <t>（注）「燃費基準相当値」の欄には、燃費基準値をディーゼル車用に換算した値を記載しています。</t>
    <rPh sb="1" eb="2">
      <t>チュウ</t>
    </rPh>
    <rPh sb="4" eb="6">
      <t>ネンピ</t>
    </rPh>
    <rPh sb="6" eb="8">
      <t>キジュン</t>
    </rPh>
    <rPh sb="8" eb="11">
      <t>ソウトウチ</t>
    </rPh>
    <rPh sb="13" eb="14">
      <t>ラン</t>
    </rPh>
    <phoneticPr fontId="3"/>
  </si>
  <si>
    <t>CCO, DF, EGR SCR,</t>
  </si>
  <si>
    <t>I, D, P, EP</t>
    <phoneticPr fontId="3"/>
  </si>
  <si>
    <r>
      <t>2,150</t>
    </r>
    <r>
      <rPr>
        <sz val="8"/>
        <color theme="1"/>
        <rFont val="ＭＳ Ｐゴシック"/>
        <family val="2"/>
        <charset val="128"/>
      </rPr>
      <t>～</t>
    </r>
    <r>
      <rPr>
        <sz val="8"/>
        <color theme="1"/>
        <rFont val="Arial"/>
        <family val="2"/>
        <charset val="128"/>
      </rPr>
      <t>2,170</t>
    </r>
    <phoneticPr fontId="3"/>
  </si>
  <si>
    <r>
      <t>9AT
(E</t>
    </r>
    <r>
      <rPr>
        <sz val="8"/>
        <color theme="1"/>
        <rFont val="ＭＳ Ｐゴシック"/>
        <family val="3"/>
        <charset val="128"/>
      </rPr>
      <t>・</t>
    </r>
    <r>
      <rPr>
        <sz val="8"/>
        <color theme="1"/>
        <rFont val="Arial"/>
        <family val="2"/>
      </rPr>
      <t>LTC)</t>
    </r>
    <phoneticPr fontId="3"/>
  </si>
  <si>
    <r>
      <t xml:space="preserve">204DTY
</t>
    </r>
    <r>
      <rPr>
        <sz val="8"/>
        <color theme="1"/>
        <rFont val="ＭＳ Ｐゴシック"/>
        <family val="3"/>
        <charset val="128"/>
      </rPr>
      <t>（内燃機関）</t>
    </r>
    <r>
      <rPr>
        <sz val="8"/>
        <color theme="1"/>
        <rFont val="Arial"/>
        <family val="2"/>
      </rPr>
      <t xml:space="preserve">
54737
</t>
    </r>
    <r>
      <rPr>
        <sz val="8"/>
        <color theme="1"/>
        <rFont val="ＭＳ Ｐゴシック"/>
        <family val="3"/>
        <charset val="128"/>
      </rPr>
      <t>（電動機）</t>
    </r>
    <phoneticPr fontId="3"/>
  </si>
  <si>
    <t>0003, 0004</t>
    <phoneticPr fontId="3"/>
  </si>
  <si>
    <r>
      <t>2,080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2,100</t>
    </r>
    <phoneticPr fontId="3"/>
  </si>
  <si>
    <t>0001, 0002, 0004</t>
    <phoneticPr fontId="3"/>
  </si>
  <si>
    <t>3CA-LC2ND</t>
    <phoneticPr fontId="3"/>
  </si>
  <si>
    <t>ディスカバリースポーツ</t>
    <phoneticPr fontId="3"/>
  </si>
  <si>
    <r>
      <t>0101</t>
    </r>
    <r>
      <rPr>
        <sz val="8"/>
        <color theme="1"/>
        <rFont val="ＭＳ Ｐゴシック"/>
        <family val="2"/>
        <charset val="128"/>
      </rPr>
      <t>～</t>
    </r>
    <r>
      <rPr>
        <sz val="8"/>
        <color theme="1"/>
        <rFont val="Arial"/>
        <family val="2"/>
      </rPr>
      <t>0104</t>
    </r>
    <phoneticPr fontId="3"/>
  </si>
  <si>
    <r>
      <t>0001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0004</t>
    </r>
    <phoneticPr fontId="3"/>
  </si>
  <si>
    <t>3CA-LZ2NB</t>
    <phoneticPr fontId="3"/>
  </si>
  <si>
    <t>レンジローバーイヴォーク</t>
    <phoneticPr fontId="3"/>
  </si>
  <si>
    <r>
      <t>8AT×2</t>
    </r>
    <r>
      <rPr>
        <sz val="8"/>
        <color theme="1"/>
        <rFont val="ＭＳ Ｐゴシック"/>
        <family val="3"/>
        <charset val="128"/>
      </rPr>
      <t>　　
（</t>
    </r>
    <r>
      <rPr>
        <sz val="8"/>
        <color theme="1"/>
        <rFont val="Arial"/>
        <family val="2"/>
      </rPr>
      <t>E</t>
    </r>
    <r>
      <rPr>
        <sz val="8"/>
        <color theme="1"/>
        <rFont val="ＭＳ Ｐゴシック"/>
        <family val="3"/>
        <charset val="128"/>
      </rPr>
      <t>・</t>
    </r>
    <r>
      <rPr>
        <sz val="8"/>
        <color theme="1"/>
        <rFont val="Arial"/>
        <family val="2"/>
      </rPr>
      <t>LTC)</t>
    </r>
    <phoneticPr fontId="3"/>
  </si>
  <si>
    <t>3CA-LY2NCC</t>
    <phoneticPr fontId="3"/>
  </si>
  <si>
    <t>レンジローバーヴェラール</t>
    <phoneticPr fontId="3"/>
  </si>
  <si>
    <t>3CA-LY2NAC</t>
    <phoneticPr fontId="3"/>
  </si>
  <si>
    <r>
      <t>5</t>
    </r>
    <r>
      <rPr>
        <sz val="8"/>
        <rFont val="ＭＳ Ｐゴシック"/>
        <family val="3"/>
        <charset val="128"/>
      </rPr>
      <t>又は</t>
    </r>
    <r>
      <rPr>
        <sz val="8"/>
        <rFont val="Arial"/>
        <family val="2"/>
      </rPr>
      <t>7</t>
    </r>
    <rPh sb="1" eb="2">
      <t>マタ</t>
    </rPh>
    <phoneticPr fontId="3"/>
  </si>
  <si>
    <r>
      <t>2,430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2,520</t>
    </r>
    <phoneticPr fontId="3"/>
  </si>
  <si>
    <r>
      <t>8AT×2</t>
    </r>
    <r>
      <rPr>
        <sz val="8"/>
        <rFont val="ＭＳ Ｐゴシック"/>
        <family val="3"/>
        <charset val="128"/>
      </rPr>
      <t>　　
（</t>
    </r>
    <r>
      <rPr>
        <sz val="8"/>
        <rFont val="Arial"/>
        <family val="2"/>
      </rPr>
      <t>E</t>
    </r>
    <r>
      <rPr>
        <sz val="8"/>
        <rFont val="ＭＳ Ｐゴシック"/>
        <family val="3"/>
        <charset val="128"/>
      </rPr>
      <t>・</t>
    </r>
    <r>
      <rPr>
        <sz val="8"/>
        <rFont val="Arial"/>
        <family val="2"/>
      </rPr>
      <t>LTC)</t>
    </r>
    <phoneticPr fontId="3"/>
  </si>
  <si>
    <r>
      <t xml:space="preserve">DT306
</t>
    </r>
    <r>
      <rPr>
        <sz val="8"/>
        <rFont val="ＭＳ Ｐゴシック"/>
        <family val="3"/>
        <charset val="128"/>
      </rPr>
      <t>（内燃機関）</t>
    </r>
    <r>
      <rPr>
        <sz val="8"/>
        <rFont val="Arial"/>
        <family val="2"/>
      </rPr>
      <t xml:space="preserve">
29684
</t>
    </r>
    <r>
      <rPr>
        <sz val="8"/>
        <rFont val="ＭＳ Ｐゴシック"/>
        <family val="3"/>
        <charset val="128"/>
      </rPr>
      <t>（電動機）</t>
    </r>
    <phoneticPr fontId="3"/>
  </si>
  <si>
    <r>
      <t>0201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 xml:space="preserve">0206 </t>
    </r>
    <phoneticPr fontId="3"/>
  </si>
  <si>
    <r>
      <t>2,470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2,520</t>
    </r>
    <phoneticPr fontId="3"/>
  </si>
  <si>
    <r>
      <t>0101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 xml:space="preserve">0106 </t>
    </r>
    <phoneticPr fontId="3"/>
  </si>
  <si>
    <t>3CA-LE72WCB</t>
    <phoneticPr fontId="3"/>
  </si>
  <si>
    <t>ディフェンダー110 (コイルサスペンション）</t>
    <phoneticPr fontId="3"/>
  </si>
  <si>
    <r>
      <t xml:space="preserve">5 </t>
    </r>
    <r>
      <rPr>
        <sz val="8"/>
        <rFont val="ＭＳ Ｐゴシック"/>
        <family val="3"/>
        <charset val="128"/>
      </rPr>
      <t>又は</t>
    </r>
    <r>
      <rPr>
        <sz val="8"/>
        <rFont val="Arial"/>
        <family val="2"/>
      </rPr>
      <t xml:space="preserve">7
</t>
    </r>
    <r>
      <rPr>
        <sz val="8"/>
        <rFont val="ＭＳ Ｐゴシック"/>
        <family val="3"/>
        <charset val="128"/>
      </rPr>
      <t>又は</t>
    </r>
    <r>
      <rPr>
        <sz val="8"/>
        <rFont val="Arial"/>
        <family val="2"/>
      </rPr>
      <t xml:space="preserve"> 8</t>
    </r>
    <rPh sb="2" eb="3">
      <t>マタ</t>
    </rPh>
    <rPh sb="6" eb="7">
      <t>マタ</t>
    </rPh>
    <phoneticPr fontId="3"/>
  </si>
  <si>
    <r>
      <t>2,590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2,640</t>
    </r>
    <phoneticPr fontId="3"/>
  </si>
  <si>
    <r>
      <t>1101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 xml:space="preserve">1106 </t>
    </r>
    <phoneticPr fontId="3"/>
  </si>
  <si>
    <r>
      <t>2,540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2,560</t>
    </r>
    <phoneticPr fontId="3"/>
  </si>
  <si>
    <t>1011, 1012</t>
    <phoneticPr fontId="3"/>
  </si>
  <si>
    <t xml:space="preserve">ディフェンダー130 </t>
    <phoneticPr fontId="3"/>
  </si>
  <si>
    <t>ディフェンダー130  Outbound</t>
    <phoneticPr fontId="3"/>
  </si>
  <si>
    <t>3CA-LE72WAB</t>
    <phoneticPr fontId="3"/>
  </si>
  <si>
    <r>
      <rPr>
        <sz val="8"/>
        <color theme="1"/>
        <rFont val="ＭＳ Ｐゴシック"/>
        <family val="3"/>
        <charset val="128"/>
      </rPr>
      <t>ランドローバー</t>
    </r>
    <phoneticPr fontId="3"/>
  </si>
  <si>
    <r>
      <t>2,440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2,530</t>
    </r>
    <phoneticPr fontId="3"/>
  </si>
  <si>
    <r>
      <t>5</t>
    </r>
    <r>
      <rPr>
        <sz val="8"/>
        <color theme="1"/>
        <rFont val="ＭＳ Ｐゴシック"/>
        <family val="3"/>
        <charset val="128"/>
      </rPr>
      <t>又は</t>
    </r>
    <r>
      <rPr>
        <sz val="8"/>
        <color theme="1"/>
        <rFont val="Arial"/>
        <family val="2"/>
      </rPr>
      <t>7</t>
    </r>
    <rPh sb="1" eb="2">
      <t>マタ</t>
    </rPh>
    <phoneticPr fontId="3"/>
  </si>
  <si>
    <r>
      <t>2,490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2,530</t>
    </r>
    <phoneticPr fontId="3"/>
  </si>
  <si>
    <r>
      <t xml:space="preserve">DT306
</t>
    </r>
    <r>
      <rPr>
        <sz val="8"/>
        <color theme="1"/>
        <rFont val="ＭＳ Ｐゴシック"/>
        <family val="3"/>
        <charset val="128"/>
      </rPr>
      <t>（内燃機関）</t>
    </r>
    <r>
      <rPr>
        <sz val="8"/>
        <color theme="1"/>
        <rFont val="Arial"/>
        <family val="2"/>
      </rPr>
      <t xml:space="preserve">
29684
</t>
    </r>
    <r>
      <rPr>
        <sz val="8"/>
        <color theme="1"/>
        <rFont val="ＭＳ Ｐゴシック"/>
        <family val="3"/>
        <charset val="128"/>
      </rPr>
      <t>（電動機）</t>
    </r>
    <phoneticPr fontId="3"/>
  </si>
  <si>
    <r>
      <t>0102,
'0104</t>
    </r>
    <r>
      <rPr>
        <sz val="8"/>
        <color theme="1"/>
        <rFont val="ＭＳ Ｐゴシック"/>
        <family val="2"/>
        <charset val="128"/>
      </rPr>
      <t>～</t>
    </r>
    <r>
      <rPr>
        <sz val="8"/>
        <color theme="1"/>
        <rFont val="Arial"/>
        <family val="2"/>
      </rPr>
      <t xml:space="preserve">0106 </t>
    </r>
    <phoneticPr fontId="3"/>
  </si>
  <si>
    <t xml:space="preserve">0101, 0103 </t>
    <phoneticPr fontId="3"/>
  </si>
  <si>
    <r>
      <rPr>
        <sz val="8"/>
        <color theme="1"/>
        <rFont val="ＭＳ Ｐゴシック"/>
        <family val="3"/>
        <charset val="128"/>
      </rPr>
      <t>ディフェンダー</t>
    </r>
    <r>
      <rPr>
        <sz val="8"/>
        <color theme="1"/>
        <rFont val="Arial"/>
        <family val="2"/>
      </rPr>
      <t>110 (</t>
    </r>
    <r>
      <rPr>
        <sz val="8"/>
        <color theme="1"/>
        <rFont val="ＭＳ Ｐゴシック"/>
        <family val="3"/>
        <charset val="128"/>
      </rPr>
      <t>エアサスペンション）</t>
    </r>
    <phoneticPr fontId="3"/>
  </si>
  <si>
    <t>2,330～2,360</t>
  </si>
  <si>
    <t>0101, 0102, 0103</t>
    <phoneticPr fontId="3"/>
  </si>
  <si>
    <r>
      <t>2,330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2,360</t>
    </r>
    <phoneticPr fontId="3"/>
  </si>
  <si>
    <t>0001, 0002, 0003</t>
    <phoneticPr fontId="3"/>
  </si>
  <si>
    <t>3CA-LE62WCB</t>
    <phoneticPr fontId="3"/>
  </si>
  <si>
    <t>ディフェンダー90 (コイルサスペンション）</t>
    <phoneticPr fontId="3"/>
  </si>
  <si>
    <t>CCO, DF, EGR SCR</t>
    <phoneticPr fontId="3"/>
  </si>
  <si>
    <r>
      <t>2,340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2,370</t>
    </r>
    <phoneticPr fontId="3"/>
  </si>
  <si>
    <t>3CA-LE62WAB</t>
    <phoneticPr fontId="3"/>
  </si>
  <si>
    <t>ディフェンダー90 (エアサスペンション）</t>
    <phoneticPr fontId="3"/>
  </si>
  <si>
    <r>
      <t>2470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2,520</t>
    </r>
    <phoneticPr fontId="3"/>
  </si>
  <si>
    <r>
      <t>0201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0204</t>
    </r>
    <phoneticPr fontId="3"/>
  </si>
  <si>
    <t>0112</t>
    <phoneticPr fontId="3"/>
  </si>
  <si>
    <r>
      <t>2,490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2,510</t>
    </r>
    <phoneticPr fontId="3"/>
  </si>
  <si>
    <t>0103, 0104, 0111</t>
    <phoneticPr fontId="3"/>
  </si>
  <si>
    <t>3CA-LR3WB</t>
    <phoneticPr fontId="3"/>
  </si>
  <si>
    <t>ディスカバリー</t>
    <phoneticPr fontId="3"/>
  </si>
  <si>
    <r>
      <t>2,450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2,500</t>
    </r>
    <phoneticPr fontId="3"/>
  </si>
  <si>
    <t>0002, 0003, 0004</t>
    <phoneticPr fontId="3"/>
  </si>
  <si>
    <t>3CA-L123WA</t>
    <phoneticPr fontId="3"/>
  </si>
  <si>
    <t>レンジローバースポーツ</t>
    <phoneticPr fontId="3"/>
  </si>
  <si>
    <r>
      <t>2.650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2,750</t>
    </r>
    <phoneticPr fontId="3"/>
  </si>
  <si>
    <r>
      <t xml:space="preserve">DT306
</t>
    </r>
    <r>
      <rPr>
        <sz val="8"/>
        <rFont val="ＭＳ Ｐゴシック"/>
        <family val="3"/>
        <charset val="128"/>
      </rPr>
      <t>（内燃機関）</t>
    </r>
    <r>
      <rPr>
        <sz val="8"/>
        <rFont val="Arial"/>
        <family val="2"/>
      </rPr>
      <t xml:space="preserve">
TZ314
</t>
    </r>
    <r>
      <rPr>
        <sz val="8"/>
        <rFont val="ＭＳ Ｐゴシック"/>
        <family val="3"/>
        <charset val="128"/>
      </rPr>
      <t>（電動機）</t>
    </r>
    <phoneticPr fontId="3"/>
  </si>
  <si>
    <r>
      <t>0001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0005</t>
    </r>
    <phoneticPr fontId="3"/>
  </si>
  <si>
    <t>3CA-LKB3WB</t>
    <phoneticPr fontId="3"/>
  </si>
  <si>
    <r>
      <t>2610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2700</t>
    </r>
    <phoneticPr fontId="3"/>
  </si>
  <si>
    <r>
      <t>0005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0008</t>
    </r>
    <phoneticPr fontId="3"/>
  </si>
  <si>
    <t>3CA-LK93WB</t>
    <phoneticPr fontId="3"/>
  </si>
  <si>
    <r>
      <t>2610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2740</t>
    </r>
    <phoneticPr fontId="3"/>
  </si>
  <si>
    <r>
      <t>0001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0004
'0011, 0012</t>
    </r>
    <phoneticPr fontId="3"/>
  </si>
  <si>
    <r>
      <t>2540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2550</t>
    </r>
    <phoneticPr fontId="3"/>
  </si>
  <si>
    <t>0103,0104</t>
    <phoneticPr fontId="3"/>
  </si>
  <si>
    <r>
      <t>2580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2600</t>
    </r>
    <phoneticPr fontId="3"/>
  </si>
  <si>
    <r>
      <t>2.680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2,700</t>
    </r>
    <phoneticPr fontId="3"/>
  </si>
  <si>
    <t>3CA-LK93WA</t>
    <phoneticPr fontId="3"/>
  </si>
  <si>
    <r>
      <rPr>
        <sz val="8"/>
        <color theme="1"/>
        <rFont val="ＭＳ Ｐゴシック"/>
        <family val="3"/>
        <charset val="128"/>
      </rPr>
      <t>レンジローバー</t>
    </r>
    <phoneticPr fontId="3"/>
  </si>
  <si>
    <r>
      <t>そ</t>
    </r>
    <r>
      <rPr>
        <sz val="8"/>
        <color theme="1"/>
        <rFont val="ＭＳ Ｐゴシック"/>
        <family val="3"/>
        <charset val="128"/>
      </rPr>
      <t>の他</t>
    </r>
  </si>
  <si>
    <r>
      <rPr>
        <sz val="8"/>
        <color theme="1"/>
        <rFont val="ＭＳ Ｐゴシック"/>
        <family val="3"/>
        <charset val="128"/>
      </rPr>
      <t>総排気量
（</t>
    </r>
    <r>
      <rPr>
        <sz val="8"/>
        <color theme="1"/>
        <rFont val="Arial"/>
        <family val="2"/>
      </rPr>
      <t>L</t>
    </r>
    <r>
      <rPr>
        <sz val="8"/>
        <color theme="1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3"/>
  </si>
  <si>
    <r>
      <t>型</t>
    </r>
    <r>
      <rPr>
        <sz val="8"/>
        <color theme="1"/>
        <rFont val="ＭＳ Ｐゴシック"/>
        <family val="3"/>
        <charset val="128"/>
      </rPr>
      <t>式</t>
    </r>
  </si>
  <si>
    <r>
      <rPr>
        <sz val="8"/>
        <color theme="1"/>
        <rFont val="ＭＳ Ｐゴシック"/>
        <family val="3"/>
        <charset val="128"/>
      </rPr>
      <t>令和</t>
    </r>
    <r>
      <rPr>
        <sz val="8"/>
        <color theme="1"/>
        <rFont val="Arial"/>
        <family val="2"/>
      </rPr>
      <t>1</t>
    </r>
    <r>
      <rPr>
        <sz val="8"/>
        <color theme="1"/>
        <rFont val="ＭＳ Ｐゴシック"/>
        <family val="3"/>
        <charset val="128"/>
      </rPr>
      <t>２年度
燃費基準
相当値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</si>
  <si>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r>
      <rPr>
        <sz val="8"/>
        <color theme="1"/>
        <rFont val="ＭＳ Ｐゴシック"/>
        <family val="3"/>
        <charset val="128"/>
      </rPr>
      <t>令和２年度
燃費基準
相当値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3"/>
  </si>
  <si>
    <r>
      <rPr>
        <sz val="8"/>
        <color theme="1"/>
        <rFont val="ＭＳ Ｐゴシック"/>
        <family val="3"/>
        <charset val="128"/>
      </rPr>
      <t>平成</t>
    </r>
    <r>
      <rPr>
        <sz val="8"/>
        <color theme="1"/>
        <rFont val="Arial"/>
        <family val="2"/>
      </rPr>
      <t>27</t>
    </r>
    <r>
      <rPr>
        <sz val="8"/>
        <color theme="1"/>
        <rFont val="ＭＳ Ｐゴシック"/>
        <family val="3"/>
        <charset val="128"/>
      </rPr>
      <t>年度
燃費基準
相当値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</si>
  <si>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r>
      <t>1km</t>
    </r>
    <r>
      <rPr>
        <sz val="8"/>
        <color theme="1"/>
        <rFont val="ＭＳ Ｐゴシック"/>
        <family val="3"/>
        <charset val="128"/>
      </rPr>
      <t xml:space="preserve">走行
における
</t>
    </r>
    <r>
      <rPr>
        <sz val="8"/>
        <color theme="1"/>
        <rFont val="Arial"/>
        <family val="2"/>
      </rPr>
      <t>CO2</t>
    </r>
    <r>
      <rPr>
        <sz val="8"/>
        <color theme="1"/>
        <rFont val="ＭＳ Ｐゴシック"/>
        <family val="3"/>
        <charset val="128"/>
      </rPr>
      <t>排出量
（</t>
    </r>
    <r>
      <rPr>
        <sz val="8"/>
        <color theme="1"/>
        <rFont val="Arial"/>
        <family val="2"/>
      </rPr>
      <t>g-CO2/km</t>
    </r>
    <r>
      <rPr>
        <sz val="8"/>
        <color theme="1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</si>
  <si>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t>燃</t>
    </r>
    <r>
      <rPr>
        <sz val="8"/>
        <color theme="1"/>
        <rFont val="ＭＳ Ｐゴシック"/>
        <family val="3"/>
        <charset val="128"/>
      </rPr>
      <t>費値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</si>
  <si>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t>令</t>
    </r>
    <r>
      <rPr>
        <sz val="8"/>
        <color theme="1"/>
        <rFont val="ＭＳ Ｐゴシック"/>
        <family val="3"/>
        <charset val="128"/>
      </rPr>
      <t>和</t>
    </r>
    <r>
      <rPr>
        <sz val="8"/>
        <color theme="1"/>
        <rFont val="Arial"/>
        <family val="2"/>
      </rPr>
      <t>1</t>
    </r>
    <r>
      <rPr>
        <sz val="8"/>
        <color theme="1"/>
        <rFont val="ＭＳ Ｐゴシック"/>
        <family val="3"/>
        <charset val="128"/>
      </rPr>
      <t>２年度
燃費基準値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3"/>
  </si>
  <si>
    <r>
      <rPr>
        <sz val="8"/>
        <color theme="1"/>
        <rFont val="ＭＳ Ｐゴシック"/>
        <family val="3"/>
        <charset val="128"/>
      </rPr>
      <t>車両重量
（</t>
    </r>
    <r>
      <rPr>
        <sz val="8"/>
        <color theme="1"/>
        <rFont val="Arial"/>
        <family val="2"/>
      </rPr>
      <t>kg</t>
    </r>
    <r>
      <rPr>
        <sz val="8"/>
        <color theme="1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</si>
  <si>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rPr>
        <sz val="8"/>
        <color theme="1"/>
        <rFont val="ＭＳ Ｐゴシック"/>
        <family val="3"/>
        <charset val="128"/>
      </rPr>
      <t>車両重量
（</t>
    </r>
    <r>
      <rPr>
        <sz val="8"/>
        <color theme="1"/>
        <rFont val="Arial"/>
        <family val="2"/>
      </rPr>
      <t>kg</t>
    </r>
    <r>
      <rPr>
        <sz val="8"/>
        <color theme="1"/>
        <rFont val="ＭＳ Ｐゴシック"/>
        <family val="3"/>
        <charset val="128"/>
      </rPr>
      <t xml:space="preserve">）
</t>
    </r>
    <r>
      <rPr>
        <sz val="8"/>
        <color theme="1"/>
        <rFont val="Arial"/>
        <family val="2"/>
      </rPr>
      <t>1</t>
    </r>
    <r>
      <rPr>
        <sz val="8"/>
        <color theme="1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</si>
  <si>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t>（</t>
    </r>
    <r>
      <rPr>
        <sz val="8"/>
        <color theme="1"/>
        <rFont val="ＭＳ Ｐゴシック"/>
        <family val="3"/>
        <charset val="128"/>
      </rPr>
      <t>参考）</t>
    </r>
    <rPh sb="1" eb="3">
      <t>サンコウ</t>
    </rPh>
    <phoneticPr fontId="3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</si>
  <si>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</si>
  <si>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WLTC</t>
    </r>
    <r>
      <rPr>
        <sz val="8"/>
        <color theme="1"/>
        <rFont val="ＭＳ Ｐゴシック"/>
        <family val="3"/>
        <charset val="128"/>
      </rPr>
      <t>モード</t>
    </r>
    <phoneticPr fontId="3"/>
  </si>
  <si>
    <r>
      <t>乗</t>
    </r>
    <r>
      <rPr>
        <sz val="8"/>
        <color theme="1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3"/>
  </si>
  <si>
    <r>
      <t>車</t>
    </r>
    <r>
      <rPr>
        <sz val="8"/>
        <color theme="1"/>
        <rFont val="ＭＳ Ｐゴシック"/>
        <family val="3"/>
        <charset val="128"/>
      </rPr>
      <t>両重量
（</t>
    </r>
    <r>
      <rPr>
        <sz val="8"/>
        <color theme="1"/>
        <rFont val="Arial"/>
        <family val="2"/>
      </rPr>
      <t>kg</t>
    </r>
    <r>
      <rPr>
        <sz val="8"/>
        <color theme="1"/>
        <rFont val="ＭＳ Ｐゴシック"/>
        <family val="3"/>
        <charset val="128"/>
      </rPr>
      <t>）</t>
    </r>
    <phoneticPr fontId="3"/>
  </si>
  <si>
    <r>
      <t>原</t>
    </r>
    <r>
      <rPr>
        <sz val="8"/>
        <color theme="1"/>
        <rFont val="ＭＳ Ｐゴシック"/>
        <family val="3"/>
        <charset val="128"/>
      </rPr>
      <t>動機</t>
    </r>
  </si>
  <si>
    <r>
      <t>通</t>
    </r>
    <r>
      <rPr>
        <sz val="8"/>
        <color theme="1"/>
        <rFont val="ＭＳ Ｐゴシック"/>
        <family val="3"/>
        <charset val="128"/>
      </rPr>
      <t>称名</t>
    </r>
  </si>
  <si>
    <r>
      <t>車</t>
    </r>
    <r>
      <rPr>
        <sz val="8"/>
        <color theme="1"/>
        <rFont val="ＭＳ Ｐゴシック"/>
        <family val="3"/>
        <charset val="128"/>
      </rPr>
      <t>名</t>
    </r>
    <rPh sb="0" eb="2">
      <t>シャメイ</t>
    </rPh>
    <phoneticPr fontId="3"/>
  </si>
  <si>
    <r>
      <t>目</t>
    </r>
    <r>
      <rPr>
        <sz val="8"/>
        <color theme="1"/>
        <rFont val="ＭＳ Ｐゴシック"/>
        <family val="3"/>
        <charset val="128"/>
      </rPr>
      <t>標年度（平成</t>
    </r>
    <r>
      <rPr>
        <sz val="8"/>
        <color theme="1"/>
        <rFont val="Arial"/>
        <family val="2"/>
      </rPr>
      <t>27</t>
    </r>
    <r>
      <rPr>
        <sz val="8"/>
        <color theme="1"/>
        <rFont val="ＭＳ Ｐゴシック"/>
        <family val="3"/>
        <charset val="128"/>
      </rPr>
      <t>年度</t>
    </r>
    <r>
      <rPr>
        <sz val="8"/>
        <color theme="1"/>
        <rFont val="Arial"/>
        <family val="2"/>
      </rPr>
      <t>/</t>
    </r>
    <r>
      <rPr>
        <sz val="8"/>
        <color theme="1"/>
        <rFont val="ＭＳ Ｐゴシック"/>
        <family val="3"/>
        <charset val="128"/>
      </rPr>
      <t>令和２年度</t>
    </r>
    <r>
      <rPr>
        <sz val="8"/>
        <color theme="1"/>
        <rFont val="Arial"/>
        <family val="2"/>
      </rPr>
      <t>/</t>
    </r>
    <r>
      <rPr>
        <sz val="8"/>
        <color theme="1"/>
        <rFont val="ＭＳ Ｐゴシック"/>
        <family val="3"/>
        <charset val="128"/>
      </rPr>
      <t>令和</t>
    </r>
    <r>
      <rPr>
        <sz val="8"/>
        <color theme="1"/>
        <rFont val="Arial"/>
        <family val="2"/>
      </rPr>
      <t>12</t>
    </r>
    <r>
      <rPr>
        <sz val="8"/>
        <color theme="1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3"/>
  </si>
  <si>
    <r>
      <rPr>
        <sz val="8"/>
        <color theme="1"/>
        <rFont val="ＭＳ ゴシック"/>
        <family val="3"/>
        <charset val="128"/>
      </rPr>
      <t>当</t>
    </r>
    <r>
      <rPr>
        <sz val="8"/>
        <color theme="1"/>
        <rFont val="ＭＳ Ｐゴシック"/>
        <family val="3"/>
        <charset val="128"/>
      </rPr>
      <t>該自動車の製造又は輸入の事業を行う者の氏名又は名称</t>
    </r>
    <r>
      <rPr>
        <sz val="8"/>
        <color theme="1"/>
        <rFont val="Arial"/>
        <family val="2"/>
      </rPr>
      <t xml:space="preserve"> : </t>
    </r>
    <r>
      <rPr>
        <sz val="8"/>
        <color theme="1"/>
        <rFont val="ＭＳ Ｐゴシック"/>
        <family val="3"/>
        <charset val="128"/>
      </rPr>
      <t>ジャガー・ランドローバー・ジャパン株式会社</t>
    </r>
    <phoneticPr fontId="3"/>
  </si>
  <si>
    <t>I,D,FI,TC,IC,P,EP,
CN,AM</t>
  </si>
  <si>
    <t>―</t>
  </si>
  <si>
    <t>Golf 2.0 TDI / 110kW (DSG)</t>
  </si>
  <si>
    <t>ﾌｫﾙｸｽﾜｰｹﾞﾝ</t>
  </si>
  <si>
    <t>7AT
(E)</t>
  </si>
  <si>
    <t>A6 40 TDI quattro
A6 Avant 40 TDI quattro  (S-tronic)</t>
    <phoneticPr fontId="3"/>
  </si>
  <si>
    <t>ｱｳﾃﾞｨ</t>
  </si>
  <si>
    <t>0004, 0104</t>
  </si>
  <si>
    <t>3DA-X74AH01</t>
  </si>
  <si>
    <t>0003, 0103</t>
  </si>
  <si>
    <t>0002, 0102</t>
  </si>
  <si>
    <t>0001, 0101</t>
  </si>
  <si>
    <t>DS 7</t>
    <phoneticPr fontId="3"/>
  </si>
  <si>
    <t>3DA-D41YH01</t>
  </si>
  <si>
    <t>DS 4</t>
    <phoneticPr fontId="3"/>
  </si>
  <si>
    <t>0002, 0012</t>
  </si>
  <si>
    <t>3DA-D34YH01</t>
  </si>
  <si>
    <t>0001, 0011</t>
  </si>
  <si>
    <r>
      <t xml:space="preserve">DS 3 </t>
    </r>
    <r>
      <rPr>
        <sz val="8"/>
        <color theme="1"/>
        <rFont val="游ゴシック"/>
        <family val="2"/>
        <charset val="128"/>
      </rPr>
      <t>クロスバック</t>
    </r>
    <phoneticPr fontId="3"/>
  </si>
  <si>
    <t>DS</t>
    <phoneticPr fontId="3"/>
  </si>
  <si>
    <t>EGR SCR,</t>
    <phoneticPr fontId="3"/>
  </si>
  <si>
    <r>
      <t>1,900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1,980</t>
    </r>
    <phoneticPr fontId="3"/>
  </si>
  <si>
    <r>
      <t>8AT
(E</t>
    </r>
    <r>
      <rPr>
        <sz val="8"/>
        <rFont val="ＭＳ Ｐゴシック"/>
        <family val="3"/>
        <charset val="128"/>
      </rPr>
      <t>・</t>
    </r>
    <r>
      <rPr>
        <sz val="8"/>
        <rFont val="Arial"/>
        <family val="2"/>
      </rPr>
      <t>LTC)</t>
    </r>
    <phoneticPr fontId="3"/>
  </si>
  <si>
    <r>
      <t xml:space="preserve">204DTY
</t>
    </r>
    <r>
      <rPr>
        <sz val="8"/>
        <rFont val="ＭＳ Ｐゴシック"/>
        <family val="3"/>
        <charset val="128"/>
      </rPr>
      <t xml:space="preserve">（内燃機関）
</t>
    </r>
    <r>
      <rPr>
        <sz val="8"/>
        <rFont val="Arial"/>
        <family val="2"/>
      </rPr>
      <t xml:space="preserve">54737
</t>
    </r>
    <r>
      <rPr>
        <sz val="8"/>
        <rFont val="ＭＳ Ｐゴシック"/>
        <family val="3"/>
        <charset val="128"/>
      </rPr>
      <t>（電動機）</t>
    </r>
  </si>
  <si>
    <t>0001, 0002
0011, 0012</t>
    <phoneticPr fontId="3"/>
  </si>
  <si>
    <t>3CA-DF2NB</t>
    <phoneticPr fontId="3"/>
  </si>
  <si>
    <t>E-PACE</t>
    <phoneticPr fontId="3"/>
  </si>
  <si>
    <r>
      <t>2,010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2,030</t>
    </r>
    <phoneticPr fontId="3"/>
  </si>
  <si>
    <t>0001, 0002</t>
    <phoneticPr fontId="3"/>
  </si>
  <si>
    <t>3CA-DC2NC</t>
    <phoneticPr fontId="3"/>
  </si>
  <si>
    <t>F-PACE</t>
    <phoneticPr fontId="3"/>
  </si>
  <si>
    <t>ジャガー</t>
    <phoneticPr fontId="3"/>
  </si>
  <si>
    <r>
      <rPr>
        <sz val="8"/>
        <rFont val="ＭＳ ゴシック"/>
        <family val="3"/>
        <charset val="128"/>
      </rPr>
      <t>当</t>
    </r>
    <r>
      <rPr>
        <sz val="8"/>
        <rFont val="ＭＳ Ｐゴシック"/>
        <family val="3"/>
        <charset val="128"/>
      </rPr>
      <t xml:space="preserve">該自動車の製造又は輸入の事業を行う者の氏名又は名称 </t>
    </r>
    <r>
      <rPr>
        <sz val="8"/>
        <rFont val="Arial"/>
        <family val="3"/>
      </rPr>
      <t xml:space="preserve"> : </t>
    </r>
    <r>
      <rPr>
        <sz val="8"/>
        <rFont val="Yu Gothic"/>
        <family val="3"/>
        <charset val="128"/>
      </rPr>
      <t>ジャガー・ランドローバー・ジャパン株式会社</t>
    </r>
    <phoneticPr fontId="3"/>
  </si>
  <si>
    <t>（注）「燃費基準相当値」の欄には、燃費基準値をディーゼル車用に換算した値を記載しています。</t>
  </si>
  <si>
    <t>CCO+EGR+DF</t>
  </si>
  <si>
    <t>I,D,FI,TC,IC,P,EP,CN</t>
  </si>
  <si>
    <t>S8</t>
  </si>
  <si>
    <t>0053,0054</t>
    <phoneticPr fontId="3"/>
  </si>
  <si>
    <t>3DA-DK8AY</t>
  </si>
  <si>
    <t>3DA-DK8FY</t>
  </si>
  <si>
    <t>MAZDA CX-3</t>
    <phoneticPr fontId="3"/>
  </si>
  <si>
    <t>マツダ</t>
  </si>
  <si>
    <t>マツダ株式会社</t>
    <rPh sb="3" eb="5">
      <t>カブシキ</t>
    </rPh>
    <rPh sb="5" eb="7">
      <t>カイシャ</t>
    </rPh>
    <phoneticPr fontId="3"/>
  </si>
  <si>
    <t>1001,1002,1011</t>
    <phoneticPr fontId="3"/>
  </si>
  <si>
    <t xml:space="preserve"> I, D,FI,TC,IC,P,EP</t>
    <phoneticPr fontId="3"/>
  </si>
  <si>
    <t>8AT</t>
    <phoneticPr fontId="3"/>
  </si>
  <si>
    <t>0001,0002,0011</t>
    <phoneticPr fontId="3"/>
  </si>
  <si>
    <t>3DA-K9FYH01L</t>
    <phoneticPr fontId="3"/>
  </si>
  <si>
    <t>0002,0004,0012</t>
    <phoneticPr fontId="3"/>
  </si>
  <si>
    <t>YH01</t>
    <phoneticPr fontId="3"/>
  </si>
  <si>
    <t>0001,0003,0011</t>
    <phoneticPr fontId="3"/>
  </si>
  <si>
    <t>3DA-K9FYH01</t>
    <phoneticPr fontId="3"/>
  </si>
  <si>
    <r>
      <rPr>
        <sz val="8"/>
        <rFont val="ＭＳ Ｐゴシック"/>
        <family val="3"/>
        <charset val="128"/>
      </rPr>
      <t>ドブロ</t>
    </r>
    <phoneticPr fontId="3"/>
  </si>
  <si>
    <r>
      <rPr>
        <sz val="8"/>
        <rFont val="ＭＳ Ｐゴシック"/>
        <family val="3"/>
        <charset val="128"/>
      </rPr>
      <t>フィアット</t>
    </r>
    <phoneticPr fontId="3"/>
  </si>
  <si>
    <t>EGR, CCO, DF, SCR</t>
    <phoneticPr fontId="3"/>
  </si>
  <si>
    <t>I, D, P, EP, FI, TC, IC</t>
    <phoneticPr fontId="3"/>
  </si>
  <si>
    <t>6MT</t>
    <phoneticPr fontId="3"/>
  </si>
  <si>
    <t>K9K</t>
    <phoneticPr fontId="3"/>
  </si>
  <si>
    <t>0014</t>
    <phoneticPr fontId="3"/>
  </si>
  <si>
    <t>0012, 0013</t>
    <phoneticPr fontId="3"/>
  </si>
  <si>
    <t>0011</t>
    <phoneticPr fontId="3"/>
  </si>
  <si>
    <t>I, D, P, EP, FI, TC, IC, AM</t>
    <phoneticPr fontId="3"/>
  </si>
  <si>
    <t>0004</t>
    <phoneticPr fontId="3"/>
  </si>
  <si>
    <t>0002, 0003</t>
    <phoneticPr fontId="3"/>
  </si>
  <si>
    <t>3DA-KFKK9K</t>
    <phoneticPr fontId="3"/>
  </si>
  <si>
    <t>カングー</t>
    <phoneticPr fontId="3"/>
  </si>
  <si>
    <t>ルノー</t>
    <phoneticPr fontId="3"/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</si>
  <si>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3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</si>
  <si>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</si>
  <si>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</si>
  <si>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</si>
  <si>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</si>
  <si>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t>ルノー・ジャポン株式会社</t>
    <rPh sb="8" eb="12">
      <t>カブシキガイシャ</t>
    </rPh>
    <phoneticPr fontId="3"/>
  </si>
  <si>
    <t>R</t>
  </si>
  <si>
    <t>EGR,CCO,DF,SCR</t>
  </si>
  <si>
    <t>I,D,FI,TC,IC,P,EP</t>
  </si>
  <si>
    <t>9AT(E･LTC)</t>
  </si>
  <si>
    <t>0022,0024,0042,0044,
0052,0054</t>
    <phoneticPr fontId="3"/>
  </si>
  <si>
    <t>3DA-447815P</t>
  </si>
  <si>
    <t>0012,0014,0032,0034</t>
    <phoneticPr fontId="3"/>
  </si>
  <si>
    <t>0044,0052,0054</t>
    <phoneticPr fontId="3"/>
  </si>
  <si>
    <t>3DA-447813P</t>
  </si>
  <si>
    <t>0024,0034,0042</t>
    <phoneticPr fontId="3"/>
  </si>
  <si>
    <t>0012,0014,0018,0022,
0032</t>
    <phoneticPr fontId="3"/>
  </si>
  <si>
    <t>0012,0014,0022,0024</t>
    <phoneticPr fontId="3"/>
  </si>
  <si>
    <t>3DA-447811CP</t>
  </si>
  <si>
    <t>V 220 d</t>
  </si>
  <si>
    <t>H,I,D,FI,TC,IC,P,EP</t>
  </si>
  <si>
    <t>656M-EM0023</t>
  </si>
  <si>
    <t>0023,0024,0063,0064</t>
    <phoneticPr fontId="3"/>
  </si>
  <si>
    <t>3CA-223023</t>
  </si>
  <si>
    <t>0001,0002,0003,0004,
0043,0044</t>
    <phoneticPr fontId="3"/>
  </si>
  <si>
    <t>0042</t>
    <phoneticPr fontId="3"/>
  </si>
  <si>
    <t>0007,0008</t>
    <phoneticPr fontId="3"/>
  </si>
  <si>
    <t>0005,0006</t>
    <phoneticPr fontId="3"/>
  </si>
  <si>
    <t>0027,0028,0047,0048,
0067,0068</t>
    <phoneticPr fontId="3"/>
  </si>
  <si>
    <t>3CA-223023</t>
    <phoneticPr fontId="3"/>
  </si>
  <si>
    <t>S450d 4MATIC</t>
    <phoneticPr fontId="3"/>
  </si>
  <si>
    <t>0012,0014,0032,0034,
0052,0054</t>
    <phoneticPr fontId="3"/>
  </si>
  <si>
    <t>3CA-167933</t>
  </si>
  <si>
    <t>0024,0044</t>
    <phoneticPr fontId="3"/>
  </si>
  <si>
    <t>0002,0004,0022,0042</t>
    <phoneticPr fontId="3"/>
  </si>
  <si>
    <t>3CA-167933</t>
    <phoneticPr fontId="3"/>
  </si>
  <si>
    <t>GLS450d 4MATIC</t>
    <phoneticPr fontId="3"/>
  </si>
  <si>
    <t>0534</t>
    <phoneticPr fontId="3"/>
  </si>
  <si>
    <t>3DA-167923</t>
  </si>
  <si>
    <t>0504,0514,0524</t>
    <phoneticPr fontId="3"/>
  </si>
  <si>
    <t>3DA-167923</t>
    <phoneticPr fontId="3"/>
  </si>
  <si>
    <t>GLS400d 4MATIC</t>
    <phoneticPr fontId="3"/>
  </si>
  <si>
    <t>3CA-167333</t>
  </si>
  <si>
    <t>0012</t>
    <phoneticPr fontId="3"/>
  </si>
  <si>
    <t>3CA-167333</t>
    <phoneticPr fontId="3"/>
  </si>
  <si>
    <r>
      <t xml:space="preserve">GLE450d 4MATIC </t>
    </r>
    <r>
      <rPr>
        <sz val="8"/>
        <rFont val="ＭＳ Ｐゴシック"/>
        <family val="3"/>
        <charset val="128"/>
      </rPr>
      <t>ｸｰﾍﾟ</t>
    </r>
    <phoneticPr fontId="3"/>
  </si>
  <si>
    <t>0114</t>
    <phoneticPr fontId="3"/>
  </si>
  <si>
    <t>3CA-167133</t>
  </si>
  <si>
    <t>0102,0104</t>
    <phoneticPr fontId="3"/>
  </si>
  <si>
    <t>3CA-167133</t>
    <phoneticPr fontId="3"/>
  </si>
  <si>
    <t>GLE450d 4MATIC</t>
    <phoneticPr fontId="3"/>
  </si>
  <si>
    <t>0112,0114</t>
    <phoneticPr fontId="3"/>
  </si>
  <si>
    <t>3DA-167323</t>
  </si>
  <si>
    <t>3DA-167323</t>
    <phoneticPr fontId="3"/>
  </si>
  <si>
    <r>
      <t xml:space="preserve">GLE400d 4MATIC </t>
    </r>
    <r>
      <rPr>
        <sz val="8"/>
        <rFont val="ＭＳ Ｐゴシック"/>
        <family val="3"/>
        <charset val="128"/>
      </rPr>
      <t>ｸｰﾍﾟ</t>
    </r>
    <phoneticPr fontId="3"/>
  </si>
  <si>
    <t>654M-EM0023</t>
  </si>
  <si>
    <t>0502,0504,0512,0514</t>
    <phoneticPr fontId="3"/>
  </si>
  <si>
    <t>3CA-167109C</t>
  </si>
  <si>
    <t>0404,0412,0414</t>
    <phoneticPr fontId="3"/>
  </si>
  <si>
    <t>0402</t>
    <phoneticPr fontId="3"/>
  </si>
  <si>
    <t>3CA-167109C</t>
    <phoneticPr fontId="3"/>
  </si>
  <si>
    <t>GLE300d 4MATIC</t>
  </si>
  <si>
    <t>0104,0122,0124,0132,
0134,0152,0154</t>
  </si>
  <si>
    <t>3DA-253315C</t>
  </si>
  <si>
    <t>0102,0104,0122,0124,
0132,0134,0152,0154</t>
  </si>
  <si>
    <t>3DA-253315</t>
    <phoneticPr fontId="3"/>
  </si>
  <si>
    <t>GLC220d 4MATIC ｸｰﾍﾟ</t>
  </si>
  <si>
    <t>3CA-214214</t>
  </si>
  <si>
    <t>E220d 4MATIC AT</t>
    <phoneticPr fontId="3"/>
  </si>
  <si>
    <t>3CA-213217</t>
  </si>
  <si>
    <t>3CA-213217</t>
    <phoneticPr fontId="3"/>
  </si>
  <si>
    <t>E220d 4MATIC SW</t>
    <phoneticPr fontId="3"/>
  </si>
  <si>
    <t>0002,0004,0012,0014,
0022,0024</t>
  </si>
  <si>
    <t>3CA-213204C</t>
    <phoneticPr fontId="3"/>
  </si>
  <si>
    <r>
      <t>E220d</t>
    </r>
    <r>
      <rPr>
        <sz val="8"/>
        <rFont val="ＭＳ Ｐゴシック"/>
        <family val="3"/>
        <charset val="128"/>
      </rPr>
      <t>ｽﾃｰｼｮﾝﾜｺﾞﾝ</t>
    </r>
    <phoneticPr fontId="3"/>
  </si>
  <si>
    <t>0014,0024</t>
  </si>
  <si>
    <t>3CA-213004C</t>
  </si>
  <si>
    <t>0002,0004,0012,0022</t>
  </si>
  <si>
    <t>3CA-213004C</t>
    <phoneticPr fontId="3"/>
  </si>
  <si>
    <t>E220d</t>
    <phoneticPr fontId="3"/>
  </si>
  <si>
    <t>0312,0314</t>
  </si>
  <si>
    <t>3DA-257314C</t>
  </si>
  <si>
    <t>3DA-257314</t>
    <phoneticPr fontId="3"/>
  </si>
  <si>
    <t>CLS220d</t>
    <phoneticPr fontId="3"/>
  </si>
  <si>
    <t>3CA-206214C</t>
  </si>
  <si>
    <t>ベンツ</t>
  </si>
  <si>
    <t>3CA-206214C</t>
    <phoneticPr fontId="3"/>
  </si>
  <si>
    <t>C220d 4MATIC SW</t>
    <phoneticPr fontId="3"/>
  </si>
  <si>
    <t>メルセデス･</t>
  </si>
  <si>
    <r>
      <rPr>
        <sz val="8"/>
        <rFont val="ＭＳ Ｐゴシック"/>
        <family val="3"/>
        <charset val="128"/>
      </rPr>
      <t>メルセデス・ベンツ日本株式会社</t>
    </r>
    <rPh sb="9" eb="15">
      <t>ニホンカブシキガイシャ</t>
    </rPh>
    <phoneticPr fontId="17"/>
  </si>
  <si>
    <t>0003</t>
    <phoneticPr fontId="3"/>
  </si>
  <si>
    <t xml:space="preserve"> I, EP</t>
    <phoneticPr fontId="3"/>
  </si>
  <si>
    <t>9AT</t>
    <phoneticPr fontId="3"/>
  </si>
  <si>
    <t>3DA-H620</t>
    <phoneticPr fontId="3"/>
  </si>
  <si>
    <r>
      <rPr>
        <sz val="8"/>
        <rFont val="ＭＳ Ｐゴシック"/>
        <family val="3"/>
        <charset val="128"/>
      </rPr>
      <t>コマンダー</t>
    </r>
    <phoneticPr fontId="3"/>
  </si>
  <si>
    <r>
      <rPr>
        <sz val="8"/>
        <rFont val="ＭＳ Ｐゴシック"/>
        <family val="3"/>
        <charset val="128"/>
      </rPr>
      <t>ジープ</t>
    </r>
    <phoneticPr fontId="3"/>
  </si>
  <si>
    <t>フォルクスワーゲングループジャパン株式会社</t>
    <phoneticPr fontId="3"/>
  </si>
  <si>
    <t>DFH</t>
  </si>
  <si>
    <t>車両重量1,740～1,760kgの全類別</t>
  </si>
  <si>
    <t>3DA-3CDFH</t>
  </si>
  <si>
    <t>Passat Alltrack 2.0 TDI / 140kW (DSG)</t>
  </si>
  <si>
    <t>車両重量1,610～1,630kgの全類別</t>
  </si>
  <si>
    <t>Passat Variant  2.0TDI / 140kW (DSG)</t>
  </si>
  <si>
    <t>車両重量1,560～1,580kgの全類別</t>
  </si>
  <si>
    <t>Passat Sedan 2.0TDI / 140kW (DSG)</t>
  </si>
  <si>
    <t>DFF</t>
  </si>
  <si>
    <t>3DA-A1DFF</t>
  </si>
  <si>
    <t>T-Roc 2.0 TDI / 110kW (DSG)</t>
  </si>
  <si>
    <t>DFG</t>
  </si>
  <si>
    <t>3DA-1TDFG</t>
  </si>
  <si>
    <t>Golf Touran 2.0 TDI / 110kW (DSG)</t>
  </si>
  <si>
    <t>DTS</t>
  </si>
  <si>
    <t>3DA-CDDTSV</t>
  </si>
  <si>
    <t>Golf Variant 2.0 TDI / 110kW (DSG)</t>
  </si>
  <si>
    <t>DTT</t>
  </si>
  <si>
    <t>3DA-CDDTT</t>
  </si>
  <si>
    <t>I,D,FI,TC,IC,P,EP,CN</t>
    <phoneticPr fontId="3"/>
  </si>
  <si>
    <t>8AT
(E・LTC)</t>
  </si>
  <si>
    <t>CVM</t>
  </si>
  <si>
    <t xml:space="preserve">3DA-F1CVMS </t>
  </si>
  <si>
    <t>Q8 50 TDI quattro</t>
    <phoneticPr fontId="3"/>
  </si>
  <si>
    <t xml:space="preserve">3DA-F1CVMA </t>
  </si>
  <si>
    <t>Q8 50 TDI quattro air sus</t>
    <phoneticPr fontId="3"/>
  </si>
  <si>
    <t xml:space="preserve">3DA-4MCVMS </t>
  </si>
  <si>
    <t>Q7 50 TDI quattro</t>
    <phoneticPr fontId="3"/>
  </si>
  <si>
    <t>CVM</t>
    <phoneticPr fontId="3"/>
  </si>
  <si>
    <t xml:space="preserve">3DA-4MCVMA </t>
  </si>
  <si>
    <t>Q7 50 TDI quattro air sus</t>
    <phoneticPr fontId="3"/>
  </si>
  <si>
    <t>H,I,D,FI,TC,IC,P,EP,CN,AM</t>
  </si>
  <si>
    <t>DTP</t>
  </si>
  <si>
    <t>3CA-FYDTPS</t>
  </si>
  <si>
    <t>Q5 40 TDI quattro  (S-tronic)</t>
  </si>
  <si>
    <t>3CA-FYDTPA</t>
  </si>
  <si>
    <t>Q5 40 TDI quattro air sus  (S-tronic)</t>
  </si>
  <si>
    <t>I,D,FI,TC,IC,P,EP,CN,AM</t>
  </si>
  <si>
    <t>3DA-F3DFGF</t>
  </si>
  <si>
    <t>Q3 35 TDI quattro (S-tronic)</t>
  </si>
  <si>
    <t>3DA-GADFG</t>
  </si>
  <si>
    <t>Q2 35 TDI  (S-tronic)</t>
  </si>
  <si>
    <t>DFB</t>
  </si>
  <si>
    <t>車両重量1,880～1,900kg
の全類別</t>
    <rPh sb="0" eb="2">
      <t>シャリョウ</t>
    </rPh>
    <rPh sb="2" eb="4">
      <t>ジュウリョウ</t>
    </rPh>
    <rPh sb="19" eb="20">
      <t>ゼン</t>
    </rPh>
    <rPh sb="20" eb="22">
      <t>ルイベツ</t>
    </rPh>
    <phoneticPr fontId="45"/>
  </si>
  <si>
    <t>3CA-F2DFBS</t>
  </si>
  <si>
    <t>A7 Sportback 40 TDI quattro (S-tronic)</t>
  </si>
  <si>
    <r>
      <rPr>
        <sz val="8"/>
        <rFont val="ＭＳ ゴシック"/>
        <family val="3"/>
        <charset val="128"/>
      </rPr>
      <t>車両重量</t>
    </r>
    <r>
      <rPr>
        <sz val="8"/>
        <rFont val="Arial"/>
        <family val="2"/>
      </rPr>
      <t>1,850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 xml:space="preserve">1,870kg
</t>
    </r>
    <r>
      <rPr>
        <sz val="8"/>
        <rFont val="ＭＳ ゴシック"/>
        <family val="3"/>
        <charset val="128"/>
      </rPr>
      <t>の全類別</t>
    </r>
    <rPh sb="0" eb="2">
      <t>シャリョウ</t>
    </rPh>
    <rPh sb="2" eb="4">
      <t>ジュウリョウ</t>
    </rPh>
    <rPh sb="19" eb="20">
      <t>ゼン</t>
    </rPh>
    <rPh sb="20" eb="22">
      <t>ルイベツ</t>
    </rPh>
    <phoneticPr fontId="45"/>
  </si>
  <si>
    <r>
      <rPr>
        <sz val="8"/>
        <rFont val="ＭＳ ゴシック"/>
        <family val="3"/>
        <charset val="128"/>
      </rPr>
      <t>車両重量</t>
    </r>
    <r>
      <rPr>
        <sz val="8"/>
        <rFont val="Arial"/>
        <family val="2"/>
      </rPr>
      <t>1,880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 xml:space="preserve">1,920kg
</t>
    </r>
    <r>
      <rPr>
        <sz val="8"/>
        <rFont val="ＭＳ ゴシック"/>
        <family val="3"/>
        <charset val="128"/>
      </rPr>
      <t>の全類別</t>
    </r>
    <rPh sb="0" eb="2">
      <t>シャリョウ</t>
    </rPh>
    <rPh sb="2" eb="4">
      <t>ジュウリョウ</t>
    </rPh>
    <rPh sb="19" eb="20">
      <t>ゼン</t>
    </rPh>
    <rPh sb="20" eb="22">
      <t>ルイベツ</t>
    </rPh>
    <phoneticPr fontId="45"/>
  </si>
  <si>
    <t>3CA-F2DFBF</t>
  </si>
  <si>
    <t>A6 Avant 40 TDI quattro  (S-tronic)</t>
  </si>
  <si>
    <t>車両重量1,820～1,870kg
の全類別</t>
    <rPh sb="0" eb="2">
      <t>シャリョウ</t>
    </rPh>
    <rPh sb="2" eb="4">
      <t>ジュウリョウ</t>
    </rPh>
    <rPh sb="19" eb="20">
      <t>ゼン</t>
    </rPh>
    <rPh sb="20" eb="22">
      <t>ルイベツ</t>
    </rPh>
    <phoneticPr fontId="45"/>
  </si>
  <si>
    <t>車両重量1,810kg
の全類別</t>
    <rPh sb="0" eb="2">
      <t>シャリョウ</t>
    </rPh>
    <rPh sb="2" eb="4">
      <t>ジュウリョウ</t>
    </rPh>
    <rPh sb="13" eb="14">
      <t>ゼン</t>
    </rPh>
    <rPh sb="14" eb="16">
      <t>ルイベツ</t>
    </rPh>
    <phoneticPr fontId="45"/>
  </si>
  <si>
    <t>A6 40 TDI quattro (S-tronic)</t>
  </si>
  <si>
    <t>3CA-F5DTPL</t>
  </si>
  <si>
    <t>A5 Sportback 40 TDI quattro  (S-tronic)</t>
  </si>
  <si>
    <t>DEZ</t>
  </si>
  <si>
    <t>3CA-F5DEZL</t>
  </si>
  <si>
    <t>A5 Sportback 35 TDI  (S-tronic)</t>
  </si>
  <si>
    <t>3CA-F5DTPF</t>
  </si>
  <si>
    <t>A5 Coupe 40 TDI quattro  (S-tronic)</t>
  </si>
  <si>
    <t>3CA-8WDTPF</t>
  </si>
  <si>
    <t>A4 40 TDI quattro
A4 Avant 40 TDI quattro  (S-tronic)</t>
    <phoneticPr fontId="3"/>
  </si>
  <si>
    <t>H,I,D,FI,TC,IC,
P,EP,CN,AM</t>
    <phoneticPr fontId="3"/>
  </si>
  <si>
    <t>3CA-8WDEZ</t>
  </si>
  <si>
    <t>A4 35 TDI
A4 Avant 35 TDI  (S-tronic)</t>
    <phoneticPr fontId="3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</si>
  <si>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 xml:space="preserve">2,230kg
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3" eb="14">
      <t>ゼン</t>
    </rPh>
    <rPh sb="14" eb="16">
      <t>ルイベツ</t>
    </rPh>
    <phoneticPr fontId="45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</si>
  <si>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2,240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 xml:space="preserve">2,300kg
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9" eb="20">
      <t>ゼン</t>
    </rPh>
    <rPh sb="20" eb="22">
      <t>ルイベツ</t>
    </rPh>
    <phoneticPr fontId="45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</si>
  <si>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2,220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 xml:space="preserve">2,230kg
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9" eb="20">
      <t>ゼン</t>
    </rPh>
    <rPh sb="20" eb="22">
      <t>ルイベツ</t>
    </rPh>
    <phoneticPr fontId="45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</si>
  <si>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2,260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 xml:space="preserve">2,270kg
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9" eb="20">
      <t>ゼン</t>
    </rPh>
    <rPh sb="20" eb="22">
      <t>ルイベツ</t>
    </rPh>
    <phoneticPr fontId="45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</si>
  <si>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2,210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 xml:space="preserve">2,250kg
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9" eb="20">
      <t>ゼン</t>
    </rPh>
    <rPh sb="20" eb="22">
      <t>ルイベツ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</si>
</sst>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0_);[Red]\(0\)"/>
    <numFmt numFmtId="178" formatCode="0_ "/>
    <numFmt numFmtId="179" formatCode="0.0_ "/>
    <numFmt numFmtId="180" formatCode="0.000_ "/>
    <numFmt numFmtId="181" formatCode="0.0_);[Red]\(0.0\)"/>
  </numFmts>
  <fonts count="4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sz val="8"/>
      <name val="游ゴシック Light"/>
      <family val="3"/>
      <charset val="128"/>
    </font>
    <font>
      <b/>
      <sz val="10"/>
      <name val="Arial"/>
      <family val="2"/>
    </font>
    <font>
      <u/>
      <sz val="8"/>
      <color theme="1"/>
      <name val="Arial"/>
      <family val="2"/>
    </font>
    <font>
      <b/>
      <sz val="10"/>
      <color theme="1"/>
      <name val="Arial"/>
      <family val="2"/>
    </font>
    <font>
      <u/>
      <sz val="8"/>
      <name val="Arial"/>
      <family val="2"/>
    </font>
    <font>
      <b/>
      <sz val="13"/>
      <color theme="3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Arial"/>
      <family val="2"/>
    </font>
    <font>
      <sz val="8"/>
      <color theme="1"/>
      <name val="ＭＳ Ｐゴシック"/>
      <family val="3"/>
      <charset val="128"/>
    </font>
    <font>
      <sz val="8"/>
      <name val="游ゴシック"/>
      <family val="2"/>
      <charset val="128"/>
    </font>
    <font>
      <sz val="10"/>
      <name val="Arial"/>
      <family val="2"/>
    </font>
    <font>
      <sz val="8"/>
      <name val="游ゴシック"/>
      <family val="3"/>
      <charset val="128"/>
    </font>
    <font>
      <sz val="8"/>
      <name val="Arial"/>
      <family val="2"/>
      <charset val="128"/>
    </font>
    <font>
      <vertAlign val="superscript"/>
      <sz val="8"/>
      <name val="Arial"/>
      <family val="2"/>
    </font>
    <font>
      <sz val="8"/>
      <name val="Arial"/>
      <family val="3"/>
      <charset val="128"/>
    </font>
    <font>
      <sz val="8"/>
      <name val="ＭＳ Ｐゴシック"/>
      <family val="2"/>
      <charset val="128"/>
    </font>
    <font>
      <sz val="8"/>
      <color theme="1"/>
      <name val="Arial"/>
      <family val="2"/>
      <charset val="128"/>
    </font>
    <font>
      <u/>
      <sz val="8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ゴシック"/>
      <family val="3"/>
      <charset val="128"/>
    </font>
    <font>
      <u/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2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FF0000"/>
      <name val="Arial"/>
      <family val="2"/>
    </font>
    <font>
      <sz val="8"/>
      <color theme="1"/>
      <name val="游ゴシック"/>
      <family val="2"/>
      <charset val="128"/>
    </font>
    <font>
      <sz val="8"/>
      <name val="ＭＳ ゴシック"/>
      <family val="3"/>
      <charset val="128"/>
    </font>
    <font>
      <sz val="8"/>
      <name val="Arial"/>
      <family val="3"/>
    </font>
    <font>
      <sz val="8"/>
      <name val="Yu Gothic"/>
      <family val="3"/>
      <charset val="128"/>
    </font>
    <font>
      <sz val="8"/>
      <name val="游ゴシック Light"/>
      <family val="3"/>
      <charset val="128"/>
      <scheme val="major"/>
    </font>
    <font>
      <b/>
      <sz val="11"/>
      <color theme="3"/>
      <name val="ＤＦ平成ゴシック体 Std W3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8" fillId="0" borderId="0">
      <alignment vertical="center"/>
    </xf>
    <xf numFmtId="0" fontId="1" fillId="0" borderId="0"/>
  </cellStyleXfs>
  <cellXfs count="592">
    <xf numFmtId="0" fontId="0" fillId="0" borderId="0" xfId="0"/>
    <xf numFmtId="0" fontId="2" fillId="0" borderId="0" xfId="0" applyFont="1"/>
    <xf numFmtId="0" fontId="4" fillId="0" borderId="0" xfId="0" applyFont="1"/>
    <xf numFmtId="0" fontId="5" fillId="2" borderId="0" xfId="0" applyFont="1" applyFill="1"/>
    <xf numFmtId="0" fontId="6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4" fillId="0" borderId="1" xfId="0" applyFont="1" applyBorder="1"/>
    <xf numFmtId="0" fontId="4" fillId="0" borderId="1" xfId="0" applyFont="1" applyBorder="1" applyAlignment="1" applyProtection="1">
      <alignment horizontal="center"/>
      <protection locked="0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right"/>
    </xf>
    <xf numFmtId="0" fontId="7" fillId="0" borderId="2" xfId="1" applyFont="1" applyBorder="1" applyAlignment="1">
      <alignment horizontal="centerContinuous"/>
    </xf>
    <xf numFmtId="0" fontId="4" fillId="0" borderId="3" xfId="1" applyFont="1" applyBorder="1" applyAlignment="1">
      <alignment horizontal="centerContinuous"/>
    </xf>
    <xf numFmtId="0" fontId="7" fillId="0" borderId="2" xfId="0" applyFont="1" applyBorder="1" applyAlignment="1">
      <alignment horizontal="centerContinuous" wrapText="1"/>
    </xf>
    <xf numFmtId="0" fontId="4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8" xfId="0" quotePrefix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6" fontId="13" fillId="0" borderId="29" xfId="0" applyNumberFormat="1" applyFont="1" applyBorder="1" applyAlignment="1">
      <alignment horizontal="center" vertical="center"/>
    </xf>
    <xf numFmtId="177" fontId="13" fillId="3" borderId="30" xfId="1" applyNumberFormat="1" applyFont="1" applyFill="1" applyBorder="1" applyAlignment="1">
      <alignment horizontal="center" vertical="center" wrapText="1"/>
    </xf>
    <xf numFmtId="176" fontId="13" fillId="3" borderId="29" xfId="0" quotePrefix="1" applyNumberFormat="1" applyFont="1" applyFill="1" applyBorder="1" applyAlignment="1" applyProtection="1">
      <alignment horizontal="center" vertical="center" wrapText="1"/>
      <protection locked="0"/>
    </xf>
    <xf numFmtId="176" fontId="13" fillId="3" borderId="28" xfId="0" quotePrefix="1" applyNumberFormat="1" applyFont="1" applyFill="1" applyBorder="1" applyAlignment="1" applyProtection="1">
      <alignment horizontal="center" vertical="center" wrapText="1"/>
      <protection locked="0"/>
    </xf>
    <xf numFmtId="176" fontId="13" fillId="3" borderId="28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178" fontId="4" fillId="3" borderId="31" xfId="0" applyNumberFormat="1" applyFont="1" applyFill="1" applyBorder="1" applyAlignment="1">
      <alignment horizontal="center" vertical="center"/>
    </xf>
    <xf numFmtId="178" fontId="4" fillId="3" borderId="28" xfId="0" applyNumberFormat="1" applyFont="1" applyFill="1" applyBorder="1" applyAlignment="1">
      <alignment horizontal="center" vertical="center"/>
    </xf>
    <xf numFmtId="178" fontId="4" fillId="3" borderId="28" xfId="0" quotePrefix="1" applyNumberFormat="1" applyFont="1" applyFill="1" applyBorder="1" applyAlignment="1">
      <alignment horizontal="center" vertical="center"/>
    </xf>
    <xf numFmtId="3" fontId="4" fillId="0" borderId="28" xfId="0" applyNumberFormat="1" applyFont="1" applyBorder="1" applyAlignment="1" applyProtection="1">
      <alignment horizontal="center" vertical="center"/>
      <protection locked="0"/>
    </xf>
    <xf numFmtId="179" fontId="15" fillId="0" borderId="28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8" xfId="0" applyFont="1" applyBorder="1"/>
    <xf numFmtId="0" fontId="4" fillId="0" borderId="5" xfId="0" applyFont="1" applyBorder="1" applyAlignment="1">
      <alignment horizontal="center" vertical="center" wrapText="1"/>
    </xf>
    <xf numFmtId="49" fontId="4" fillId="0" borderId="28" xfId="0" quotePrefix="1" applyNumberFormat="1" applyFont="1" applyBorder="1" applyAlignment="1">
      <alignment horizontal="center" vertical="center" wrapText="1"/>
    </xf>
    <xf numFmtId="0" fontId="4" fillId="0" borderId="2" xfId="0" applyFont="1" applyBorder="1"/>
    <xf numFmtId="0" fontId="16" fillId="0" borderId="2" xfId="0" applyFont="1" applyBorder="1" applyAlignment="1" applyProtection="1">
      <alignment horizontal="center" vertical="center"/>
      <protection locked="0"/>
    </xf>
    <xf numFmtId="176" fontId="13" fillId="0" borderId="25" xfId="0" quotePrefix="1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176" fontId="13" fillId="0" borderId="32" xfId="0" quotePrefix="1" applyNumberFormat="1" applyFont="1" applyBorder="1" applyAlignment="1" applyProtection="1">
      <alignment horizontal="center" vertical="center" wrapText="1"/>
      <protection locked="0"/>
    </xf>
    <xf numFmtId="177" fontId="13" fillId="3" borderId="33" xfId="1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13" fillId="0" borderId="0" xfId="0" applyFont="1" applyAlignment="1">
      <alignment horizontal="center" vertical="center"/>
    </xf>
    <xf numFmtId="176" fontId="13" fillId="0" borderId="0" xfId="0" quotePrefix="1" applyNumberFormat="1" applyFont="1" applyAlignment="1" applyProtection="1">
      <alignment horizontal="center" vertical="center" wrapText="1"/>
      <protection locked="0"/>
    </xf>
    <xf numFmtId="0" fontId="4" fillId="0" borderId="0" xfId="1" applyFont="1"/>
    <xf numFmtId="0" fontId="4" fillId="5" borderId="0" xfId="1" applyFont="1" applyFill="1"/>
    <xf numFmtId="0" fontId="4" fillId="5" borderId="0" xfId="1" applyFont="1" applyFill="1" applyAlignment="1">
      <alignment horizontal="left" vertical="center" wrapText="1"/>
    </xf>
    <xf numFmtId="176" fontId="4" fillId="0" borderId="0" xfId="1" applyNumberFormat="1" applyFont="1"/>
    <xf numFmtId="0" fontId="4" fillId="0" borderId="7" xfId="1" applyFont="1" applyBorder="1"/>
    <xf numFmtId="0" fontId="7" fillId="0" borderId="24" xfId="2" applyFont="1" applyBorder="1" applyAlignment="1">
      <alignment horizontal="center" vertical="center" wrapText="1"/>
    </xf>
    <xf numFmtId="179" fontId="15" fillId="0" borderId="28" xfId="2" applyNumberFormat="1" applyFont="1" applyBorder="1" applyAlignment="1">
      <alignment horizontal="center" vertical="center"/>
    </xf>
    <xf numFmtId="3" fontId="4" fillId="2" borderId="28" xfId="2" applyNumberFormat="1" applyFont="1" applyFill="1" applyBorder="1" applyAlignment="1" applyProtection="1">
      <alignment horizontal="center" vertical="center"/>
      <protection locked="0"/>
    </xf>
    <xf numFmtId="3" fontId="19" fillId="2" borderId="28" xfId="2" applyNumberFormat="1" applyFont="1" applyFill="1" applyBorder="1" applyAlignment="1" applyProtection="1">
      <alignment horizontal="center" vertical="center"/>
      <protection locked="0"/>
    </xf>
    <xf numFmtId="0" fontId="19" fillId="0" borderId="0" xfId="1" applyFont="1"/>
    <xf numFmtId="178" fontId="19" fillId="3" borderId="28" xfId="2" quotePrefix="1" applyNumberFormat="1" applyFont="1" applyFill="1" applyBorder="1" applyAlignment="1">
      <alignment horizontal="center" vertical="center"/>
    </xf>
    <xf numFmtId="178" fontId="19" fillId="3" borderId="28" xfId="2" applyNumberFormat="1" applyFont="1" applyFill="1" applyBorder="1" applyAlignment="1">
      <alignment horizontal="center" vertical="center"/>
    </xf>
    <xf numFmtId="178" fontId="19" fillId="3" borderId="31" xfId="2" applyNumberFormat="1" applyFont="1" applyFill="1" applyBorder="1" applyAlignment="1">
      <alignment horizontal="center" vertical="center"/>
    </xf>
    <xf numFmtId="0" fontId="14" fillId="3" borderId="2" xfId="2" applyFont="1" applyFill="1" applyBorder="1" applyAlignment="1" applyProtection="1">
      <alignment horizontal="center" vertical="center"/>
      <protection locked="0"/>
    </xf>
    <xf numFmtId="0" fontId="19" fillId="3" borderId="28" xfId="1" applyFont="1" applyFill="1" applyBorder="1" applyAlignment="1" applyProtection="1">
      <alignment horizontal="left" vertical="center"/>
      <protection locked="0"/>
    </xf>
    <xf numFmtId="0" fontId="19" fillId="3" borderId="28" xfId="1" applyFont="1" applyFill="1" applyBorder="1" applyAlignment="1" applyProtection="1">
      <alignment horizontal="center" vertical="center"/>
      <protection locked="0"/>
    </xf>
    <xf numFmtId="0" fontId="19" fillId="3" borderId="28" xfId="1" applyFont="1" applyFill="1" applyBorder="1" applyAlignment="1" applyProtection="1">
      <alignment horizontal="center" vertical="center" wrapText="1"/>
      <protection locked="0"/>
    </xf>
    <xf numFmtId="176" fontId="15" fillId="3" borderId="28" xfId="2" quotePrefix="1" applyNumberFormat="1" applyFont="1" applyFill="1" applyBorder="1" applyAlignment="1" applyProtection="1">
      <alignment horizontal="center" vertical="center"/>
      <protection locked="0"/>
    </xf>
    <xf numFmtId="176" fontId="15" fillId="3" borderId="28" xfId="2" quotePrefix="1" applyNumberFormat="1" applyFont="1" applyFill="1" applyBorder="1" applyAlignment="1" applyProtection="1">
      <alignment horizontal="center" vertical="center" wrapText="1"/>
      <protection locked="0"/>
    </xf>
    <xf numFmtId="176" fontId="15" fillId="3" borderId="29" xfId="2" quotePrefix="1" applyNumberFormat="1" applyFont="1" applyFill="1" applyBorder="1" applyAlignment="1" applyProtection="1">
      <alignment horizontal="center" vertical="center" wrapText="1"/>
      <protection locked="0"/>
    </xf>
    <xf numFmtId="177" fontId="15" fillId="3" borderId="30" xfId="1" applyNumberFormat="1" applyFont="1" applyFill="1" applyBorder="1" applyAlignment="1">
      <alignment horizontal="center" vertical="center" wrapText="1"/>
    </xf>
    <xf numFmtId="176" fontId="15" fillId="3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19" fillId="3" borderId="3" xfId="1" applyFont="1" applyFill="1" applyBorder="1" applyAlignment="1" applyProtection="1">
      <alignment horizontal="center" vertical="center"/>
      <protection locked="0"/>
    </xf>
    <xf numFmtId="0" fontId="19" fillId="3" borderId="28" xfId="2" applyFont="1" applyFill="1" applyBorder="1" applyAlignment="1" applyProtection="1">
      <alignment horizontal="center" vertical="center"/>
      <protection locked="0"/>
    </xf>
    <xf numFmtId="0" fontId="19" fillId="0" borderId="24" xfId="1" applyFont="1" applyBorder="1" applyAlignment="1">
      <alignment horizontal="center" vertical="center"/>
    </xf>
    <xf numFmtId="49" fontId="19" fillId="0" borderId="28" xfId="1" quotePrefix="1" applyNumberFormat="1" applyFont="1" applyBorder="1" applyAlignment="1" applyProtection="1">
      <alignment horizontal="left" vertical="center" wrapText="1"/>
      <protection locked="0"/>
    </xf>
    <xf numFmtId="0" fontId="19" fillId="0" borderId="24" xfId="1" applyFont="1" applyBorder="1" applyAlignment="1">
      <alignment vertical="center"/>
    </xf>
    <xf numFmtId="0" fontId="19" fillId="3" borderId="13" xfId="2" applyFont="1" applyFill="1" applyBorder="1" applyAlignment="1" applyProtection="1">
      <alignment horizontal="left" vertical="center"/>
      <protection locked="0"/>
    </xf>
    <xf numFmtId="0" fontId="19" fillId="3" borderId="1" xfId="2" applyFont="1" applyFill="1" applyBorder="1" applyAlignment="1" applyProtection="1">
      <protection locked="0"/>
    </xf>
    <xf numFmtId="0" fontId="19" fillId="3" borderId="24" xfId="2" applyFont="1" applyFill="1" applyBorder="1" applyProtection="1">
      <alignment vertical="center"/>
      <protection locked="0"/>
    </xf>
    <xf numFmtId="0" fontId="19" fillId="3" borderId="22" xfId="2" applyFont="1" applyFill="1" applyBorder="1" applyAlignment="1" applyProtection="1">
      <alignment horizontal="left" vertical="center"/>
      <protection locked="0"/>
    </xf>
    <xf numFmtId="0" fontId="19" fillId="3" borderId="0" xfId="2" applyFont="1" applyFill="1" applyAlignment="1" applyProtection="1">
      <protection locked="0"/>
    </xf>
    <xf numFmtId="0" fontId="19" fillId="3" borderId="11" xfId="2" applyFont="1" applyFill="1" applyBorder="1" applyProtection="1">
      <alignment vertical="center"/>
      <protection locked="0"/>
    </xf>
    <xf numFmtId="3" fontId="5" fillId="2" borderId="28" xfId="2" applyNumberFormat="1" applyFont="1" applyFill="1" applyBorder="1" applyAlignment="1" applyProtection="1">
      <alignment horizontal="center" vertical="center"/>
      <protection locked="0"/>
    </xf>
    <xf numFmtId="49" fontId="4" fillId="0" borderId="28" xfId="1" quotePrefix="1" applyNumberFormat="1" applyFont="1" applyBorder="1" applyAlignment="1" applyProtection="1">
      <alignment horizontal="left" vertical="center" wrapText="1"/>
      <protection locked="0"/>
    </xf>
    <xf numFmtId="0" fontId="20" fillId="3" borderId="22" xfId="2" applyFont="1" applyFill="1" applyBorder="1" applyAlignment="1" applyProtection="1">
      <alignment horizontal="left" vertical="center"/>
      <protection locked="0"/>
    </xf>
    <xf numFmtId="178" fontId="4" fillId="3" borderId="28" xfId="2" quotePrefix="1" applyNumberFormat="1" applyFont="1" applyFill="1" applyBorder="1" applyAlignment="1">
      <alignment horizontal="center" vertical="center"/>
    </xf>
    <xf numFmtId="178" fontId="4" fillId="3" borderId="28" xfId="2" applyNumberFormat="1" applyFont="1" applyFill="1" applyBorder="1" applyAlignment="1">
      <alignment horizontal="center" vertical="center"/>
    </xf>
    <xf numFmtId="178" fontId="4" fillId="3" borderId="31" xfId="2" applyNumberFormat="1" applyFont="1" applyFill="1" applyBorder="1" applyAlignment="1">
      <alignment horizontal="center" vertical="center"/>
    </xf>
    <xf numFmtId="0" fontId="4" fillId="3" borderId="28" xfId="1" applyFont="1" applyFill="1" applyBorder="1" applyAlignment="1" applyProtection="1">
      <alignment horizontal="left" vertical="center"/>
      <protection locked="0"/>
    </xf>
    <xf numFmtId="0" fontId="4" fillId="3" borderId="28" xfId="1" applyFont="1" applyFill="1" applyBorder="1" applyAlignment="1" applyProtection="1">
      <alignment horizontal="center" vertical="center"/>
      <protection locked="0"/>
    </xf>
    <xf numFmtId="0" fontId="4" fillId="3" borderId="28" xfId="1" applyFont="1" applyFill="1" applyBorder="1" applyAlignment="1" applyProtection="1">
      <alignment horizontal="center" vertical="center" wrapText="1"/>
      <protection locked="0"/>
    </xf>
    <xf numFmtId="176" fontId="13" fillId="3" borderId="28" xfId="2" quotePrefix="1" applyNumberFormat="1" applyFont="1" applyFill="1" applyBorder="1" applyAlignment="1" applyProtection="1">
      <alignment horizontal="center" vertical="center"/>
      <protection locked="0"/>
    </xf>
    <xf numFmtId="176" fontId="13" fillId="3" borderId="28" xfId="2" quotePrefix="1" applyNumberFormat="1" applyFont="1" applyFill="1" applyBorder="1" applyAlignment="1" applyProtection="1">
      <alignment horizontal="center" vertical="center" wrapText="1"/>
      <protection locked="0"/>
    </xf>
    <xf numFmtId="176" fontId="13" fillId="3" borderId="29" xfId="2" quotePrefix="1" applyNumberFormat="1" applyFont="1" applyFill="1" applyBorder="1" applyAlignment="1" applyProtection="1">
      <alignment horizontal="center" vertical="center" wrapText="1"/>
      <protection locked="0"/>
    </xf>
    <xf numFmtId="176" fontId="13" fillId="3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3" borderId="3" xfId="1" applyFont="1" applyFill="1" applyBorder="1" applyAlignment="1" applyProtection="1">
      <alignment horizontal="center" vertical="center"/>
      <protection locked="0"/>
    </xf>
    <xf numFmtId="0" fontId="4" fillId="3" borderId="28" xfId="2" applyFont="1" applyFill="1" applyBorder="1" applyAlignment="1" applyProtection="1">
      <alignment horizontal="center" vertical="center"/>
      <protection locked="0"/>
    </xf>
    <xf numFmtId="0" fontId="4" fillId="0" borderId="24" xfId="1" applyFont="1" applyBorder="1" applyAlignment="1">
      <alignment horizontal="left" vertical="center"/>
    </xf>
    <xf numFmtId="0" fontId="4" fillId="0" borderId="24" xfId="1" applyFont="1" applyBorder="1" applyAlignment="1">
      <alignment vertical="center"/>
    </xf>
    <xf numFmtId="0" fontId="20" fillId="3" borderId="8" xfId="2" applyFont="1" applyFill="1" applyBorder="1" applyAlignment="1" applyProtection="1">
      <alignment horizontal="left" vertical="center"/>
      <protection locked="0"/>
    </xf>
    <xf numFmtId="0" fontId="19" fillId="3" borderId="7" xfId="2" applyFont="1" applyFill="1" applyBorder="1" applyAlignment="1" applyProtection="1">
      <protection locked="0"/>
    </xf>
    <xf numFmtId="0" fontId="19" fillId="3" borderId="8" xfId="2" applyFont="1" applyFill="1" applyBorder="1" applyAlignment="1" applyProtection="1">
      <alignment horizontal="left" vertical="center"/>
      <protection locked="0"/>
    </xf>
    <xf numFmtId="0" fontId="19" fillId="3" borderId="13" xfId="2" applyFont="1" applyFill="1" applyBorder="1" applyAlignment="1">
      <alignment horizontal="center" vertical="center"/>
    </xf>
    <xf numFmtId="0" fontId="19" fillId="3" borderId="1" xfId="2" applyFont="1" applyFill="1" applyBorder="1" applyAlignment="1">
      <alignment horizontal="center" vertical="center"/>
    </xf>
    <xf numFmtId="0" fontId="20" fillId="3" borderId="11" xfId="2" applyFont="1" applyFill="1" applyBorder="1" applyProtection="1">
      <alignment vertical="center"/>
      <protection locked="0"/>
    </xf>
    <xf numFmtId="0" fontId="19" fillId="3" borderId="22" xfId="2" applyFont="1" applyFill="1" applyBorder="1" applyAlignment="1">
      <alignment horizontal="center" vertical="center"/>
    </xf>
    <xf numFmtId="0" fontId="19" fillId="3" borderId="0" xfId="2" applyFont="1" applyFill="1" applyAlignment="1">
      <alignment horizontal="center" vertical="center"/>
    </xf>
    <xf numFmtId="0" fontId="19" fillId="3" borderId="8" xfId="2" applyFont="1" applyFill="1" applyBorder="1" applyAlignment="1">
      <alignment horizontal="left" vertical="center"/>
    </xf>
    <xf numFmtId="0" fontId="19" fillId="3" borderId="7" xfId="2" applyFont="1" applyFill="1" applyBorder="1" applyAlignment="1">
      <alignment horizontal="center" vertical="center"/>
    </xf>
    <xf numFmtId="0" fontId="19" fillId="0" borderId="24" xfId="1" applyFont="1" applyBorder="1" applyAlignment="1">
      <alignment horizontal="left" vertical="center"/>
    </xf>
    <xf numFmtId="0" fontId="19" fillId="3" borderId="0" xfId="2" applyFont="1" applyFill="1" applyAlignment="1">
      <alignment horizontal="left" vertical="center"/>
    </xf>
    <xf numFmtId="0" fontId="20" fillId="3" borderId="5" xfId="2" applyFont="1" applyFill="1" applyBorder="1" applyProtection="1">
      <alignment vertical="center"/>
      <protection locked="0"/>
    </xf>
    <xf numFmtId="0" fontId="4" fillId="0" borderId="3" xfId="2" applyFont="1" applyBorder="1" applyAlignment="1">
      <alignment horizontal="centerContinuous"/>
    </xf>
    <xf numFmtId="0" fontId="4" fillId="0" borderId="4" xfId="2" applyFont="1" applyBorder="1" applyAlignment="1">
      <alignment horizontal="centerContinuous"/>
    </xf>
    <xf numFmtId="0" fontId="7" fillId="0" borderId="2" xfId="2" applyFont="1" applyBorder="1" applyAlignment="1">
      <alignment horizontal="centerContinuous"/>
    </xf>
    <xf numFmtId="0" fontId="7" fillId="0" borderId="2" xfId="2" applyFont="1" applyBorder="1" applyAlignment="1">
      <alignment horizontal="centerContinuous" wrapText="1"/>
    </xf>
    <xf numFmtId="0" fontId="4" fillId="0" borderId="0" xfId="1" applyFont="1" applyAlignment="1">
      <alignment horizontal="right"/>
    </xf>
    <xf numFmtId="0" fontId="4" fillId="0" borderId="1" xfId="1" applyFont="1" applyBorder="1"/>
    <xf numFmtId="0" fontId="9" fillId="0" borderId="0" xfId="1" applyFont="1"/>
    <xf numFmtId="0" fontId="8" fillId="0" borderId="0" xfId="1" applyFont="1"/>
    <xf numFmtId="0" fontId="6" fillId="0" borderId="0" xfId="1" applyFont="1"/>
    <xf numFmtId="0" fontId="6" fillId="0" borderId="0" xfId="1" applyFont="1" applyAlignment="1">
      <alignment horizontal="right"/>
    </xf>
    <xf numFmtId="0" fontId="2" fillId="0" borderId="0" xfId="1" applyFont="1"/>
    <xf numFmtId="0" fontId="4" fillId="0" borderId="0" xfId="1" applyFont="1" applyAlignment="1">
      <alignment horizontal="left" vertical="center" wrapText="1"/>
    </xf>
    <xf numFmtId="0" fontId="4" fillId="0" borderId="28" xfId="1" applyFont="1" applyBorder="1" applyAlignment="1" applyProtection="1">
      <alignment horizontal="center" vertical="center" wrapText="1"/>
      <protection locked="0"/>
    </xf>
    <xf numFmtId="0" fontId="4" fillId="0" borderId="28" xfId="1" applyFont="1" applyBorder="1" applyAlignment="1" applyProtection="1">
      <alignment horizontal="center" vertical="center"/>
      <protection locked="0"/>
    </xf>
    <xf numFmtId="0" fontId="4" fillId="0" borderId="28" xfId="1" applyFont="1" applyBorder="1" applyAlignment="1" applyProtection="1">
      <alignment horizontal="left" vertical="center"/>
      <protection locked="0"/>
    </xf>
    <xf numFmtId="0" fontId="20" fillId="3" borderId="13" xfId="2" applyFont="1" applyFill="1" applyBorder="1" applyAlignment="1" applyProtection="1">
      <alignment horizontal="left" vertical="center"/>
      <protection locked="0"/>
    </xf>
    <xf numFmtId="0" fontId="19" fillId="3" borderId="14" xfId="2" applyFont="1" applyFill="1" applyBorder="1" applyProtection="1">
      <alignment vertical="center"/>
      <protection locked="0"/>
    </xf>
    <xf numFmtId="0" fontId="19" fillId="3" borderId="12" xfId="2" applyFont="1" applyFill="1" applyBorder="1" applyProtection="1">
      <alignment vertical="center"/>
      <protection locked="0"/>
    </xf>
    <xf numFmtId="0" fontId="16" fillId="3" borderId="2" xfId="2" applyFont="1" applyFill="1" applyBorder="1" applyAlignment="1" applyProtection="1">
      <alignment horizontal="center" vertical="center"/>
      <protection locked="0"/>
    </xf>
    <xf numFmtId="3" fontId="4" fillId="3" borderId="28" xfId="2" applyNumberFormat="1" applyFont="1" applyFill="1" applyBorder="1" applyAlignment="1" applyProtection="1">
      <alignment horizontal="center" vertical="center"/>
      <protection locked="0"/>
    </xf>
    <xf numFmtId="0" fontId="20" fillId="3" borderId="12" xfId="2" applyFont="1" applyFill="1" applyBorder="1" applyProtection="1">
      <alignment vertical="center"/>
      <protection locked="0"/>
    </xf>
    <xf numFmtId="0" fontId="19" fillId="3" borderId="6" xfId="2" applyFont="1" applyFill="1" applyBorder="1" applyProtection="1">
      <alignment vertical="center"/>
      <protection locked="0"/>
    </xf>
    <xf numFmtId="0" fontId="19" fillId="3" borderId="0" xfId="2" applyFont="1" applyFill="1" applyProtection="1">
      <alignment vertical="center"/>
      <protection locked="0"/>
    </xf>
    <xf numFmtId="0" fontId="19" fillId="3" borderId="7" xfId="2" applyFont="1" applyFill="1" applyBorder="1" applyProtection="1">
      <alignment vertical="center"/>
      <protection locked="0"/>
    </xf>
    <xf numFmtId="0" fontId="22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indent="1"/>
    </xf>
    <xf numFmtId="0" fontId="4" fillId="0" borderId="7" xfId="0" applyFont="1" applyBorder="1" applyAlignment="1">
      <alignment horizontal="left" indent="1"/>
    </xf>
    <xf numFmtId="0" fontId="7" fillId="0" borderId="7" xfId="0" applyFont="1" applyBorder="1" applyAlignment="1">
      <alignment horizontal="left" indent="1"/>
    </xf>
    <xf numFmtId="178" fontId="7" fillId="0" borderId="28" xfId="0" applyNumberFormat="1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176" fontId="13" fillId="0" borderId="28" xfId="0" quotePrefix="1" applyNumberFormat="1" applyFont="1" applyBorder="1" applyAlignment="1" applyProtection="1">
      <alignment horizontal="center" vertical="center" wrapText="1"/>
      <protection locked="0"/>
    </xf>
    <xf numFmtId="176" fontId="13" fillId="0" borderId="29" xfId="0" quotePrefix="1" applyNumberFormat="1" applyFont="1" applyBorder="1" applyAlignment="1" applyProtection="1">
      <alignment horizontal="center" vertical="center" wrapText="1"/>
      <protection locked="0"/>
    </xf>
    <xf numFmtId="177" fontId="13" fillId="0" borderId="30" xfId="0" applyNumberFormat="1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180" fontId="4" fillId="0" borderId="28" xfId="0" applyNumberFormat="1" applyFont="1" applyBorder="1" applyAlignment="1" applyProtection="1">
      <alignment horizontal="center" vertical="center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left" vertical="center" indent="1" shrinkToFit="1"/>
      <protection locked="0"/>
    </xf>
    <xf numFmtId="0" fontId="4" fillId="0" borderId="3" xfId="0" applyFont="1" applyBorder="1" applyAlignment="1" applyProtection="1">
      <alignment horizontal="left" vertical="center" indent="1" shrinkToFi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28" xfId="0" applyFont="1" applyBorder="1" applyAlignment="1" applyProtection="1">
      <alignment horizontal="left" vertical="center" indent="1"/>
      <protection locked="0"/>
    </xf>
    <xf numFmtId="180" fontId="13" fillId="0" borderId="28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 indent="1"/>
      <protection locked="0"/>
    </xf>
    <xf numFmtId="0" fontId="4" fillId="0" borderId="2" xfId="0" applyFont="1" applyBorder="1" applyProtection="1">
      <protection locked="0"/>
    </xf>
    <xf numFmtId="179" fontId="13" fillId="0" borderId="28" xfId="0" applyNumberFormat="1" applyFont="1" applyBorder="1" applyAlignment="1">
      <alignment horizontal="center" vertical="center"/>
    </xf>
    <xf numFmtId="176" fontId="13" fillId="0" borderId="29" xfId="0" quotePrefix="1" applyNumberFormat="1" applyFont="1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49" fontId="4" fillId="0" borderId="28" xfId="0" applyNumberFormat="1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28" xfId="0" applyFont="1" applyBorder="1" applyAlignment="1" applyProtection="1">
      <alignment horizontal="left" vertical="center" indent="1"/>
      <protection locked="0"/>
    </xf>
    <xf numFmtId="49" fontId="4" fillId="0" borderId="28" xfId="0" applyNumberFormat="1" applyFont="1" applyBorder="1" applyAlignment="1">
      <alignment horizontal="center" vertical="center" wrapText="1"/>
    </xf>
    <xf numFmtId="176" fontId="13" fillId="0" borderId="4" xfId="0" quotePrefix="1" applyNumberFormat="1" applyFont="1" applyBorder="1" applyAlignment="1" applyProtection="1">
      <alignment horizontal="center" vertical="center" wrapText="1"/>
      <protection locked="0"/>
    </xf>
    <xf numFmtId="176" fontId="13" fillId="0" borderId="4" xfId="0" quotePrefix="1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0" fontId="2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14" xfId="0" applyFont="1" applyBorder="1"/>
    <xf numFmtId="0" fontId="7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4" fillId="0" borderId="12" xfId="0" applyFont="1" applyBorder="1"/>
    <xf numFmtId="0" fontId="27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1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left" indent="1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wrapText="1"/>
    </xf>
    <xf numFmtId="0" fontId="19" fillId="0" borderId="0" xfId="1" applyFont="1" applyAlignment="1">
      <alignment horizontal="left" vertical="center" wrapText="1"/>
    </xf>
    <xf numFmtId="0" fontId="7" fillId="0" borderId="0" xfId="1" applyFont="1" applyAlignment="1">
      <alignment vertical="center"/>
    </xf>
    <xf numFmtId="176" fontId="19" fillId="0" borderId="0" xfId="1" applyNumberFormat="1" applyFont="1"/>
    <xf numFmtId="0" fontId="19" fillId="0" borderId="7" xfId="1" applyFont="1" applyBorder="1"/>
    <xf numFmtId="0" fontId="20" fillId="0" borderId="24" xfId="2" applyFont="1" applyBorder="1" applyAlignment="1">
      <alignment horizontal="center" vertical="center" wrapText="1"/>
    </xf>
    <xf numFmtId="3" fontId="19" fillId="0" borderId="28" xfId="2" applyNumberFormat="1" applyFont="1" applyBorder="1" applyAlignment="1" applyProtection="1">
      <alignment horizontal="center" vertical="center"/>
      <protection locked="0"/>
    </xf>
    <xf numFmtId="3" fontId="28" fillId="0" borderId="28" xfId="2" applyNumberFormat="1" applyFont="1" applyBorder="1" applyAlignment="1" applyProtection="1">
      <alignment horizontal="center" vertical="center"/>
      <protection locked="0"/>
    </xf>
    <xf numFmtId="178" fontId="19" fillId="0" borderId="28" xfId="2" quotePrefix="1" applyNumberFormat="1" applyFont="1" applyBorder="1" applyAlignment="1">
      <alignment horizontal="center" vertical="center"/>
    </xf>
    <xf numFmtId="178" fontId="19" fillId="0" borderId="28" xfId="2" applyNumberFormat="1" applyFont="1" applyBorder="1" applyAlignment="1">
      <alignment horizontal="center" vertical="center"/>
    </xf>
    <xf numFmtId="178" fontId="19" fillId="0" borderId="31" xfId="2" applyNumberFormat="1" applyFont="1" applyBorder="1" applyAlignment="1">
      <alignment horizontal="center" vertical="center"/>
    </xf>
    <xf numFmtId="0" fontId="29" fillId="0" borderId="36" xfId="1" applyFont="1" applyBorder="1" applyAlignment="1" applyProtection="1">
      <alignment horizontal="center" vertical="center" wrapText="1"/>
      <protection locked="0"/>
    </xf>
    <xf numFmtId="0" fontId="19" fillId="0" borderId="28" xfId="1" applyFont="1" applyBorder="1" applyAlignment="1" applyProtection="1">
      <alignment horizontal="left" vertical="center"/>
      <protection locked="0"/>
    </xf>
    <xf numFmtId="0" fontId="19" fillId="0" borderId="28" xfId="2" applyFont="1" applyBorder="1" applyAlignment="1" applyProtection="1">
      <alignment horizontal="center" vertical="center"/>
      <protection locked="0"/>
    </xf>
    <xf numFmtId="0" fontId="19" fillId="0" borderId="28" xfId="2" applyFont="1" applyBorder="1" applyAlignment="1" applyProtection="1">
      <alignment horizontal="center" vertical="center" wrapText="1"/>
      <protection locked="0"/>
    </xf>
    <xf numFmtId="176" fontId="15" fillId="0" borderId="28" xfId="2" quotePrefix="1" applyNumberFormat="1" applyFont="1" applyBorder="1" applyAlignment="1" applyProtection="1">
      <alignment horizontal="center" vertical="center"/>
      <protection locked="0"/>
    </xf>
    <xf numFmtId="176" fontId="15" fillId="0" borderId="28" xfId="2" quotePrefix="1" applyNumberFormat="1" applyFont="1" applyBorder="1" applyAlignment="1" applyProtection="1">
      <alignment horizontal="center" vertical="center" wrapText="1"/>
      <protection locked="0"/>
    </xf>
    <xf numFmtId="176" fontId="15" fillId="0" borderId="29" xfId="2" quotePrefix="1" applyNumberFormat="1" applyFont="1" applyBorder="1" applyAlignment="1" applyProtection="1">
      <alignment horizontal="center" vertical="center" wrapText="1"/>
      <protection locked="0"/>
    </xf>
    <xf numFmtId="177" fontId="15" fillId="0" borderId="30" xfId="1" applyNumberFormat="1" applyFont="1" applyBorder="1" applyAlignment="1">
      <alignment horizontal="center" vertical="center" wrapText="1"/>
    </xf>
    <xf numFmtId="0" fontId="19" fillId="0" borderId="3" xfId="2" applyFont="1" applyBorder="1" applyAlignment="1" applyProtection="1">
      <alignment horizontal="center" vertical="center"/>
      <protection locked="0"/>
    </xf>
    <xf numFmtId="0" fontId="19" fillId="0" borderId="4" xfId="2" applyFont="1" applyBorder="1" applyAlignment="1">
      <alignment horizontal="center" vertical="center" wrapText="1"/>
    </xf>
    <xf numFmtId="180" fontId="19" fillId="0" borderId="28" xfId="2" applyNumberFormat="1" applyFont="1" applyBorder="1" applyAlignment="1" applyProtection="1">
      <alignment horizontal="center" vertical="center"/>
      <protection locked="0"/>
    </xf>
    <xf numFmtId="0" fontId="19" fillId="0" borderId="28" xfId="2" quotePrefix="1" applyFont="1" applyBorder="1" applyAlignment="1" applyProtection="1">
      <alignment horizontal="center" vertical="center"/>
      <protection locked="0"/>
    </xf>
    <xf numFmtId="0" fontId="19" fillId="0" borderId="24" xfId="2" applyFont="1" applyBorder="1" applyAlignment="1" applyProtection="1">
      <alignment horizontal="center" vertical="center"/>
      <protection locked="0"/>
    </xf>
    <xf numFmtId="0" fontId="19" fillId="0" borderId="13" xfId="2" applyFont="1" applyBorder="1" applyProtection="1">
      <alignment vertical="center"/>
      <protection locked="0"/>
    </xf>
    <xf numFmtId="0" fontId="19" fillId="0" borderId="14" xfId="2" applyFont="1" applyBorder="1" applyAlignment="1" applyProtection="1">
      <protection locked="0"/>
    </xf>
    <xf numFmtId="0" fontId="19" fillId="0" borderId="24" xfId="2" applyFont="1" applyBorder="1" applyProtection="1">
      <alignment vertical="center"/>
      <protection locked="0"/>
    </xf>
    <xf numFmtId="0" fontId="19" fillId="0" borderId="5" xfId="2" applyFont="1" applyBorder="1" applyAlignment="1" applyProtection="1">
      <alignment horizontal="center" vertical="center"/>
      <protection locked="0"/>
    </xf>
    <xf numFmtId="0" fontId="20" fillId="0" borderId="8" xfId="2" applyFont="1" applyBorder="1" applyProtection="1">
      <alignment vertical="center"/>
      <protection locked="0"/>
    </xf>
    <xf numFmtId="0" fontId="19" fillId="0" borderId="6" xfId="2" applyFont="1" applyBorder="1" applyAlignment="1" applyProtection="1">
      <protection locked="0"/>
    </xf>
    <xf numFmtId="0" fontId="19" fillId="0" borderId="11" xfId="2" applyFont="1" applyBorder="1" applyProtection="1">
      <alignment vertical="center"/>
      <protection locked="0"/>
    </xf>
    <xf numFmtId="0" fontId="20" fillId="0" borderId="13" xfId="2" applyFont="1" applyBorder="1" applyAlignment="1" applyProtection="1">
      <alignment horizontal="left" vertical="center"/>
      <protection locked="0"/>
    </xf>
    <xf numFmtId="0" fontId="19" fillId="0" borderId="14" xfId="2" applyFont="1" applyBorder="1" applyProtection="1">
      <alignment vertical="center"/>
      <protection locked="0"/>
    </xf>
    <xf numFmtId="0" fontId="20" fillId="0" borderId="8" xfId="2" applyFont="1" applyBorder="1" applyAlignment="1" applyProtection="1">
      <alignment horizontal="left" vertical="center"/>
      <protection locked="0"/>
    </xf>
    <xf numFmtId="0" fontId="19" fillId="0" borderId="6" xfId="2" applyFont="1" applyBorder="1" applyProtection="1">
      <alignment vertical="center"/>
      <protection locked="0"/>
    </xf>
    <xf numFmtId="3" fontId="19" fillId="0" borderId="24" xfId="2" applyNumberFormat="1" applyFont="1" applyBorder="1" applyAlignment="1">
      <alignment horizontal="center" vertical="center"/>
    </xf>
    <xf numFmtId="176" fontId="15" fillId="0" borderId="29" xfId="2" applyNumberFormat="1" applyFont="1" applyBorder="1" applyAlignment="1" applyProtection="1">
      <alignment horizontal="center" vertical="center" wrapText="1"/>
      <protection locked="0"/>
    </xf>
    <xf numFmtId="0" fontId="19" fillId="0" borderId="2" xfId="2" applyFont="1" applyBorder="1" applyAlignment="1">
      <alignment horizontal="center" vertical="center" wrapText="1"/>
    </xf>
    <xf numFmtId="0" fontId="19" fillId="0" borderId="24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0" fontId="19" fillId="0" borderId="6" xfId="2" applyFont="1" applyBorder="1" applyAlignment="1">
      <alignment horizontal="center" vertical="center"/>
    </xf>
    <xf numFmtId="0" fontId="31" fillId="0" borderId="13" xfId="2" applyFont="1" applyBorder="1" applyAlignment="1" applyProtection="1">
      <alignment horizontal="left" vertical="center"/>
      <protection locked="0"/>
    </xf>
    <xf numFmtId="0" fontId="31" fillId="0" borderId="8" xfId="2" applyFont="1" applyBorder="1" applyAlignment="1" applyProtection="1">
      <alignment horizontal="left" vertical="center"/>
      <protection locked="0"/>
    </xf>
    <xf numFmtId="0" fontId="5" fillId="0" borderId="0" xfId="1" applyFont="1"/>
    <xf numFmtId="179" fontId="13" fillId="0" borderId="28" xfId="2" applyNumberFormat="1" applyFont="1" applyBorder="1" applyAlignment="1">
      <alignment horizontal="center" vertical="center"/>
    </xf>
    <xf numFmtId="3" fontId="4" fillId="0" borderId="28" xfId="2" applyNumberFormat="1" applyFont="1" applyBorder="1" applyAlignment="1" applyProtection="1">
      <alignment horizontal="center" vertical="center"/>
      <protection locked="0"/>
    </xf>
    <xf numFmtId="178" fontId="4" fillId="0" borderId="28" xfId="2" quotePrefix="1" applyNumberFormat="1" applyFont="1" applyBorder="1" applyAlignment="1">
      <alignment horizontal="center" vertical="center"/>
    </xf>
    <xf numFmtId="178" fontId="4" fillId="0" borderId="28" xfId="2" applyNumberFormat="1" applyFont="1" applyBorder="1" applyAlignment="1">
      <alignment horizontal="center" vertical="center"/>
    </xf>
    <xf numFmtId="178" fontId="4" fillId="0" borderId="31" xfId="2" applyNumberFormat="1" applyFont="1" applyBorder="1" applyAlignment="1">
      <alignment horizontal="center" vertical="center"/>
    </xf>
    <xf numFmtId="0" fontId="32" fillId="0" borderId="36" xfId="1" applyFont="1" applyBorder="1" applyAlignment="1" applyProtection="1">
      <alignment horizontal="center" vertical="center" wrapText="1"/>
      <protection locked="0"/>
    </xf>
    <xf numFmtId="0" fontId="4" fillId="0" borderId="28" xfId="2" applyFont="1" applyBorder="1" applyAlignment="1" applyProtection="1">
      <alignment horizontal="center" vertical="center"/>
      <protection locked="0"/>
    </xf>
    <xf numFmtId="0" fontId="4" fillId="0" borderId="28" xfId="2" applyFont="1" applyBorder="1" applyAlignment="1" applyProtection="1">
      <alignment horizontal="center" vertical="center" wrapText="1"/>
      <protection locked="0"/>
    </xf>
    <xf numFmtId="176" fontId="13" fillId="0" borderId="28" xfId="2" quotePrefix="1" applyNumberFormat="1" applyFont="1" applyBorder="1" applyAlignment="1" applyProtection="1">
      <alignment horizontal="center" vertical="center"/>
      <protection locked="0"/>
    </xf>
    <xf numFmtId="176" fontId="13" fillId="0" borderId="28" xfId="2" quotePrefix="1" applyNumberFormat="1" applyFont="1" applyBorder="1" applyAlignment="1" applyProtection="1">
      <alignment horizontal="center" vertical="center" wrapText="1"/>
      <protection locked="0"/>
    </xf>
    <xf numFmtId="176" fontId="13" fillId="0" borderId="29" xfId="2" quotePrefix="1" applyNumberFormat="1" applyFont="1" applyBorder="1" applyAlignment="1" applyProtection="1">
      <alignment horizontal="center" vertical="center" wrapText="1"/>
      <protection locked="0"/>
    </xf>
    <xf numFmtId="177" fontId="13" fillId="0" borderId="30" xfId="1" applyNumberFormat="1" applyFont="1" applyBorder="1" applyAlignment="1">
      <alignment horizontal="center" vertical="center" wrapText="1"/>
    </xf>
    <xf numFmtId="176" fontId="13" fillId="0" borderId="29" xfId="2" applyNumberFormat="1" applyFont="1" applyBorder="1" applyAlignment="1" applyProtection="1">
      <alignment horizontal="center" vertical="center" wrapText="1"/>
      <protection locked="0"/>
    </xf>
    <xf numFmtId="0" fontId="4" fillId="0" borderId="3" xfId="2" applyFont="1" applyBorder="1" applyAlignment="1" applyProtection="1">
      <alignment horizontal="center" vertical="center"/>
      <protection locked="0"/>
    </xf>
    <xf numFmtId="3" fontId="4" fillId="0" borderId="24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/>
    </xf>
    <xf numFmtId="0" fontId="4" fillId="0" borderId="24" xfId="2" quotePrefix="1" applyFont="1" applyBorder="1" applyAlignment="1">
      <alignment horizontal="center" vertical="center" wrapText="1"/>
    </xf>
    <xf numFmtId="0" fontId="33" fillId="0" borderId="11" xfId="2" applyFont="1" applyBorder="1" applyAlignment="1">
      <alignment horizontal="center" vertical="center"/>
    </xf>
    <xf numFmtId="0" fontId="34" fillId="0" borderId="22" xfId="2" applyFont="1" applyBorder="1" applyAlignment="1" applyProtection="1">
      <alignment horizontal="left" vertical="center"/>
      <protection locked="0"/>
    </xf>
    <xf numFmtId="0" fontId="5" fillId="0" borderId="12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20" fillId="0" borderId="22" xfId="2" applyFont="1" applyBorder="1" applyAlignment="1" applyProtection="1">
      <alignment horizontal="left" vertical="center"/>
      <protection locked="0"/>
    </xf>
    <xf numFmtId="0" fontId="19" fillId="0" borderId="12" xfId="2" applyFont="1" applyBorder="1" applyAlignment="1">
      <alignment horizontal="center" vertical="center"/>
    </xf>
    <xf numFmtId="0" fontId="4" fillId="0" borderId="3" xfId="2" applyFont="1" applyBorder="1" applyAlignment="1" applyProtection="1">
      <alignment horizontal="center" vertical="center" wrapText="1"/>
      <protection locked="0"/>
    </xf>
    <xf numFmtId="0" fontId="33" fillId="0" borderId="24" xfId="2" applyFont="1" applyBorder="1" applyAlignment="1">
      <alignment horizontal="center" vertical="center"/>
    </xf>
    <xf numFmtId="0" fontId="34" fillId="0" borderId="13" xfId="2" applyFont="1" applyBorder="1" applyAlignment="1" applyProtection="1">
      <alignment horizontal="left" vertical="center"/>
      <protection locked="0"/>
    </xf>
    <xf numFmtId="0" fontId="5" fillId="0" borderId="14" xfId="2" applyFont="1" applyBorder="1" applyAlignment="1">
      <alignment horizontal="center" vertical="center"/>
    </xf>
    <xf numFmtId="0" fontId="18" fillId="0" borderId="11" xfId="2" applyBorder="1" applyAlignment="1">
      <alignment horizontal="center" vertical="center"/>
    </xf>
    <xf numFmtId="0" fontId="19" fillId="0" borderId="5" xfId="2" applyFont="1" applyBorder="1" applyProtection="1">
      <alignment vertical="center"/>
      <protection locked="0"/>
    </xf>
    <xf numFmtId="0" fontId="19" fillId="0" borderId="24" xfId="2" quotePrefix="1" applyFont="1" applyBorder="1" applyAlignment="1">
      <alignment horizontal="center" vertical="center" wrapText="1"/>
    </xf>
    <xf numFmtId="0" fontId="19" fillId="0" borderId="8" xfId="2" applyFont="1" applyBorder="1" applyAlignment="1" applyProtection="1">
      <alignment horizontal="left" vertical="center"/>
      <protection locked="0"/>
    </xf>
    <xf numFmtId="0" fontId="5" fillId="0" borderId="24" xfId="2" applyFont="1" applyBorder="1" applyAlignment="1">
      <alignment horizontal="center" vertical="center"/>
    </xf>
    <xf numFmtId="0" fontId="5" fillId="0" borderId="13" xfId="2" applyFont="1" applyBorder="1" applyAlignment="1" applyProtection="1">
      <alignment horizontal="left" vertical="center"/>
      <protection locked="0"/>
    </xf>
    <xf numFmtId="0" fontId="19" fillId="0" borderId="24" xfId="2" quotePrefix="1" applyFont="1" applyBorder="1" applyAlignment="1">
      <alignment horizontal="center" vertical="center"/>
    </xf>
    <xf numFmtId="0" fontId="19" fillId="0" borderId="22" xfId="2" applyFont="1" applyBorder="1" applyAlignment="1" applyProtection="1">
      <alignment horizontal="left" vertical="center"/>
      <protection locked="0"/>
    </xf>
    <xf numFmtId="0" fontId="19" fillId="0" borderId="24" xfId="2" quotePrefix="1" applyFont="1" applyBorder="1" applyAlignment="1">
      <alignment horizontal="center" vertical="center" shrinkToFit="1"/>
    </xf>
    <xf numFmtId="3" fontId="24" fillId="0" borderId="28" xfId="2" applyNumberFormat="1" applyFont="1" applyBorder="1" applyAlignment="1" applyProtection="1">
      <alignment horizontal="center" vertical="center"/>
      <protection locked="0"/>
    </xf>
    <xf numFmtId="0" fontId="4" fillId="0" borderId="24" xfId="2" applyFont="1" applyBorder="1" applyAlignment="1">
      <alignment horizontal="center" vertical="center" wrapText="1"/>
    </xf>
    <xf numFmtId="0" fontId="4" fillId="0" borderId="28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>
      <alignment horizontal="center" vertical="center"/>
    </xf>
    <xf numFmtId="0" fontId="5" fillId="0" borderId="11" xfId="2" applyFont="1" applyBorder="1" applyProtection="1">
      <alignment vertical="center"/>
      <protection locked="0"/>
    </xf>
    <xf numFmtId="0" fontId="4" fillId="0" borderId="28" xfId="2" quotePrefix="1" applyFont="1" applyBorder="1" applyAlignment="1" applyProtection="1">
      <alignment horizontal="center" vertical="center" wrapText="1"/>
      <protection locked="0"/>
    </xf>
    <xf numFmtId="0" fontId="4" fillId="0" borderId="28" xfId="2" applyFont="1" applyBorder="1" applyAlignment="1">
      <alignment horizontal="center" vertical="center"/>
    </xf>
    <xf numFmtId="0" fontId="5" fillId="0" borderId="22" xfId="2" applyFont="1" applyBorder="1" applyAlignment="1" applyProtection="1">
      <alignment horizontal="left" vertical="center"/>
      <protection locked="0"/>
    </xf>
    <xf numFmtId="0" fontId="19" fillId="0" borderId="24" xfId="2" applyFont="1" applyBorder="1" applyAlignment="1">
      <alignment horizontal="center" vertical="center" wrapText="1"/>
    </xf>
    <xf numFmtId="0" fontId="19" fillId="0" borderId="3" xfId="2" applyFont="1" applyBorder="1" applyAlignment="1">
      <alignment horizontal="centerContinuous"/>
    </xf>
    <xf numFmtId="0" fontId="19" fillId="0" borderId="4" xfId="2" applyFont="1" applyBorder="1" applyAlignment="1">
      <alignment horizontal="centerContinuous"/>
    </xf>
    <xf numFmtId="0" fontId="20" fillId="0" borderId="2" xfId="2" applyFont="1" applyBorder="1" applyAlignment="1">
      <alignment horizontal="centerContinuous"/>
    </xf>
    <xf numFmtId="0" fontId="20" fillId="0" borderId="2" xfId="2" applyFont="1" applyBorder="1" applyAlignment="1">
      <alignment horizontal="centerContinuous" wrapText="1"/>
    </xf>
    <xf numFmtId="0" fontId="19" fillId="0" borderId="3" xfId="1" applyFont="1" applyBorder="1" applyAlignment="1">
      <alignment horizontal="centerContinuous"/>
    </xf>
    <xf numFmtId="0" fontId="20" fillId="0" borderId="2" xfId="1" applyFont="1" applyBorder="1" applyAlignment="1">
      <alignment horizontal="centerContinuous"/>
    </xf>
    <xf numFmtId="0" fontId="19" fillId="0" borderId="0" xfId="1" applyFont="1" applyAlignment="1">
      <alignment horizontal="right"/>
    </xf>
    <xf numFmtId="0" fontId="19" fillId="0" borderId="1" xfId="1" applyFont="1" applyBorder="1"/>
    <xf numFmtId="0" fontId="35" fillId="0" borderId="0" xfId="1" applyFont="1"/>
    <xf numFmtId="0" fontId="36" fillId="0" borderId="0" xfId="1" applyFont="1"/>
    <xf numFmtId="0" fontId="37" fillId="0" borderId="0" xfId="1" applyFont="1"/>
    <xf numFmtId="0" fontId="37" fillId="0" borderId="0" xfId="1" applyFont="1" applyAlignment="1">
      <alignment horizontal="right"/>
    </xf>
    <xf numFmtId="0" fontId="38" fillId="0" borderId="0" xfId="1" applyFont="1"/>
    <xf numFmtId="0" fontId="20" fillId="3" borderId="24" xfId="2" applyFont="1" applyFill="1" applyBorder="1" applyAlignment="1" applyProtection="1">
      <alignment horizontal="center" vertical="center"/>
      <protection locked="0"/>
    </xf>
    <xf numFmtId="0" fontId="4" fillId="3" borderId="11" xfId="2" applyFont="1" applyFill="1" applyBorder="1" applyAlignment="1">
      <alignment horizontal="center" vertical="center"/>
    </xf>
    <xf numFmtId="0" fontId="20" fillId="3" borderId="11" xfId="2" applyFont="1" applyFill="1" applyBorder="1" applyAlignment="1" applyProtection="1">
      <alignment horizontal="center" vertical="center"/>
      <protection locked="0"/>
    </xf>
    <xf numFmtId="0" fontId="4" fillId="3" borderId="5" xfId="2" applyFont="1" applyFill="1" applyBorder="1" applyAlignment="1">
      <alignment horizontal="center" vertical="center"/>
    </xf>
    <xf numFmtId="0" fontId="32" fillId="3" borderId="36" xfId="1" applyFont="1" applyFill="1" applyBorder="1" applyAlignment="1" applyProtection="1">
      <alignment horizontal="center" vertical="center" wrapText="1"/>
      <protection locked="0"/>
    </xf>
    <xf numFmtId="0" fontId="4" fillId="0" borderId="4" xfId="2" applyFont="1" applyBorder="1" applyAlignment="1">
      <alignment horizontal="center" vertical="center" wrapText="1"/>
    </xf>
    <xf numFmtId="180" fontId="4" fillId="0" borderId="28" xfId="2" applyNumberFormat="1" applyFont="1" applyBorder="1" applyAlignment="1" applyProtection="1">
      <alignment horizontal="center" vertical="center"/>
      <protection locked="0"/>
    </xf>
    <xf numFmtId="0" fontId="4" fillId="0" borderId="28" xfId="2" quotePrefix="1" applyFont="1" applyBorder="1" applyAlignment="1">
      <alignment horizontal="center" vertical="center" wrapText="1"/>
    </xf>
    <xf numFmtId="0" fontId="4" fillId="0" borderId="13" xfId="2" applyFont="1" applyBorder="1" applyProtection="1">
      <alignment vertical="center"/>
      <protection locked="0"/>
    </xf>
    <xf numFmtId="0" fontId="4" fillId="0" borderId="14" xfId="2" applyFont="1" applyBorder="1" applyAlignment="1" applyProtection="1">
      <protection locked="0"/>
    </xf>
    <xf numFmtId="0" fontId="4" fillId="0" borderId="24" xfId="2" applyFont="1" applyBorder="1" applyProtection="1">
      <alignment vertical="center"/>
      <protection locked="0"/>
    </xf>
    <xf numFmtId="0" fontId="4" fillId="0" borderId="28" xfId="2" quotePrefix="1" applyFont="1" applyBorder="1" applyAlignment="1">
      <alignment horizontal="center" vertical="center"/>
    </xf>
    <xf numFmtId="0" fontId="27" fillId="0" borderId="11" xfId="2" applyFont="1" applyBorder="1" applyProtection="1">
      <alignment vertical="center"/>
      <protection locked="0"/>
    </xf>
    <xf numFmtId="0" fontId="26" fillId="0" borderId="1" xfId="1" applyFont="1" applyBorder="1"/>
    <xf numFmtId="176" fontId="13" fillId="3" borderId="37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4" fillId="0" borderId="14" xfId="1" applyFont="1" applyBorder="1" applyAlignment="1" applyProtection="1">
      <alignment vertical="center"/>
      <protection locked="0"/>
    </xf>
    <xf numFmtId="0" fontId="4" fillId="0" borderId="24" xfId="1" applyFont="1" applyBorder="1" applyAlignment="1" applyProtection="1">
      <alignment vertical="center"/>
      <protection locked="0"/>
    </xf>
    <xf numFmtId="0" fontId="42" fillId="0" borderId="8" xfId="1" applyFont="1" applyBorder="1" applyAlignment="1" applyProtection="1">
      <alignment horizontal="left" vertical="center"/>
      <protection locked="0"/>
    </xf>
    <xf numFmtId="0" fontId="4" fillId="0" borderId="12" xfId="1" applyFont="1" applyBorder="1" applyAlignment="1" applyProtection="1">
      <alignment vertical="center"/>
      <protection locked="0"/>
    </xf>
    <xf numFmtId="0" fontId="4" fillId="0" borderId="5" xfId="1" applyFont="1" applyBorder="1" applyAlignment="1" applyProtection="1">
      <alignment vertical="center"/>
      <protection locked="0"/>
    </xf>
    <xf numFmtId="0" fontId="44" fillId="0" borderId="28" xfId="0" applyFont="1" applyBorder="1" applyAlignment="1">
      <alignment horizontal="center" vertical="center"/>
    </xf>
    <xf numFmtId="0" fontId="24" fillId="0" borderId="2" xfId="0" applyFont="1" applyBorder="1"/>
    <xf numFmtId="181" fontId="4" fillId="0" borderId="0" xfId="1" applyNumberFormat="1" applyFont="1"/>
    <xf numFmtId="181" fontId="13" fillId="3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left" vertical="center"/>
      <protection locked="0"/>
    </xf>
    <xf numFmtId="0" fontId="4" fillId="0" borderId="2" xfId="1" applyFont="1" applyBorder="1" applyAlignment="1" applyProtection="1">
      <alignment vertical="center"/>
      <protection locked="0"/>
    </xf>
    <xf numFmtId="0" fontId="4" fillId="0" borderId="28" xfId="1" applyFont="1" applyBorder="1" applyAlignment="1" applyProtection="1">
      <alignment vertical="center"/>
      <protection locked="0"/>
    </xf>
    <xf numFmtId="0" fontId="4" fillId="3" borderId="28" xfId="2" applyFont="1" applyFill="1" applyBorder="1" applyAlignment="1" applyProtection="1">
      <alignment horizontal="center" vertical="center" wrapText="1"/>
      <protection locked="0"/>
    </xf>
    <xf numFmtId="0" fontId="4" fillId="3" borderId="28" xfId="2" applyFont="1" applyFill="1" applyBorder="1" applyAlignment="1" applyProtection="1">
      <alignment horizontal="center" vertical="center" shrinkToFit="1"/>
      <protection locked="0"/>
    </xf>
    <xf numFmtId="49" fontId="4" fillId="0" borderId="28" xfId="2" quotePrefix="1" applyNumberFormat="1" applyFont="1" applyBorder="1" applyAlignment="1" applyProtection="1">
      <alignment horizontal="left" vertical="center" wrapText="1"/>
      <protection locked="0"/>
    </xf>
    <xf numFmtId="0" fontId="4" fillId="0" borderId="24" xfId="2" applyFont="1" applyBorder="1" applyAlignment="1" applyProtection="1">
      <alignment horizontal="left" vertical="center"/>
      <protection locked="0"/>
    </xf>
    <xf numFmtId="0" fontId="4" fillId="0" borderId="13" xfId="2" applyFont="1" applyBorder="1" applyAlignment="1" applyProtection="1">
      <alignment horizontal="left" vertical="center"/>
      <protection locked="0"/>
    </xf>
    <xf numFmtId="0" fontId="4" fillId="0" borderId="14" xfId="2" applyFont="1" applyBorder="1" applyProtection="1">
      <alignment vertical="center"/>
      <protection locked="0"/>
    </xf>
    <xf numFmtId="0" fontId="4" fillId="0" borderId="11" xfId="2" applyFont="1" applyBorder="1" applyAlignment="1" applyProtection="1">
      <alignment horizontal="left" vertical="center"/>
      <protection locked="0"/>
    </xf>
    <xf numFmtId="0" fontId="4" fillId="0" borderId="22" xfId="2" applyFont="1" applyBorder="1" applyAlignment="1" applyProtection="1">
      <alignment horizontal="left" vertical="center"/>
      <protection locked="0"/>
    </xf>
    <xf numFmtId="0" fontId="4" fillId="0" borderId="12" xfId="2" applyFont="1" applyBorder="1" applyProtection="1">
      <alignment vertical="center"/>
      <protection locked="0"/>
    </xf>
    <xf numFmtId="0" fontId="4" fillId="0" borderId="11" xfId="2" applyFont="1" applyBorder="1" applyProtection="1">
      <alignment vertical="center"/>
      <protection locked="0"/>
    </xf>
    <xf numFmtId="0" fontId="4" fillId="0" borderId="5" xfId="2" applyFont="1" applyBorder="1" applyAlignment="1" applyProtection="1">
      <alignment horizontal="left" vertical="center"/>
      <protection locked="0"/>
    </xf>
    <xf numFmtId="0" fontId="7" fillId="0" borderId="8" xfId="2" applyFont="1" applyBorder="1" applyAlignment="1" applyProtection="1">
      <alignment horizontal="left" vertical="center"/>
      <protection locked="0"/>
    </xf>
    <xf numFmtId="0" fontId="4" fillId="0" borderId="6" xfId="2" applyFont="1" applyBorder="1" applyProtection="1">
      <alignment vertical="center"/>
      <protection locked="0"/>
    </xf>
    <xf numFmtId="0" fontId="7" fillId="0" borderId="5" xfId="2" applyFont="1" applyBorder="1" applyProtection="1">
      <alignment vertical="center"/>
      <protection locked="0"/>
    </xf>
    <xf numFmtId="181" fontId="4" fillId="0" borderId="1" xfId="1" applyNumberFormat="1" applyFont="1" applyBorder="1"/>
    <xf numFmtId="176" fontId="13" fillId="0" borderId="29" xfId="1" quotePrefix="1" applyNumberFormat="1" applyFont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12" xfId="2" applyFont="1" applyBorder="1" applyAlignment="1" applyProtection="1">
      <protection locked="0"/>
    </xf>
    <xf numFmtId="0" fontId="4" fillId="0" borderId="8" xfId="2" applyFont="1" applyBorder="1" applyAlignment="1" applyProtection="1">
      <alignment horizontal="left" vertical="center"/>
      <protection locked="0"/>
    </xf>
    <xf numFmtId="0" fontId="4" fillId="0" borderId="6" xfId="2" applyFont="1" applyBorder="1" applyAlignment="1" applyProtection="1">
      <protection locked="0"/>
    </xf>
    <xf numFmtId="0" fontId="4" fillId="0" borderId="0" xfId="2" applyFont="1" applyAlignment="1" applyProtection="1">
      <alignment horizontal="left" vertical="center"/>
      <protection locked="0"/>
    </xf>
    <xf numFmtId="0" fontId="4" fillId="0" borderId="3" xfId="2" applyFont="1" applyBorder="1" applyAlignment="1" applyProtection="1">
      <alignment horizontal="left" vertical="center"/>
      <protection locked="0"/>
    </xf>
    <xf numFmtId="0" fontId="4" fillId="0" borderId="2" xfId="2" applyFont="1" applyBorder="1" applyAlignment="1" applyProtection="1">
      <protection locked="0"/>
    </xf>
    <xf numFmtId="0" fontId="4" fillId="0" borderId="5" xfId="2" applyFont="1" applyBorder="1" applyProtection="1">
      <alignment vertical="center"/>
      <protection locked="0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176" fontId="13" fillId="3" borderId="2" xfId="0" quotePrefix="1" applyNumberFormat="1" applyFont="1" applyFill="1" applyBorder="1" applyAlignment="1" applyProtection="1">
      <alignment horizontal="center" vertical="center"/>
      <protection locked="0"/>
    </xf>
    <xf numFmtId="176" fontId="13" fillId="3" borderId="3" xfId="0" quotePrefix="1" applyNumberFormat="1" applyFont="1" applyFill="1" applyBorder="1" applyAlignment="1" applyProtection="1">
      <alignment horizontal="center" vertical="center" wrapText="1"/>
      <protection locked="0"/>
    </xf>
    <xf numFmtId="176" fontId="13" fillId="0" borderId="37" xfId="0" applyNumberFormat="1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 wrapText="1"/>
    </xf>
    <xf numFmtId="0" fontId="4" fillId="0" borderId="11" xfId="1" applyFont="1" applyBorder="1" applyAlignment="1" applyProtection="1">
      <alignment vertical="center"/>
      <protection locked="0"/>
    </xf>
    <xf numFmtId="0" fontId="34" fillId="0" borderId="24" xfId="2" applyFont="1" applyBorder="1" applyAlignment="1">
      <alignment horizontal="center" vertical="center" wrapText="1"/>
    </xf>
    <xf numFmtId="179" fontId="39" fillId="0" borderId="28" xfId="2" applyNumberFormat="1" applyFont="1" applyBorder="1" applyAlignment="1">
      <alignment horizontal="center" vertical="center"/>
    </xf>
    <xf numFmtId="0" fontId="7" fillId="0" borderId="1" xfId="1" applyFont="1" applyBorder="1"/>
    <xf numFmtId="0" fontId="4" fillId="0" borderId="0" xfId="1" applyFont="1" applyAlignment="1">
      <alignment wrapText="1"/>
    </xf>
    <xf numFmtId="0" fontId="4" fillId="0" borderId="3" xfId="1" applyFont="1" applyBorder="1" applyAlignment="1" applyProtection="1">
      <alignment horizontal="left" vertical="center" wrapText="1"/>
      <protection locked="0"/>
    </xf>
    <xf numFmtId="0" fontId="7" fillId="0" borderId="1" xfId="1" applyFont="1" applyBorder="1" applyAlignment="1">
      <alignment wrapText="1"/>
    </xf>
    <xf numFmtId="176" fontId="4" fillId="0" borderId="1" xfId="1" applyNumberFormat="1" applyFont="1" applyBorder="1"/>
    <xf numFmtId="0" fontId="4" fillId="6" borderId="6" xfId="1" applyFont="1" applyFill="1" applyBorder="1" applyAlignment="1">
      <alignment horizontal="center"/>
    </xf>
    <xf numFmtId="0" fontId="4" fillId="6" borderId="7" xfId="1" applyFont="1" applyFill="1" applyBorder="1" applyAlignment="1">
      <alignment horizontal="center"/>
    </xf>
    <xf numFmtId="0" fontId="4" fillId="6" borderId="8" xfId="1" applyFont="1" applyFill="1" applyBorder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/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4" xfId="1" applyFont="1" applyBorder="1" applyAlignment="1">
      <alignment horizontal="right"/>
    </xf>
    <xf numFmtId="0" fontId="4" fillId="0" borderId="5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9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7" fillId="0" borderId="10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 wrapText="1"/>
    </xf>
    <xf numFmtId="0" fontId="4" fillId="3" borderId="22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176" fontId="4" fillId="0" borderId="15" xfId="1" applyNumberFormat="1" applyFont="1" applyBorder="1" applyAlignment="1">
      <alignment horizontal="center" vertical="center" wrapText="1"/>
    </xf>
    <xf numFmtId="176" fontId="4" fillId="0" borderId="20" xfId="1" applyNumberFormat="1" applyFont="1" applyBorder="1" applyAlignment="1">
      <alignment horizontal="center" vertical="center"/>
    </xf>
    <xf numFmtId="176" fontId="4" fillId="0" borderId="25" xfId="1" applyNumberFormat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24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0" borderId="0" xfId="3" applyFont="1"/>
    <xf numFmtId="0" fontId="4" fillId="0" borderId="0" xfId="3" applyFont="1" applyAlignment="1">
      <alignment horizontal="left" inden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7" fillId="0" borderId="5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left" indent="1"/>
    </xf>
    <xf numFmtId="0" fontId="4" fillId="0" borderId="4" xfId="0" applyFont="1" applyBorder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left"/>
      <protection locked="0"/>
    </xf>
    <xf numFmtId="0" fontId="4" fillId="0" borderId="28" xfId="0" applyFont="1" applyBorder="1" applyAlignment="1">
      <alignment horizontal="center" vertical="center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/>
    </xf>
    <xf numFmtId="0" fontId="4" fillId="4" borderId="6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4" fillId="4" borderId="8" xfId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7" fillId="3" borderId="0" xfId="0" applyFont="1" applyFill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26" fillId="3" borderId="8" xfId="1" applyFont="1" applyFill="1" applyBorder="1" applyAlignment="1">
      <alignment horizontal="center" vertical="center" wrapText="1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7" fillId="0" borderId="1" xfId="2" applyFont="1" applyBorder="1" applyAlignment="1" applyProtection="1">
      <protection locked="0"/>
    </xf>
    <xf numFmtId="0" fontId="4" fillId="0" borderId="1" xfId="2" applyFont="1" applyBorder="1" applyAlignment="1" applyProtection="1">
      <protection locked="0"/>
    </xf>
    <xf numFmtId="0" fontId="4" fillId="0" borderId="6" xfId="1" applyFont="1" applyBorder="1" applyAlignment="1">
      <alignment horizontal="center"/>
    </xf>
    <xf numFmtId="0" fontId="19" fillId="0" borderId="11" xfId="2" applyFont="1" applyBorder="1" applyAlignment="1">
      <alignment horizontal="center" vertical="center" wrapText="1"/>
    </xf>
    <xf numFmtId="0" fontId="19" fillId="0" borderId="24" xfId="2" applyFont="1" applyBorder="1" applyAlignment="1">
      <alignment horizontal="center" vertical="center" wrapText="1"/>
    </xf>
    <xf numFmtId="0" fontId="19" fillId="0" borderId="5" xfId="2" applyFont="1" applyBorder="1" applyAlignment="1">
      <alignment horizontal="center" vertical="center" wrapText="1"/>
    </xf>
    <xf numFmtId="0" fontId="20" fillId="0" borderId="5" xfId="2" applyFont="1" applyBorder="1" applyAlignment="1">
      <alignment horizontal="center" vertical="center" wrapText="1"/>
    </xf>
    <xf numFmtId="0" fontId="20" fillId="0" borderId="11" xfId="2" applyFont="1" applyBorder="1" applyAlignment="1">
      <alignment horizontal="center" vertical="center" wrapText="1"/>
    </xf>
    <xf numFmtId="0" fontId="20" fillId="0" borderId="24" xfId="2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19" fillId="0" borderId="20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 wrapText="1"/>
    </xf>
    <xf numFmtId="0" fontId="19" fillId="0" borderId="26" xfId="1" applyFont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 wrapText="1"/>
    </xf>
    <xf numFmtId="0" fontId="20" fillId="0" borderId="24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/>
    </xf>
    <xf numFmtId="0" fontId="19" fillId="0" borderId="7" xfId="1" applyFont="1" applyBorder="1" applyAlignment="1">
      <alignment horizontal="center"/>
    </xf>
    <xf numFmtId="0" fontId="19" fillId="0" borderId="8" xfId="1" applyFont="1" applyBorder="1" applyAlignment="1">
      <alignment horizontal="center"/>
    </xf>
    <xf numFmtId="0" fontId="20" fillId="0" borderId="6" xfId="1" applyFont="1" applyBorder="1" applyAlignment="1">
      <alignment horizontal="center" shrinkToFit="1"/>
    </xf>
    <xf numFmtId="0" fontId="19" fillId="0" borderId="7" xfId="1" applyFont="1" applyBorder="1" applyAlignment="1">
      <alignment horizontal="center" shrinkToFit="1"/>
    </xf>
    <xf numFmtId="0" fontId="19" fillId="0" borderId="8" xfId="1" applyFont="1" applyBorder="1" applyAlignment="1">
      <alignment horizontal="center" shrinkToFit="1"/>
    </xf>
    <xf numFmtId="0" fontId="19" fillId="0" borderId="14" xfId="1" applyFont="1" applyBorder="1" applyAlignment="1">
      <alignment horizontal="center" shrinkToFit="1"/>
    </xf>
    <xf numFmtId="0" fontId="19" fillId="0" borderId="1" xfId="1" applyFont="1" applyBorder="1" applyAlignment="1">
      <alignment horizontal="center" shrinkToFit="1"/>
    </xf>
    <xf numFmtId="0" fontId="19" fillId="0" borderId="13" xfId="1" applyFont="1" applyBorder="1" applyAlignment="1">
      <alignment horizontal="center" shrinkToFit="1"/>
    </xf>
    <xf numFmtId="0" fontId="19" fillId="0" borderId="9" xfId="1" applyFont="1" applyBorder="1" applyAlignment="1">
      <alignment horizontal="center"/>
    </xf>
    <xf numFmtId="0" fontId="19" fillId="0" borderId="18" xfId="1" applyFont="1" applyBorder="1" applyAlignment="1">
      <alignment horizontal="center"/>
    </xf>
    <xf numFmtId="0" fontId="20" fillId="0" borderId="10" xfId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 wrapText="1"/>
    </xf>
    <xf numFmtId="0" fontId="20" fillId="0" borderId="23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/>
    </xf>
    <xf numFmtId="0" fontId="19" fillId="0" borderId="1" xfId="1" applyFont="1" applyBorder="1" applyAlignment="1" applyProtection="1">
      <alignment horizontal="center"/>
      <protection locked="0"/>
    </xf>
    <xf numFmtId="0" fontId="19" fillId="0" borderId="4" xfId="1" applyFont="1" applyBorder="1" applyAlignment="1">
      <alignment horizontal="right"/>
    </xf>
    <xf numFmtId="0" fontId="19" fillId="0" borderId="6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/>
    </xf>
    <xf numFmtId="0" fontId="19" fillId="0" borderId="13" xfId="1" applyFont="1" applyBorder="1" applyAlignment="1">
      <alignment horizontal="center"/>
    </xf>
    <xf numFmtId="0" fontId="19" fillId="0" borderId="8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181" fontId="4" fillId="0" borderId="15" xfId="1" applyNumberFormat="1" applyFont="1" applyBorder="1" applyAlignment="1">
      <alignment horizontal="center" vertical="center" wrapText="1"/>
    </xf>
    <xf numFmtId="181" fontId="4" fillId="0" borderId="20" xfId="1" applyNumberFormat="1" applyFont="1" applyBorder="1" applyAlignment="1">
      <alignment horizontal="center" vertical="center"/>
    </xf>
    <xf numFmtId="181" fontId="4" fillId="0" borderId="25" xfId="1" applyNumberFormat="1" applyFont="1" applyBorder="1" applyAlignment="1">
      <alignment horizontal="center" vertical="center"/>
    </xf>
  </cellXfs>
  <cellStyles count="4">
    <cellStyle name="標準" xfId="0" builtinId="0"/>
    <cellStyle name="標準 2" xfId="1" xr:uid="{A5D3CF60-432B-4031-801E-F65C04CBC813}"/>
    <cellStyle name="標準 2 2" xfId="3" xr:uid="{6D8A7CF2-95EA-4837-8986-6B7CFAC5573E}"/>
    <cellStyle name="標準 3" xfId="2" xr:uid="{350FFD89-CF12-4590-9C8C-CECF6C9D1CF5}"/>
  </cellStyles>
  <dxfs count="2">
    <dxf>
      <font>
        <strike val="0"/>
        <color theme="0"/>
      </font>
      <border>
        <top style="thin">
          <color theme="0"/>
        </top>
        <vertical/>
        <horizontal/>
      </border>
    </dxf>
    <dxf>
      <font>
        <strike val="0"/>
        <color theme="0"/>
      </font>
      <border>
        <top style="thin">
          <color theme="0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externalLinks/externalLink1.xml" Type="http://schemas.openxmlformats.org/officeDocument/2006/relationships/externalLink"/><Relationship Id="rId16" Target="externalLinks/externalLink2.xml" Type="http://schemas.openxmlformats.org/officeDocument/2006/relationships/externalLink"/><Relationship Id="rId17" Target="externalLinks/externalLink3.xml" Type="http://schemas.openxmlformats.org/officeDocument/2006/relationships/externalLink"/><Relationship Id="rId18" Target="theme/theme1.xml" Type="http://schemas.openxmlformats.org/officeDocument/2006/relationships/theme"/><Relationship Id="rId19" Target="styles.xml" Type="http://schemas.openxmlformats.org/officeDocument/2006/relationships/styles"/><Relationship Id="rId2" Target="worksheets/sheet2.xml" Type="http://schemas.openxmlformats.org/officeDocument/2006/relationships/worksheet"/><Relationship Id="rId20" Target="sharedStrings.xml" Type="http://schemas.openxmlformats.org/officeDocument/2006/relationships/sharedStrings"/><Relationship Id="rId21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 refersTo="#REF!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 refersTo="#REF!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4A20A-5ADC-4320-AE67-A70D96BA2EB6}">
  <sheetPr>
    <tabColor indexed="13"/>
    <pageSetUpPr fitToPage="1"/>
  </sheetPr>
  <dimension ref="A1:AG85"/>
  <sheetViews>
    <sheetView view="pageBreakPreview" zoomScaleNormal="100" zoomScaleSheetLayoutView="100" workbookViewId="0">
      <selection activeCell="A2" sqref="A2:X30"/>
    </sheetView>
  </sheetViews>
  <sheetFormatPr defaultRowHeight="10"/>
  <cols>
    <col min="1" max="1" width="15.90625" style="58" customWidth="1"/>
    <col min="2" max="2" width="3.90625" style="58" bestFit="1" customWidth="1"/>
    <col min="3" max="3" width="38.26953125" style="58" customWidth="1"/>
    <col min="4" max="4" width="13.90625" style="58" bestFit="1" customWidth="1"/>
    <col min="5" max="5" width="20.36328125" style="59" customWidth="1"/>
    <col min="6" max="6" width="13.08984375" style="58" customWidth="1"/>
    <col min="7" max="7" width="7.36328125" style="58" customWidth="1"/>
    <col min="8" max="8" width="8.08984375" style="58" customWidth="1"/>
    <col min="9" max="9" width="10.453125" style="58" bestFit="1" customWidth="1"/>
    <col min="10" max="10" width="7" style="58" bestFit="1" customWidth="1"/>
    <col min="11" max="11" width="6.36328125" style="61" bestFit="1" customWidth="1"/>
    <col min="12" max="12" width="10.08984375" style="58" customWidth="1"/>
    <col min="13" max="14" width="8.453125" style="58" bestFit="1" customWidth="1"/>
    <col min="15" max="15" width="9.90625" style="58" customWidth="1"/>
    <col min="16" max="16" width="12.26953125" style="372" customWidth="1"/>
    <col min="17" max="17" width="11.6328125" style="58" customWidth="1"/>
    <col min="18" max="18" width="6" style="58" customWidth="1"/>
    <col min="19" max="19" width="17.26953125" style="58" customWidth="1"/>
    <col min="20" max="20" width="11" style="58" bestFit="1" customWidth="1"/>
    <col min="21" max="22" width="8.26953125" style="58" bestFit="1" customWidth="1"/>
    <col min="23" max="25" width="8.7265625" style="58"/>
    <col min="26" max="27" width="10.6328125" style="58" customWidth="1"/>
    <col min="28" max="33" width="9" style="58" customWidth="1"/>
    <col min="34" max="256" width="8.7265625" style="58"/>
    <col min="257" max="257" width="15.90625" style="58" customWidth="1"/>
    <col min="258" max="258" width="3.90625" style="58" bestFit="1" customWidth="1"/>
    <col min="259" max="259" width="38.26953125" style="58" customWidth="1"/>
    <col min="260" max="260" width="13.90625" style="58" bestFit="1" customWidth="1"/>
    <col min="261" max="261" width="16.26953125" style="58" customWidth="1"/>
    <col min="262" max="262" width="13.08984375" style="58" customWidth="1"/>
    <col min="263" max="263" width="7.36328125" style="58" customWidth="1"/>
    <col min="264" max="264" width="12.08984375" style="58" bestFit="1" customWidth="1"/>
    <col min="265" max="265" width="10.453125" style="58" bestFit="1" customWidth="1"/>
    <col min="266" max="266" width="7" style="58" bestFit="1" customWidth="1"/>
    <col min="267" max="267" width="5.90625" style="58" bestFit="1" customWidth="1"/>
    <col min="268" max="268" width="8.7265625" style="58" bestFit="1" customWidth="1"/>
    <col min="269" max="270" width="8.453125" style="58" bestFit="1" customWidth="1"/>
    <col min="271" max="271" width="8.6328125" style="58" customWidth="1"/>
    <col min="272" max="272" width="14.36328125" style="58" bestFit="1" customWidth="1"/>
    <col min="273" max="273" width="13.453125" style="58" customWidth="1"/>
    <col min="274" max="274" width="6" style="58" customWidth="1"/>
    <col min="275" max="275" width="17.26953125" style="58" customWidth="1"/>
    <col min="276" max="276" width="11" style="58" bestFit="1" customWidth="1"/>
    <col min="277" max="278" width="8.26953125" style="58" bestFit="1" customWidth="1"/>
    <col min="279" max="512" width="8.7265625" style="58"/>
    <col min="513" max="513" width="15.90625" style="58" customWidth="1"/>
    <col min="514" max="514" width="3.90625" style="58" bestFit="1" customWidth="1"/>
    <col min="515" max="515" width="38.26953125" style="58" customWidth="1"/>
    <col min="516" max="516" width="13.90625" style="58" bestFit="1" customWidth="1"/>
    <col min="517" max="517" width="16.26953125" style="58" customWidth="1"/>
    <col min="518" max="518" width="13.08984375" style="58" customWidth="1"/>
    <col min="519" max="519" width="7.36328125" style="58" customWidth="1"/>
    <col min="520" max="520" width="12.08984375" style="58" bestFit="1" customWidth="1"/>
    <col min="521" max="521" width="10.453125" style="58" bestFit="1" customWidth="1"/>
    <col min="522" max="522" width="7" style="58" bestFit="1" customWidth="1"/>
    <col min="523" max="523" width="5.90625" style="58" bestFit="1" customWidth="1"/>
    <col min="524" max="524" width="8.7265625" style="58" bestFit="1" customWidth="1"/>
    <col min="525" max="526" width="8.453125" style="58" bestFit="1" customWidth="1"/>
    <col min="527" max="527" width="8.6328125" style="58" customWidth="1"/>
    <col min="528" max="528" width="14.36328125" style="58" bestFit="1" customWidth="1"/>
    <col min="529" max="529" width="13.453125" style="58" customWidth="1"/>
    <col min="530" max="530" width="6" style="58" customWidth="1"/>
    <col min="531" max="531" width="17.26953125" style="58" customWidth="1"/>
    <col min="532" max="532" width="11" style="58" bestFit="1" customWidth="1"/>
    <col min="533" max="534" width="8.26953125" style="58" bestFit="1" customWidth="1"/>
    <col min="535" max="768" width="8.7265625" style="58"/>
    <col min="769" max="769" width="15.90625" style="58" customWidth="1"/>
    <col min="770" max="770" width="3.90625" style="58" bestFit="1" customWidth="1"/>
    <col min="771" max="771" width="38.26953125" style="58" customWidth="1"/>
    <col min="772" max="772" width="13.90625" style="58" bestFit="1" customWidth="1"/>
    <col min="773" max="773" width="16.26953125" style="58" customWidth="1"/>
    <col min="774" max="774" width="13.08984375" style="58" customWidth="1"/>
    <col min="775" max="775" width="7.36328125" style="58" customWidth="1"/>
    <col min="776" max="776" width="12.08984375" style="58" bestFit="1" customWidth="1"/>
    <col min="777" max="777" width="10.453125" style="58" bestFit="1" customWidth="1"/>
    <col min="778" max="778" width="7" style="58" bestFit="1" customWidth="1"/>
    <col min="779" max="779" width="5.90625" style="58" bestFit="1" customWidth="1"/>
    <col min="780" max="780" width="8.7265625" style="58" bestFit="1" customWidth="1"/>
    <col min="781" max="782" width="8.453125" style="58" bestFit="1" customWidth="1"/>
    <col min="783" max="783" width="8.6328125" style="58" customWidth="1"/>
    <col min="784" max="784" width="14.36328125" style="58" bestFit="1" customWidth="1"/>
    <col min="785" max="785" width="13.453125" style="58" customWidth="1"/>
    <col min="786" max="786" width="6" style="58" customWidth="1"/>
    <col min="787" max="787" width="17.26953125" style="58" customWidth="1"/>
    <col min="788" max="788" width="11" style="58" bestFit="1" customWidth="1"/>
    <col min="789" max="790" width="8.26953125" style="58" bestFit="1" customWidth="1"/>
    <col min="791" max="1024" width="8.7265625" style="58"/>
    <col min="1025" max="1025" width="15.90625" style="58" customWidth="1"/>
    <col min="1026" max="1026" width="3.90625" style="58" bestFit="1" customWidth="1"/>
    <col min="1027" max="1027" width="38.26953125" style="58" customWidth="1"/>
    <col min="1028" max="1028" width="13.90625" style="58" bestFit="1" customWidth="1"/>
    <col min="1029" max="1029" width="16.26953125" style="58" customWidth="1"/>
    <col min="1030" max="1030" width="13.08984375" style="58" customWidth="1"/>
    <col min="1031" max="1031" width="7.36328125" style="58" customWidth="1"/>
    <col min="1032" max="1032" width="12.08984375" style="58" bestFit="1" customWidth="1"/>
    <col min="1033" max="1033" width="10.453125" style="58" bestFit="1" customWidth="1"/>
    <col min="1034" max="1034" width="7" style="58" bestFit="1" customWidth="1"/>
    <col min="1035" max="1035" width="5.90625" style="58" bestFit="1" customWidth="1"/>
    <col min="1036" max="1036" width="8.7265625" style="58" bestFit="1" customWidth="1"/>
    <col min="1037" max="1038" width="8.453125" style="58" bestFit="1" customWidth="1"/>
    <col min="1039" max="1039" width="8.6328125" style="58" customWidth="1"/>
    <col min="1040" max="1040" width="14.36328125" style="58" bestFit="1" customWidth="1"/>
    <col min="1041" max="1041" width="13.453125" style="58" customWidth="1"/>
    <col min="1042" max="1042" width="6" style="58" customWidth="1"/>
    <col min="1043" max="1043" width="17.26953125" style="58" customWidth="1"/>
    <col min="1044" max="1044" width="11" style="58" bestFit="1" customWidth="1"/>
    <col min="1045" max="1046" width="8.26953125" style="58" bestFit="1" customWidth="1"/>
    <col min="1047" max="1280" width="8.7265625" style="58"/>
    <col min="1281" max="1281" width="15.90625" style="58" customWidth="1"/>
    <col min="1282" max="1282" width="3.90625" style="58" bestFit="1" customWidth="1"/>
    <col min="1283" max="1283" width="38.26953125" style="58" customWidth="1"/>
    <col min="1284" max="1284" width="13.90625" style="58" bestFit="1" customWidth="1"/>
    <col min="1285" max="1285" width="16.26953125" style="58" customWidth="1"/>
    <col min="1286" max="1286" width="13.08984375" style="58" customWidth="1"/>
    <col min="1287" max="1287" width="7.36328125" style="58" customWidth="1"/>
    <col min="1288" max="1288" width="12.08984375" style="58" bestFit="1" customWidth="1"/>
    <col min="1289" max="1289" width="10.453125" style="58" bestFit="1" customWidth="1"/>
    <col min="1290" max="1290" width="7" style="58" bestFit="1" customWidth="1"/>
    <col min="1291" max="1291" width="5.90625" style="58" bestFit="1" customWidth="1"/>
    <col min="1292" max="1292" width="8.7265625" style="58" bestFit="1" customWidth="1"/>
    <col min="1293" max="1294" width="8.453125" style="58" bestFit="1" customWidth="1"/>
    <col min="1295" max="1295" width="8.6328125" style="58" customWidth="1"/>
    <col min="1296" max="1296" width="14.36328125" style="58" bestFit="1" customWidth="1"/>
    <col min="1297" max="1297" width="13.453125" style="58" customWidth="1"/>
    <col min="1298" max="1298" width="6" style="58" customWidth="1"/>
    <col min="1299" max="1299" width="17.26953125" style="58" customWidth="1"/>
    <col min="1300" max="1300" width="11" style="58" bestFit="1" customWidth="1"/>
    <col min="1301" max="1302" width="8.26953125" style="58" bestFit="1" customWidth="1"/>
    <col min="1303" max="1536" width="8.7265625" style="58"/>
    <col min="1537" max="1537" width="15.90625" style="58" customWidth="1"/>
    <col min="1538" max="1538" width="3.90625" style="58" bestFit="1" customWidth="1"/>
    <col min="1539" max="1539" width="38.26953125" style="58" customWidth="1"/>
    <col min="1540" max="1540" width="13.90625" style="58" bestFit="1" customWidth="1"/>
    <col min="1541" max="1541" width="16.26953125" style="58" customWidth="1"/>
    <col min="1542" max="1542" width="13.08984375" style="58" customWidth="1"/>
    <col min="1543" max="1543" width="7.36328125" style="58" customWidth="1"/>
    <col min="1544" max="1544" width="12.08984375" style="58" bestFit="1" customWidth="1"/>
    <col min="1545" max="1545" width="10.453125" style="58" bestFit="1" customWidth="1"/>
    <col min="1546" max="1546" width="7" style="58" bestFit="1" customWidth="1"/>
    <col min="1547" max="1547" width="5.90625" style="58" bestFit="1" customWidth="1"/>
    <col min="1548" max="1548" width="8.7265625" style="58" bestFit="1" customWidth="1"/>
    <col min="1549" max="1550" width="8.453125" style="58" bestFit="1" customWidth="1"/>
    <col min="1551" max="1551" width="8.6328125" style="58" customWidth="1"/>
    <col min="1552" max="1552" width="14.36328125" style="58" bestFit="1" customWidth="1"/>
    <col min="1553" max="1553" width="13.453125" style="58" customWidth="1"/>
    <col min="1554" max="1554" width="6" style="58" customWidth="1"/>
    <col min="1555" max="1555" width="17.26953125" style="58" customWidth="1"/>
    <col min="1556" max="1556" width="11" style="58" bestFit="1" customWidth="1"/>
    <col min="1557" max="1558" width="8.26953125" style="58" bestFit="1" customWidth="1"/>
    <col min="1559" max="1792" width="8.7265625" style="58"/>
    <col min="1793" max="1793" width="15.90625" style="58" customWidth="1"/>
    <col min="1794" max="1794" width="3.90625" style="58" bestFit="1" customWidth="1"/>
    <col min="1795" max="1795" width="38.26953125" style="58" customWidth="1"/>
    <col min="1796" max="1796" width="13.90625" style="58" bestFit="1" customWidth="1"/>
    <col min="1797" max="1797" width="16.26953125" style="58" customWidth="1"/>
    <col min="1798" max="1798" width="13.08984375" style="58" customWidth="1"/>
    <col min="1799" max="1799" width="7.36328125" style="58" customWidth="1"/>
    <col min="1800" max="1800" width="12.08984375" style="58" bestFit="1" customWidth="1"/>
    <col min="1801" max="1801" width="10.453125" style="58" bestFit="1" customWidth="1"/>
    <col min="1802" max="1802" width="7" style="58" bestFit="1" customWidth="1"/>
    <col min="1803" max="1803" width="5.90625" style="58" bestFit="1" customWidth="1"/>
    <col min="1804" max="1804" width="8.7265625" style="58" bestFit="1" customWidth="1"/>
    <col min="1805" max="1806" width="8.453125" style="58" bestFit="1" customWidth="1"/>
    <col min="1807" max="1807" width="8.6328125" style="58" customWidth="1"/>
    <col min="1808" max="1808" width="14.36328125" style="58" bestFit="1" customWidth="1"/>
    <col min="1809" max="1809" width="13.453125" style="58" customWidth="1"/>
    <col min="1810" max="1810" width="6" style="58" customWidth="1"/>
    <col min="1811" max="1811" width="17.26953125" style="58" customWidth="1"/>
    <col min="1812" max="1812" width="11" style="58" bestFit="1" customWidth="1"/>
    <col min="1813" max="1814" width="8.26953125" style="58" bestFit="1" customWidth="1"/>
    <col min="1815" max="2048" width="8.7265625" style="58"/>
    <col min="2049" max="2049" width="15.90625" style="58" customWidth="1"/>
    <col min="2050" max="2050" width="3.90625" style="58" bestFit="1" customWidth="1"/>
    <col min="2051" max="2051" width="38.26953125" style="58" customWidth="1"/>
    <col min="2052" max="2052" width="13.90625" style="58" bestFit="1" customWidth="1"/>
    <col min="2053" max="2053" width="16.26953125" style="58" customWidth="1"/>
    <col min="2054" max="2054" width="13.08984375" style="58" customWidth="1"/>
    <col min="2055" max="2055" width="7.36328125" style="58" customWidth="1"/>
    <col min="2056" max="2056" width="12.08984375" style="58" bestFit="1" customWidth="1"/>
    <col min="2057" max="2057" width="10.453125" style="58" bestFit="1" customWidth="1"/>
    <col min="2058" max="2058" width="7" style="58" bestFit="1" customWidth="1"/>
    <col min="2059" max="2059" width="5.90625" style="58" bestFit="1" customWidth="1"/>
    <col min="2060" max="2060" width="8.7265625" style="58" bestFit="1" customWidth="1"/>
    <col min="2061" max="2062" width="8.453125" style="58" bestFit="1" customWidth="1"/>
    <col min="2063" max="2063" width="8.6328125" style="58" customWidth="1"/>
    <col min="2064" max="2064" width="14.36328125" style="58" bestFit="1" customWidth="1"/>
    <col min="2065" max="2065" width="13.453125" style="58" customWidth="1"/>
    <col min="2066" max="2066" width="6" style="58" customWidth="1"/>
    <col min="2067" max="2067" width="17.26953125" style="58" customWidth="1"/>
    <col min="2068" max="2068" width="11" style="58" bestFit="1" customWidth="1"/>
    <col min="2069" max="2070" width="8.26953125" style="58" bestFit="1" customWidth="1"/>
    <col min="2071" max="2304" width="8.7265625" style="58"/>
    <col min="2305" max="2305" width="15.90625" style="58" customWidth="1"/>
    <col min="2306" max="2306" width="3.90625" style="58" bestFit="1" customWidth="1"/>
    <col min="2307" max="2307" width="38.26953125" style="58" customWidth="1"/>
    <col min="2308" max="2308" width="13.90625" style="58" bestFit="1" customWidth="1"/>
    <col min="2309" max="2309" width="16.26953125" style="58" customWidth="1"/>
    <col min="2310" max="2310" width="13.08984375" style="58" customWidth="1"/>
    <col min="2311" max="2311" width="7.36328125" style="58" customWidth="1"/>
    <col min="2312" max="2312" width="12.08984375" style="58" bestFit="1" customWidth="1"/>
    <col min="2313" max="2313" width="10.453125" style="58" bestFit="1" customWidth="1"/>
    <col min="2314" max="2314" width="7" style="58" bestFit="1" customWidth="1"/>
    <col min="2315" max="2315" width="5.90625" style="58" bestFit="1" customWidth="1"/>
    <col min="2316" max="2316" width="8.7265625" style="58" bestFit="1" customWidth="1"/>
    <col min="2317" max="2318" width="8.453125" style="58" bestFit="1" customWidth="1"/>
    <col min="2319" max="2319" width="8.6328125" style="58" customWidth="1"/>
    <col min="2320" max="2320" width="14.36328125" style="58" bestFit="1" customWidth="1"/>
    <col min="2321" max="2321" width="13.453125" style="58" customWidth="1"/>
    <col min="2322" max="2322" width="6" style="58" customWidth="1"/>
    <col min="2323" max="2323" width="17.26953125" style="58" customWidth="1"/>
    <col min="2324" max="2324" width="11" style="58" bestFit="1" customWidth="1"/>
    <col min="2325" max="2326" width="8.26953125" style="58" bestFit="1" customWidth="1"/>
    <col min="2327" max="2560" width="8.7265625" style="58"/>
    <col min="2561" max="2561" width="15.90625" style="58" customWidth="1"/>
    <col min="2562" max="2562" width="3.90625" style="58" bestFit="1" customWidth="1"/>
    <col min="2563" max="2563" width="38.26953125" style="58" customWidth="1"/>
    <col min="2564" max="2564" width="13.90625" style="58" bestFit="1" customWidth="1"/>
    <col min="2565" max="2565" width="16.26953125" style="58" customWidth="1"/>
    <col min="2566" max="2566" width="13.08984375" style="58" customWidth="1"/>
    <col min="2567" max="2567" width="7.36328125" style="58" customWidth="1"/>
    <col min="2568" max="2568" width="12.08984375" style="58" bestFit="1" customWidth="1"/>
    <col min="2569" max="2569" width="10.453125" style="58" bestFit="1" customWidth="1"/>
    <col min="2570" max="2570" width="7" style="58" bestFit="1" customWidth="1"/>
    <col min="2571" max="2571" width="5.90625" style="58" bestFit="1" customWidth="1"/>
    <col min="2572" max="2572" width="8.7265625" style="58" bestFit="1" customWidth="1"/>
    <col min="2573" max="2574" width="8.453125" style="58" bestFit="1" customWidth="1"/>
    <col min="2575" max="2575" width="8.6328125" style="58" customWidth="1"/>
    <col min="2576" max="2576" width="14.36328125" style="58" bestFit="1" customWidth="1"/>
    <col min="2577" max="2577" width="13.453125" style="58" customWidth="1"/>
    <col min="2578" max="2578" width="6" style="58" customWidth="1"/>
    <col min="2579" max="2579" width="17.26953125" style="58" customWidth="1"/>
    <col min="2580" max="2580" width="11" style="58" bestFit="1" customWidth="1"/>
    <col min="2581" max="2582" width="8.26953125" style="58" bestFit="1" customWidth="1"/>
    <col min="2583" max="2816" width="8.7265625" style="58"/>
    <col min="2817" max="2817" width="15.90625" style="58" customWidth="1"/>
    <col min="2818" max="2818" width="3.90625" style="58" bestFit="1" customWidth="1"/>
    <col min="2819" max="2819" width="38.26953125" style="58" customWidth="1"/>
    <col min="2820" max="2820" width="13.90625" style="58" bestFit="1" customWidth="1"/>
    <col min="2821" max="2821" width="16.26953125" style="58" customWidth="1"/>
    <col min="2822" max="2822" width="13.08984375" style="58" customWidth="1"/>
    <col min="2823" max="2823" width="7.36328125" style="58" customWidth="1"/>
    <col min="2824" max="2824" width="12.08984375" style="58" bestFit="1" customWidth="1"/>
    <col min="2825" max="2825" width="10.453125" style="58" bestFit="1" customWidth="1"/>
    <col min="2826" max="2826" width="7" style="58" bestFit="1" customWidth="1"/>
    <col min="2827" max="2827" width="5.90625" style="58" bestFit="1" customWidth="1"/>
    <col min="2828" max="2828" width="8.7265625" style="58" bestFit="1" customWidth="1"/>
    <col min="2829" max="2830" width="8.453125" style="58" bestFit="1" customWidth="1"/>
    <col min="2831" max="2831" width="8.6328125" style="58" customWidth="1"/>
    <col min="2832" max="2832" width="14.36328125" style="58" bestFit="1" customWidth="1"/>
    <col min="2833" max="2833" width="13.453125" style="58" customWidth="1"/>
    <col min="2834" max="2834" width="6" style="58" customWidth="1"/>
    <col min="2835" max="2835" width="17.26953125" style="58" customWidth="1"/>
    <col min="2836" max="2836" width="11" style="58" bestFit="1" customWidth="1"/>
    <col min="2837" max="2838" width="8.26953125" style="58" bestFit="1" customWidth="1"/>
    <col min="2839" max="3072" width="8.7265625" style="58"/>
    <col min="3073" max="3073" width="15.90625" style="58" customWidth="1"/>
    <col min="3074" max="3074" width="3.90625" style="58" bestFit="1" customWidth="1"/>
    <col min="3075" max="3075" width="38.26953125" style="58" customWidth="1"/>
    <col min="3076" max="3076" width="13.90625" style="58" bestFit="1" customWidth="1"/>
    <col min="3077" max="3077" width="16.26953125" style="58" customWidth="1"/>
    <col min="3078" max="3078" width="13.08984375" style="58" customWidth="1"/>
    <col min="3079" max="3079" width="7.36328125" style="58" customWidth="1"/>
    <col min="3080" max="3080" width="12.08984375" style="58" bestFit="1" customWidth="1"/>
    <col min="3081" max="3081" width="10.453125" style="58" bestFit="1" customWidth="1"/>
    <col min="3082" max="3082" width="7" style="58" bestFit="1" customWidth="1"/>
    <col min="3083" max="3083" width="5.90625" style="58" bestFit="1" customWidth="1"/>
    <col min="3084" max="3084" width="8.7265625" style="58" bestFit="1" customWidth="1"/>
    <col min="3085" max="3086" width="8.453125" style="58" bestFit="1" customWidth="1"/>
    <col min="3087" max="3087" width="8.6328125" style="58" customWidth="1"/>
    <col min="3088" max="3088" width="14.36328125" style="58" bestFit="1" customWidth="1"/>
    <col min="3089" max="3089" width="13.453125" style="58" customWidth="1"/>
    <col min="3090" max="3090" width="6" style="58" customWidth="1"/>
    <col min="3091" max="3091" width="17.26953125" style="58" customWidth="1"/>
    <col min="3092" max="3092" width="11" style="58" bestFit="1" customWidth="1"/>
    <col min="3093" max="3094" width="8.26953125" style="58" bestFit="1" customWidth="1"/>
    <col min="3095" max="3328" width="8.7265625" style="58"/>
    <col min="3329" max="3329" width="15.90625" style="58" customWidth="1"/>
    <col min="3330" max="3330" width="3.90625" style="58" bestFit="1" customWidth="1"/>
    <col min="3331" max="3331" width="38.26953125" style="58" customWidth="1"/>
    <col min="3332" max="3332" width="13.90625" style="58" bestFit="1" customWidth="1"/>
    <col min="3333" max="3333" width="16.26953125" style="58" customWidth="1"/>
    <col min="3334" max="3334" width="13.08984375" style="58" customWidth="1"/>
    <col min="3335" max="3335" width="7.36328125" style="58" customWidth="1"/>
    <col min="3336" max="3336" width="12.08984375" style="58" bestFit="1" customWidth="1"/>
    <col min="3337" max="3337" width="10.453125" style="58" bestFit="1" customWidth="1"/>
    <col min="3338" max="3338" width="7" style="58" bestFit="1" customWidth="1"/>
    <col min="3339" max="3339" width="5.90625" style="58" bestFit="1" customWidth="1"/>
    <col min="3340" max="3340" width="8.7265625" style="58" bestFit="1" customWidth="1"/>
    <col min="3341" max="3342" width="8.453125" style="58" bestFit="1" customWidth="1"/>
    <col min="3343" max="3343" width="8.6328125" style="58" customWidth="1"/>
    <col min="3344" max="3344" width="14.36328125" style="58" bestFit="1" customWidth="1"/>
    <col min="3345" max="3345" width="13.453125" style="58" customWidth="1"/>
    <col min="3346" max="3346" width="6" style="58" customWidth="1"/>
    <col min="3347" max="3347" width="17.26953125" style="58" customWidth="1"/>
    <col min="3348" max="3348" width="11" style="58" bestFit="1" customWidth="1"/>
    <col min="3349" max="3350" width="8.26953125" style="58" bestFit="1" customWidth="1"/>
    <col min="3351" max="3584" width="8.7265625" style="58"/>
    <col min="3585" max="3585" width="15.90625" style="58" customWidth="1"/>
    <col min="3586" max="3586" width="3.90625" style="58" bestFit="1" customWidth="1"/>
    <col min="3587" max="3587" width="38.26953125" style="58" customWidth="1"/>
    <col min="3588" max="3588" width="13.90625" style="58" bestFit="1" customWidth="1"/>
    <col min="3589" max="3589" width="16.26953125" style="58" customWidth="1"/>
    <col min="3590" max="3590" width="13.08984375" style="58" customWidth="1"/>
    <col min="3591" max="3591" width="7.36328125" style="58" customWidth="1"/>
    <col min="3592" max="3592" width="12.08984375" style="58" bestFit="1" customWidth="1"/>
    <col min="3593" max="3593" width="10.453125" style="58" bestFit="1" customWidth="1"/>
    <col min="3594" max="3594" width="7" style="58" bestFit="1" customWidth="1"/>
    <col min="3595" max="3595" width="5.90625" style="58" bestFit="1" customWidth="1"/>
    <col min="3596" max="3596" width="8.7265625" style="58" bestFit="1" customWidth="1"/>
    <col min="3597" max="3598" width="8.453125" style="58" bestFit="1" customWidth="1"/>
    <col min="3599" max="3599" width="8.6328125" style="58" customWidth="1"/>
    <col min="3600" max="3600" width="14.36328125" style="58" bestFit="1" customWidth="1"/>
    <col min="3601" max="3601" width="13.453125" style="58" customWidth="1"/>
    <col min="3602" max="3602" width="6" style="58" customWidth="1"/>
    <col min="3603" max="3603" width="17.26953125" style="58" customWidth="1"/>
    <col min="3604" max="3604" width="11" style="58" bestFit="1" customWidth="1"/>
    <col min="3605" max="3606" width="8.26953125" style="58" bestFit="1" customWidth="1"/>
    <col min="3607" max="3840" width="8.7265625" style="58"/>
    <col min="3841" max="3841" width="15.90625" style="58" customWidth="1"/>
    <col min="3842" max="3842" width="3.90625" style="58" bestFit="1" customWidth="1"/>
    <col min="3843" max="3843" width="38.26953125" style="58" customWidth="1"/>
    <col min="3844" max="3844" width="13.90625" style="58" bestFit="1" customWidth="1"/>
    <col min="3845" max="3845" width="16.26953125" style="58" customWidth="1"/>
    <col min="3846" max="3846" width="13.08984375" style="58" customWidth="1"/>
    <col min="3847" max="3847" width="7.36328125" style="58" customWidth="1"/>
    <col min="3848" max="3848" width="12.08984375" style="58" bestFit="1" customWidth="1"/>
    <col min="3849" max="3849" width="10.453125" style="58" bestFit="1" customWidth="1"/>
    <col min="3850" max="3850" width="7" style="58" bestFit="1" customWidth="1"/>
    <col min="3851" max="3851" width="5.90625" style="58" bestFit="1" customWidth="1"/>
    <col min="3852" max="3852" width="8.7265625" style="58" bestFit="1" customWidth="1"/>
    <col min="3853" max="3854" width="8.453125" style="58" bestFit="1" customWidth="1"/>
    <col min="3855" max="3855" width="8.6328125" style="58" customWidth="1"/>
    <col min="3856" max="3856" width="14.36328125" style="58" bestFit="1" customWidth="1"/>
    <col min="3857" max="3857" width="13.453125" style="58" customWidth="1"/>
    <col min="3858" max="3858" width="6" style="58" customWidth="1"/>
    <col min="3859" max="3859" width="17.26953125" style="58" customWidth="1"/>
    <col min="3860" max="3860" width="11" style="58" bestFit="1" customWidth="1"/>
    <col min="3861" max="3862" width="8.26953125" style="58" bestFit="1" customWidth="1"/>
    <col min="3863" max="4096" width="8.7265625" style="58"/>
    <col min="4097" max="4097" width="15.90625" style="58" customWidth="1"/>
    <col min="4098" max="4098" width="3.90625" style="58" bestFit="1" customWidth="1"/>
    <col min="4099" max="4099" width="38.26953125" style="58" customWidth="1"/>
    <col min="4100" max="4100" width="13.90625" style="58" bestFit="1" customWidth="1"/>
    <col min="4101" max="4101" width="16.26953125" style="58" customWidth="1"/>
    <col min="4102" max="4102" width="13.08984375" style="58" customWidth="1"/>
    <col min="4103" max="4103" width="7.36328125" style="58" customWidth="1"/>
    <col min="4104" max="4104" width="12.08984375" style="58" bestFit="1" customWidth="1"/>
    <col min="4105" max="4105" width="10.453125" style="58" bestFit="1" customWidth="1"/>
    <col min="4106" max="4106" width="7" style="58" bestFit="1" customWidth="1"/>
    <col min="4107" max="4107" width="5.90625" style="58" bestFit="1" customWidth="1"/>
    <col min="4108" max="4108" width="8.7265625" style="58" bestFit="1" customWidth="1"/>
    <col min="4109" max="4110" width="8.453125" style="58" bestFit="1" customWidth="1"/>
    <col min="4111" max="4111" width="8.6328125" style="58" customWidth="1"/>
    <col min="4112" max="4112" width="14.36328125" style="58" bestFit="1" customWidth="1"/>
    <col min="4113" max="4113" width="13.453125" style="58" customWidth="1"/>
    <col min="4114" max="4114" width="6" style="58" customWidth="1"/>
    <col min="4115" max="4115" width="17.26953125" style="58" customWidth="1"/>
    <col min="4116" max="4116" width="11" style="58" bestFit="1" customWidth="1"/>
    <col min="4117" max="4118" width="8.26953125" style="58" bestFit="1" customWidth="1"/>
    <col min="4119" max="4352" width="8.7265625" style="58"/>
    <col min="4353" max="4353" width="15.90625" style="58" customWidth="1"/>
    <col min="4354" max="4354" width="3.90625" style="58" bestFit="1" customWidth="1"/>
    <col min="4355" max="4355" width="38.26953125" style="58" customWidth="1"/>
    <col min="4356" max="4356" width="13.90625" style="58" bestFit="1" customWidth="1"/>
    <col min="4357" max="4357" width="16.26953125" style="58" customWidth="1"/>
    <col min="4358" max="4358" width="13.08984375" style="58" customWidth="1"/>
    <col min="4359" max="4359" width="7.36328125" style="58" customWidth="1"/>
    <col min="4360" max="4360" width="12.08984375" style="58" bestFit="1" customWidth="1"/>
    <col min="4361" max="4361" width="10.453125" style="58" bestFit="1" customWidth="1"/>
    <col min="4362" max="4362" width="7" style="58" bestFit="1" customWidth="1"/>
    <col min="4363" max="4363" width="5.90625" style="58" bestFit="1" customWidth="1"/>
    <col min="4364" max="4364" width="8.7265625" style="58" bestFit="1" customWidth="1"/>
    <col min="4365" max="4366" width="8.453125" style="58" bestFit="1" customWidth="1"/>
    <col min="4367" max="4367" width="8.6328125" style="58" customWidth="1"/>
    <col min="4368" max="4368" width="14.36328125" style="58" bestFit="1" customWidth="1"/>
    <col min="4369" max="4369" width="13.453125" style="58" customWidth="1"/>
    <col min="4370" max="4370" width="6" style="58" customWidth="1"/>
    <col min="4371" max="4371" width="17.26953125" style="58" customWidth="1"/>
    <col min="4372" max="4372" width="11" style="58" bestFit="1" customWidth="1"/>
    <col min="4373" max="4374" width="8.26953125" style="58" bestFit="1" customWidth="1"/>
    <col min="4375" max="4608" width="8.7265625" style="58"/>
    <col min="4609" max="4609" width="15.90625" style="58" customWidth="1"/>
    <col min="4610" max="4610" width="3.90625" style="58" bestFit="1" customWidth="1"/>
    <col min="4611" max="4611" width="38.26953125" style="58" customWidth="1"/>
    <col min="4612" max="4612" width="13.90625" style="58" bestFit="1" customWidth="1"/>
    <col min="4613" max="4613" width="16.26953125" style="58" customWidth="1"/>
    <col min="4614" max="4614" width="13.08984375" style="58" customWidth="1"/>
    <col min="4615" max="4615" width="7.36328125" style="58" customWidth="1"/>
    <col min="4616" max="4616" width="12.08984375" style="58" bestFit="1" customWidth="1"/>
    <col min="4617" max="4617" width="10.453125" style="58" bestFit="1" customWidth="1"/>
    <col min="4618" max="4618" width="7" style="58" bestFit="1" customWidth="1"/>
    <col min="4619" max="4619" width="5.90625" style="58" bestFit="1" customWidth="1"/>
    <col min="4620" max="4620" width="8.7265625" style="58" bestFit="1" customWidth="1"/>
    <col min="4621" max="4622" width="8.453125" style="58" bestFit="1" customWidth="1"/>
    <col min="4623" max="4623" width="8.6328125" style="58" customWidth="1"/>
    <col min="4624" max="4624" width="14.36328125" style="58" bestFit="1" customWidth="1"/>
    <col min="4625" max="4625" width="13.453125" style="58" customWidth="1"/>
    <col min="4626" max="4626" width="6" style="58" customWidth="1"/>
    <col min="4627" max="4627" width="17.26953125" style="58" customWidth="1"/>
    <col min="4628" max="4628" width="11" style="58" bestFit="1" customWidth="1"/>
    <col min="4629" max="4630" width="8.26953125" style="58" bestFit="1" customWidth="1"/>
    <col min="4631" max="4864" width="8.7265625" style="58"/>
    <col min="4865" max="4865" width="15.90625" style="58" customWidth="1"/>
    <col min="4866" max="4866" width="3.90625" style="58" bestFit="1" customWidth="1"/>
    <col min="4867" max="4867" width="38.26953125" style="58" customWidth="1"/>
    <col min="4868" max="4868" width="13.90625" style="58" bestFit="1" customWidth="1"/>
    <col min="4869" max="4869" width="16.26953125" style="58" customWidth="1"/>
    <col min="4870" max="4870" width="13.08984375" style="58" customWidth="1"/>
    <col min="4871" max="4871" width="7.36328125" style="58" customWidth="1"/>
    <col min="4872" max="4872" width="12.08984375" style="58" bestFit="1" customWidth="1"/>
    <col min="4873" max="4873" width="10.453125" style="58" bestFit="1" customWidth="1"/>
    <col min="4874" max="4874" width="7" style="58" bestFit="1" customWidth="1"/>
    <col min="4875" max="4875" width="5.90625" style="58" bestFit="1" customWidth="1"/>
    <col min="4876" max="4876" width="8.7265625" style="58" bestFit="1" customWidth="1"/>
    <col min="4877" max="4878" width="8.453125" style="58" bestFit="1" customWidth="1"/>
    <col min="4879" max="4879" width="8.6328125" style="58" customWidth="1"/>
    <col min="4880" max="4880" width="14.36328125" style="58" bestFit="1" customWidth="1"/>
    <col min="4881" max="4881" width="13.453125" style="58" customWidth="1"/>
    <col min="4882" max="4882" width="6" style="58" customWidth="1"/>
    <col min="4883" max="4883" width="17.26953125" style="58" customWidth="1"/>
    <col min="4884" max="4884" width="11" style="58" bestFit="1" customWidth="1"/>
    <col min="4885" max="4886" width="8.26953125" style="58" bestFit="1" customWidth="1"/>
    <col min="4887" max="5120" width="8.7265625" style="58"/>
    <col min="5121" max="5121" width="15.90625" style="58" customWidth="1"/>
    <col min="5122" max="5122" width="3.90625" style="58" bestFit="1" customWidth="1"/>
    <col min="5123" max="5123" width="38.26953125" style="58" customWidth="1"/>
    <col min="5124" max="5124" width="13.90625" style="58" bestFit="1" customWidth="1"/>
    <col min="5125" max="5125" width="16.26953125" style="58" customWidth="1"/>
    <col min="5126" max="5126" width="13.08984375" style="58" customWidth="1"/>
    <col min="5127" max="5127" width="7.36328125" style="58" customWidth="1"/>
    <col min="5128" max="5128" width="12.08984375" style="58" bestFit="1" customWidth="1"/>
    <col min="5129" max="5129" width="10.453125" style="58" bestFit="1" customWidth="1"/>
    <col min="5130" max="5130" width="7" style="58" bestFit="1" customWidth="1"/>
    <col min="5131" max="5131" width="5.90625" style="58" bestFit="1" customWidth="1"/>
    <col min="5132" max="5132" width="8.7265625" style="58" bestFit="1" customWidth="1"/>
    <col min="5133" max="5134" width="8.453125" style="58" bestFit="1" customWidth="1"/>
    <col min="5135" max="5135" width="8.6328125" style="58" customWidth="1"/>
    <col min="5136" max="5136" width="14.36328125" style="58" bestFit="1" customWidth="1"/>
    <col min="5137" max="5137" width="13.453125" style="58" customWidth="1"/>
    <col min="5138" max="5138" width="6" style="58" customWidth="1"/>
    <col min="5139" max="5139" width="17.26953125" style="58" customWidth="1"/>
    <col min="5140" max="5140" width="11" style="58" bestFit="1" customWidth="1"/>
    <col min="5141" max="5142" width="8.26953125" style="58" bestFit="1" customWidth="1"/>
    <col min="5143" max="5376" width="8.7265625" style="58"/>
    <col min="5377" max="5377" width="15.90625" style="58" customWidth="1"/>
    <col min="5378" max="5378" width="3.90625" style="58" bestFit="1" customWidth="1"/>
    <col min="5379" max="5379" width="38.26953125" style="58" customWidth="1"/>
    <col min="5380" max="5380" width="13.90625" style="58" bestFit="1" customWidth="1"/>
    <col min="5381" max="5381" width="16.26953125" style="58" customWidth="1"/>
    <col min="5382" max="5382" width="13.08984375" style="58" customWidth="1"/>
    <col min="5383" max="5383" width="7.36328125" style="58" customWidth="1"/>
    <col min="5384" max="5384" width="12.08984375" style="58" bestFit="1" customWidth="1"/>
    <col min="5385" max="5385" width="10.453125" style="58" bestFit="1" customWidth="1"/>
    <col min="5386" max="5386" width="7" style="58" bestFit="1" customWidth="1"/>
    <col min="5387" max="5387" width="5.90625" style="58" bestFit="1" customWidth="1"/>
    <col min="5388" max="5388" width="8.7265625" style="58" bestFit="1" customWidth="1"/>
    <col min="5389" max="5390" width="8.453125" style="58" bestFit="1" customWidth="1"/>
    <col min="5391" max="5391" width="8.6328125" style="58" customWidth="1"/>
    <col min="5392" max="5392" width="14.36328125" style="58" bestFit="1" customWidth="1"/>
    <col min="5393" max="5393" width="13.453125" style="58" customWidth="1"/>
    <col min="5394" max="5394" width="6" style="58" customWidth="1"/>
    <col min="5395" max="5395" width="17.26953125" style="58" customWidth="1"/>
    <col min="5396" max="5396" width="11" style="58" bestFit="1" customWidth="1"/>
    <col min="5397" max="5398" width="8.26953125" style="58" bestFit="1" customWidth="1"/>
    <col min="5399" max="5632" width="8.7265625" style="58"/>
    <col min="5633" max="5633" width="15.90625" style="58" customWidth="1"/>
    <col min="5634" max="5634" width="3.90625" style="58" bestFit="1" customWidth="1"/>
    <col min="5635" max="5635" width="38.26953125" style="58" customWidth="1"/>
    <col min="5636" max="5636" width="13.90625" style="58" bestFit="1" customWidth="1"/>
    <col min="5637" max="5637" width="16.26953125" style="58" customWidth="1"/>
    <col min="5638" max="5638" width="13.08984375" style="58" customWidth="1"/>
    <col min="5639" max="5639" width="7.36328125" style="58" customWidth="1"/>
    <col min="5640" max="5640" width="12.08984375" style="58" bestFit="1" customWidth="1"/>
    <col min="5641" max="5641" width="10.453125" style="58" bestFit="1" customWidth="1"/>
    <col min="5642" max="5642" width="7" style="58" bestFit="1" customWidth="1"/>
    <col min="5643" max="5643" width="5.90625" style="58" bestFit="1" customWidth="1"/>
    <col min="5644" max="5644" width="8.7265625" style="58" bestFit="1" customWidth="1"/>
    <col min="5645" max="5646" width="8.453125" style="58" bestFit="1" customWidth="1"/>
    <col min="5647" max="5647" width="8.6328125" style="58" customWidth="1"/>
    <col min="5648" max="5648" width="14.36328125" style="58" bestFit="1" customWidth="1"/>
    <col min="5649" max="5649" width="13.453125" style="58" customWidth="1"/>
    <col min="5650" max="5650" width="6" style="58" customWidth="1"/>
    <col min="5651" max="5651" width="17.26953125" style="58" customWidth="1"/>
    <col min="5652" max="5652" width="11" style="58" bestFit="1" customWidth="1"/>
    <col min="5653" max="5654" width="8.26953125" style="58" bestFit="1" customWidth="1"/>
    <col min="5655" max="5888" width="8.7265625" style="58"/>
    <col min="5889" max="5889" width="15.90625" style="58" customWidth="1"/>
    <col min="5890" max="5890" width="3.90625" style="58" bestFit="1" customWidth="1"/>
    <col min="5891" max="5891" width="38.26953125" style="58" customWidth="1"/>
    <col min="5892" max="5892" width="13.90625" style="58" bestFit="1" customWidth="1"/>
    <col min="5893" max="5893" width="16.26953125" style="58" customWidth="1"/>
    <col min="5894" max="5894" width="13.08984375" style="58" customWidth="1"/>
    <col min="5895" max="5895" width="7.36328125" style="58" customWidth="1"/>
    <col min="5896" max="5896" width="12.08984375" style="58" bestFit="1" customWidth="1"/>
    <col min="5897" max="5897" width="10.453125" style="58" bestFit="1" customWidth="1"/>
    <col min="5898" max="5898" width="7" style="58" bestFit="1" customWidth="1"/>
    <col min="5899" max="5899" width="5.90625" style="58" bestFit="1" customWidth="1"/>
    <col min="5900" max="5900" width="8.7265625" style="58" bestFit="1" customWidth="1"/>
    <col min="5901" max="5902" width="8.453125" style="58" bestFit="1" customWidth="1"/>
    <col min="5903" max="5903" width="8.6328125" style="58" customWidth="1"/>
    <col min="5904" max="5904" width="14.36328125" style="58" bestFit="1" customWidth="1"/>
    <col min="5905" max="5905" width="13.453125" style="58" customWidth="1"/>
    <col min="5906" max="5906" width="6" style="58" customWidth="1"/>
    <col min="5907" max="5907" width="17.26953125" style="58" customWidth="1"/>
    <col min="5908" max="5908" width="11" style="58" bestFit="1" customWidth="1"/>
    <col min="5909" max="5910" width="8.26953125" style="58" bestFit="1" customWidth="1"/>
    <col min="5911" max="6144" width="8.7265625" style="58"/>
    <col min="6145" max="6145" width="15.90625" style="58" customWidth="1"/>
    <col min="6146" max="6146" width="3.90625" style="58" bestFit="1" customWidth="1"/>
    <col min="6147" max="6147" width="38.26953125" style="58" customWidth="1"/>
    <col min="6148" max="6148" width="13.90625" style="58" bestFit="1" customWidth="1"/>
    <col min="6149" max="6149" width="16.26953125" style="58" customWidth="1"/>
    <col min="6150" max="6150" width="13.08984375" style="58" customWidth="1"/>
    <col min="6151" max="6151" width="7.36328125" style="58" customWidth="1"/>
    <col min="6152" max="6152" width="12.08984375" style="58" bestFit="1" customWidth="1"/>
    <col min="6153" max="6153" width="10.453125" style="58" bestFit="1" customWidth="1"/>
    <col min="6154" max="6154" width="7" style="58" bestFit="1" customWidth="1"/>
    <col min="6155" max="6155" width="5.90625" style="58" bestFit="1" customWidth="1"/>
    <col min="6156" max="6156" width="8.7265625" style="58" bestFit="1" customWidth="1"/>
    <col min="6157" max="6158" width="8.453125" style="58" bestFit="1" customWidth="1"/>
    <col min="6159" max="6159" width="8.6328125" style="58" customWidth="1"/>
    <col min="6160" max="6160" width="14.36328125" style="58" bestFit="1" customWidth="1"/>
    <col min="6161" max="6161" width="13.453125" style="58" customWidth="1"/>
    <col min="6162" max="6162" width="6" style="58" customWidth="1"/>
    <col min="6163" max="6163" width="17.26953125" style="58" customWidth="1"/>
    <col min="6164" max="6164" width="11" style="58" bestFit="1" customWidth="1"/>
    <col min="6165" max="6166" width="8.26953125" style="58" bestFit="1" customWidth="1"/>
    <col min="6167" max="6400" width="8.7265625" style="58"/>
    <col min="6401" max="6401" width="15.90625" style="58" customWidth="1"/>
    <col min="6402" max="6402" width="3.90625" style="58" bestFit="1" customWidth="1"/>
    <col min="6403" max="6403" width="38.26953125" style="58" customWidth="1"/>
    <col min="6404" max="6404" width="13.90625" style="58" bestFit="1" customWidth="1"/>
    <col min="6405" max="6405" width="16.26953125" style="58" customWidth="1"/>
    <col min="6406" max="6406" width="13.08984375" style="58" customWidth="1"/>
    <col min="6407" max="6407" width="7.36328125" style="58" customWidth="1"/>
    <col min="6408" max="6408" width="12.08984375" style="58" bestFit="1" customWidth="1"/>
    <col min="6409" max="6409" width="10.453125" style="58" bestFit="1" customWidth="1"/>
    <col min="6410" max="6410" width="7" style="58" bestFit="1" customWidth="1"/>
    <col min="6411" max="6411" width="5.90625" style="58" bestFit="1" customWidth="1"/>
    <col min="6412" max="6412" width="8.7265625" style="58" bestFit="1" customWidth="1"/>
    <col min="6413" max="6414" width="8.453125" style="58" bestFit="1" customWidth="1"/>
    <col min="6415" max="6415" width="8.6328125" style="58" customWidth="1"/>
    <col min="6416" max="6416" width="14.36328125" style="58" bestFit="1" customWidth="1"/>
    <col min="6417" max="6417" width="13.453125" style="58" customWidth="1"/>
    <col min="6418" max="6418" width="6" style="58" customWidth="1"/>
    <col min="6419" max="6419" width="17.26953125" style="58" customWidth="1"/>
    <col min="6420" max="6420" width="11" style="58" bestFit="1" customWidth="1"/>
    <col min="6421" max="6422" width="8.26953125" style="58" bestFit="1" customWidth="1"/>
    <col min="6423" max="6656" width="8.7265625" style="58"/>
    <col min="6657" max="6657" width="15.90625" style="58" customWidth="1"/>
    <col min="6658" max="6658" width="3.90625" style="58" bestFit="1" customWidth="1"/>
    <col min="6659" max="6659" width="38.26953125" style="58" customWidth="1"/>
    <col min="6660" max="6660" width="13.90625" style="58" bestFit="1" customWidth="1"/>
    <col min="6661" max="6661" width="16.26953125" style="58" customWidth="1"/>
    <col min="6662" max="6662" width="13.08984375" style="58" customWidth="1"/>
    <col min="6663" max="6663" width="7.36328125" style="58" customWidth="1"/>
    <col min="6664" max="6664" width="12.08984375" style="58" bestFit="1" customWidth="1"/>
    <col min="6665" max="6665" width="10.453125" style="58" bestFit="1" customWidth="1"/>
    <col min="6666" max="6666" width="7" style="58" bestFit="1" customWidth="1"/>
    <col min="6667" max="6667" width="5.90625" style="58" bestFit="1" customWidth="1"/>
    <col min="6668" max="6668" width="8.7265625" style="58" bestFit="1" customWidth="1"/>
    <col min="6669" max="6670" width="8.453125" style="58" bestFit="1" customWidth="1"/>
    <col min="6671" max="6671" width="8.6328125" style="58" customWidth="1"/>
    <col min="6672" max="6672" width="14.36328125" style="58" bestFit="1" customWidth="1"/>
    <col min="6673" max="6673" width="13.453125" style="58" customWidth="1"/>
    <col min="6674" max="6674" width="6" style="58" customWidth="1"/>
    <col min="6675" max="6675" width="17.26953125" style="58" customWidth="1"/>
    <col min="6676" max="6676" width="11" style="58" bestFit="1" customWidth="1"/>
    <col min="6677" max="6678" width="8.26953125" style="58" bestFit="1" customWidth="1"/>
    <col min="6679" max="6912" width="8.7265625" style="58"/>
    <col min="6913" max="6913" width="15.90625" style="58" customWidth="1"/>
    <col min="6914" max="6914" width="3.90625" style="58" bestFit="1" customWidth="1"/>
    <col min="6915" max="6915" width="38.26953125" style="58" customWidth="1"/>
    <col min="6916" max="6916" width="13.90625" style="58" bestFit="1" customWidth="1"/>
    <col min="6917" max="6917" width="16.26953125" style="58" customWidth="1"/>
    <col min="6918" max="6918" width="13.08984375" style="58" customWidth="1"/>
    <col min="6919" max="6919" width="7.36328125" style="58" customWidth="1"/>
    <col min="6920" max="6920" width="12.08984375" style="58" bestFit="1" customWidth="1"/>
    <col min="6921" max="6921" width="10.453125" style="58" bestFit="1" customWidth="1"/>
    <col min="6922" max="6922" width="7" style="58" bestFit="1" customWidth="1"/>
    <col min="6923" max="6923" width="5.90625" style="58" bestFit="1" customWidth="1"/>
    <col min="6924" max="6924" width="8.7265625" style="58" bestFit="1" customWidth="1"/>
    <col min="6925" max="6926" width="8.453125" style="58" bestFit="1" customWidth="1"/>
    <col min="6927" max="6927" width="8.6328125" style="58" customWidth="1"/>
    <col min="6928" max="6928" width="14.36328125" style="58" bestFit="1" customWidth="1"/>
    <col min="6929" max="6929" width="13.453125" style="58" customWidth="1"/>
    <col min="6930" max="6930" width="6" style="58" customWidth="1"/>
    <col min="6931" max="6931" width="17.26953125" style="58" customWidth="1"/>
    <col min="6932" max="6932" width="11" style="58" bestFit="1" customWidth="1"/>
    <col min="6933" max="6934" width="8.26953125" style="58" bestFit="1" customWidth="1"/>
    <col min="6935" max="7168" width="8.7265625" style="58"/>
    <col min="7169" max="7169" width="15.90625" style="58" customWidth="1"/>
    <col min="7170" max="7170" width="3.90625" style="58" bestFit="1" customWidth="1"/>
    <col min="7171" max="7171" width="38.26953125" style="58" customWidth="1"/>
    <col min="7172" max="7172" width="13.90625" style="58" bestFit="1" customWidth="1"/>
    <col min="7173" max="7173" width="16.26953125" style="58" customWidth="1"/>
    <col min="7174" max="7174" width="13.08984375" style="58" customWidth="1"/>
    <col min="7175" max="7175" width="7.36328125" style="58" customWidth="1"/>
    <col min="7176" max="7176" width="12.08984375" style="58" bestFit="1" customWidth="1"/>
    <col min="7177" max="7177" width="10.453125" style="58" bestFit="1" customWidth="1"/>
    <col min="7178" max="7178" width="7" style="58" bestFit="1" customWidth="1"/>
    <col min="7179" max="7179" width="5.90625" style="58" bestFit="1" customWidth="1"/>
    <col min="7180" max="7180" width="8.7265625" style="58" bestFit="1" customWidth="1"/>
    <col min="7181" max="7182" width="8.453125" style="58" bestFit="1" customWidth="1"/>
    <col min="7183" max="7183" width="8.6328125" style="58" customWidth="1"/>
    <col min="7184" max="7184" width="14.36328125" style="58" bestFit="1" customWidth="1"/>
    <col min="7185" max="7185" width="13.453125" style="58" customWidth="1"/>
    <col min="7186" max="7186" width="6" style="58" customWidth="1"/>
    <col min="7187" max="7187" width="17.26953125" style="58" customWidth="1"/>
    <col min="7188" max="7188" width="11" style="58" bestFit="1" customWidth="1"/>
    <col min="7189" max="7190" width="8.26953125" style="58" bestFit="1" customWidth="1"/>
    <col min="7191" max="7424" width="8.7265625" style="58"/>
    <col min="7425" max="7425" width="15.90625" style="58" customWidth="1"/>
    <col min="7426" max="7426" width="3.90625" style="58" bestFit="1" customWidth="1"/>
    <col min="7427" max="7427" width="38.26953125" style="58" customWidth="1"/>
    <col min="7428" max="7428" width="13.90625" style="58" bestFit="1" customWidth="1"/>
    <col min="7429" max="7429" width="16.26953125" style="58" customWidth="1"/>
    <col min="7430" max="7430" width="13.08984375" style="58" customWidth="1"/>
    <col min="7431" max="7431" width="7.36328125" style="58" customWidth="1"/>
    <col min="7432" max="7432" width="12.08984375" style="58" bestFit="1" customWidth="1"/>
    <col min="7433" max="7433" width="10.453125" style="58" bestFit="1" customWidth="1"/>
    <col min="7434" max="7434" width="7" style="58" bestFit="1" customWidth="1"/>
    <col min="7435" max="7435" width="5.90625" style="58" bestFit="1" customWidth="1"/>
    <col min="7436" max="7436" width="8.7265625" style="58" bestFit="1" customWidth="1"/>
    <col min="7437" max="7438" width="8.453125" style="58" bestFit="1" customWidth="1"/>
    <col min="7439" max="7439" width="8.6328125" style="58" customWidth="1"/>
    <col min="7440" max="7440" width="14.36328125" style="58" bestFit="1" customWidth="1"/>
    <col min="7441" max="7441" width="13.453125" style="58" customWidth="1"/>
    <col min="7442" max="7442" width="6" style="58" customWidth="1"/>
    <col min="7443" max="7443" width="17.26953125" style="58" customWidth="1"/>
    <col min="7444" max="7444" width="11" style="58" bestFit="1" customWidth="1"/>
    <col min="7445" max="7446" width="8.26953125" style="58" bestFit="1" customWidth="1"/>
    <col min="7447" max="7680" width="8.7265625" style="58"/>
    <col min="7681" max="7681" width="15.90625" style="58" customWidth="1"/>
    <col min="7682" max="7682" width="3.90625" style="58" bestFit="1" customWidth="1"/>
    <col min="7683" max="7683" width="38.26953125" style="58" customWidth="1"/>
    <col min="7684" max="7684" width="13.90625" style="58" bestFit="1" customWidth="1"/>
    <col min="7685" max="7685" width="16.26953125" style="58" customWidth="1"/>
    <col min="7686" max="7686" width="13.08984375" style="58" customWidth="1"/>
    <col min="7687" max="7687" width="7.36328125" style="58" customWidth="1"/>
    <col min="7688" max="7688" width="12.08984375" style="58" bestFit="1" customWidth="1"/>
    <col min="7689" max="7689" width="10.453125" style="58" bestFit="1" customWidth="1"/>
    <col min="7690" max="7690" width="7" style="58" bestFit="1" customWidth="1"/>
    <col min="7691" max="7691" width="5.90625" style="58" bestFit="1" customWidth="1"/>
    <col min="7692" max="7692" width="8.7265625" style="58" bestFit="1" customWidth="1"/>
    <col min="7693" max="7694" width="8.453125" style="58" bestFit="1" customWidth="1"/>
    <col min="7695" max="7695" width="8.6328125" style="58" customWidth="1"/>
    <col min="7696" max="7696" width="14.36328125" style="58" bestFit="1" customWidth="1"/>
    <col min="7697" max="7697" width="13.453125" style="58" customWidth="1"/>
    <col min="7698" max="7698" width="6" style="58" customWidth="1"/>
    <col min="7699" max="7699" width="17.26953125" style="58" customWidth="1"/>
    <col min="7700" max="7700" width="11" style="58" bestFit="1" customWidth="1"/>
    <col min="7701" max="7702" width="8.26953125" style="58" bestFit="1" customWidth="1"/>
    <col min="7703" max="7936" width="8.7265625" style="58"/>
    <col min="7937" max="7937" width="15.90625" style="58" customWidth="1"/>
    <col min="7938" max="7938" width="3.90625" style="58" bestFit="1" customWidth="1"/>
    <col min="7939" max="7939" width="38.26953125" style="58" customWidth="1"/>
    <col min="7940" max="7940" width="13.90625" style="58" bestFit="1" customWidth="1"/>
    <col min="7941" max="7941" width="16.26953125" style="58" customWidth="1"/>
    <col min="7942" max="7942" width="13.08984375" style="58" customWidth="1"/>
    <col min="7943" max="7943" width="7.36328125" style="58" customWidth="1"/>
    <col min="7944" max="7944" width="12.08984375" style="58" bestFit="1" customWidth="1"/>
    <col min="7945" max="7945" width="10.453125" style="58" bestFit="1" customWidth="1"/>
    <col min="7946" max="7946" width="7" style="58" bestFit="1" customWidth="1"/>
    <col min="7947" max="7947" width="5.90625" style="58" bestFit="1" customWidth="1"/>
    <col min="7948" max="7948" width="8.7265625" style="58" bestFit="1" customWidth="1"/>
    <col min="7949" max="7950" width="8.453125" style="58" bestFit="1" customWidth="1"/>
    <col min="7951" max="7951" width="8.6328125" style="58" customWidth="1"/>
    <col min="7952" max="7952" width="14.36328125" style="58" bestFit="1" customWidth="1"/>
    <col min="7953" max="7953" width="13.453125" style="58" customWidth="1"/>
    <col min="7954" max="7954" width="6" style="58" customWidth="1"/>
    <col min="7955" max="7955" width="17.26953125" style="58" customWidth="1"/>
    <col min="7956" max="7956" width="11" style="58" bestFit="1" customWidth="1"/>
    <col min="7957" max="7958" width="8.26953125" style="58" bestFit="1" customWidth="1"/>
    <col min="7959" max="8192" width="8.7265625" style="58"/>
    <col min="8193" max="8193" width="15.90625" style="58" customWidth="1"/>
    <col min="8194" max="8194" width="3.90625" style="58" bestFit="1" customWidth="1"/>
    <col min="8195" max="8195" width="38.26953125" style="58" customWidth="1"/>
    <col min="8196" max="8196" width="13.90625" style="58" bestFit="1" customWidth="1"/>
    <col min="8197" max="8197" width="16.26953125" style="58" customWidth="1"/>
    <col min="8198" max="8198" width="13.08984375" style="58" customWidth="1"/>
    <col min="8199" max="8199" width="7.36328125" style="58" customWidth="1"/>
    <col min="8200" max="8200" width="12.08984375" style="58" bestFit="1" customWidth="1"/>
    <col min="8201" max="8201" width="10.453125" style="58" bestFit="1" customWidth="1"/>
    <col min="8202" max="8202" width="7" style="58" bestFit="1" customWidth="1"/>
    <col min="8203" max="8203" width="5.90625" style="58" bestFit="1" customWidth="1"/>
    <col min="8204" max="8204" width="8.7265625" style="58" bestFit="1" customWidth="1"/>
    <col min="8205" max="8206" width="8.453125" style="58" bestFit="1" customWidth="1"/>
    <col min="8207" max="8207" width="8.6328125" style="58" customWidth="1"/>
    <col min="8208" max="8208" width="14.36328125" style="58" bestFit="1" customWidth="1"/>
    <col min="8209" max="8209" width="13.453125" style="58" customWidth="1"/>
    <col min="8210" max="8210" width="6" style="58" customWidth="1"/>
    <col min="8211" max="8211" width="17.26953125" style="58" customWidth="1"/>
    <col min="8212" max="8212" width="11" style="58" bestFit="1" customWidth="1"/>
    <col min="8213" max="8214" width="8.26953125" style="58" bestFit="1" customWidth="1"/>
    <col min="8215" max="8448" width="8.7265625" style="58"/>
    <col min="8449" max="8449" width="15.90625" style="58" customWidth="1"/>
    <col min="8450" max="8450" width="3.90625" style="58" bestFit="1" customWidth="1"/>
    <col min="8451" max="8451" width="38.26953125" style="58" customWidth="1"/>
    <col min="8452" max="8452" width="13.90625" style="58" bestFit="1" customWidth="1"/>
    <col min="8453" max="8453" width="16.26953125" style="58" customWidth="1"/>
    <col min="8454" max="8454" width="13.08984375" style="58" customWidth="1"/>
    <col min="8455" max="8455" width="7.36328125" style="58" customWidth="1"/>
    <col min="8456" max="8456" width="12.08984375" style="58" bestFit="1" customWidth="1"/>
    <col min="8457" max="8457" width="10.453125" style="58" bestFit="1" customWidth="1"/>
    <col min="8458" max="8458" width="7" style="58" bestFit="1" customWidth="1"/>
    <col min="8459" max="8459" width="5.90625" style="58" bestFit="1" customWidth="1"/>
    <col min="8460" max="8460" width="8.7265625" style="58" bestFit="1" customWidth="1"/>
    <col min="8461" max="8462" width="8.453125" style="58" bestFit="1" customWidth="1"/>
    <col min="8463" max="8463" width="8.6328125" style="58" customWidth="1"/>
    <col min="8464" max="8464" width="14.36328125" style="58" bestFit="1" customWidth="1"/>
    <col min="8465" max="8465" width="13.453125" style="58" customWidth="1"/>
    <col min="8466" max="8466" width="6" style="58" customWidth="1"/>
    <col min="8467" max="8467" width="17.26953125" style="58" customWidth="1"/>
    <col min="8468" max="8468" width="11" style="58" bestFit="1" customWidth="1"/>
    <col min="8469" max="8470" width="8.26953125" style="58" bestFit="1" customWidth="1"/>
    <col min="8471" max="8704" width="8.7265625" style="58"/>
    <col min="8705" max="8705" width="15.90625" style="58" customWidth="1"/>
    <col min="8706" max="8706" width="3.90625" style="58" bestFit="1" customWidth="1"/>
    <col min="8707" max="8707" width="38.26953125" style="58" customWidth="1"/>
    <col min="8708" max="8708" width="13.90625" style="58" bestFit="1" customWidth="1"/>
    <col min="8709" max="8709" width="16.26953125" style="58" customWidth="1"/>
    <col min="8710" max="8710" width="13.08984375" style="58" customWidth="1"/>
    <col min="8711" max="8711" width="7.36328125" style="58" customWidth="1"/>
    <col min="8712" max="8712" width="12.08984375" style="58" bestFit="1" customWidth="1"/>
    <col min="8713" max="8713" width="10.453125" style="58" bestFit="1" customWidth="1"/>
    <col min="8714" max="8714" width="7" style="58" bestFit="1" customWidth="1"/>
    <col min="8715" max="8715" width="5.90625" style="58" bestFit="1" customWidth="1"/>
    <col min="8716" max="8716" width="8.7265625" style="58" bestFit="1" customWidth="1"/>
    <col min="8717" max="8718" width="8.453125" style="58" bestFit="1" customWidth="1"/>
    <col min="8719" max="8719" width="8.6328125" style="58" customWidth="1"/>
    <col min="8720" max="8720" width="14.36328125" style="58" bestFit="1" customWidth="1"/>
    <col min="8721" max="8721" width="13.453125" style="58" customWidth="1"/>
    <col min="8722" max="8722" width="6" style="58" customWidth="1"/>
    <col min="8723" max="8723" width="17.26953125" style="58" customWidth="1"/>
    <col min="8724" max="8724" width="11" style="58" bestFit="1" customWidth="1"/>
    <col min="8725" max="8726" width="8.26953125" style="58" bestFit="1" customWidth="1"/>
    <col min="8727" max="8960" width="8.7265625" style="58"/>
    <col min="8961" max="8961" width="15.90625" style="58" customWidth="1"/>
    <col min="8962" max="8962" width="3.90625" style="58" bestFit="1" customWidth="1"/>
    <col min="8963" max="8963" width="38.26953125" style="58" customWidth="1"/>
    <col min="8964" max="8964" width="13.90625" style="58" bestFit="1" customWidth="1"/>
    <col min="8965" max="8965" width="16.26953125" style="58" customWidth="1"/>
    <col min="8966" max="8966" width="13.08984375" style="58" customWidth="1"/>
    <col min="8967" max="8967" width="7.36328125" style="58" customWidth="1"/>
    <col min="8968" max="8968" width="12.08984375" style="58" bestFit="1" customWidth="1"/>
    <col min="8969" max="8969" width="10.453125" style="58" bestFit="1" customWidth="1"/>
    <col min="8970" max="8970" width="7" style="58" bestFit="1" customWidth="1"/>
    <col min="8971" max="8971" width="5.90625" style="58" bestFit="1" customWidth="1"/>
    <col min="8972" max="8972" width="8.7265625" style="58" bestFit="1" customWidth="1"/>
    <col min="8973" max="8974" width="8.453125" style="58" bestFit="1" customWidth="1"/>
    <col min="8975" max="8975" width="8.6328125" style="58" customWidth="1"/>
    <col min="8976" max="8976" width="14.36328125" style="58" bestFit="1" customWidth="1"/>
    <col min="8977" max="8977" width="13.453125" style="58" customWidth="1"/>
    <col min="8978" max="8978" width="6" style="58" customWidth="1"/>
    <col min="8979" max="8979" width="17.26953125" style="58" customWidth="1"/>
    <col min="8980" max="8980" width="11" style="58" bestFit="1" customWidth="1"/>
    <col min="8981" max="8982" width="8.26953125" style="58" bestFit="1" customWidth="1"/>
    <col min="8983" max="9216" width="8.7265625" style="58"/>
    <col min="9217" max="9217" width="15.90625" style="58" customWidth="1"/>
    <col min="9218" max="9218" width="3.90625" style="58" bestFit="1" customWidth="1"/>
    <col min="9219" max="9219" width="38.26953125" style="58" customWidth="1"/>
    <col min="9220" max="9220" width="13.90625" style="58" bestFit="1" customWidth="1"/>
    <col min="9221" max="9221" width="16.26953125" style="58" customWidth="1"/>
    <col min="9222" max="9222" width="13.08984375" style="58" customWidth="1"/>
    <col min="9223" max="9223" width="7.36328125" style="58" customWidth="1"/>
    <col min="9224" max="9224" width="12.08984375" style="58" bestFit="1" customWidth="1"/>
    <col min="9225" max="9225" width="10.453125" style="58" bestFit="1" customWidth="1"/>
    <col min="9226" max="9226" width="7" style="58" bestFit="1" customWidth="1"/>
    <col min="9227" max="9227" width="5.90625" style="58" bestFit="1" customWidth="1"/>
    <col min="9228" max="9228" width="8.7265625" style="58" bestFit="1" customWidth="1"/>
    <col min="9229" max="9230" width="8.453125" style="58" bestFit="1" customWidth="1"/>
    <col min="9231" max="9231" width="8.6328125" style="58" customWidth="1"/>
    <col min="9232" max="9232" width="14.36328125" style="58" bestFit="1" customWidth="1"/>
    <col min="9233" max="9233" width="13.453125" style="58" customWidth="1"/>
    <col min="9234" max="9234" width="6" style="58" customWidth="1"/>
    <col min="9235" max="9235" width="17.26953125" style="58" customWidth="1"/>
    <col min="9236" max="9236" width="11" style="58" bestFit="1" customWidth="1"/>
    <col min="9237" max="9238" width="8.26953125" style="58" bestFit="1" customWidth="1"/>
    <col min="9239" max="9472" width="8.7265625" style="58"/>
    <col min="9473" max="9473" width="15.90625" style="58" customWidth="1"/>
    <col min="9474" max="9474" width="3.90625" style="58" bestFit="1" customWidth="1"/>
    <col min="9475" max="9475" width="38.26953125" style="58" customWidth="1"/>
    <col min="9476" max="9476" width="13.90625" style="58" bestFit="1" customWidth="1"/>
    <col min="9477" max="9477" width="16.26953125" style="58" customWidth="1"/>
    <col min="9478" max="9478" width="13.08984375" style="58" customWidth="1"/>
    <col min="9479" max="9479" width="7.36328125" style="58" customWidth="1"/>
    <col min="9480" max="9480" width="12.08984375" style="58" bestFit="1" customWidth="1"/>
    <col min="9481" max="9481" width="10.453125" style="58" bestFit="1" customWidth="1"/>
    <col min="9482" max="9482" width="7" style="58" bestFit="1" customWidth="1"/>
    <col min="9483" max="9483" width="5.90625" style="58" bestFit="1" customWidth="1"/>
    <col min="9484" max="9484" width="8.7265625" style="58" bestFit="1" customWidth="1"/>
    <col min="9485" max="9486" width="8.453125" style="58" bestFit="1" customWidth="1"/>
    <col min="9487" max="9487" width="8.6328125" style="58" customWidth="1"/>
    <col min="9488" max="9488" width="14.36328125" style="58" bestFit="1" customWidth="1"/>
    <col min="9489" max="9489" width="13.453125" style="58" customWidth="1"/>
    <col min="9490" max="9490" width="6" style="58" customWidth="1"/>
    <col min="9491" max="9491" width="17.26953125" style="58" customWidth="1"/>
    <col min="9492" max="9492" width="11" style="58" bestFit="1" customWidth="1"/>
    <col min="9493" max="9494" width="8.26953125" style="58" bestFit="1" customWidth="1"/>
    <col min="9495" max="9728" width="8.7265625" style="58"/>
    <col min="9729" max="9729" width="15.90625" style="58" customWidth="1"/>
    <col min="9730" max="9730" width="3.90625" style="58" bestFit="1" customWidth="1"/>
    <col min="9731" max="9731" width="38.26953125" style="58" customWidth="1"/>
    <col min="9732" max="9732" width="13.90625" style="58" bestFit="1" customWidth="1"/>
    <col min="9733" max="9733" width="16.26953125" style="58" customWidth="1"/>
    <col min="9734" max="9734" width="13.08984375" style="58" customWidth="1"/>
    <col min="9735" max="9735" width="7.36328125" style="58" customWidth="1"/>
    <col min="9736" max="9736" width="12.08984375" style="58" bestFit="1" customWidth="1"/>
    <col min="9737" max="9737" width="10.453125" style="58" bestFit="1" customWidth="1"/>
    <col min="9738" max="9738" width="7" style="58" bestFit="1" customWidth="1"/>
    <col min="9739" max="9739" width="5.90625" style="58" bestFit="1" customWidth="1"/>
    <col min="9740" max="9740" width="8.7265625" style="58" bestFit="1" customWidth="1"/>
    <col min="9741" max="9742" width="8.453125" style="58" bestFit="1" customWidth="1"/>
    <col min="9743" max="9743" width="8.6328125" style="58" customWidth="1"/>
    <col min="9744" max="9744" width="14.36328125" style="58" bestFit="1" customWidth="1"/>
    <col min="9745" max="9745" width="13.453125" style="58" customWidth="1"/>
    <col min="9746" max="9746" width="6" style="58" customWidth="1"/>
    <col min="9747" max="9747" width="17.26953125" style="58" customWidth="1"/>
    <col min="9748" max="9748" width="11" style="58" bestFit="1" customWidth="1"/>
    <col min="9749" max="9750" width="8.26953125" style="58" bestFit="1" customWidth="1"/>
    <col min="9751" max="9984" width="8.7265625" style="58"/>
    <col min="9985" max="9985" width="15.90625" style="58" customWidth="1"/>
    <col min="9986" max="9986" width="3.90625" style="58" bestFit="1" customWidth="1"/>
    <col min="9987" max="9987" width="38.26953125" style="58" customWidth="1"/>
    <col min="9988" max="9988" width="13.90625" style="58" bestFit="1" customWidth="1"/>
    <col min="9989" max="9989" width="16.26953125" style="58" customWidth="1"/>
    <col min="9990" max="9990" width="13.08984375" style="58" customWidth="1"/>
    <col min="9991" max="9991" width="7.36328125" style="58" customWidth="1"/>
    <col min="9992" max="9992" width="12.08984375" style="58" bestFit="1" customWidth="1"/>
    <col min="9993" max="9993" width="10.453125" style="58" bestFit="1" customWidth="1"/>
    <col min="9994" max="9994" width="7" style="58" bestFit="1" customWidth="1"/>
    <col min="9995" max="9995" width="5.90625" style="58" bestFit="1" customWidth="1"/>
    <col min="9996" max="9996" width="8.7265625" style="58" bestFit="1" customWidth="1"/>
    <col min="9997" max="9998" width="8.453125" style="58" bestFit="1" customWidth="1"/>
    <col min="9999" max="9999" width="8.6328125" style="58" customWidth="1"/>
    <col min="10000" max="10000" width="14.36328125" style="58" bestFit="1" customWidth="1"/>
    <col min="10001" max="10001" width="13.453125" style="58" customWidth="1"/>
    <col min="10002" max="10002" width="6" style="58" customWidth="1"/>
    <col min="10003" max="10003" width="17.26953125" style="58" customWidth="1"/>
    <col min="10004" max="10004" width="11" style="58" bestFit="1" customWidth="1"/>
    <col min="10005" max="10006" width="8.26953125" style="58" bestFit="1" customWidth="1"/>
    <col min="10007" max="10240" width="8.7265625" style="58"/>
    <col min="10241" max="10241" width="15.90625" style="58" customWidth="1"/>
    <col min="10242" max="10242" width="3.90625" style="58" bestFit="1" customWidth="1"/>
    <col min="10243" max="10243" width="38.26953125" style="58" customWidth="1"/>
    <col min="10244" max="10244" width="13.90625" style="58" bestFit="1" customWidth="1"/>
    <col min="10245" max="10245" width="16.26953125" style="58" customWidth="1"/>
    <col min="10246" max="10246" width="13.08984375" style="58" customWidth="1"/>
    <col min="10247" max="10247" width="7.36328125" style="58" customWidth="1"/>
    <col min="10248" max="10248" width="12.08984375" style="58" bestFit="1" customWidth="1"/>
    <col min="10249" max="10249" width="10.453125" style="58" bestFit="1" customWidth="1"/>
    <col min="10250" max="10250" width="7" style="58" bestFit="1" customWidth="1"/>
    <col min="10251" max="10251" width="5.90625" style="58" bestFit="1" customWidth="1"/>
    <col min="10252" max="10252" width="8.7265625" style="58" bestFit="1" customWidth="1"/>
    <col min="10253" max="10254" width="8.453125" style="58" bestFit="1" customWidth="1"/>
    <col min="10255" max="10255" width="8.6328125" style="58" customWidth="1"/>
    <col min="10256" max="10256" width="14.36328125" style="58" bestFit="1" customWidth="1"/>
    <col min="10257" max="10257" width="13.453125" style="58" customWidth="1"/>
    <col min="10258" max="10258" width="6" style="58" customWidth="1"/>
    <col min="10259" max="10259" width="17.26953125" style="58" customWidth="1"/>
    <col min="10260" max="10260" width="11" style="58" bestFit="1" customWidth="1"/>
    <col min="10261" max="10262" width="8.26953125" style="58" bestFit="1" customWidth="1"/>
    <col min="10263" max="10496" width="8.7265625" style="58"/>
    <col min="10497" max="10497" width="15.90625" style="58" customWidth="1"/>
    <col min="10498" max="10498" width="3.90625" style="58" bestFit="1" customWidth="1"/>
    <col min="10499" max="10499" width="38.26953125" style="58" customWidth="1"/>
    <col min="10500" max="10500" width="13.90625" style="58" bestFit="1" customWidth="1"/>
    <col min="10501" max="10501" width="16.26953125" style="58" customWidth="1"/>
    <col min="10502" max="10502" width="13.08984375" style="58" customWidth="1"/>
    <col min="10503" max="10503" width="7.36328125" style="58" customWidth="1"/>
    <col min="10504" max="10504" width="12.08984375" style="58" bestFit="1" customWidth="1"/>
    <col min="10505" max="10505" width="10.453125" style="58" bestFit="1" customWidth="1"/>
    <col min="10506" max="10506" width="7" style="58" bestFit="1" customWidth="1"/>
    <col min="10507" max="10507" width="5.90625" style="58" bestFit="1" customWidth="1"/>
    <col min="10508" max="10508" width="8.7265625" style="58" bestFit="1" customWidth="1"/>
    <col min="10509" max="10510" width="8.453125" style="58" bestFit="1" customWidth="1"/>
    <col min="10511" max="10511" width="8.6328125" style="58" customWidth="1"/>
    <col min="10512" max="10512" width="14.36328125" style="58" bestFit="1" customWidth="1"/>
    <col min="10513" max="10513" width="13.453125" style="58" customWidth="1"/>
    <col min="10514" max="10514" width="6" style="58" customWidth="1"/>
    <col min="10515" max="10515" width="17.26953125" style="58" customWidth="1"/>
    <col min="10516" max="10516" width="11" style="58" bestFit="1" customWidth="1"/>
    <col min="10517" max="10518" width="8.26953125" style="58" bestFit="1" customWidth="1"/>
    <col min="10519" max="10752" width="8.7265625" style="58"/>
    <col min="10753" max="10753" width="15.90625" style="58" customWidth="1"/>
    <col min="10754" max="10754" width="3.90625" style="58" bestFit="1" customWidth="1"/>
    <col min="10755" max="10755" width="38.26953125" style="58" customWidth="1"/>
    <col min="10756" max="10756" width="13.90625" style="58" bestFit="1" customWidth="1"/>
    <col min="10757" max="10757" width="16.26953125" style="58" customWidth="1"/>
    <col min="10758" max="10758" width="13.08984375" style="58" customWidth="1"/>
    <col min="10759" max="10759" width="7.36328125" style="58" customWidth="1"/>
    <col min="10760" max="10760" width="12.08984375" style="58" bestFit="1" customWidth="1"/>
    <col min="10761" max="10761" width="10.453125" style="58" bestFit="1" customWidth="1"/>
    <col min="10762" max="10762" width="7" style="58" bestFit="1" customWidth="1"/>
    <col min="10763" max="10763" width="5.90625" style="58" bestFit="1" customWidth="1"/>
    <col min="10764" max="10764" width="8.7265625" style="58" bestFit="1" customWidth="1"/>
    <col min="10765" max="10766" width="8.453125" style="58" bestFit="1" customWidth="1"/>
    <col min="10767" max="10767" width="8.6328125" style="58" customWidth="1"/>
    <col min="10768" max="10768" width="14.36328125" style="58" bestFit="1" customWidth="1"/>
    <col min="10769" max="10769" width="13.453125" style="58" customWidth="1"/>
    <col min="10770" max="10770" width="6" style="58" customWidth="1"/>
    <col min="10771" max="10771" width="17.26953125" style="58" customWidth="1"/>
    <col min="10772" max="10772" width="11" style="58" bestFit="1" customWidth="1"/>
    <col min="10773" max="10774" width="8.26953125" style="58" bestFit="1" customWidth="1"/>
    <col min="10775" max="11008" width="8.7265625" style="58"/>
    <col min="11009" max="11009" width="15.90625" style="58" customWidth="1"/>
    <col min="11010" max="11010" width="3.90625" style="58" bestFit="1" customWidth="1"/>
    <col min="11011" max="11011" width="38.26953125" style="58" customWidth="1"/>
    <col min="11012" max="11012" width="13.90625" style="58" bestFit="1" customWidth="1"/>
    <col min="11013" max="11013" width="16.26953125" style="58" customWidth="1"/>
    <col min="11014" max="11014" width="13.08984375" style="58" customWidth="1"/>
    <col min="11015" max="11015" width="7.36328125" style="58" customWidth="1"/>
    <col min="11016" max="11016" width="12.08984375" style="58" bestFit="1" customWidth="1"/>
    <col min="11017" max="11017" width="10.453125" style="58" bestFit="1" customWidth="1"/>
    <col min="11018" max="11018" width="7" style="58" bestFit="1" customWidth="1"/>
    <col min="11019" max="11019" width="5.90625" style="58" bestFit="1" customWidth="1"/>
    <col min="11020" max="11020" width="8.7265625" style="58" bestFit="1" customWidth="1"/>
    <col min="11021" max="11022" width="8.453125" style="58" bestFit="1" customWidth="1"/>
    <col min="11023" max="11023" width="8.6328125" style="58" customWidth="1"/>
    <col min="11024" max="11024" width="14.36328125" style="58" bestFit="1" customWidth="1"/>
    <col min="11025" max="11025" width="13.453125" style="58" customWidth="1"/>
    <col min="11026" max="11026" width="6" style="58" customWidth="1"/>
    <col min="11027" max="11027" width="17.26953125" style="58" customWidth="1"/>
    <col min="11028" max="11028" width="11" style="58" bestFit="1" customWidth="1"/>
    <col min="11029" max="11030" width="8.26953125" style="58" bestFit="1" customWidth="1"/>
    <col min="11031" max="11264" width="8.7265625" style="58"/>
    <col min="11265" max="11265" width="15.90625" style="58" customWidth="1"/>
    <col min="11266" max="11266" width="3.90625" style="58" bestFit="1" customWidth="1"/>
    <col min="11267" max="11267" width="38.26953125" style="58" customWidth="1"/>
    <col min="11268" max="11268" width="13.90625" style="58" bestFit="1" customWidth="1"/>
    <col min="11269" max="11269" width="16.26953125" style="58" customWidth="1"/>
    <col min="11270" max="11270" width="13.08984375" style="58" customWidth="1"/>
    <col min="11271" max="11271" width="7.36328125" style="58" customWidth="1"/>
    <col min="11272" max="11272" width="12.08984375" style="58" bestFit="1" customWidth="1"/>
    <col min="11273" max="11273" width="10.453125" style="58" bestFit="1" customWidth="1"/>
    <col min="11274" max="11274" width="7" style="58" bestFit="1" customWidth="1"/>
    <col min="11275" max="11275" width="5.90625" style="58" bestFit="1" customWidth="1"/>
    <col min="11276" max="11276" width="8.7265625" style="58" bestFit="1" customWidth="1"/>
    <col min="11277" max="11278" width="8.453125" style="58" bestFit="1" customWidth="1"/>
    <col min="11279" max="11279" width="8.6328125" style="58" customWidth="1"/>
    <col min="11280" max="11280" width="14.36328125" style="58" bestFit="1" customWidth="1"/>
    <col min="11281" max="11281" width="13.453125" style="58" customWidth="1"/>
    <col min="11282" max="11282" width="6" style="58" customWidth="1"/>
    <col min="11283" max="11283" width="17.26953125" style="58" customWidth="1"/>
    <col min="11284" max="11284" width="11" style="58" bestFit="1" customWidth="1"/>
    <col min="11285" max="11286" width="8.26953125" style="58" bestFit="1" customWidth="1"/>
    <col min="11287" max="11520" width="8.7265625" style="58"/>
    <col min="11521" max="11521" width="15.90625" style="58" customWidth="1"/>
    <col min="11522" max="11522" width="3.90625" style="58" bestFit="1" customWidth="1"/>
    <col min="11523" max="11523" width="38.26953125" style="58" customWidth="1"/>
    <col min="11524" max="11524" width="13.90625" style="58" bestFit="1" customWidth="1"/>
    <col min="11525" max="11525" width="16.26953125" style="58" customWidth="1"/>
    <col min="11526" max="11526" width="13.08984375" style="58" customWidth="1"/>
    <col min="11527" max="11527" width="7.36328125" style="58" customWidth="1"/>
    <col min="11528" max="11528" width="12.08984375" style="58" bestFit="1" customWidth="1"/>
    <col min="11529" max="11529" width="10.453125" style="58" bestFit="1" customWidth="1"/>
    <col min="11530" max="11530" width="7" style="58" bestFit="1" customWidth="1"/>
    <col min="11531" max="11531" width="5.90625" style="58" bestFit="1" customWidth="1"/>
    <col min="11532" max="11532" width="8.7265625" style="58" bestFit="1" customWidth="1"/>
    <col min="11533" max="11534" width="8.453125" style="58" bestFit="1" customWidth="1"/>
    <col min="11535" max="11535" width="8.6328125" style="58" customWidth="1"/>
    <col min="11536" max="11536" width="14.36328125" style="58" bestFit="1" customWidth="1"/>
    <col min="11537" max="11537" width="13.453125" style="58" customWidth="1"/>
    <col min="11538" max="11538" width="6" style="58" customWidth="1"/>
    <col min="11539" max="11539" width="17.26953125" style="58" customWidth="1"/>
    <col min="11540" max="11540" width="11" style="58" bestFit="1" customWidth="1"/>
    <col min="11541" max="11542" width="8.26953125" style="58" bestFit="1" customWidth="1"/>
    <col min="11543" max="11776" width="8.7265625" style="58"/>
    <col min="11777" max="11777" width="15.90625" style="58" customWidth="1"/>
    <col min="11778" max="11778" width="3.90625" style="58" bestFit="1" customWidth="1"/>
    <col min="11779" max="11779" width="38.26953125" style="58" customWidth="1"/>
    <col min="11780" max="11780" width="13.90625" style="58" bestFit="1" customWidth="1"/>
    <col min="11781" max="11781" width="16.26953125" style="58" customWidth="1"/>
    <col min="11782" max="11782" width="13.08984375" style="58" customWidth="1"/>
    <col min="11783" max="11783" width="7.36328125" style="58" customWidth="1"/>
    <col min="11784" max="11784" width="12.08984375" style="58" bestFit="1" customWidth="1"/>
    <col min="11785" max="11785" width="10.453125" style="58" bestFit="1" customWidth="1"/>
    <col min="11786" max="11786" width="7" style="58" bestFit="1" customWidth="1"/>
    <col min="11787" max="11787" width="5.90625" style="58" bestFit="1" customWidth="1"/>
    <col min="11788" max="11788" width="8.7265625" style="58" bestFit="1" customWidth="1"/>
    <col min="11789" max="11790" width="8.453125" style="58" bestFit="1" customWidth="1"/>
    <col min="11791" max="11791" width="8.6328125" style="58" customWidth="1"/>
    <col min="11792" max="11792" width="14.36328125" style="58" bestFit="1" customWidth="1"/>
    <col min="11793" max="11793" width="13.453125" style="58" customWidth="1"/>
    <col min="11794" max="11794" width="6" style="58" customWidth="1"/>
    <col min="11795" max="11795" width="17.26953125" style="58" customWidth="1"/>
    <col min="11796" max="11796" width="11" style="58" bestFit="1" customWidth="1"/>
    <col min="11797" max="11798" width="8.26953125" style="58" bestFit="1" customWidth="1"/>
    <col min="11799" max="12032" width="8.7265625" style="58"/>
    <col min="12033" max="12033" width="15.90625" style="58" customWidth="1"/>
    <col min="12034" max="12034" width="3.90625" style="58" bestFit="1" customWidth="1"/>
    <col min="12035" max="12035" width="38.26953125" style="58" customWidth="1"/>
    <col min="12036" max="12036" width="13.90625" style="58" bestFit="1" customWidth="1"/>
    <col min="12037" max="12037" width="16.26953125" style="58" customWidth="1"/>
    <col min="12038" max="12038" width="13.08984375" style="58" customWidth="1"/>
    <col min="12039" max="12039" width="7.36328125" style="58" customWidth="1"/>
    <col min="12040" max="12040" width="12.08984375" style="58" bestFit="1" customWidth="1"/>
    <col min="12041" max="12041" width="10.453125" style="58" bestFit="1" customWidth="1"/>
    <col min="12042" max="12042" width="7" style="58" bestFit="1" customWidth="1"/>
    <col min="12043" max="12043" width="5.90625" style="58" bestFit="1" customWidth="1"/>
    <col min="12044" max="12044" width="8.7265625" style="58" bestFit="1" customWidth="1"/>
    <col min="12045" max="12046" width="8.453125" style="58" bestFit="1" customWidth="1"/>
    <col min="12047" max="12047" width="8.6328125" style="58" customWidth="1"/>
    <col min="12048" max="12048" width="14.36328125" style="58" bestFit="1" customWidth="1"/>
    <col min="12049" max="12049" width="13.453125" style="58" customWidth="1"/>
    <col min="12050" max="12050" width="6" style="58" customWidth="1"/>
    <col min="12051" max="12051" width="17.26953125" style="58" customWidth="1"/>
    <col min="12052" max="12052" width="11" style="58" bestFit="1" customWidth="1"/>
    <col min="12053" max="12054" width="8.26953125" style="58" bestFit="1" customWidth="1"/>
    <col min="12055" max="12288" width="8.7265625" style="58"/>
    <col min="12289" max="12289" width="15.90625" style="58" customWidth="1"/>
    <col min="12290" max="12290" width="3.90625" style="58" bestFit="1" customWidth="1"/>
    <col min="12291" max="12291" width="38.26953125" style="58" customWidth="1"/>
    <col min="12292" max="12292" width="13.90625" style="58" bestFit="1" customWidth="1"/>
    <col min="12293" max="12293" width="16.26953125" style="58" customWidth="1"/>
    <col min="12294" max="12294" width="13.08984375" style="58" customWidth="1"/>
    <col min="12295" max="12295" width="7.36328125" style="58" customWidth="1"/>
    <col min="12296" max="12296" width="12.08984375" style="58" bestFit="1" customWidth="1"/>
    <col min="12297" max="12297" width="10.453125" style="58" bestFit="1" customWidth="1"/>
    <col min="12298" max="12298" width="7" style="58" bestFit="1" customWidth="1"/>
    <col min="12299" max="12299" width="5.90625" style="58" bestFit="1" customWidth="1"/>
    <col min="12300" max="12300" width="8.7265625" style="58" bestFit="1" customWidth="1"/>
    <col min="12301" max="12302" width="8.453125" style="58" bestFit="1" customWidth="1"/>
    <col min="12303" max="12303" width="8.6328125" style="58" customWidth="1"/>
    <col min="12304" max="12304" width="14.36328125" style="58" bestFit="1" customWidth="1"/>
    <col min="12305" max="12305" width="13.453125" style="58" customWidth="1"/>
    <col min="12306" max="12306" width="6" style="58" customWidth="1"/>
    <col min="12307" max="12307" width="17.26953125" style="58" customWidth="1"/>
    <col min="12308" max="12308" width="11" style="58" bestFit="1" customWidth="1"/>
    <col min="12309" max="12310" width="8.26953125" style="58" bestFit="1" customWidth="1"/>
    <col min="12311" max="12544" width="8.7265625" style="58"/>
    <col min="12545" max="12545" width="15.90625" style="58" customWidth="1"/>
    <col min="12546" max="12546" width="3.90625" style="58" bestFit="1" customWidth="1"/>
    <col min="12547" max="12547" width="38.26953125" style="58" customWidth="1"/>
    <col min="12548" max="12548" width="13.90625" style="58" bestFit="1" customWidth="1"/>
    <col min="12549" max="12549" width="16.26953125" style="58" customWidth="1"/>
    <col min="12550" max="12550" width="13.08984375" style="58" customWidth="1"/>
    <col min="12551" max="12551" width="7.36328125" style="58" customWidth="1"/>
    <col min="12552" max="12552" width="12.08984375" style="58" bestFit="1" customWidth="1"/>
    <col min="12553" max="12553" width="10.453125" style="58" bestFit="1" customWidth="1"/>
    <col min="12554" max="12554" width="7" style="58" bestFit="1" customWidth="1"/>
    <col min="12555" max="12555" width="5.90625" style="58" bestFit="1" customWidth="1"/>
    <col min="12556" max="12556" width="8.7265625" style="58" bestFit="1" customWidth="1"/>
    <col min="12557" max="12558" width="8.453125" style="58" bestFit="1" customWidth="1"/>
    <col min="12559" max="12559" width="8.6328125" style="58" customWidth="1"/>
    <col min="12560" max="12560" width="14.36328125" style="58" bestFit="1" customWidth="1"/>
    <col min="12561" max="12561" width="13.453125" style="58" customWidth="1"/>
    <col min="12562" max="12562" width="6" style="58" customWidth="1"/>
    <col min="12563" max="12563" width="17.26953125" style="58" customWidth="1"/>
    <col min="12564" max="12564" width="11" style="58" bestFit="1" customWidth="1"/>
    <col min="12565" max="12566" width="8.26953125" style="58" bestFit="1" customWidth="1"/>
    <col min="12567" max="12800" width="8.7265625" style="58"/>
    <col min="12801" max="12801" width="15.90625" style="58" customWidth="1"/>
    <col min="12802" max="12802" width="3.90625" style="58" bestFit="1" customWidth="1"/>
    <col min="12803" max="12803" width="38.26953125" style="58" customWidth="1"/>
    <col min="12804" max="12804" width="13.90625" style="58" bestFit="1" customWidth="1"/>
    <col min="12805" max="12805" width="16.26953125" style="58" customWidth="1"/>
    <col min="12806" max="12806" width="13.08984375" style="58" customWidth="1"/>
    <col min="12807" max="12807" width="7.36328125" style="58" customWidth="1"/>
    <col min="12808" max="12808" width="12.08984375" style="58" bestFit="1" customWidth="1"/>
    <col min="12809" max="12809" width="10.453125" style="58" bestFit="1" customWidth="1"/>
    <col min="12810" max="12810" width="7" style="58" bestFit="1" customWidth="1"/>
    <col min="12811" max="12811" width="5.90625" style="58" bestFit="1" customWidth="1"/>
    <col min="12812" max="12812" width="8.7265625" style="58" bestFit="1" customWidth="1"/>
    <col min="12813" max="12814" width="8.453125" style="58" bestFit="1" customWidth="1"/>
    <col min="12815" max="12815" width="8.6328125" style="58" customWidth="1"/>
    <col min="12816" max="12816" width="14.36328125" style="58" bestFit="1" customWidth="1"/>
    <col min="12817" max="12817" width="13.453125" style="58" customWidth="1"/>
    <col min="12818" max="12818" width="6" style="58" customWidth="1"/>
    <col min="12819" max="12819" width="17.26953125" style="58" customWidth="1"/>
    <col min="12820" max="12820" width="11" style="58" bestFit="1" customWidth="1"/>
    <col min="12821" max="12822" width="8.26953125" style="58" bestFit="1" customWidth="1"/>
    <col min="12823" max="13056" width="8.7265625" style="58"/>
    <col min="13057" max="13057" width="15.90625" style="58" customWidth="1"/>
    <col min="13058" max="13058" width="3.90625" style="58" bestFit="1" customWidth="1"/>
    <col min="13059" max="13059" width="38.26953125" style="58" customWidth="1"/>
    <col min="13060" max="13060" width="13.90625" style="58" bestFit="1" customWidth="1"/>
    <col min="13061" max="13061" width="16.26953125" style="58" customWidth="1"/>
    <col min="13062" max="13062" width="13.08984375" style="58" customWidth="1"/>
    <col min="13063" max="13063" width="7.36328125" style="58" customWidth="1"/>
    <col min="13064" max="13064" width="12.08984375" style="58" bestFit="1" customWidth="1"/>
    <col min="13065" max="13065" width="10.453125" style="58" bestFit="1" customWidth="1"/>
    <col min="13066" max="13066" width="7" style="58" bestFit="1" customWidth="1"/>
    <col min="13067" max="13067" width="5.90625" style="58" bestFit="1" customWidth="1"/>
    <col min="13068" max="13068" width="8.7265625" style="58" bestFit="1" customWidth="1"/>
    <col min="13069" max="13070" width="8.453125" style="58" bestFit="1" customWidth="1"/>
    <col min="13071" max="13071" width="8.6328125" style="58" customWidth="1"/>
    <col min="13072" max="13072" width="14.36328125" style="58" bestFit="1" customWidth="1"/>
    <col min="13073" max="13073" width="13.453125" style="58" customWidth="1"/>
    <col min="13074" max="13074" width="6" style="58" customWidth="1"/>
    <col min="13075" max="13075" width="17.26953125" style="58" customWidth="1"/>
    <col min="13076" max="13076" width="11" style="58" bestFit="1" customWidth="1"/>
    <col min="13077" max="13078" width="8.26953125" style="58" bestFit="1" customWidth="1"/>
    <col min="13079" max="13312" width="8.7265625" style="58"/>
    <col min="13313" max="13313" width="15.90625" style="58" customWidth="1"/>
    <col min="13314" max="13314" width="3.90625" style="58" bestFit="1" customWidth="1"/>
    <col min="13315" max="13315" width="38.26953125" style="58" customWidth="1"/>
    <col min="13316" max="13316" width="13.90625" style="58" bestFit="1" customWidth="1"/>
    <col min="13317" max="13317" width="16.26953125" style="58" customWidth="1"/>
    <col min="13318" max="13318" width="13.08984375" style="58" customWidth="1"/>
    <col min="13319" max="13319" width="7.36328125" style="58" customWidth="1"/>
    <col min="13320" max="13320" width="12.08984375" style="58" bestFit="1" customWidth="1"/>
    <col min="13321" max="13321" width="10.453125" style="58" bestFit="1" customWidth="1"/>
    <col min="13322" max="13322" width="7" style="58" bestFit="1" customWidth="1"/>
    <col min="13323" max="13323" width="5.90625" style="58" bestFit="1" customWidth="1"/>
    <col min="13324" max="13324" width="8.7265625" style="58" bestFit="1" customWidth="1"/>
    <col min="13325" max="13326" width="8.453125" style="58" bestFit="1" customWidth="1"/>
    <col min="13327" max="13327" width="8.6328125" style="58" customWidth="1"/>
    <col min="13328" max="13328" width="14.36328125" style="58" bestFit="1" customWidth="1"/>
    <col min="13329" max="13329" width="13.453125" style="58" customWidth="1"/>
    <col min="13330" max="13330" width="6" style="58" customWidth="1"/>
    <col min="13331" max="13331" width="17.26953125" style="58" customWidth="1"/>
    <col min="13332" max="13332" width="11" style="58" bestFit="1" customWidth="1"/>
    <col min="13333" max="13334" width="8.26953125" style="58" bestFit="1" customWidth="1"/>
    <col min="13335" max="13568" width="8.7265625" style="58"/>
    <col min="13569" max="13569" width="15.90625" style="58" customWidth="1"/>
    <col min="13570" max="13570" width="3.90625" style="58" bestFit="1" customWidth="1"/>
    <col min="13571" max="13571" width="38.26953125" style="58" customWidth="1"/>
    <col min="13572" max="13572" width="13.90625" style="58" bestFit="1" customWidth="1"/>
    <col min="13573" max="13573" width="16.26953125" style="58" customWidth="1"/>
    <col min="13574" max="13574" width="13.08984375" style="58" customWidth="1"/>
    <col min="13575" max="13575" width="7.36328125" style="58" customWidth="1"/>
    <col min="13576" max="13576" width="12.08984375" style="58" bestFit="1" customWidth="1"/>
    <col min="13577" max="13577" width="10.453125" style="58" bestFit="1" customWidth="1"/>
    <col min="13578" max="13578" width="7" style="58" bestFit="1" customWidth="1"/>
    <col min="13579" max="13579" width="5.90625" style="58" bestFit="1" customWidth="1"/>
    <col min="13580" max="13580" width="8.7265625" style="58" bestFit="1" customWidth="1"/>
    <col min="13581" max="13582" width="8.453125" style="58" bestFit="1" customWidth="1"/>
    <col min="13583" max="13583" width="8.6328125" style="58" customWidth="1"/>
    <col min="13584" max="13584" width="14.36328125" style="58" bestFit="1" customWidth="1"/>
    <col min="13585" max="13585" width="13.453125" style="58" customWidth="1"/>
    <col min="13586" max="13586" width="6" style="58" customWidth="1"/>
    <col min="13587" max="13587" width="17.26953125" style="58" customWidth="1"/>
    <col min="13588" max="13588" width="11" style="58" bestFit="1" customWidth="1"/>
    <col min="13589" max="13590" width="8.26953125" style="58" bestFit="1" customWidth="1"/>
    <col min="13591" max="13824" width="8.7265625" style="58"/>
    <col min="13825" max="13825" width="15.90625" style="58" customWidth="1"/>
    <col min="13826" max="13826" width="3.90625" style="58" bestFit="1" customWidth="1"/>
    <col min="13827" max="13827" width="38.26953125" style="58" customWidth="1"/>
    <col min="13828" max="13828" width="13.90625" style="58" bestFit="1" customWidth="1"/>
    <col min="13829" max="13829" width="16.26953125" style="58" customWidth="1"/>
    <col min="13830" max="13830" width="13.08984375" style="58" customWidth="1"/>
    <col min="13831" max="13831" width="7.36328125" style="58" customWidth="1"/>
    <col min="13832" max="13832" width="12.08984375" style="58" bestFit="1" customWidth="1"/>
    <col min="13833" max="13833" width="10.453125" style="58" bestFit="1" customWidth="1"/>
    <col min="13834" max="13834" width="7" style="58" bestFit="1" customWidth="1"/>
    <col min="13835" max="13835" width="5.90625" style="58" bestFit="1" customWidth="1"/>
    <col min="13836" max="13836" width="8.7265625" style="58" bestFit="1" customWidth="1"/>
    <col min="13837" max="13838" width="8.453125" style="58" bestFit="1" customWidth="1"/>
    <col min="13839" max="13839" width="8.6328125" style="58" customWidth="1"/>
    <col min="13840" max="13840" width="14.36328125" style="58" bestFit="1" customWidth="1"/>
    <col min="13841" max="13841" width="13.453125" style="58" customWidth="1"/>
    <col min="13842" max="13842" width="6" style="58" customWidth="1"/>
    <col min="13843" max="13843" width="17.26953125" style="58" customWidth="1"/>
    <col min="13844" max="13844" width="11" style="58" bestFit="1" customWidth="1"/>
    <col min="13845" max="13846" width="8.26953125" style="58" bestFit="1" customWidth="1"/>
    <col min="13847" max="14080" width="8.7265625" style="58"/>
    <col min="14081" max="14081" width="15.90625" style="58" customWidth="1"/>
    <col min="14082" max="14082" width="3.90625" style="58" bestFit="1" customWidth="1"/>
    <col min="14083" max="14083" width="38.26953125" style="58" customWidth="1"/>
    <col min="14084" max="14084" width="13.90625" style="58" bestFit="1" customWidth="1"/>
    <col min="14085" max="14085" width="16.26953125" style="58" customWidth="1"/>
    <col min="14086" max="14086" width="13.08984375" style="58" customWidth="1"/>
    <col min="14087" max="14087" width="7.36328125" style="58" customWidth="1"/>
    <col min="14088" max="14088" width="12.08984375" style="58" bestFit="1" customWidth="1"/>
    <col min="14089" max="14089" width="10.453125" style="58" bestFit="1" customWidth="1"/>
    <col min="14090" max="14090" width="7" style="58" bestFit="1" customWidth="1"/>
    <col min="14091" max="14091" width="5.90625" style="58" bestFit="1" customWidth="1"/>
    <col min="14092" max="14092" width="8.7265625" style="58" bestFit="1" customWidth="1"/>
    <col min="14093" max="14094" width="8.453125" style="58" bestFit="1" customWidth="1"/>
    <col min="14095" max="14095" width="8.6328125" style="58" customWidth="1"/>
    <col min="14096" max="14096" width="14.36328125" style="58" bestFit="1" customWidth="1"/>
    <col min="14097" max="14097" width="13.453125" style="58" customWidth="1"/>
    <col min="14098" max="14098" width="6" style="58" customWidth="1"/>
    <col min="14099" max="14099" width="17.26953125" style="58" customWidth="1"/>
    <col min="14100" max="14100" width="11" style="58" bestFit="1" customWidth="1"/>
    <col min="14101" max="14102" width="8.26953125" style="58" bestFit="1" customWidth="1"/>
    <col min="14103" max="14336" width="8.7265625" style="58"/>
    <col min="14337" max="14337" width="15.90625" style="58" customWidth="1"/>
    <col min="14338" max="14338" width="3.90625" style="58" bestFit="1" customWidth="1"/>
    <col min="14339" max="14339" width="38.26953125" style="58" customWidth="1"/>
    <col min="14340" max="14340" width="13.90625" style="58" bestFit="1" customWidth="1"/>
    <col min="14341" max="14341" width="16.26953125" style="58" customWidth="1"/>
    <col min="14342" max="14342" width="13.08984375" style="58" customWidth="1"/>
    <col min="14343" max="14343" width="7.36328125" style="58" customWidth="1"/>
    <col min="14344" max="14344" width="12.08984375" style="58" bestFit="1" customWidth="1"/>
    <col min="14345" max="14345" width="10.453125" style="58" bestFit="1" customWidth="1"/>
    <col min="14346" max="14346" width="7" style="58" bestFit="1" customWidth="1"/>
    <col min="14347" max="14347" width="5.90625" style="58" bestFit="1" customWidth="1"/>
    <col min="14348" max="14348" width="8.7265625" style="58" bestFit="1" customWidth="1"/>
    <col min="14349" max="14350" width="8.453125" style="58" bestFit="1" customWidth="1"/>
    <col min="14351" max="14351" width="8.6328125" style="58" customWidth="1"/>
    <col min="14352" max="14352" width="14.36328125" style="58" bestFit="1" customWidth="1"/>
    <col min="14353" max="14353" width="13.453125" style="58" customWidth="1"/>
    <col min="14354" max="14354" width="6" style="58" customWidth="1"/>
    <col min="14355" max="14355" width="17.26953125" style="58" customWidth="1"/>
    <col min="14356" max="14356" width="11" style="58" bestFit="1" customWidth="1"/>
    <col min="14357" max="14358" width="8.26953125" style="58" bestFit="1" customWidth="1"/>
    <col min="14359" max="14592" width="8.7265625" style="58"/>
    <col min="14593" max="14593" width="15.90625" style="58" customWidth="1"/>
    <col min="14594" max="14594" width="3.90625" style="58" bestFit="1" customWidth="1"/>
    <col min="14595" max="14595" width="38.26953125" style="58" customWidth="1"/>
    <col min="14596" max="14596" width="13.90625" style="58" bestFit="1" customWidth="1"/>
    <col min="14597" max="14597" width="16.26953125" style="58" customWidth="1"/>
    <col min="14598" max="14598" width="13.08984375" style="58" customWidth="1"/>
    <col min="14599" max="14599" width="7.36328125" style="58" customWidth="1"/>
    <col min="14600" max="14600" width="12.08984375" style="58" bestFit="1" customWidth="1"/>
    <col min="14601" max="14601" width="10.453125" style="58" bestFit="1" customWidth="1"/>
    <col min="14602" max="14602" width="7" style="58" bestFit="1" customWidth="1"/>
    <col min="14603" max="14603" width="5.90625" style="58" bestFit="1" customWidth="1"/>
    <col min="14604" max="14604" width="8.7265625" style="58" bestFit="1" customWidth="1"/>
    <col min="14605" max="14606" width="8.453125" style="58" bestFit="1" customWidth="1"/>
    <col min="14607" max="14607" width="8.6328125" style="58" customWidth="1"/>
    <col min="14608" max="14608" width="14.36328125" style="58" bestFit="1" customWidth="1"/>
    <col min="14609" max="14609" width="13.453125" style="58" customWidth="1"/>
    <col min="14610" max="14610" width="6" style="58" customWidth="1"/>
    <col min="14611" max="14611" width="17.26953125" style="58" customWidth="1"/>
    <col min="14612" max="14612" width="11" style="58" bestFit="1" customWidth="1"/>
    <col min="14613" max="14614" width="8.26953125" style="58" bestFit="1" customWidth="1"/>
    <col min="14615" max="14848" width="8.7265625" style="58"/>
    <col min="14849" max="14849" width="15.90625" style="58" customWidth="1"/>
    <col min="14850" max="14850" width="3.90625" style="58" bestFit="1" customWidth="1"/>
    <col min="14851" max="14851" width="38.26953125" style="58" customWidth="1"/>
    <col min="14852" max="14852" width="13.90625" style="58" bestFit="1" customWidth="1"/>
    <col min="14853" max="14853" width="16.26953125" style="58" customWidth="1"/>
    <col min="14854" max="14854" width="13.08984375" style="58" customWidth="1"/>
    <col min="14855" max="14855" width="7.36328125" style="58" customWidth="1"/>
    <col min="14856" max="14856" width="12.08984375" style="58" bestFit="1" customWidth="1"/>
    <col min="14857" max="14857" width="10.453125" style="58" bestFit="1" customWidth="1"/>
    <col min="14858" max="14858" width="7" style="58" bestFit="1" customWidth="1"/>
    <col min="14859" max="14859" width="5.90625" style="58" bestFit="1" customWidth="1"/>
    <col min="14860" max="14860" width="8.7265625" style="58" bestFit="1" customWidth="1"/>
    <col min="14861" max="14862" width="8.453125" style="58" bestFit="1" customWidth="1"/>
    <col min="14863" max="14863" width="8.6328125" style="58" customWidth="1"/>
    <col min="14864" max="14864" width="14.36328125" style="58" bestFit="1" customWidth="1"/>
    <col min="14865" max="14865" width="13.453125" style="58" customWidth="1"/>
    <col min="14866" max="14866" width="6" style="58" customWidth="1"/>
    <col min="14867" max="14867" width="17.26953125" style="58" customWidth="1"/>
    <col min="14868" max="14868" width="11" style="58" bestFit="1" customWidth="1"/>
    <col min="14869" max="14870" width="8.26953125" style="58" bestFit="1" customWidth="1"/>
    <col min="14871" max="15104" width="8.7265625" style="58"/>
    <col min="15105" max="15105" width="15.90625" style="58" customWidth="1"/>
    <col min="15106" max="15106" width="3.90625" style="58" bestFit="1" customWidth="1"/>
    <col min="15107" max="15107" width="38.26953125" style="58" customWidth="1"/>
    <col min="15108" max="15108" width="13.90625" style="58" bestFit="1" customWidth="1"/>
    <col min="15109" max="15109" width="16.26953125" style="58" customWidth="1"/>
    <col min="15110" max="15110" width="13.08984375" style="58" customWidth="1"/>
    <col min="15111" max="15111" width="7.36328125" style="58" customWidth="1"/>
    <col min="15112" max="15112" width="12.08984375" style="58" bestFit="1" customWidth="1"/>
    <col min="15113" max="15113" width="10.453125" style="58" bestFit="1" customWidth="1"/>
    <col min="15114" max="15114" width="7" style="58" bestFit="1" customWidth="1"/>
    <col min="15115" max="15115" width="5.90625" style="58" bestFit="1" customWidth="1"/>
    <col min="15116" max="15116" width="8.7265625" style="58" bestFit="1" customWidth="1"/>
    <col min="15117" max="15118" width="8.453125" style="58" bestFit="1" customWidth="1"/>
    <col min="15119" max="15119" width="8.6328125" style="58" customWidth="1"/>
    <col min="15120" max="15120" width="14.36328125" style="58" bestFit="1" customWidth="1"/>
    <col min="15121" max="15121" width="13.453125" style="58" customWidth="1"/>
    <col min="15122" max="15122" width="6" style="58" customWidth="1"/>
    <col min="15123" max="15123" width="17.26953125" style="58" customWidth="1"/>
    <col min="15124" max="15124" width="11" style="58" bestFit="1" customWidth="1"/>
    <col min="15125" max="15126" width="8.26953125" style="58" bestFit="1" customWidth="1"/>
    <col min="15127" max="15360" width="8.7265625" style="58"/>
    <col min="15361" max="15361" width="15.90625" style="58" customWidth="1"/>
    <col min="15362" max="15362" width="3.90625" style="58" bestFit="1" customWidth="1"/>
    <col min="15363" max="15363" width="38.26953125" style="58" customWidth="1"/>
    <col min="15364" max="15364" width="13.90625" style="58" bestFit="1" customWidth="1"/>
    <col min="15365" max="15365" width="16.26953125" style="58" customWidth="1"/>
    <col min="15366" max="15366" width="13.08984375" style="58" customWidth="1"/>
    <col min="15367" max="15367" width="7.36328125" style="58" customWidth="1"/>
    <col min="15368" max="15368" width="12.08984375" style="58" bestFit="1" customWidth="1"/>
    <col min="15369" max="15369" width="10.453125" style="58" bestFit="1" customWidth="1"/>
    <col min="15370" max="15370" width="7" style="58" bestFit="1" customWidth="1"/>
    <col min="15371" max="15371" width="5.90625" style="58" bestFit="1" customWidth="1"/>
    <col min="15372" max="15372" width="8.7265625" style="58" bestFit="1" customWidth="1"/>
    <col min="15373" max="15374" width="8.453125" style="58" bestFit="1" customWidth="1"/>
    <col min="15375" max="15375" width="8.6328125" style="58" customWidth="1"/>
    <col min="15376" max="15376" width="14.36328125" style="58" bestFit="1" customWidth="1"/>
    <col min="15377" max="15377" width="13.453125" style="58" customWidth="1"/>
    <col min="15378" max="15378" width="6" style="58" customWidth="1"/>
    <col min="15379" max="15379" width="17.26953125" style="58" customWidth="1"/>
    <col min="15380" max="15380" width="11" style="58" bestFit="1" customWidth="1"/>
    <col min="15381" max="15382" width="8.26953125" style="58" bestFit="1" customWidth="1"/>
    <col min="15383" max="15616" width="8.7265625" style="58"/>
    <col min="15617" max="15617" width="15.90625" style="58" customWidth="1"/>
    <col min="15618" max="15618" width="3.90625" style="58" bestFit="1" customWidth="1"/>
    <col min="15619" max="15619" width="38.26953125" style="58" customWidth="1"/>
    <col min="15620" max="15620" width="13.90625" style="58" bestFit="1" customWidth="1"/>
    <col min="15621" max="15621" width="16.26953125" style="58" customWidth="1"/>
    <col min="15622" max="15622" width="13.08984375" style="58" customWidth="1"/>
    <col min="15623" max="15623" width="7.36328125" style="58" customWidth="1"/>
    <col min="15624" max="15624" width="12.08984375" style="58" bestFit="1" customWidth="1"/>
    <col min="15625" max="15625" width="10.453125" style="58" bestFit="1" customWidth="1"/>
    <col min="15626" max="15626" width="7" style="58" bestFit="1" customWidth="1"/>
    <col min="15627" max="15627" width="5.90625" style="58" bestFit="1" customWidth="1"/>
    <col min="15628" max="15628" width="8.7265625" style="58" bestFit="1" customWidth="1"/>
    <col min="15629" max="15630" width="8.453125" style="58" bestFit="1" customWidth="1"/>
    <col min="15631" max="15631" width="8.6328125" style="58" customWidth="1"/>
    <col min="15632" max="15632" width="14.36328125" style="58" bestFit="1" customWidth="1"/>
    <col min="15633" max="15633" width="13.453125" style="58" customWidth="1"/>
    <col min="15634" max="15634" width="6" style="58" customWidth="1"/>
    <col min="15635" max="15635" width="17.26953125" style="58" customWidth="1"/>
    <col min="15636" max="15636" width="11" style="58" bestFit="1" customWidth="1"/>
    <col min="15637" max="15638" width="8.26953125" style="58" bestFit="1" customWidth="1"/>
    <col min="15639" max="15872" width="8.7265625" style="58"/>
    <col min="15873" max="15873" width="15.90625" style="58" customWidth="1"/>
    <col min="15874" max="15874" width="3.90625" style="58" bestFit="1" customWidth="1"/>
    <col min="15875" max="15875" width="38.26953125" style="58" customWidth="1"/>
    <col min="15876" max="15876" width="13.90625" style="58" bestFit="1" customWidth="1"/>
    <col min="15877" max="15877" width="16.26953125" style="58" customWidth="1"/>
    <col min="15878" max="15878" width="13.08984375" style="58" customWidth="1"/>
    <col min="15879" max="15879" width="7.36328125" style="58" customWidth="1"/>
    <col min="15880" max="15880" width="12.08984375" style="58" bestFit="1" customWidth="1"/>
    <col min="15881" max="15881" width="10.453125" style="58" bestFit="1" customWidth="1"/>
    <col min="15882" max="15882" width="7" style="58" bestFit="1" customWidth="1"/>
    <col min="15883" max="15883" width="5.90625" style="58" bestFit="1" customWidth="1"/>
    <col min="15884" max="15884" width="8.7265625" style="58" bestFit="1" customWidth="1"/>
    <col min="15885" max="15886" width="8.453125" style="58" bestFit="1" customWidth="1"/>
    <col min="15887" max="15887" width="8.6328125" style="58" customWidth="1"/>
    <col min="15888" max="15888" width="14.36328125" style="58" bestFit="1" customWidth="1"/>
    <col min="15889" max="15889" width="13.453125" style="58" customWidth="1"/>
    <col min="15890" max="15890" width="6" style="58" customWidth="1"/>
    <col min="15891" max="15891" width="17.26953125" style="58" customWidth="1"/>
    <col min="15892" max="15892" width="11" style="58" bestFit="1" customWidth="1"/>
    <col min="15893" max="15894" width="8.26953125" style="58" bestFit="1" customWidth="1"/>
    <col min="15895" max="16128" width="8.7265625" style="58"/>
    <col min="16129" max="16129" width="15.90625" style="58" customWidth="1"/>
    <col min="16130" max="16130" width="3.90625" style="58" bestFit="1" customWidth="1"/>
    <col min="16131" max="16131" width="38.26953125" style="58" customWidth="1"/>
    <col min="16132" max="16132" width="13.90625" style="58" bestFit="1" customWidth="1"/>
    <col min="16133" max="16133" width="16.26953125" style="58" customWidth="1"/>
    <col min="16134" max="16134" width="13.08984375" style="58" customWidth="1"/>
    <col min="16135" max="16135" width="7.36328125" style="58" customWidth="1"/>
    <col min="16136" max="16136" width="12.08984375" style="58" bestFit="1" customWidth="1"/>
    <col min="16137" max="16137" width="10.453125" style="58" bestFit="1" customWidth="1"/>
    <col min="16138" max="16138" width="7" style="58" bestFit="1" customWidth="1"/>
    <col min="16139" max="16139" width="5.90625" style="58" bestFit="1" customWidth="1"/>
    <col min="16140" max="16140" width="8.7265625" style="58" bestFit="1" customWidth="1"/>
    <col min="16141" max="16142" width="8.453125" style="58" bestFit="1" customWidth="1"/>
    <col min="16143" max="16143" width="8.6328125" style="58" customWidth="1"/>
    <col min="16144" max="16144" width="14.36328125" style="58" bestFit="1" customWidth="1"/>
    <col min="16145" max="16145" width="13.453125" style="58" customWidth="1"/>
    <col min="16146" max="16146" width="6" style="58" customWidth="1"/>
    <col min="16147" max="16147" width="17.26953125" style="58" customWidth="1"/>
    <col min="16148" max="16148" width="11" style="58" bestFit="1" customWidth="1"/>
    <col min="16149" max="16150" width="8.26953125" style="58" bestFit="1" customWidth="1"/>
    <col min="16151" max="16384" width="8.7265625" style="58"/>
  </cols>
  <sheetData>
    <row r="1" spans="1:33" ht="21.75" customHeight="1">
      <c r="A1" s="131"/>
      <c r="B1" s="131"/>
      <c r="R1" s="130"/>
    </row>
    <row r="2" spans="1:33" ht="15.5">
      <c r="E2" s="58"/>
      <c r="F2" s="129"/>
      <c r="J2" s="126" t="s">
        <v>130</v>
      </c>
      <c r="K2" s="375"/>
      <c r="L2" s="126"/>
      <c r="M2" s="126"/>
      <c r="N2" s="126"/>
      <c r="O2" s="126"/>
      <c r="P2" s="374"/>
      <c r="Q2" s="126"/>
      <c r="R2" s="382" t="s">
        <v>717</v>
      </c>
      <c r="S2" s="383"/>
      <c r="T2" s="383"/>
      <c r="U2" s="383"/>
      <c r="V2" s="383"/>
    </row>
    <row r="3" spans="1:33" ht="23.25" customHeight="1">
      <c r="A3" s="128" t="s">
        <v>2</v>
      </c>
      <c r="B3" s="127"/>
      <c r="E3" s="58"/>
      <c r="J3" s="126"/>
      <c r="R3" s="125"/>
      <c r="S3" s="384" t="s">
        <v>128</v>
      </c>
      <c r="T3" s="384"/>
      <c r="U3" s="384"/>
      <c r="V3" s="384"/>
      <c r="W3" s="384"/>
      <c r="X3" s="384"/>
      <c r="Z3" s="12" t="s">
        <v>4</v>
      </c>
      <c r="AA3" s="13"/>
      <c r="AB3" s="124" t="s">
        <v>5</v>
      </c>
      <c r="AC3" s="122"/>
      <c r="AD3" s="122"/>
      <c r="AE3" s="123" t="s">
        <v>6</v>
      </c>
      <c r="AF3" s="122"/>
      <c r="AG3" s="121"/>
    </row>
    <row r="4" spans="1:33" ht="14.25" customHeight="1" thickBot="1">
      <c r="A4" s="385" t="s">
        <v>127</v>
      </c>
      <c r="B4" s="388" t="s">
        <v>126</v>
      </c>
      <c r="C4" s="389"/>
      <c r="D4" s="394"/>
      <c r="E4" s="396"/>
      <c r="F4" s="388" t="s">
        <v>125</v>
      </c>
      <c r="G4" s="398"/>
      <c r="H4" s="379" t="s">
        <v>124</v>
      </c>
      <c r="I4" s="400" t="s">
        <v>123</v>
      </c>
      <c r="J4" s="401" t="s">
        <v>122</v>
      </c>
      <c r="K4" s="376" t="s">
        <v>448</v>
      </c>
      <c r="L4" s="377"/>
      <c r="M4" s="377"/>
      <c r="N4" s="377"/>
      <c r="O4" s="378"/>
      <c r="P4" s="379" t="s">
        <v>14</v>
      </c>
      <c r="Q4" s="405" t="s">
        <v>545</v>
      </c>
      <c r="R4" s="406"/>
      <c r="S4" s="407"/>
      <c r="T4" s="411" t="s">
        <v>16</v>
      </c>
      <c r="U4" s="413" t="s">
        <v>17</v>
      </c>
      <c r="V4" s="379" t="s">
        <v>18</v>
      </c>
      <c r="W4" s="418" t="s">
        <v>19</v>
      </c>
      <c r="X4" s="419"/>
      <c r="Z4" s="436" t="s">
        <v>20</v>
      </c>
      <c r="AA4" s="436" t="s">
        <v>21</v>
      </c>
      <c r="AB4" s="438" t="s">
        <v>22</v>
      </c>
      <c r="AC4" s="433" t="s">
        <v>23</v>
      </c>
      <c r="AD4" s="433" t="s">
        <v>24</v>
      </c>
      <c r="AE4" s="438" t="s">
        <v>22</v>
      </c>
      <c r="AF4" s="433" t="s">
        <v>23</v>
      </c>
      <c r="AG4" s="433" t="s">
        <v>25</v>
      </c>
    </row>
    <row r="5" spans="1:33" ht="11.25" customHeight="1">
      <c r="A5" s="386"/>
      <c r="B5" s="390"/>
      <c r="C5" s="391"/>
      <c r="D5" s="395"/>
      <c r="E5" s="397"/>
      <c r="F5" s="392"/>
      <c r="G5" s="399"/>
      <c r="H5" s="386"/>
      <c r="I5" s="386"/>
      <c r="J5" s="390"/>
      <c r="K5" s="427" t="s">
        <v>26</v>
      </c>
      <c r="L5" s="430" t="s">
        <v>623</v>
      </c>
      <c r="M5" s="421" t="s">
        <v>622</v>
      </c>
      <c r="N5" s="424" t="s">
        <v>29</v>
      </c>
      <c r="O5" s="424" t="s">
        <v>30</v>
      </c>
      <c r="P5" s="380"/>
      <c r="Q5" s="408"/>
      <c r="R5" s="409"/>
      <c r="S5" s="410"/>
      <c r="T5" s="412"/>
      <c r="U5" s="414"/>
      <c r="V5" s="386"/>
      <c r="W5" s="379" t="s">
        <v>23</v>
      </c>
      <c r="X5" s="379" t="s">
        <v>24</v>
      </c>
      <c r="Z5" s="436"/>
      <c r="AA5" s="436"/>
      <c r="AB5" s="439"/>
      <c r="AC5" s="434"/>
      <c r="AD5" s="434"/>
      <c r="AE5" s="439"/>
      <c r="AF5" s="434"/>
      <c r="AG5" s="434"/>
    </row>
    <row r="6" spans="1:33" ht="11.25" customHeight="1">
      <c r="A6" s="386"/>
      <c r="B6" s="390"/>
      <c r="C6" s="391"/>
      <c r="D6" s="385" t="s">
        <v>121</v>
      </c>
      <c r="E6" s="420" t="s">
        <v>32</v>
      </c>
      <c r="F6" s="385" t="s">
        <v>121</v>
      </c>
      <c r="G6" s="400" t="s">
        <v>621</v>
      </c>
      <c r="H6" s="386"/>
      <c r="I6" s="386"/>
      <c r="J6" s="390"/>
      <c r="K6" s="428"/>
      <c r="L6" s="431"/>
      <c r="M6" s="422"/>
      <c r="N6" s="425"/>
      <c r="O6" s="425"/>
      <c r="P6" s="380"/>
      <c r="Q6" s="379" t="s">
        <v>34</v>
      </c>
      <c r="R6" s="379" t="s">
        <v>35</v>
      </c>
      <c r="S6" s="385" t="s">
        <v>36</v>
      </c>
      <c r="T6" s="402" t="s">
        <v>37</v>
      </c>
      <c r="U6" s="414"/>
      <c r="V6" s="386"/>
      <c r="W6" s="380"/>
      <c r="X6" s="380"/>
      <c r="Z6" s="436"/>
      <c r="AA6" s="436"/>
      <c r="AB6" s="439"/>
      <c r="AC6" s="434"/>
      <c r="AD6" s="434"/>
      <c r="AE6" s="439"/>
      <c r="AF6" s="434"/>
      <c r="AG6" s="434"/>
    </row>
    <row r="7" spans="1:33">
      <c r="A7" s="386"/>
      <c r="B7" s="390"/>
      <c r="C7" s="391"/>
      <c r="D7" s="386"/>
      <c r="E7" s="386"/>
      <c r="F7" s="386"/>
      <c r="G7" s="386"/>
      <c r="H7" s="386"/>
      <c r="I7" s="386"/>
      <c r="J7" s="390"/>
      <c r="K7" s="428"/>
      <c r="L7" s="431"/>
      <c r="M7" s="422"/>
      <c r="N7" s="425"/>
      <c r="O7" s="425"/>
      <c r="P7" s="380"/>
      <c r="Q7" s="416"/>
      <c r="R7" s="416"/>
      <c r="S7" s="386"/>
      <c r="T7" s="403"/>
      <c r="U7" s="414"/>
      <c r="V7" s="386"/>
      <c r="W7" s="380"/>
      <c r="X7" s="380"/>
      <c r="Z7" s="436"/>
      <c r="AA7" s="436"/>
      <c r="AB7" s="439"/>
      <c r="AC7" s="434"/>
      <c r="AD7" s="434"/>
      <c r="AE7" s="439"/>
      <c r="AF7" s="434"/>
      <c r="AG7" s="434"/>
    </row>
    <row r="8" spans="1:33">
      <c r="A8" s="387"/>
      <c r="B8" s="392"/>
      <c r="C8" s="393"/>
      <c r="D8" s="387"/>
      <c r="E8" s="387"/>
      <c r="F8" s="387"/>
      <c r="G8" s="387"/>
      <c r="H8" s="387"/>
      <c r="I8" s="387"/>
      <c r="J8" s="392"/>
      <c r="K8" s="429"/>
      <c r="L8" s="432"/>
      <c r="M8" s="423"/>
      <c r="N8" s="426"/>
      <c r="O8" s="426"/>
      <c r="P8" s="381"/>
      <c r="Q8" s="417"/>
      <c r="R8" s="417"/>
      <c r="S8" s="387"/>
      <c r="T8" s="404"/>
      <c r="U8" s="415"/>
      <c r="V8" s="387"/>
      <c r="W8" s="381"/>
      <c r="X8" s="381"/>
      <c r="Z8" s="437"/>
      <c r="AA8" s="437"/>
      <c r="AB8" s="440"/>
      <c r="AC8" s="435"/>
      <c r="AD8" s="435"/>
      <c r="AE8" s="440"/>
      <c r="AF8" s="435"/>
      <c r="AG8" s="435"/>
    </row>
    <row r="9" spans="1:33" ht="24" customHeight="1">
      <c r="A9" s="331" t="s">
        <v>560</v>
      </c>
      <c r="B9" s="337"/>
      <c r="C9" s="373" t="s">
        <v>782</v>
      </c>
      <c r="D9" s="135" t="s">
        <v>781</v>
      </c>
      <c r="E9" s="92" t="s">
        <v>555</v>
      </c>
      <c r="F9" s="133" t="s">
        <v>773</v>
      </c>
      <c r="G9" s="134">
        <v>1.968</v>
      </c>
      <c r="H9" s="133" t="s">
        <v>558</v>
      </c>
      <c r="I9" s="105" t="str">
        <f t="shared" ref="I9:I30" si="0">IF(Z9="","",(IF(AA9-Z9&gt;0,CONCATENATE(TEXT(Z9,"#,##0"),"~",TEXT(AA9,"#,##0")),TEXT(Z9,"#,##0"))))</f>
        <v>1,550~1,650</v>
      </c>
      <c r="J9" s="104">
        <v>5</v>
      </c>
      <c r="K9" s="103">
        <v>17.100000000000001</v>
      </c>
      <c r="L9" s="32">
        <f t="shared" ref="L9:L30" si="1">IF(K9&gt;0,1/K9*37.7*68.6,"")</f>
        <v>151.24093567251461</v>
      </c>
      <c r="M9" s="102">
        <f t="shared" ref="M9:M30" si="2"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14.6</v>
      </c>
      <c r="N9" s="101">
        <f t="shared" ref="N9:N30" si="3"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18.200000000000003</v>
      </c>
      <c r="O9" s="100" t="str">
        <f t="shared" ref="O9:O30" si="4">IF(Z9="","",IF(AE9="",TEXT(AB9,"#,##0.0"),(IF(AB9-AE9&gt;0,CONCATENATE(TEXT(AE9,"#,##0.0"),"~",TEXT(AB9,"#,##0.0")),TEXT(AB9,"#,##0.0")))))</f>
        <v>24.8~25.8</v>
      </c>
      <c r="P9" s="99" t="s">
        <v>780</v>
      </c>
      <c r="Q9" s="99" t="s">
        <v>155</v>
      </c>
      <c r="R9" s="98" t="s">
        <v>78</v>
      </c>
      <c r="S9" s="97"/>
      <c r="T9" s="315"/>
      <c r="U9" s="96">
        <f t="shared" ref="U9:U30" si="5">IFERROR(IF(K9&lt;M9,"",(ROUNDDOWN(K9/M9*100,0))),"")</f>
        <v>117</v>
      </c>
      <c r="V9" s="95" t="str">
        <f t="shared" ref="V9:V30" si="6">IFERROR(IF(K9&lt;N9,"",(ROUNDDOWN(K9/N9*100,0))),"")</f>
        <v/>
      </c>
      <c r="W9" s="95" t="str">
        <f t="shared" ref="W9:W30" si="7">IF(AC9&lt;55,"",IF(AA9="",AC9,IF(AF9-AC9&gt;0,CONCATENATE(AC9,"~",AF9),AC9)))</f>
        <v>66~68</v>
      </c>
      <c r="X9" s="94" t="str">
        <f t="shared" ref="X9:X30" si="8">IF(AC9&lt;55,"",AD9)</f>
        <v>★1.5</v>
      </c>
      <c r="Z9" s="65">
        <v>1550</v>
      </c>
      <c r="AA9" s="65">
        <v>1650</v>
      </c>
      <c r="AB9" s="64">
        <f t="shared" ref="AB9:AB30" si="9">IF(Z9="","",ROUNDUP(ROUND(IF(Z9&gt;=2759,9.5,IF(Z9&lt;2759,(-2.47/1000000*Z9*Z9)-(8.52/10000*Z9)+30.65)),1)*1.1,1))</f>
        <v>25.8</v>
      </c>
      <c r="AC9" s="367">
        <f t="shared" ref="AC9:AC30" si="10">IF(K9="","",ROUNDDOWN(K9/AB9*100,0))</f>
        <v>66</v>
      </c>
      <c r="AD9" s="367" t="str">
        <f t="shared" ref="AD9:AD30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★1.5</v>
      </c>
      <c r="AE9" s="64">
        <f t="shared" ref="AE9:AE30" si="12">IF(AA9="","",ROUNDUP(ROUND(IF(AA9&gt;=2759,9.5,IF(AA9&lt;2759,(-2.47/1000000*AA9*AA9)-(8.52/10000*AA9)+30.65)),1)*1.1,1))</f>
        <v>24.8</v>
      </c>
      <c r="AF9" s="367">
        <f t="shared" ref="AF9:AF30" si="13">IF(AE9="","",IF(K9="","",ROUNDDOWN(K9/AE9*100,0)))</f>
        <v>68</v>
      </c>
      <c r="AG9" s="367" t="str">
        <f t="shared" ref="AG9:AG30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★1.5</v>
      </c>
    </row>
    <row r="10" spans="1:33" ht="24" customHeight="1">
      <c r="A10" s="368"/>
      <c r="B10" s="337"/>
      <c r="C10" s="373" t="s">
        <v>779</v>
      </c>
      <c r="D10" s="135" t="s">
        <v>778</v>
      </c>
      <c r="E10" s="92" t="s">
        <v>555</v>
      </c>
      <c r="F10" s="133" t="s">
        <v>750</v>
      </c>
      <c r="G10" s="134">
        <v>1.968</v>
      </c>
      <c r="H10" s="133" t="s">
        <v>558</v>
      </c>
      <c r="I10" s="105" t="str">
        <f t="shared" si="0"/>
        <v>1,660~1,730</v>
      </c>
      <c r="J10" s="104">
        <v>5</v>
      </c>
      <c r="K10" s="103">
        <v>16.100000000000001</v>
      </c>
      <c r="L10" s="32">
        <f t="shared" si="1"/>
        <v>160.63478260869562</v>
      </c>
      <c r="M10" s="102">
        <f t="shared" si="2"/>
        <v>13.5</v>
      </c>
      <c r="N10" s="101">
        <f t="shared" si="3"/>
        <v>17</v>
      </c>
      <c r="O10" s="100" t="str">
        <f t="shared" si="4"/>
        <v>24.0~24.7</v>
      </c>
      <c r="P10" s="99" t="s">
        <v>749</v>
      </c>
      <c r="Q10" s="99" t="s">
        <v>155</v>
      </c>
      <c r="R10" s="98" t="s">
        <v>154</v>
      </c>
      <c r="S10" s="97"/>
      <c r="T10" s="315"/>
      <c r="U10" s="96">
        <f t="shared" si="5"/>
        <v>119</v>
      </c>
      <c r="V10" s="95" t="str">
        <f t="shared" si="6"/>
        <v/>
      </c>
      <c r="W10" s="95" t="str">
        <f t="shared" si="7"/>
        <v>65~67</v>
      </c>
      <c r="X10" s="94" t="str">
        <f t="shared" si="8"/>
        <v>★1.5</v>
      </c>
      <c r="Z10" s="65">
        <v>1660</v>
      </c>
      <c r="AA10" s="65">
        <v>1730</v>
      </c>
      <c r="AB10" s="64">
        <f t="shared" si="9"/>
        <v>24.700000000000003</v>
      </c>
      <c r="AC10" s="367">
        <f t="shared" si="10"/>
        <v>65</v>
      </c>
      <c r="AD10" s="367" t="str">
        <f t="shared" si="11"/>
        <v>★1.5</v>
      </c>
      <c r="AE10" s="64">
        <f t="shared" si="12"/>
        <v>24</v>
      </c>
      <c r="AF10" s="367">
        <f t="shared" si="13"/>
        <v>67</v>
      </c>
      <c r="AG10" s="367" t="str">
        <f t="shared" si="14"/>
        <v>★1.5</v>
      </c>
    </row>
    <row r="11" spans="1:33" ht="24" customHeight="1">
      <c r="A11" s="368"/>
      <c r="B11" s="337"/>
      <c r="C11" s="336" t="s">
        <v>777</v>
      </c>
      <c r="D11" s="135" t="s">
        <v>776</v>
      </c>
      <c r="E11" s="92" t="s">
        <v>555</v>
      </c>
      <c r="F11" s="133" t="s">
        <v>750</v>
      </c>
      <c r="G11" s="134">
        <v>1.968</v>
      </c>
      <c r="H11" s="133" t="s">
        <v>558</v>
      </c>
      <c r="I11" s="105" t="str">
        <f t="shared" si="0"/>
        <v>1,660~1,680</v>
      </c>
      <c r="J11" s="104">
        <v>4</v>
      </c>
      <c r="K11" s="103">
        <v>16.100000000000001</v>
      </c>
      <c r="L11" s="32">
        <f t="shared" si="1"/>
        <v>160.63478260869562</v>
      </c>
      <c r="M11" s="102">
        <f t="shared" si="2"/>
        <v>13.5</v>
      </c>
      <c r="N11" s="101">
        <f t="shared" si="3"/>
        <v>17</v>
      </c>
      <c r="O11" s="100" t="str">
        <f t="shared" si="4"/>
        <v>24.5~24.7</v>
      </c>
      <c r="P11" s="99" t="s">
        <v>749</v>
      </c>
      <c r="Q11" s="99" t="s">
        <v>155</v>
      </c>
      <c r="R11" s="98" t="s">
        <v>154</v>
      </c>
      <c r="S11" s="97"/>
      <c r="T11" s="315"/>
      <c r="U11" s="96">
        <f t="shared" si="5"/>
        <v>119</v>
      </c>
      <c r="V11" s="95" t="str">
        <f t="shared" si="6"/>
        <v/>
      </c>
      <c r="W11" s="95">
        <f t="shared" si="7"/>
        <v>65</v>
      </c>
      <c r="X11" s="94" t="str">
        <f t="shared" si="8"/>
        <v>★1.5</v>
      </c>
      <c r="Z11" s="65">
        <v>1660</v>
      </c>
      <c r="AA11" s="65">
        <v>1680</v>
      </c>
      <c r="AB11" s="64">
        <f t="shared" si="9"/>
        <v>24.700000000000003</v>
      </c>
      <c r="AC11" s="367">
        <f t="shared" si="10"/>
        <v>65</v>
      </c>
      <c r="AD11" s="367" t="str">
        <f t="shared" si="11"/>
        <v>★1.5</v>
      </c>
      <c r="AE11" s="64">
        <f t="shared" si="12"/>
        <v>24.5</v>
      </c>
      <c r="AF11" s="367">
        <f t="shared" si="13"/>
        <v>65</v>
      </c>
      <c r="AG11" s="367" t="str">
        <f t="shared" si="14"/>
        <v>★1.5</v>
      </c>
    </row>
    <row r="12" spans="1:33" ht="24" customHeight="1">
      <c r="A12" s="368"/>
      <c r="B12" s="337"/>
      <c r="C12" s="336" t="s">
        <v>775</v>
      </c>
      <c r="D12" s="135" t="s">
        <v>774</v>
      </c>
      <c r="E12" s="92" t="s">
        <v>555</v>
      </c>
      <c r="F12" s="133" t="s">
        <v>773</v>
      </c>
      <c r="G12" s="134">
        <v>1.968</v>
      </c>
      <c r="H12" s="133" t="s">
        <v>558</v>
      </c>
      <c r="I12" s="105" t="str">
        <f t="shared" si="0"/>
        <v>1,570~1,620</v>
      </c>
      <c r="J12" s="104">
        <v>5</v>
      </c>
      <c r="K12" s="103">
        <v>17.100000000000001</v>
      </c>
      <c r="L12" s="32">
        <f t="shared" si="1"/>
        <v>151.24093567251461</v>
      </c>
      <c r="M12" s="102">
        <f t="shared" si="2"/>
        <v>14.6</v>
      </c>
      <c r="N12" s="101">
        <f t="shared" si="3"/>
        <v>18.200000000000003</v>
      </c>
      <c r="O12" s="100" t="str">
        <f t="shared" si="4"/>
        <v>25.1~25.6</v>
      </c>
      <c r="P12" s="99" t="s">
        <v>749</v>
      </c>
      <c r="Q12" s="99" t="s">
        <v>155</v>
      </c>
      <c r="R12" s="98" t="s">
        <v>78</v>
      </c>
      <c r="S12" s="97"/>
      <c r="T12" s="315"/>
      <c r="U12" s="96">
        <f t="shared" si="5"/>
        <v>117</v>
      </c>
      <c r="V12" s="95" t="str">
        <f t="shared" si="6"/>
        <v/>
      </c>
      <c r="W12" s="95" t="str">
        <f t="shared" si="7"/>
        <v>66~68</v>
      </c>
      <c r="X12" s="94" t="str">
        <f t="shared" si="8"/>
        <v>★1.5</v>
      </c>
      <c r="Z12" s="65">
        <v>1570</v>
      </c>
      <c r="AA12" s="65">
        <v>1620</v>
      </c>
      <c r="AB12" s="64">
        <f t="shared" si="9"/>
        <v>25.6</v>
      </c>
      <c r="AC12" s="367">
        <f t="shared" si="10"/>
        <v>66</v>
      </c>
      <c r="AD12" s="367" t="str">
        <f t="shared" si="11"/>
        <v>★1.5</v>
      </c>
      <c r="AE12" s="64">
        <f t="shared" si="12"/>
        <v>25.1</v>
      </c>
      <c r="AF12" s="367">
        <f t="shared" si="13"/>
        <v>68</v>
      </c>
      <c r="AG12" s="367" t="str">
        <f t="shared" si="14"/>
        <v>★1.5</v>
      </c>
    </row>
    <row r="13" spans="1:33" ht="24" customHeight="1">
      <c r="A13" s="368"/>
      <c r="B13" s="337"/>
      <c r="C13" s="336" t="s">
        <v>772</v>
      </c>
      <c r="D13" s="135" t="s">
        <v>771</v>
      </c>
      <c r="E13" s="92" t="s">
        <v>555</v>
      </c>
      <c r="F13" s="133" t="s">
        <v>750</v>
      </c>
      <c r="G13" s="134">
        <v>1.968</v>
      </c>
      <c r="H13" s="133" t="s">
        <v>558</v>
      </c>
      <c r="I13" s="105" t="str">
        <f t="shared" si="0"/>
        <v>1,690~1,720</v>
      </c>
      <c r="J13" s="104">
        <v>5</v>
      </c>
      <c r="K13" s="103">
        <v>16.100000000000001</v>
      </c>
      <c r="L13" s="32">
        <f t="shared" si="1"/>
        <v>160.63478260869562</v>
      </c>
      <c r="M13" s="102">
        <f t="shared" si="2"/>
        <v>13.5</v>
      </c>
      <c r="N13" s="101">
        <f t="shared" si="3"/>
        <v>17</v>
      </c>
      <c r="O13" s="100" t="str">
        <f t="shared" si="4"/>
        <v>24.1~24.5</v>
      </c>
      <c r="P13" s="99" t="s">
        <v>749</v>
      </c>
      <c r="Q13" s="99" t="s">
        <v>155</v>
      </c>
      <c r="R13" s="98" t="s">
        <v>154</v>
      </c>
      <c r="S13" s="97"/>
      <c r="T13" s="315"/>
      <c r="U13" s="96">
        <f t="shared" si="5"/>
        <v>119</v>
      </c>
      <c r="V13" s="95" t="str">
        <f t="shared" si="6"/>
        <v/>
      </c>
      <c r="W13" s="95" t="str">
        <f t="shared" si="7"/>
        <v>65~66</v>
      </c>
      <c r="X13" s="94" t="str">
        <f t="shared" si="8"/>
        <v>★1.5</v>
      </c>
      <c r="Z13" s="65">
        <v>1690</v>
      </c>
      <c r="AA13" s="65">
        <v>1720</v>
      </c>
      <c r="AB13" s="64">
        <f t="shared" si="9"/>
        <v>24.5</v>
      </c>
      <c r="AC13" s="367">
        <f t="shared" si="10"/>
        <v>65</v>
      </c>
      <c r="AD13" s="367" t="str">
        <f t="shared" si="11"/>
        <v>★1.5</v>
      </c>
      <c r="AE13" s="64">
        <f t="shared" si="12"/>
        <v>24.1</v>
      </c>
      <c r="AF13" s="367">
        <f t="shared" si="13"/>
        <v>66</v>
      </c>
      <c r="AG13" s="367" t="str">
        <f t="shared" si="14"/>
        <v>★1.5</v>
      </c>
    </row>
    <row r="14" spans="1:33" ht="24" customHeight="1">
      <c r="A14" s="368"/>
      <c r="B14" s="337"/>
      <c r="C14" s="336" t="s">
        <v>770</v>
      </c>
      <c r="D14" s="135" t="s">
        <v>766</v>
      </c>
      <c r="E14" s="92" t="s">
        <v>769</v>
      </c>
      <c r="F14" s="133" t="s">
        <v>760</v>
      </c>
      <c r="G14" s="134">
        <v>1.968</v>
      </c>
      <c r="H14" s="133" t="s">
        <v>558</v>
      </c>
      <c r="I14" s="105" t="str">
        <f t="shared" si="0"/>
        <v>1,810</v>
      </c>
      <c r="J14" s="104">
        <v>5</v>
      </c>
      <c r="K14" s="103">
        <v>16.100000000000001</v>
      </c>
      <c r="L14" s="32">
        <f t="shared" si="1"/>
        <v>160.63478260869562</v>
      </c>
      <c r="M14" s="102">
        <f t="shared" si="2"/>
        <v>12.299999999999999</v>
      </c>
      <c r="N14" s="101">
        <f t="shared" si="3"/>
        <v>15.9</v>
      </c>
      <c r="O14" s="100" t="str">
        <f t="shared" si="4"/>
        <v>23.1</v>
      </c>
      <c r="P14" s="99" t="s">
        <v>749</v>
      </c>
      <c r="Q14" s="99" t="s">
        <v>155</v>
      </c>
      <c r="R14" s="98" t="s">
        <v>154</v>
      </c>
      <c r="S14" s="97"/>
      <c r="T14" s="315"/>
      <c r="U14" s="96">
        <f t="shared" si="5"/>
        <v>130</v>
      </c>
      <c r="V14" s="95">
        <f t="shared" si="6"/>
        <v>101</v>
      </c>
      <c r="W14" s="95">
        <f t="shared" si="7"/>
        <v>69</v>
      </c>
      <c r="X14" s="94" t="str">
        <f t="shared" si="8"/>
        <v>★1.5</v>
      </c>
      <c r="Z14" s="65">
        <v>1810</v>
      </c>
      <c r="AA14" s="65">
        <v>1810</v>
      </c>
      <c r="AB14" s="64">
        <f t="shared" si="9"/>
        <v>23.1</v>
      </c>
      <c r="AC14" s="367">
        <f t="shared" si="10"/>
        <v>69</v>
      </c>
      <c r="AD14" s="367" t="str">
        <f t="shared" si="11"/>
        <v>★1.5</v>
      </c>
      <c r="AE14" s="64">
        <f t="shared" si="12"/>
        <v>23.1</v>
      </c>
      <c r="AF14" s="367">
        <f t="shared" si="13"/>
        <v>69</v>
      </c>
      <c r="AG14" s="367" t="str">
        <f t="shared" si="14"/>
        <v>★1.5</v>
      </c>
    </row>
    <row r="15" spans="1:33" ht="24" customHeight="1">
      <c r="A15" s="368"/>
      <c r="B15" s="337"/>
      <c r="C15" s="373" t="s">
        <v>559</v>
      </c>
      <c r="D15" s="135" t="s">
        <v>766</v>
      </c>
      <c r="E15" s="92" t="s">
        <v>768</v>
      </c>
      <c r="F15" s="133" t="s">
        <v>760</v>
      </c>
      <c r="G15" s="134">
        <v>1.968</v>
      </c>
      <c r="H15" s="133" t="s">
        <v>558</v>
      </c>
      <c r="I15" s="105" t="str">
        <f t="shared" si="0"/>
        <v>1,820~1,870</v>
      </c>
      <c r="J15" s="104">
        <v>5</v>
      </c>
      <c r="K15" s="103">
        <v>16.100000000000001</v>
      </c>
      <c r="L15" s="32">
        <f t="shared" si="1"/>
        <v>160.63478260869562</v>
      </c>
      <c r="M15" s="102">
        <f t="shared" si="2"/>
        <v>12.299999999999999</v>
      </c>
      <c r="N15" s="101">
        <f t="shared" si="3"/>
        <v>15.9</v>
      </c>
      <c r="O15" s="100" t="str">
        <f t="shared" si="4"/>
        <v>22.5~23.0</v>
      </c>
      <c r="P15" s="99" t="s">
        <v>749</v>
      </c>
      <c r="Q15" s="99" t="s">
        <v>155</v>
      </c>
      <c r="R15" s="98" t="s">
        <v>154</v>
      </c>
      <c r="S15" s="97"/>
      <c r="T15" s="315"/>
      <c r="U15" s="96">
        <f t="shared" si="5"/>
        <v>130</v>
      </c>
      <c r="V15" s="95">
        <f t="shared" si="6"/>
        <v>101</v>
      </c>
      <c r="W15" s="95" t="str">
        <f t="shared" si="7"/>
        <v>70~71</v>
      </c>
      <c r="X15" s="94" t="str">
        <f t="shared" si="8"/>
        <v>★2.0</v>
      </c>
      <c r="Z15" s="65">
        <v>1820</v>
      </c>
      <c r="AA15" s="65">
        <v>1870</v>
      </c>
      <c r="AB15" s="64">
        <f t="shared" si="9"/>
        <v>23</v>
      </c>
      <c r="AC15" s="367">
        <f t="shared" si="10"/>
        <v>70</v>
      </c>
      <c r="AD15" s="367" t="str">
        <f t="shared" si="11"/>
        <v>★2.0</v>
      </c>
      <c r="AE15" s="64">
        <f t="shared" si="12"/>
        <v>22.5</v>
      </c>
      <c r="AF15" s="367">
        <f t="shared" si="13"/>
        <v>71</v>
      </c>
      <c r="AG15" s="367" t="str">
        <f t="shared" si="14"/>
        <v>★2.0</v>
      </c>
    </row>
    <row r="16" spans="1:33" ht="24" customHeight="1">
      <c r="A16" s="368"/>
      <c r="B16" s="337"/>
      <c r="C16" s="336" t="s">
        <v>767</v>
      </c>
      <c r="D16" s="135" t="s">
        <v>766</v>
      </c>
      <c r="E16" s="92" t="s">
        <v>765</v>
      </c>
      <c r="F16" s="133" t="s">
        <v>760</v>
      </c>
      <c r="G16" s="134">
        <v>1.968</v>
      </c>
      <c r="H16" s="133" t="s">
        <v>558</v>
      </c>
      <c r="I16" s="105" t="str">
        <f t="shared" si="0"/>
        <v>1,880~1,920</v>
      </c>
      <c r="J16" s="104">
        <v>5</v>
      </c>
      <c r="K16" s="103">
        <v>16.100000000000001</v>
      </c>
      <c r="L16" s="32">
        <f t="shared" si="1"/>
        <v>160.63478260869562</v>
      </c>
      <c r="M16" s="102">
        <f t="shared" si="2"/>
        <v>11.299999999999999</v>
      </c>
      <c r="N16" s="101">
        <f t="shared" si="3"/>
        <v>14.9</v>
      </c>
      <c r="O16" s="100" t="str">
        <f t="shared" si="4"/>
        <v>21.9~22.4</v>
      </c>
      <c r="P16" s="99" t="s">
        <v>749</v>
      </c>
      <c r="Q16" s="99" t="s">
        <v>155</v>
      </c>
      <c r="R16" s="98" t="s">
        <v>154</v>
      </c>
      <c r="S16" s="97"/>
      <c r="T16" s="315"/>
      <c r="U16" s="96">
        <f t="shared" si="5"/>
        <v>142</v>
      </c>
      <c r="V16" s="95">
        <f t="shared" si="6"/>
        <v>108</v>
      </c>
      <c r="W16" s="95" t="str">
        <f t="shared" si="7"/>
        <v>71~73</v>
      </c>
      <c r="X16" s="94" t="str">
        <f t="shared" si="8"/>
        <v>★2.0</v>
      </c>
      <c r="Z16" s="65">
        <v>1880</v>
      </c>
      <c r="AA16" s="65">
        <v>1920</v>
      </c>
      <c r="AB16" s="64">
        <f t="shared" si="9"/>
        <v>22.400000000000002</v>
      </c>
      <c r="AC16" s="367">
        <f t="shared" si="10"/>
        <v>71</v>
      </c>
      <c r="AD16" s="367" t="str">
        <f t="shared" si="11"/>
        <v>★2.0</v>
      </c>
      <c r="AE16" s="64">
        <f t="shared" si="12"/>
        <v>21.900000000000002</v>
      </c>
      <c r="AF16" s="367">
        <f t="shared" si="13"/>
        <v>73</v>
      </c>
      <c r="AG16" s="367" t="str">
        <f t="shared" si="14"/>
        <v>★2.0</v>
      </c>
    </row>
    <row r="17" spans="1:33" ht="24" customHeight="1">
      <c r="A17" s="368"/>
      <c r="B17" s="337"/>
      <c r="C17" s="336" t="s">
        <v>763</v>
      </c>
      <c r="D17" s="135" t="s">
        <v>762</v>
      </c>
      <c r="E17" s="92" t="s">
        <v>764</v>
      </c>
      <c r="F17" s="133" t="s">
        <v>760</v>
      </c>
      <c r="G17" s="134">
        <v>1.968</v>
      </c>
      <c r="H17" s="133" t="s">
        <v>558</v>
      </c>
      <c r="I17" s="105" t="str">
        <f t="shared" si="0"/>
        <v>1,850~1,870</v>
      </c>
      <c r="J17" s="104">
        <v>5</v>
      </c>
      <c r="K17" s="103">
        <v>16.100000000000001</v>
      </c>
      <c r="L17" s="32">
        <f t="shared" si="1"/>
        <v>160.63478260869562</v>
      </c>
      <c r="M17" s="102">
        <f t="shared" si="2"/>
        <v>12.299999999999999</v>
      </c>
      <c r="N17" s="101">
        <f t="shared" si="3"/>
        <v>15.9</v>
      </c>
      <c r="O17" s="100" t="str">
        <f t="shared" si="4"/>
        <v>22.5~22.7</v>
      </c>
      <c r="P17" s="99" t="s">
        <v>749</v>
      </c>
      <c r="Q17" s="99" t="s">
        <v>155</v>
      </c>
      <c r="R17" s="98" t="s">
        <v>154</v>
      </c>
      <c r="S17" s="97"/>
      <c r="T17" s="315"/>
      <c r="U17" s="96">
        <f t="shared" si="5"/>
        <v>130</v>
      </c>
      <c r="V17" s="95">
        <f t="shared" si="6"/>
        <v>101</v>
      </c>
      <c r="W17" s="95" t="str">
        <f t="shared" si="7"/>
        <v>70~71</v>
      </c>
      <c r="X17" s="94" t="str">
        <f t="shared" si="8"/>
        <v>★2.0</v>
      </c>
      <c r="Z17" s="65">
        <v>1850</v>
      </c>
      <c r="AA17" s="65">
        <v>1870</v>
      </c>
      <c r="AB17" s="64">
        <f t="shared" si="9"/>
        <v>22.700000000000003</v>
      </c>
      <c r="AC17" s="367">
        <f t="shared" si="10"/>
        <v>70</v>
      </c>
      <c r="AD17" s="367" t="str">
        <f t="shared" si="11"/>
        <v>★2.0</v>
      </c>
      <c r="AE17" s="64">
        <f t="shared" si="12"/>
        <v>22.5</v>
      </c>
      <c r="AF17" s="367">
        <f t="shared" si="13"/>
        <v>71</v>
      </c>
      <c r="AG17" s="367" t="str">
        <f t="shared" si="14"/>
        <v>★2.0</v>
      </c>
    </row>
    <row r="18" spans="1:33" ht="24" customHeight="1">
      <c r="A18" s="368"/>
      <c r="B18" s="337"/>
      <c r="C18" s="336" t="s">
        <v>763</v>
      </c>
      <c r="D18" s="135" t="s">
        <v>762</v>
      </c>
      <c r="E18" s="92" t="s">
        <v>761</v>
      </c>
      <c r="F18" s="133" t="s">
        <v>760</v>
      </c>
      <c r="G18" s="134">
        <v>1.968</v>
      </c>
      <c r="H18" s="133" t="s">
        <v>558</v>
      </c>
      <c r="I18" s="105" t="str">
        <f t="shared" si="0"/>
        <v>1,880~1,900</v>
      </c>
      <c r="J18" s="104">
        <v>5</v>
      </c>
      <c r="K18" s="103">
        <v>16.100000000000001</v>
      </c>
      <c r="L18" s="32">
        <f t="shared" si="1"/>
        <v>160.63478260869562</v>
      </c>
      <c r="M18" s="102">
        <f t="shared" si="2"/>
        <v>11.299999999999999</v>
      </c>
      <c r="N18" s="101">
        <f t="shared" si="3"/>
        <v>14.9</v>
      </c>
      <c r="O18" s="100" t="str">
        <f t="shared" si="4"/>
        <v>22.2~22.4</v>
      </c>
      <c r="P18" s="99" t="s">
        <v>749</v>
      </c>
      <c r="Q18" s="99" t="s">
        <v>155</v>
      </c>
      <c r="R18" s="98" t="s">
        <v>154</v>
      </c>
      <c r="S18" s="97"/>
      <c r="T18" s="315"/>
      <c r="U18" s="96">
        <f t="shared" si="5"/>
        <v>142</v>
      </c>
      <c r="V18" s="95">
        <f t="shared" si="6"/>
        <v>108</v>
      </c>
      <c r="W18" s="95" t="str">
        <f t="shared" si="7"/>
        <v>71~72</v>
      </c>
      <c r="X18" s="94" t="str">
        <f t="shared" si="8"/>
        <v>★2.0</v>
      </c>
      <c r="Z18" s="65">
        <v>1880</v>
      </c>
      <c r="AA18" s="65">
        <v>1900</v>
      </c>
      <c r="AB18" s="64">
        <f t="shared" si="9"/>
        <v>22.400000000000002</v>
      </c>
      <c r="AC18" s="367">
        <f t="shared" si="10"/>
        <v>71</v>
      </c>
      <c r="AD18" s="367" t="str">
        <f t="shared" si="11"/>
        <v>★2.0</v>
      </c>
      <c r="AE18" s="64">
        <f t="shared" si="12"/>
        <v>22.200000000000003</v>
      </c>
      <c r="AF18" s="367">
        <f t="shared" si="13"/>
        <v>72</v>
      </c>
      <c r="AG18" s="367" t="str">
        <f t="shared" si="14"/>
        <v>★2.0</v>
      </c>
    </row>
    <row r="19" spans="1:33" ht="24" customHeight="1">
      <c r="A19" s="368"/>
      <c r="B19" s="337"/>
      <c r="C19" s="336" t="s">
        <v>759</v>
      </c>
      <c r="D19" s="135" t="s">
        <v>758</v>
      </c>
      <c r="E19" s="92" t="s">
        <v>555</v>
      </c>
      <c r="F19" s="133" t="s">
        <v>729</v>
      </c>
      <c r="G19" s="134">
        <v>1.968</v>
      </c>
      <c r="H19" s="133" t="s">
        <v>558</v>
      </c>
      <c r="I19" s="105" t="str">
        <f t="shared" si="0"/>
        <v>1,440~1,470</v>
      </c>
      <c r="J19" s="104">
        <v>5</v>
      </c>
      <c r="K19" s="103">
        <v>17.8</v>
      </c>
      <c r="L19" s="32">
        <f t="shared" si="1"/>
        <v>145.29325842696628</v>
      </c>
      <c r="M19" s="102">
        <f t="shared" si="2"/>
        <v>15.9</v>
      </c>
      <c r="N19" s="101">
        <f t="shared" si="3"/>
        <v>19.400000000000002</v>
      </c>
      <c r="O19" s="100" t="str">
        <f t="shared" si="4"/>
        <v>26.6~26.8</v>
      </c>
      <c r="P19" s="99" t="s">
        <v>755</v>
      </c>
      <c r="Q19" s="99" t="s">
        <v>155</v>
      </c>
      <c r="R19" s="98" t="s">
        <v>78</v>
      </c>
      <c r="S19" s="97"/>
      <c r="T19" s="315"/>
      <c r="U19" s="96">
        <f t="shared" si="5"/>
        <v>111</v>
      </c>
      <c r="V19" s="95" t="str">
        <f t="shared" si="6"/>
        <v/>
      </c>
      <c r="W19" s="95">
        <f t="shared" si="7"/>
        <v>66</v>
      </c>
      <c r="X19" s="94" t="str">
        <f t="shared" si="8"/>
        <v>★1.5</v>
      </c>
      <c r="Z19" s="65">
        <v>1440</v>
      </c>
      <c r="AA19" s="65">
        <v>1470</v>
      </c>
      <c r="AB19" s="64">
        <f t="shared" si="9"/>
        <v>26.8</v>
      </c>
      <c r="AC19" s="367">
        <f t="shared" si="10"/>
        <v>66</v>
      </c>
      <c r="AD19" s="367" t="str">
        <f t="shared" si="11"/>
        <v>★1.5</v>
      </c>
      <c r="AE19" s="64">
        <f t="shared" si="12"/>
        <v>26.6</v>
      </c>
      <c r="AF19" s="367">
        <f t="shared" si="13"/>
        <v>66</v>
      </c>
      <c r="AG19" s="367" t="str">
        <f t="shared" si="14"/>
        <v>★1.5</v>
      </c>
    </row>
    <row r="20" spans="1:33" ht="24" customHeight="1">
      <c r="A20" s="368"/>
      <c r="B20" s="337"/>
      <c r="C20" s="336" t="s">
        <v>757</v>
      </c>
      <c r="D20" s="135" t="s">
        <v>756</v>
      </c>
      <c r="E20" s="92" t="s">
        <v>555</v>
      </c>
      <c r="F20" s="133" t="s">
        <v>729</v>
      </c>
      <c r="G20" s="134">
        <v>1.968</v>
      </c>
      <c r="H20" s="133" t="s">
        <v>558</v>
      </c>
      <c r="I20" s="105" t="str">
        <f t="shared" si="0"/>
        <v>1,700~1,730</v>
      </c>
      <c r="J20" s="104">
        <v>5</v>
      </c>
      <c r="K20" s="103">
        <v>15.4</v>
      </c>
      <c r="L20" s="32">
        <f t="shared" si="1"/>
        <v>167.93636363636361</v>
      </c>
      <c r="M20" s="102">
        <f t="shared" si="2"/>
        <v>13.5</v>
      </c>
      <c r="N20" s="101">
        <f t="shared" si="3"/>
        <v>17</v>
      </c>
      <c r="O20" s="100" t="str">
        <f t="shared" si="4"/>
        <v>24.0~24.4</v>
      </c>
      <c r="P20" s="99" t="s">
        <v>755</v>
      </c>
      <c r="Q20" s="99" t="s">
        <v>155</v>
      </c>
      <c r="R20" s="98" t="s">
        <v>154</v>
      </c>
      <c r="S20" s="97"/>
      <c r="T20" s="315"/>
      <c r="U20" s="96">
        <f t="shared" si="5"/>
        <v>114</v>
      </c>
      <c r="V20" s="95" t="str">
        <f t="shared" si="6"/>
        <v/>
      </c>
      <c r="W20" s="95" t="str">
        <f t="shared" si="7"/>
        <v>63~64</v>
      </c>
      <c r="X20" s="94" t="str">
        <f t="shared" si="8"/>
        <v>★1.0</v>
      </c>
      <c r="Z20" s="65">
        <v>1700</v>
      </c>
      <c r="AA20" s="65">
        <v>1730</v>
      </c>
      <c r="AB20" s="64">
        <f t="shared" si="9"/>
        <v>24.400000000000002</v>
      </c>
      <c r="AC20" s="367">
        <f t="shared" si="10"/>
        <v>63</v>
      </c>
      <c r="AD20" s="367" t="str">
        <f t="shared" si="11"/>
        <v>★1.0</v>
      </c>
      <c r="AE20" s="64">
        <f t="shared" si="12"/>
        <v>24</v>
      </c>
      <c r="AF20" s="367">
        <f t="shared" si="13"/>
        <v>64</v>
      </c>
      <c r="AG20" s="367" t="str">
        <f t="shared" si="14"/>
        <v>★1.0</v>
      </c>
    </row>
    <row r="21" spans="1:33" ht="24" customHeight="1">
      <c r="A21" s="368"/>
      <c r="B21" s="337"/>
      <c r="C21" s="336" t="s">
        <v>754</v>
      </c>
      <c r="D21" s="135" t="s">
        <v>753</v>
      </c>
      <c r="E21" s="92" t="s">
        <v>555</v>
      </c>
      <c r="F21" s="133" t="s">
        <v>750</v>
      </c>
      <c r="G21" s="134">
        <v>1.968</v>
      </c>
      <c r="H21" s="133" t="s">
        <v>558</v>
      </c>
      <c r="I21" s="105" t="str">
        <f t="shared" si="0"/>
        <v>1,930~1,970</v>
      </c>
      <c r="J21" s="104">
        <v>5</v>
      </c>
      <c r="K21" s="103">
        <v>14.5</v>
      </c>
      <c r="L21" s="32">
        <f t="shared" si="1"/>
        <v>178.35999999999999</v>
      </c>
      <c r="M21" s="102">
        <f t="shared" si="2"/>
        <v>11.299999999999999</v>
      </c>
      <c r="N21" s="101">
        <f t="shared" si="3"/>
        <v>14.9</v>
      </c>
      <c r="O21" s="100" t="str">
        <f t="shared" si="4"/>
        <v>21.4~21.8</v>
      </c>
      <c r="P21" s="99" t="s">
        <v>749</v>
      </c>
      <c r="Q21" s="99" t="s">
        <v>155</v>
      </c>
      <c r="R21" s="98" t="s">
        <v>154</v>
      </c>
      <c r="S21" s="97"/>
      <c r="T21" s="315"/>
      <c r="U21" s="96">
        <f t="shared" si="5"/>
        <v>128</v>
      </c>
      <c r="V21" s="95" t="str">
        <f t="shared" si="6"/>
        <v/>
      </c>
      <c r="W21" s="95" t="str">
        <f t="shared" si="7"/>
        <v>66~67</v>
      </c>
      <c r="X21" s="94" t="str">
        <f t="shared" si="8"/>
        <v>★1.5</v>
      </c>
      <c r="Z21" s="65">
        <v>1930</v>
      </c>
      <c r="AA21" s="65">
        <v>1970</v>
      </c>
      <c r="AB21" s="64">
        <f t="shared" si="9"/>
        <v>21.8</v>
      </c>
      <c r="AC21" s="367">
        <f t="shared" si="10"/>
        <v>66</v>
      </c>
      <c r="AD21" s="367" t="str">
        <f t="shared" si="11"/>
        <v>★1.5</v>
      </c>
      <c r="AE21" s="64">
        <f t="shared" si="12"/>
        <v>21.400000000000002</v>
      </c>
      <c r="AF21" s="367">
        <f t="shared" si="13"/>
        <v>67</v>
      </c>
      <c r="AG21" s="367" t="str">
        <f t="shared" si="14"/>
        <v>★1.5</v>
      </c>
    </row>
    <row r="22" spans="1:33" ht="24" customHeight="1">
      <c r="A22" s="368"/>
      <c r="B22" s="337"/>
      <c r="C22" s="336" t="s">
        <v>752</v>
      </c>
      <c r="D22" s="135" t="s">
        <v>751</v>
      </c>
      <c r="E22" s="92" t="s">
        <v>555</v>
      </c>
      <c r="F22" s="133" t="s">
        <v>750</v>
      </c>
      <c r="G22" s="134">
        <v>1.968</v>
      </c>
      <c r="H22" s="133" t="s">
        <v>558</v>
      </c>
      <c r="I22" s="105" t="str">
        <f t="shared" si="0"/>
        <v>1,900~1,950</v>
      </c>
      <c r="J22" s="104">
        <v>5</v>
      </c>
      <c r="K22" s="103">
        <v>14.5</v>
      </c>
      <c r="L22" s="32">
        <f t="shared" si="1"/>
        <v>178.35999999999999</v>
      </c>
      <c r="M22" s="102">
        <f t="shared" si="2"/>
        <v>11.299999999999999</v>
      </c>
      <c r="N22" s="101">
        <f t="shared" si="3"/>
        <v>14.9</v>
      </c>
      <c r="O22" s="100" t="str">
        <f t="shared" si="4"/>
        <v>21.6~22.2</v>
      </c>
      <c r="P22" s="99" t="s">
        <v>749</v>
      </c>
      <c r="Q22" s="99" t="s">
        <v>155</v>
      </c>
      <c r="R22" s="98" t="s">
        <v>154</v>
      </c>
      <c r="S22" s="97"/>
      <c r="T22" s="315"/>
      <c r="U22" s="96">
        <f t="shared" si="5"/>
        <v>128</v>
      </c>
      <c r="V22" s="95" t="str">
        <f t="shared" si="6"/>
        <v/>
      </c>
      <c r="W22" s="95" t="str">
        <f t="shared" si="7"/>
        <v>65~67</v>
      </c>
      <c r="X22" s="94" t="str">
        <f t="shared" si="8"/>
        <v>★1.5</v>
      </c>
      <c r="Z22" s="65">
        <v>1900</v>
      </c>
      <c r="AA22" s="65">
        <v>1950</v>
      </c>
      <c r="AB22" s="64">
        <f t="shared" si="9"/>
        <v>22.200000000000003</v>
      </c>
      <c r="AC22" s="367">
        <f t="shared" si="10"/>
        <v>65</v>
      </c>
      <c r="AD22" s="367" t="str">
        <f t="shared" si="11"/>
        <v>★1.5</v>
      </c>
      <c r="AE22" s="64">
        <f t="shared" si="12"/>
        <v>21.6</v>
      </c>
      <c r="AF22" s="367">
        <f t="shared" si="13"/>
        <v>67</v>
      </c>
      <c r="AG22" s="367" t="str">
        <f t="shared" si="14"/>
        <v>★1.5</v>
      </c>
    </row>
    <row r="23" spans="1:33" s="251" customFormat="1" ht="24" customHeight="1">
      <c r="A23" s="368"/>
      <c r="B23" s="337"/>
      <c r="C23" s="336" t="s">
        <v>748</v>
      </c>
      <c r="D23" s="135" t="s">
        <v>747</v>
      </c>
      <c r="E23" s="92" t="s">
        <v>783</v>
      </c>
      <c r="F23" s="133" t="s">
        <v>746</v>
      </c>
      <c r="G23" s="134">
        <v>2.9670000000000001</v>
      </c>
      <c r="H23" s="133" t="s">
        <v>738</v>
      </c>
      <c r="I23" s="105" t="str">
        <f t="shared" si="0"/>
        <v>2,230</v>
      </c>
      <c r="J23" s="104">
        <v>7</v>
      </c>
      <c r="K23" s="103">
        <v>11.7</v>
      </c>
      <c r="L23" s="32">
        <f t="shared" si="1"/>
        <v>221.04444444444442</v>
      </c>
      <c r="M23" s="102">
        <f t="shared" si="2"/>
        <v>9.6</v>
      </c>
      <c r="N23" s="101">
        <f t="shared" si="3"/>
        <v>13.1</v>
      </c>
      <c r="O23" s="100" t="str">
        <f t="shared" si="4"/>
        <v>18.2</v>
      </c>
      <c r="P23" s="133" t="s">
        <v>737</v>
      </c>
      <c r="Q23" s="99" t="s">
        <v>155</v>
      </c>
      <c r="R23" s="98" t="s">
        <v>154</v>
      </c>
      <c r="S23" s="97"/>
      <c r="T23" s="315"/>
      <c r="U23" s="96">
        <f t="shared" si="5"/>
        <v>121</v>
      </c>
      <c r="V23" s="95" t="str">
        <f t="shared" si="6"/>
        <v/>
      </c>
      <c r="W23" s="95">
        <f t="shared" si="7"/>
        <v>64</v>
      </c>
      <c r="X23" s="94" t="str">
        <f t="shared" si="8"/>
        <v>★1.0</v>
      </c>
      <c r="Z23" s="91">
        <v>2230</v>
      </c>
      <c r="AA23" s="91">
        <v>2230</v>
      </c>
      <c r="AB23" s="370">
        <f t="shared" si="9"/>
        <v>18.200000000000003</v>
      </c>
      <c r="AC23" s="369">
        <f t="shared" si="10"/>
        <v>64</v>
      </c>
      <c r="AD23" s="369" t="str">
        <f t="shared" si="11"/>
        <v>★1.0</v>
      </c>
      <c r="AE23" s="370">
        <f t="shared" si="12"/>
        <v>18.200000000000003</v>
      </c>
      <c r="AF23" s="369">
        <f t="shared" si="13"/>
        <v>64</v>
      </c>
      <c r="AG23" s="369" t="str">
        <f t="shared" si="14"/>
        <v>★1.0</v>
      </c>
    </row>
    <row r="24" spans="1:33" s="251" customFormat="1" ht="24" customHeight="1">
      <c r="A24" s="368"/>
      <c r="B24" s="337"/>
      <c r="C24" s="336" t="s">
        <v>748</v>
      </c>
      <c r="D24" s="135" t="s">
        <v>747</v>
      </c>
      <c r="E24" s="92" t="s">
        <v>784</v>
      </c>
      <c r="F24" s="133" t="s">
        <v>746</v>
      </c>
      <c r="G24" s="134">
        <v>2.9670000000000001</v>
      </c>
      <c r="H24" s="133" t="s">
        <v>738</v>
      </c>
      <c r="I24" s="105" t="str">
        <f t="shared" si="0"/>
        <v>2,240~2,300</v>
      </c>
      <c r="J24" s="104">
        <v>7</v>
      </c>
      <c r="K24" s="103">
        <v>11.7</v>
      </c>
      <c r="L24" s="32">
        <f t="shared" si="1"/>
        <v>221.04444444444442</v>
      </c>
      <c r="M24" s="102">
        <f t="shared" si="2"/>
        <v>9.6</v>
      </c>
      <c r="N24" s="101">
        <f t="shared" si="3"/>
        <v>13.1</v>
      </c>
      <c r="O24" s="100" t="str">
        <f t="shared" si="4"/>
        <v>17.2~18.0</v>
      </c>
      <c r="P24" s="133" t="s">
        <v>737</v>
      </c>
      <c r="Q24" s="99" t="s">
        <v>155</v>
      </c>
      <c r="R24" s="98" t="s">
        <v>154</v>
      </c>
      <c r="S24" s="97"/>
      <c r="T24" s="315"/>
      <c r="U24" s="96">
        <f t="shared" si="5"/>
        <v>121</v>
      </c>
      <c r="V24" s="95" t="str">
        <f t="shared" si="6"/>
        <v/>
      </c>
      <c r="W24" s="95" t="str">
        <f t="shared" si="7"/>
        <v>65~68</v>
      </c>
      <c r="X24" s="94" t="str">
        <f t="shared" si="8"/>
        <v>★1.5</v>
      </c>
      <c r="Z24" s="91">
        <v>2240</v>
      </c>
      <c r="AA24" s="91">
        <v>2300</v>
      </c>
      <c r="AB24" s="370">
        <f t="shared" si="9"/>
        <v>18</v>
      </c>
      <c r="AC24" s="369">
        <f t="shared" si="10"/>
        <v>65</v>
      </c>
      <c r="AD24" s="369" t="str">
        <f t="shared" si="11"/>
        <v>★1.5</v>
      </c>
      <c r="AE24" s="370">
        <f t="shared" si="12"/>
        <v>17.200000000000003</v>
      </c>
      <c r="AF24" s="369">
        <f t="shared" si="13"/>
        <v>68</v>
      </c>
      <c r="AG24" s="369" t="str">
        <f t="shared" si="14"/>
        <v>★1.5</v>
      </c>
    </row>
    <row r="25" spans="1:33" s="251" customFormat="1" ht="24" customHeight="1">
      <c r="A25" s="368"/>
      <c r="B25" s="337"/>
      <c r="C25" s="336" t="s">
        <v>745</v>
      </c>
      <c r="D25" s="135" t="s">
        <v>744</v>
      </c>
      <c r="E25" s="92" t="s">
        <v>785</v>
      </c>
      <c r="F25" s="133" t="s">
        <v>739</v>
      </c>
      <c r="G25" s="134">
        <v>2.9670000000000001</v>
      </c>
      <c r="H25" s="133" t="s">
        <v>738</v>
      </c>
      <c r="I25" s="105" t="str">
        <f t="shared" si="0"/>
        <v>2,220~2,230</v>
      </c>
      <c r="J25" s="104">
        <v>7</v>
      </c>
      <c r="K25" s="103">
        <v>11.7</v>
      </c>
      <c r="L25" s="32">
        <f t="shared" si="1"/>
        <v>221.04444444444442</v>
      </c>
      <c r="M25" s="102">
        <f t="shared" si="2"/>
        <v>9.6</v>
      </c>
      <c r="N25" s="101">
        <f t="shared" si="3"/>
        <v>13.1</v>
      </c>
      <c r="O25" s="100" t="str">
        <f t="shared" si="4"/>
        <v>18.2~18.3</v>
      </c>
      <c r="P25" s="133" t="s">
        <v>737</v>
      </c>
      <c r="Q25" s="99" t="s">
        <v>155</v>
      </c>
      <c r="R25" s="98" t="s">
        <v>154</v>
      </c>
      <c r="S25" s="97"/>
      <c r="T25" s="315"/>
      <c r="U25" s="96">
        <f t="shared" si="5"/>
        <v>121</v>
      </c>
      <c r="V25" s="95" t="str">
        <f t="shared" si="6"/>
        <v/>
      </c>
      <c r="W25" s="95" t="str">
        <f t="shared" si="7"/>
        <v>63~64</v>
      </c>
      <c r="X25" s="94" t="str">
        <f t="shared" si="8"/>
        <v>★1.0</v>
      </c>
      <c r="Z25" s="91">
        <v>2220</v>
      </c>
      <c r="AA25" s="91">
        <v>2230</v>
      </c>
      <c r="AB25" s="370">
        <f t="shared" si="9"/>
        <v>18.3</v>
      </c>
      <c r="AC25" s="369">
        <f t="shared" si="10"/>
        <v>63</v>
      </c>
      <c r="AD25" s="369" t="str">
        <f t="shared" si="11"/>
        <v>★1.0</v>
      </c>
      <c r="AE25" s="370">
        <f t="shared" si="12"/>
        <v>18.200000000000003</v>
      </c>
      <c r="AF25" s="369">
        <f t="shared" si="13"/>
        <v>64</v>
      </c>
      <c r="AG25" s="369" t="str">
        <f t="shared" si="14"/>
        <v>★1.0</v>
      </c>
    </row>
    <row r="26" spans="1:33" s="251" customFormat="1" ht="24" customHeight="1">
      <c r="A26" s="368"/>
      <c r="B26" s="337"/>
      <c r="C26" s="336" t="s">
        <v>745</v>
      </c>
      <c r="D26" s="135" t="s">
        <v>744</v>
      </c>
      <c r="E26" s="92" t="s">
        <v>786</v>
      </c>
      <c r="F26" s="133" t="s">
        <v>739</v>
      </c>
      <c r="G26" s="134">
        <v>2.9670000000000001</v>
      </c>
      <c r="H26" s="133" t="s">
        <v>738</v>
      </c>
      <c r="I26" s="105" t="str">
        <f t="shared" si="0"/>
        <v>2,260~2,270</v>
      </c>
      <c r="J26" s="104">
        <v>7</v>
      </c>
      <c r="K26" s="103">
        <v>11.7</v>
      </c>
      <c r="L26" s="32">
        <f t="shared" si="1"/>
        <v>221.04444444444442</v>
      </c>
      <c r="M26" s="102">
        <f t="shared" si="2"/>
        <v>9.6</v>
      </c>
      <c r="N26" s="101">
        <f t="shared" si="3"/>
        <v>13.1</v>
      </c>
      <c r="O26" s="100" t="str">
        <f t="shared" si="4"/>
        <v>17.6~17.8</v>
      </c>
      <c r="P26" s="133" t="s">
        <v>737</v>
      </c>
      <c r="Q26" s="99" t="s">
        <v>155</v>
      </c>
      <c r="R26" s="98" t="s">
        <v>154</v>
      </c>
      <c r="S26" s="97"/>
      <c r="T26" s="315"/>
      <c r="U26" s="96">
        <f t="shared" si="5"/>
        <v>121</v>
      </c>
      <c r="V26" s="95" t="str">
        <f t="shared" si="6"/>
        <v/>
      </c>
      <c r="W26" s="95" t="str">
        <f t="shared" si="7"/>
        <v>65~66</v>
      </c>
      <c r="X26" s="94" t="str">
        <f t="shared" si="8"/>
        <v>★1.5</v>
      </c>
      <c r="Z26" s="91">
        <v>2260</v>
      </c>
      <c r="AA26" s="91">
        <v>2270</v>
      </c>
      <c r="AB26" s="370">
        <f t="shared" si="9"/>
        <v>17.8</v>
      </c>
      <c r="AC26" s="369">
        <f t="shared" si="10"/>
        <v>65</v>
      </c>
      <c r="AD26" s="369" t="str">
        <f t="shared" si="11"/>
        <v>★1.5</v>
      </c>
      <c r="AE26" s="370">
        <f t="shared" si="12"/>
        <v>17.600000000000001</v>
      </c>
      <c r="AF26" s="369">
        <f t="shared" si="13"/>
        <v>66</v>
      </c>
      <c r="AG26" s="369" t="str">
        <f t="shared" si="14"/>
        <v>★1.5</v>
      </c>
    </row>
    <row r="27" spans="1:33" s="251" customFormat="1" ht="24" customHeight="1">
      <c r="A27" s="368"/>
      <c r="B27" s="337"/>
      <c r="C27" s="336" t="s">
        <v>743</v>
      </c>
      <c r="D27" s="135" t="s">
        <v>742</v>
      </c>
      <c r="E27" s="92" t="s">
        <v>787</v>
      </c>
      <c r="F27" s="133" t="s">
        <v>739</v>
      </c>
      <c r="G27" s="134">
        <v>2.9670000000000001</v>
      </c>
      <c r="H27" s="133" t="s">
        <v>738</v>
      </c>
      <c r="I27" s="105" t="str">
        <f t="shared" si="0"/>
        <v>2,210~2,250</v>
      </c>
      <c r="J27" s="104">
        <v>5</v>
      </c>
      <c r="K27" s="103">
        <v>11.6</v>
      </c>
      <c r="L27" s="32">
        <f t="shared" si="1"/>
        <v>222.95000000000002</v>
      </c>
      <c r="M27" s="102">
        <f t="shared" si="2"/>
        <v>9.6</v>
      </c>
      <c r="N27" s="101">
        <f t="shared" si="3"/>
        <v>13.1</v>
      </c>
      <c r="O27" s="100" t="str">
        <f t="shared" si="4"/>
        <v>17.9~18.4</v>
      </c>
      <c r="P27" s="133" t="s">
        <v>737</v>
      </c>
      <c r="Q27" s="99" t="s">
        <v>155</v>
      </c>
      <c r="R27" s="98" t="s">
        <v>154</v>
      </c>
      <c r="S27" s="97"/>
      <c r="T27" s="315"/>
      <c r="U27" s="96">
        <f t="shared" si="5"/>
        <v>120</v>
      </c>
      <c r="V27" s="95" t="str">
        <f t="shared" si="6"/>
        <v/>
      </c>
      <c r="W27" s="95" t="str">
        <f t="shared" si="7"/>
        <v>63~64</v>
      </c>
      <c r="X27" s="94" t="str">
        <f t="shared" si="8"/>
        <v>★1.0</v>
      </c>
      <c r="Z27" s="91">
        <v>2210</v>
      </c>
      <c r="AA27" s="91">
        <v>2250</v>
      </c>
      <c r="AB27" s="370">
        <f t="shared" si="9"/>
        <v>18.400000000000002</v>
      </c>
      <c r="AC27" s="369">
        <f t="shared" si="10"/>
        <v>63</v>
      </c>
      <c r="AD27" s="369" t="str">
        <f t="shared" si="11"/>
        <v>★1.0</v>
      </c>
      <c r="AE27" s="370">
        <f t="shared" si="12"/>
        <v>17.900000000000002</v>
      </c>
      <c r="AF27" s="369">
        <f t="shared" si="13"/>
        <v>64</v>
      </c>
      <c r="AG27" s="369" t="str">
        <f t="shared" si="14"/>
        <v>★1.0</v>
      </c>
    </row>
    <row r="28" spans="1:33" s="251" customFormat="1" ht="24" customHeight="1">
      <c r="A28" s="368"/>
      <c r="B28" s="337"/>
      <c r="C28" s="336" t="s">
        <v>743</v>
      </c>
      <c r="D28" s="135" t="s">
        <v>742</v>
      </c>
      <c r="E28" s="92" t="s">
        <v>786</v>
      </c>
      <c r="F28" s="133" t="s">
        <v>739</v>
      </c>
      <c r="G28" s="134">
        <v>2.9670000000000001</v>
      </c>
      <c r="H28" s="133" t="s">
        <v>738</v>
      </c>
      <c r="I28" s="105" t="str">
        <f t="shared" si="0"/>
        <v>2,260~2,270</v>
      </c>
      <c r="J28" s="104">
        <v>5</v>
      </c>
      <c r="K28" s="103">
        <v>11.6</v>
      </c>
      <c r="L28" s="32">
        <f t="shared" si="1"/>
        <v>222.95000000000002</v>
      </c>
      <c r="M28" s="102">
        <f t="shared" si="2"/>
        <v>9.6</v>
      </c>
      <c r="N28" s="101">
        <f t="shared" si="3"/>
        <v>13.1</v>
      </c>
      <c r="O28" s="100" t="str">
        <f t="shared" si="4"/>
        <v>17.6~17.8</v>
      </c>
      <c r="P28" s="133" t="s">
        <v>737</v>
      </c>
      <c r="Q28" s="99" t="s">
        <v>155</v>
      </c>
      <c r="R28" s="98" t="s">
        <v>154</v>
      </c>
      <c r="S28" s="97"/>
      <c r="T28" s="315"/>
      <c r="U28" s="96">
        <f t="shared" si="5"/>
        <v>120</v>
      </c>
      <c r="V28" s="95" t="str">
        <f t="shared" si="6"/>
        <v/>
      </c>
      <c r="W28" s="95">
        <f t="shared" si="7"/>
        <v>65</v>
      </c>
      <c r="X28" s="94" t="str">
        <f t="shared" si="8"/>
        <v>★1.5</v>
      </c>
      <c r="Z28" s="91">
        <v>2260</v>
      </c>
      <c r="AA28" s="91">
        <v>2270</v>
      </c>
      <c r="AB28" s="370">
        <f t="shared" si="9"/>
        <v>17.8</v>
      </c>
      <c r="AC28" s="369">
        <f t="shared" si="10"/>
        <v>65</v>
      </c>
      <c r="AD28" s="369" t="str">
        <f t="shared" si="11"/>
        <v>★1.5</v>
      </c>
      <c r="AE28" s="370">
        <f t="shared" si="12"/>
        <v>17.600000000000001</v>
      </c>
      <c r="AF28" s="369">
        <f t="shared" si="13"/>
        <v>65</v>
      </c>
      <c r="AG28" s="369" t="str">
        <f t="shared" si="14"/>
        <v>★1.5</v>
      </c>
    </row>
    <row r="29" spans="1:33" s="251" customFormat="1" ht="24" customHeight="1">
      <c r="A29" s="368"/>
      <c r="B29" s="337"/>
      <c r="C29" s="336" t="s">
        <v>741</v>
      </c>
      <c r="D29" s="135" t="s">
        <v>740</v>
      </c>
      <c r="E29" s="92"/>
      <c r="F29" s="133" t="s">
        <v>739</v>
      </c>
      <c r="G29" s="134">
        <v>2.9670000000000001</v>
      </c>
      <c r="H29" s="133" t="s">
        <v>738</v>
      </c>
      <c r="I29" s="105" t="str">
        <f t="shared" si="0"/>
        <v>2,190~2,250</v>
      </c>
      <c r="J29" s="104">
        <v>5</v>
      </c>
      <c r="K29" s="103">
        <v>11.6</v>
      </c>
      <c r="L29" s="32">
        <f t="shared" si="1"/>
        <v>222.95000000000002</v>
      </c>
      <c r="M29" s="102">
        <f t="shared" si="2"/>
        <v>9.6</v>
      </c>
      <c r="N29" s="101">
        <f t="shared" si="3"/>
        <v>13.1</v>
      </c>
      <c r="O29" s="100" t="str">
        <f t="shared" si="4"/>
        <v>17.9~18.6</v>
      </c>
      <c r="P29" s="133" t="s">
        <v>737</v>
      </c>
      <c r="Q29" s="99" t="s">
        <v>155</v>
      </c>
      <c r="R29" s="98" t="s">
        <v>154</v>
      </c>
      <c r="S29" s="97"/>
      <c r="T29" s="315"/>
      <c r="U29" s="96">
        <f t="shared" si="5"/>
        <v>120</v>
      </c>
      <c r="V29" s="95" t="str">
        <f t="shared" si="6"/>
        <v/>
      </c>
      <c r="W29" s="95" t="str">
        <f t="shared" si="7"/>
        <v>62~64</v>
      </c>
      <c r="X29" s="94" t="str">
        <f t="shared" si="8"/>
        <v>★1.0</v>
      </c>
      <c r="Z29" s="91">
        <v>2190</v>
      </c>
      <c r="AA29" s="91">
        <v>2250</v>
      </c>
      <c r="AB29" s="370">
        <f t="shared" si="9"/>
        <v>18.600000000000001</v>
      </c>
      <c r="AC29" s="369">
        <f t="shared" si="10"/>
        <v>62</v>
      </c>
      <c r="AD29" s="369" t="str">
        <f t="shared" si="11"/>
        <v>★1.0</v>
      </c>
      <c r="AE29" s="370">
        <f t="shared" si="12"/>
        <v>17.900000000000002</v>
      </c>
      <c r="AF29" s="369">
        <f t="shared" si="13"/>
        <v>64</v>
      </c>
      <c r="AG29" s="369" t="str">
        <f t="shared" si="14"/>
        <v>★1.0</v>
      </c>
    </row>
    <row r="30" spans="1:33" ht="24" customHeight="1">
      <c r="A30" s="328"/>
      <c r="B30" s="337"/>
      <c r="C30" s="336"/>
      <c r="D30" s="135"/>
      <c r="E30" s="92"/>
      <c r="F30" s="133"/>
      <c r="G30" s="134"/>
      <c r="H30" s="133"/>
      <c r="I30" s="105" t="str">
        <f t="shared" si="0"/>
        <v/>
      </c>
      <c r="J30" s="104"/>
      <c r="K30" s="103"/>
      <c r="L30" s="32" t="str">
        <f t="shared" si="1"/>
        <v/>
      </c>
      <c r="M30" s="102" t="str">
        <f t="shared" si="2"/>
        <v/>
      </c>
      <c r="N30" s="101" t="str">
        <f t="shared" si="3"/>
        <v/>
      </c>
      <c r="O30" s="100" t="str">
        <f t="shared" si="4"/>
        <v/>
      </c>
      <c r="P30" s="99"/>
      <c r="Q30" s="99"/>
      <c r="R30" s="98"/>
      <c r="S30" s="97"/>
      <c r="T30" s="315"/>
      <c r="U30" s="96" t="str">
        <f t="shared" si="5"/>
        <v/>
      </c>
      <c r="V30" s="95" t="str">
        <f t="shared" si="6"/>
        <v/>
      </c>
      <c r="W30" s="95" t="str">
        <f t="shared" si="7"/>
        <v/>
      </c>
      <c r="X30" s="94" t="str">
        <f t="shared" si="8"/>
        <v/>
      </c>
      <c r="Z30" s="65"/>
      <c r="AA30" s="65"/>
      <c r="AB30" s="64" t="str">
        <f t="shared" si="9"/>
        <v/>
      </c>
      <c r="AC30" s="367" t="str">
        <f t="shared" si="10"/>
        <v/>
      </c>
      <c r="AD30" s="367" t="str">
        <f t="shared" si="11"/>
        <v/>
      </c>
      <c r="AE30" s="64" t="str">
        <f t="shared" si="12"/>
        <v/>
      </c>
      <c r="AF30" s="367" t="str">
        <f t="shared" si="13"/>
        <v/>
      </c>
      <c r="AG30" s="367" t="str">
        <f t="shared" si="14"/>
        <v/>
      </c>
    </row>
    <row r="31" spans="1:33">
      <c r="E31" s="58"/>
      <c r="J31" s="62"/>
      <c r="M31" s="61"/>
    </row>
    <row r="32" spans="1:33">
      <c r="B32" s="58" t="s">
        <v>77</v>
      </c>
      <c r="E32" s="58"/>
    </row>
    <row r="33" spans="2:5">
      <c r="B33" s="58" t="s">
        <v>76</v>
      </c>
      <c r="E33" s="58"/>
    </row>
    <row r="34" spans="2:5">
      <c r="B34" s="58" t="s">
        <v>75</v>
      </c>
      <c r="E34" s="58"/>
    </row>
    <row r="35" spans="2:5">
      <c r="B35" s="58" t="s">
        <v>74</v>
      </c>
      <c r="E35" s="58"/>
    </row>
    <row r="36" spans="2:5">
      <c r="B36" s="58" t="s">
        <v>73</v>
      </c>
      <c r="E36" s="58"/>
    </row>
    <row r="37" spans="2:5">
      <c r="B37" s="58" t="s">
        <v>72</v>
      </c>
      <c r="E37" s="58"/>
    </row>
    <row r="38" spans="2:5">
      <c r="B38" s="58" t="s">
        <v>71</v>
      </c>
      <c r="E38" s="58"/>
    </row>
    <row r="39" spans="2:5">
      <c r="B39" s="58" t="s">
        <v>70</v>
      </c>
      <c r="E39" s="58"/>
    </row>
    <row r="40" spans="2:5">
      <c r="B40" s="58" t="s">
        <v>69</v>
      </c>
      <c r="E40" s="58"/>
    </row>
    <row r="41" spans="2:5">
      <c r="C41" s="58" t="s">
        <v>68</v>
      </c>
      <c r="E41" s="58"/>
    </row>
    <row r="72" ht="33.65" customHeight="1"/>
    <row r="85" spans="5:5">
      <c r="E85" s="60"/>
    </row>
  </sheetData>
  <sheetProtection selectLockedCells="1"/>
  <mergeCells count="40">
    <mergeCell ref="AF4:AF8"/>
    <mergeCell ref="AD4:AD8"/>
    <mergeCell ref="AG4:AG8"/>
    <mergeCell ref="Z4:Z8"/>
    <mergeCell ref="AB4:AB8"/>
    <mergeCell ref="AC4:AC8"/>
    <mergeCell ref="AA4:AA8"/>
    <mergeCell ref="AE4:AE8"/>
    <mergeCell ref="W4:X4"/>
    <mergeCell ref="D6:D8"/>
    <mergeCell ref="E6:E8"/>
    <mergeCell ref="F6:F8"/>
    <mergeCell ref="G6:G8"/>
    <mergeCell ref="Q6:Q8"/>
    <mergeCell ref="M5:M8"/>
    <mergeCell ref="N5:N8"/>
    <mergeCell ref="O5:O8"/>
    <mergeCell ref="K5:K8"/>
    <mergeCell ref="L5:L8"/>
    <mergeCell ref="V4:V8"/>
    <mergeCell ref="Q4:S5"/>
    <mergeCell ref="T4:T5"/>
    <mergeCell ref="U4:U8"/>
    <mergeCell ref="R6:R8"/>
    <mergeCell ref="K4:O4"/>
    <mergeCell ref="P4:P8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W5:W8"/>
    <mergeCell ref="X5:X8"/>
    <mergeCell ref="S6:S8"/>
    <mergeCell ref="T6:T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1" firstPageNumber="0" fitToHeight="0" orientation="landscape" r:id="rId1"/>
  <headerFooter alignWithMargins="0">
    <oddHeader>&amp;R様式1-2&amp;L&amp;"Arial"&amp;8&amp;K000000INTERNAL&amp;1#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A69B6-A0CD-45E7-B89D-E2DEF8AA63D7}">
  <sheetPr>
    <tabColor rgb="FFFFFF00"/>
    <pageSetUpPr fitToPage="1"/>
  </sheetPr>
  <dimension ref="A1:AG104"/>
  <sheetViews>
    <sheetView view="pageBreakPreview" zoomScaleNormal="100" zoomScaleSheetLayoutView="100" workbookViewId="0">
      <selection activeCell="D29" sqref="D29"/>
    </sheetView>
  </sheetViews>
  <sheetFormatPr defaultRowHeight="10"/>
  <cols>
    <col min="1" max="1" width="12.453125" style="58" customWidth="1"/>
    <col min="2" max="2" width="2.26953125" style="58" customWidth="1"/>
    <col min="3" max="3" width="7" style="58" customWidth="1"/>
    <col min="4" max="4" width="11.26953125" style="58" bestFit="1" customWidth="1"/>
    <col min="5" max="5" width="16.36328125" style="59" bestFit="1" customWidth="1"/>
    <col min="6" max="6" width="13.08984375" style="58" customWidth="1"/>
    <col min="7" max="7" width="7.36328125" style="58" customWidth="1"/>
    <col min="8" max="8" width="12.08984375" style="58" bestFit="1" customWidth="1"/>
    <col min="9" max="9" width="10.453125" style="58" bestFit="1" customWidth="1"/>
    <col min="10" max="10" width="7" style="58" bestFit="1" customWidth="1"/>
    <col min="11" max="11" width="6.36328125" style="58" bestFit="1" customWidth="1"/>
    <col min="12" max="12" width="8.7265625" style="58" bestFit="1" customWidth="1"/>
    <col min="13" max="14" width="8.453125" style="58" bestFit="1" customWidth="1"/>
    <col min="15" max="15" width="8.6328125" style="58" customWidth="1"/>
    <col min="16" max="16" width="14.6328125" style="58" customWidth="1"/>
    <col min="17" max="17" width="13.453125" style="58" customWidth="1"/>
    <col min="18" max="18" width="6" style="58" customWidth="1"/>
    <col min="19" max="19" width="17.26953125" style="58" customWidth="1"/>
    <col min="20" max="20" width="11" style="58" bestFit="1" customWidth="1"/>
    <col min="21" max="22" width="8.26953125" style="58" bestFit="1" customWidth="1"/>
    <col min="23" max="25" width="8.7265625" style="58"/>
    <col min="26" max="26" width="10.6328125" style="58" customWidth="1"/>
    <col min="27" max="27" width="10.453125" style="58" bestFit="1" customWidth="1"/>
    <col min="28" max="28" width="8.90625" style="58" bestFit="1" customWidth="1"/>
    <col min="29" max="29" width="8" style="58" bestFit="1" customWidth="1"/>
    <col min="30" max="30" width="8.36328125" style="58" bestFit="1" customWidth="1"/>
    <col min="31" max="31" width="8.90625" style="58" bestFit="1" customWidth="1"/>
    <col min="32" max="32" width="8" style="58" bestFit="1" customWidth="1"/>
    <col min="33" max="33" width="9.08984375" style="58" bestFit="1" customWidth="1"/>
    <col min="34" max="256" width="8.7265625" style="58"/>
    <col min="257" max="257" width="15.90625" style="58" customWidth="1"/>
    <col min="258" max="258" width="3.90625" style="58" bestFit="1" customWidth="1"/>
    <col min="259" max="259" width="38.26953125" style="58" customWidth="1"/>
    <col min="260" max="260" width="13.90625" style="58" bestFit="1" customWidth="1"/>
    <col min="261" max="261" width="16.26953125" style="58" customWidth="1"/>
    <col min="262" max="262" width="13.08984375" style="58" customWidth="1"/>
    <col min="263" max="263" width="7.36328125" style="58" customWidth="1"/>
    <col min="264" max="264" width="12.08984375" style="58" bestFit="1" customWidth="1"/>
    <col min="265" max="265" width="10.453125" style="58" bestFit="1" customWidth="1"/>
    <col min="266" max="266" width="7" style="58" bestFit="1" customWidth="1"/>
    <col min="267" max="267" width="5.90625" style="58" bestFit="1" customWidth="1"/>
    <col min="268" max="268" width="8.7265625" style="58" bestFit="1" customWidth="1"/>
    <col min="269" max="270" width="8.453125" style="58" bestFit="1" customWidth="1"/>
    <col min="271" max="271" width="8.6328125" style="58" customWidth="1"/>
    <col min="272" max="272" width="14.36328125" style="58" bestFit="1" customWidth="1"/>
    <col min="273" max="273" width="13.453125" style="58" customWidth="1"/>
    <col min="274" max="274" width="6" style="58" customWidth="1"/>
    <col min="275" max="275" width="17.26953125" style="58" customWidth="1"/>
    <col min="276" max="276" width="11" style="58" bestFit="1" customWidth="1"/>
    <col min="277" max="278" width="8.26953125" style="58" bestFit="1" customWidth="1"/>
    <col min="279" max="512" width="8.7265625" style="58"/>
    <col min="513" max="513" width="15.90625" style="58" customWidth="1"/>
    <col min="514" max="514" width="3.90625" style="58" bestFit="1" customWidth="1"/>
    <col min="515" max="515" width="38.26953125" style="58" customWidth="1"/>
    <col min="516" max="516" width="13.90625" style="58" bestFit="1" customWidth="1"/>
    <col min="517" max="517" width="16.26953125" style="58" customWidth="1"/>
    <col min="518" max="518" width="13.08984375" style="58" customWidth="1"/>
    <col min="519" max="519" width="7.36328125" style="58" customWidth="1"/>
    <col min="520" max="520" width="12.08984375" style="58" bestFit="1" customWidth="1"/>
    <col min="521" max="521" width="10.453125" style="58" bestFit="1" customWidth="1"/>
    <col min="522" max="522" width="7" style="58" bestFit="1" customWidth="1"/>
    <col min="523" max="523" width="5.90625" style="58" bestFit="1" customWidth="1"/>
    <col min="524" max="524" width="8.7265625" style="58" bestFit="1" customWidth="1"/>
    <col min="525" max="526" width="8.453125" style="58" bestFit="1" customWidth="1"/>
    <col min="527" max="527" width="8.6328125" style="58" customWidth="1"/>
    <col min="528" max="528" width="14.36328125" style="58" bestFit="1" customWidth="1"/>
    <col min="529" max="529" width="13.453125" style="58" customWidth="1"/>
    <col min="530" max="530" width="6" style="58" customWidth="1"/>
    <col min="531" max="531" width="17.26953125" style="58" customWidth="1"/>
    <col min="532" max="532" width="11" style="58" bestFit="1" customWidth="1"/>
    <col min="533" max="534" width="8.26953125" style="58" bestFit="1" customWidth="1"/>
    <col min="535" max="768" width="8.7265625" style="58"/>
    <col min="769" max="769" width="15.90625" style="58" customWidth="1"/>
    <col min="770" max="770" width="3.90625" style="58" bestFit="1" customWidth="1"/>
    <col min="771" max="771" width="38.26953125" style="58" customWidth="1"/>
    <col min="772" max="772" width="13.90625" style="58" bestFit="1" customWidth="1"/>
    <col min="773" max="773" width="16.26953125" style="58" customWidth="1"/>
    <col min="774" max="774" width="13.08984375" style="58" customWidth="1"/>
    <col min="775" max="775" width="7.36328125" style="58" customWidth="1"/>
    <col min="776" max="776" width="12.08984375" style="58" bestFit="1" customWidth="1"/>
    <col min="777" max="777" width="10.453125" style="58" bestFit="1" customWidth="1"/>
    <col min="778" max="778" width="7" style="58" bestFit="1" customWidth="1"/>
    <col min="779" max="779" width="5.90625" style="58" bestFit="1" customWidth="1"/>
    <col min="780" max="780" width="8.7265625" style="58" bestFit="1" customWidth="1"/>
    <col min="781" max="782" width="8.453125" style="58" bestFit="1" customWidth="1"/>
    <col min="783" max="783" width="8.6328125" style="58" customWidth="1"/>
    <col min="784" max="784" width="14.36328125" style="58" bestFit="1" customWidth="1"/>
    <col min="785" max="785" width="13.453125" style="58" customWidth="1"/>
    <col min="786" max="786" width="6" style="58" customWidth="1"/>
    <col min="787" max="787" width="17.26953125" style="58" customWidth="1"/>
    <col min="788" max="788" width="11" style="58" bestFit="1" customWidth="1"/>
    <col min="789" max="790" width="8.26953125" style="58" bestFit="1" customWidth="1"/>
    <col min="791" max="1024" width="8.7265625" style="58"/>
    <col min="1025" max="1025" width="15.90625" style="58" customWidth="1"/>
    <col min="1026" max="1026" width="3.90625" style="58" bestFit="1" customWidth="1"/>
    <col min="1027" max="1027" width="38.26953125" style="58" customWidth="1"/>
    <col min="1028" max="1028" width="13.90625" style="58" bestFit="1" customWidth="1"/>
    <col min="1029" max="1029" width="16.26953125" style="58" customWidth="1"/>
    <col min="1030" max="1030" width="13.08984375" style="58" customWidth="1"/>
    <col min="1031" max="1031" width="7.36328125" style="58" customWidth="1"/>
    <col min="1032" max="1032" width="12.08984375" style="58" bestFit="1" customWidth="1"/>
    <col min="1033" max="1033" width="10.453125" style="58" bestFit="1" customWidth="1"/>
    <col min="1034" max="1034" width="7" style="58" bestFit="1" customWidth="1"/>
    <col min="1035" max="1035" width="5.90625" style="58" bestFit="1" customWidth="1"/>
    <col min="1036" max="1036" width="8.7265625" style="58" bestFit="1" customWidth="1"/>
    <col min="1037" max="1038" width="8.453125" style="58" bestFit="1" customWidth="1"/>
    <col min="1039" max="1039" width="8.6328125" style="58" customWidth="1"/>
    <col min="1040" max="1040" width="14.36328125" style="58" bestFit="1" customWidth="1"/>
    <col min="1041" max="1041" width="13.453125" style="58" customWidth="1"/>
    <col min="1042" max="1042" width="6" style="58" customWidth="1"/>
    <col min="1043" max="1043" width="17.26953125" style="58" customWidth="1"/>
    <col min="1044" max="1044" width="11" style="58" bestFit="1" customWidth="1"/>
    <col min="1045" max="1046" width="8.26953125" style="58" bestFit="1" customWidth="1"/>
    <col min="1047" max="1280" width="8.7265625" style="58"/>
    <col min="1281" max="1281" width="15.90625" style="58" customWidth="1"/>
    <col min="1282" max="1282" width="3.90625" style="58" bestFit="1" customWidth="1"/>
    <col min="1283" max="1283" width="38.26953125" style="58" customWidth="1"/>
    <col min="1284" max="1284" width="13.90625" style="58" bestFit="1" customWidth="1"/>
    <col min="1285" max="1285" width="16.26953125" style="58" customWidth="1"/>
    <col min="1286" max="1286" width="13.08984375" style="58" customWidth="1"/>
    <col min="1287" max="1287" width="7.36328125" style="58" customWidth="1"/>
    <col min="1288" max="1288" width="12.08984375" style="58" bestFit="1" customWidth="1"/>
    <col min="1289" max="1289" width="10.453125" style="58" bestFit="1" customWidth="1"/>
    <col min="1290" max="1290" width="7" style="58" bestFit="1" customWidth="1"/>
    <col min="1291" max="1291" width="5.90625" style="58" bestFit="1" customWidth="1"/>
    <col min="1292" max="1292" width="8.7265625" style="58" bestFit="1" customWidth="1"/>
    <col min="1293" max="1294" width="8.453125" style="58" bestFit="1" customWidth="1"/>
    <col min="1295" max="1295" width="8.6328125" style="58" customWidth="1"/>
    <col min="1296" max="1296" width="14.36328125" style="58" bestFit="1" customWidth="1"/>
    <col min="1297" max="1297" width="13.453125" style="58" customWidth="1"/>
    <col min="1298" max="1298" width="6" style="58" customWidth="1"/>
    <col min="1299" max="1299" width="17.26953125" style="58" customWidth="1"/>
    <col min="1300" max="1300" width="11" style="58" bestFit="1" customWidth="1"/>
    <col min="1301" max="1302" width="8.26953125" style="58" bestFit="1" customWidth="1"/>
    <col min="1303" max="1536" width="8.7265625" style="58"/>
    <col min="1537" max="1537" width="15.90625" style="58" customWidth="1"/>
    <col min="1538" max="1538" width="3.90625" style="58" bestFit="1" customWidth="1"/>
    <col min="1539" max="1539" width="38.26953125" style="58" customWidth="1"/>
    <col min="1540" max="1540" width="13.90625" style="58" bestFit="1" customWidth="1"/>
    <col min="1541" max="1541" width="16.26953125" style="58" customWidth="1"/>
    <col min="1542" max="1542" width="13.08984375" style="58" customWidth="1"/>
    <col min="1543" max="1543" width="7.36328125" style="58" customWidth="1"/>
    <col min="1544" max="1544" width="12.08984375" style="58" bestFit="1" customWidth="1"/>
    <col min="1545" max="1545" width="10.453125" style="58" bestFit="1" customWidth="1"/>
    <col min="1546" max="1546" width="7" style="58" bestFit="1" customWidth="1"/>
    <col min="1547" max="1547" width="5.90625" style="58" bestFit="1" customWidth="1"/>
    <col min="1548" max="1548" width="8.7265625" style="58" bestFit="1" customWidth="1"/>
    <col min="1549" max="1550" width="8.453125" style="58" bestFit="1" customWidth="1"/>
    <col min="1551" max="1551" width="8.6328125" style="58" customWidth="1"/>
    <col min="1552" max="1552" width="14.36328125" style="58" bestFit="1" customWidth="1"/>
    <col min="1553" max="1553" width="13.453125" style="58" customWidth="1"/>
    <col min="1554" max="1554" width="6" style="58" customWidth="1"/>
    <col min="1555" max="1555" width="17.26953125" style="58" customWidth="1"/>
    <col min="1556" max="1556" width="11" style="58" bestFit="1" customWidth="1"/>
    <col min="1557" max="1558" width="8.26953125" style="58" bestFit="1" customWidth="1"/>
    <col min="1559" max="1792" width="8.7265625" style="58"/>
    <col min="1793" max="1793" width="15.90625" style="58" customWidth="1"/>
    <col min="1794" max="1794" width="3.90625" style="58" bestFit="1" customWidth="1"/>
    <col min="1795" max="1795" width="38.26953125" style="58" customWidth="1"/>
    <col min="1796" max="1796" width="13.90625" style="58" bestFit="1" customWidth="1"/>
    <col min="1797" max="1797" width="16.26953125" style="58" customWidth="1"/>
    <col min="1798" max="1798" width="13.08984375" style="58" customWidth="1"/>
    <col min="1799" max="1799" width="7.36328125" style="58" customWidth="1"/>
    <col min="1800" max="1800" width="12.08984375" style="58" bestFit="1" customWidth="1"/>
    <col min="1801" max="1801" width="10.453125" style="58" bestFit="1" customWidth="1"/>
    <col min="1802" max="1802" width="7" style="58" bestFit="1" customWidth="1"/>
    <col min="1803" max="1803" width="5.90625" style="58" bestFit="1" customWidth="1"/>
    <col min="1804" max="1804" width="8.7265625" style="58" bestFit="1" customWidth="1"/>
    <col min="1805" max="1806" width="8.453125" style="58" bestFit="1" customWidth="1"/>
    <col min="1807" max="1807" width="8.6328125" style="58" customWidth="1"/>
    <col min="1808" max="1808" width="14.36328125" style="58" bestFit="1" customWidth="1"/>
    <col min="1809" max="1809" width="13.453125" style="58" customWidth="1"/>
    <col min="1810" max="1810" width="6" style="58" customWidth="1"/>
    <col min="1811" max="1811" width="17.26953125" style="58" customWidth="1"/>
    <col min="1812" max="1812" width="11" style="58" bestFit="1" customWidth="1"/>
    <col min="1813" max="1814" width="8.26953125" style="58" bestFit="1" customWidth="1"/>
    <col min="1815" max="2048" width="8.7265625" style="58"/>
    <col min="2049" max="2049" width="15.90625" style="58" customWidth="1"/>
    <col min="2050" max="2050" width="3.90625" style="58" bestFit="1" customWidth="1"/>
    <col min="2051" max="2051" width="38.26953125" style="58" customWidth="1"/>
    <col min="2052" max="2052" width="13.90625" style="58" bestFit="1" customWidth="1"/>
    <col min="2053" max="2053" width="16.26953125" style="58" customWidth="1"/>
    <col min="2054" max="2054" width="13.08984375" style="58" customWidth="1"/>
    <col min="2055" max="2055" width="7.36328125" style="58" customWidth="1"/>
    <col min="2056" max="2056" width="12.08984375" style="58" bestFit="1" customWidth="1"/>
    <col min="2057" max="2057" width="10.453125" style="58" bestFit="1" customWidth="1"/>
    <col min="2058" max="2058" width="7" style="58" bestFit="1" customWidth="1"/>
    <col min="2059" max="2059" width="5.90625" style="58" bestFit="1" customWidth="1"/>
    <col min="2060" max="2060" width="8.7265625" style="58" bestFit="1" customWidth="1"/>
    <col min="2061" max="2062" width="8.453125" style="58" bestFit="1" customWidth="1"/>
    <col min="2063" max="2063" width="8.6328125" style="58" customWidth="1"/>
    <col min="2064" max="2064" width="14.36328125" style="58" bestFit="1" customWidth="1"/>
    <col min="2065" max="2065" width="13.453125" style="58" customWidth="1"/>
    <col min="2066" max="2066" width="6" style="58" customWidth="1"/>
    <col min="2067" max="2067" width="17.26953125" style="58" customWidth="1"/>
    <col min="2068" max="2068" width="11" style="58" bestFit="1" customWidth="1"/>
    <col min="2069" max="2070" width="8.26953125" style="58" bestFit="1" customWidth="1"/>
    <col min="2071" max="2304" width="8.7265625" style="58"/>
    <col min="2305" max="2305" width="15.90625" style="58" customWidth="1"/>
    <col min="2306" max="2306" width="3.90625" style="58" bestFit="1" customWidth="1"/>
    <col min="2307" max="2307" width="38.26953125" style="58" customWidth="1"/>
    <col min="2308" max="2308" width="13.90625" style="58" bestFit="1" customWidth="1"/>
    <col min="2309" max="2309" width="16.26953125" style="58" customWidth="1"/>
    <col min="2310" max="2310" width="13.08984375" style="58" customWidth="1"/>
    <col min="2311" max="2311" width="7.36328125" style="58" customWidth="1"/>
    <col min="2312" max="2312" width="12.08984375" style="58" bestFit="1" customWidth="1"/>
    <col min="2313" max="2313" width="10.453125" style="58" bestFit="1" customWidth="1"/>
    <col min="2314" max="2314" width="7" style="58" bestFit="1" customWidth="1"/>
    <col min="2315" max="2315" width="5.90625" style="58" bestFit="1" customWidth="1"/>
    <col min="2316" max="2316" width="8.7265625" style="58" bestFit="1" customWidth="1"/>
    <col min="2317" max="2318" width="8.453125" style="58" bestFit="1" customWidth="1"/>
    <col min="2319" max="2319" width="8.6328125" style="58" customWidth="1"/>
    <col min="2320" max="2320" width="14.36328125" style="58" bestFit="1" customWidth="1"/>
    <col min="2321" max="2321" width="13.453125" style="58" customWidth="1"/>
    <col min="2322" max="2322" width="6" style="58" customWidth="1"/>
    <col min="2323" max="2323" width="17.26953125" style="58" customWidth="1"/>
    <col min="2324" max="2324" width="11" style="58" bestFit="1" customWidth="1"/>
    <col min="2325" max="2326" width="8.26953125" style="58" bestFit="1" customWidth="1"/>
    <col min="2327" max="2560" width="8.7265625" style="58"/>
    <col min="2561" max="2561" width="15.90625" style="58" customWidth="1"/>
    <col min="2562" max="2562" width="3.90625" style="58" bestFit="1" customWidth="1"/>
    <col min="2563" max="2563" width="38.26953125" style="58" customWidth="1"/>
    <col min="2564" max="2564" width="13.90625" style="58" bestFit="1" customWidth="1"/>
    <col min="2565" max="2565" width="16.26953125" style="58" customWidth="1"/>
    <col min="2566" max="2566" width="13.08984375" style="58" customWidth="1"/>
    <col min="2567" max="2567" width="7.36328125" style="58" customWidth="1"/>
    <col min="2568" max="2568" width="12.08984375" style="58" bestFit="1" customWidth="1"/>
    <col min="2569" max="2569" width="10.453125" style="58" bestFit="1" customWidth="1"/>
    <col min="2570" max="2570" width="7" style="58" bestFit="1" customWidth="1"/>
    <col min="2571" max="2571" width="5.90625" style="58" bestFit="1" customWidth="1"/>
    <col min="2572" max="2572" width="8.7265625" style="58" bestFit="1" customWidth="1"/>
    <col min="2573" max="2574" width="8.453125" style="58" bestFit="1" customWidth="1"/>
    <col min="2575" max="2575" width="8.6328125" style="58" customWidth="1"/>
    <col min="2576" max="2576" width="14.36328125" style="58" bestFit="1" customWidth="1"/>
    <col min="2577" max="2577" width="13.453125" style="58" customWidth="1"/>
    <col min="2578" max="2578" width="6" style="58" customWidth="1"/>
    <col min="2579" max="2579" width="17.26953125" style="58" customWidth="1"/>
    <col min="2580" max="2580" width="11" style="58" bestFit="1" customWidth="1"/>
    <col min="2581" max="2582" width="8.26953125" style="58" bestFit="1" customWidth="1"/>
    <col min="2583" max="2816" width="8.7265625" style="58"/>
    <col min="2817" max="2817" width="15.90625" style="58" customWidth="1"/>
    <col min="2818" max="2818" width="3.90625" style="58" bestFit="1" customWidth="1"/>
    <col min="2819" max="2819" width="38.26953125" style="58" customWidth="1"/>
    <col min="2820" max="2820" width="13.90625" style="58" bestFit="1" customWidth="1"/>
    <col min="2821" max="2821" width="16.26953125" style="58" customWidth="1"/>
    <col min="2822" max="2822" width="13.08984375" style="58" customWidth="1"/>
    <col min="2823" max="2823" width="7.36328125" style="58" customWidth="1"/>
    <col min="2824" max="2824" width="12.08984375" style="58" bestFit="1" customWidth="1"/>
    <col min="2825" max="2825" width="10.453125" style="58" bestFit="1" customWidth="1"/>
    <col min="2826" max="2826" width="7" style="58" bestFit="1" customWidth="1"/>
    <col min="2827" max="2827" width="5.90625" style="58" bestFit="1" customWidth="1"/>
    <col min="2828" max="2828" width="8.7265625" style="58" bestFit="1" customWidth="1"/>
    <col min="2829" max="2830" width="8.453125" style="58" bestFit="1" customWidth="1"/>
    <col min="2831" max="2831" width="8.6328125" style="58" customWidth="1"/>
    <col min="2832" max="2832" width="14.36328125" style="58" bestFit="1" customWidth="1"/>
    <col min="2833" max="2833" width="13.453125" style="58" customWidth="1"/>
    <col min="2834" max="2834" width="6" style="58" customWidth="1"/>
    <col min="2835" max="2835" width="17.26953125" style="58" customWidth="1"/>
    <col min="2836" max="2836" width="11" style="58" bestFit="1" customWidth="1"/>
    <col min="2837" max="2838" width="8.26953125" style="58" bestFit="1" customWidth="1"/>
    <col min="2839" max="3072" width="8.7265625" style="58"/>
    <col min="3073" max="3073" width="15.90625" style="58" customWidth="1"/>
    <col min="3074" max="3074" width="3.90625" style="58" bestFit="1" customWidth="1"/>
    <col min="3075" max="3075" width="38.26953125" style="58" customWidth="1"/>
    <col min="3076" max="3076" width="13.90625" style="58" bestFit="1" customWidth="1"/>
    <col min="3077" max="3077" width="16.26953125" style="58" customWidth="1"/>
    <col min="3078" max="3078" width="13.08984375" style="58" customWidth="1"/>
    <col min="3079" max="3079" width="7.36328125" style="58" customWidth="1"/>
    <col min="3080" max="3080" width="12.08984375" style="58" bestFit="1" customWidth="1"/>
    <col min="3081" max="3081" width="10.453125" style="58" bestFit="1" customWidth="1"/>
    <col min="3082" max="3082" width="7" style="58" bestFit="1" customWidth="1"/>
    <col min="3083" max="3083" width="5.90625" style="58" bestFit="1" customWidth="1"/>
    <col min="3084" max="3084" width="8.7265625" style="58" bestFit="1" customWidth="1"/>
    <col min="3085" max="3086" width="8.453125" style="58" bestFit="1" customWidth="1"/>
    <col min="3087" max="3087" width="8.6328125" style="58" customWidth="1"/>
    <col min="3088" max="3088" width="14.36328125" style="58" bestFit="1" customWidth="1"/>
    <col min="3089" max="3089" width="13.453125" style="58" customWidth="1"/>
    <col min="3090" max="3090" width="6" style="58" customWidth="1"/>
    <col min="3091" max="3091" width="17.26953125" style="58" customWidth="1"/>
    <col min="3092" max="3092" width="11" style="58" bestFit="1" customWidth="1"/>
    <col min="3093" max="3094" width="8.26953125" style="58" bestFit="1" customWidth="1"/>
    <col min="3095" max="3328" width="8.7265625" style="58"/>
    <col min="3329" max="3329" width="15.90625" style="58" customWidth="1"/>
    <col min="3330" max="3330" width="3.90625" style="58" bestFit="1" customWidth="1"/>
    <col min="3331" max="3331" width="38.26953125" style="58" customWidth="1"/>
    <col min="3332" max="3332" width="13.90625" style="58" bestFit="1" customWidth="1"/>
    <col min="3333" max="3333" width="16.26953125" style="58" customWidth="1"/>
    <col min="3334" max="3334" width="13.08984375" style="58" customWidth="1"/>
    <col min="3335" max="3335" width="7.36328125" style="58" customWidth="1"/>
    <col min="3336" max="3336" width="12.08984375" style="58" bestFit="1" customWidth="1"/>
    <col min="3337" max="3337" width="10.453125" style="58" bestFit="1" customWidth="1"/>
    <col min="3338" max="3338" width="7" style="58" bestFit="1" customWidth="1"/>
    <col min="3339" max="3339" width="5.90625" style="58" bestFit="1" customWidth="1"/>
    <col min="3340" max="3340" width="8.7265625" style="58" bestFit="1" customWidth="1"/>
    <col min="3341" max="3342" width="8.453125" style="58" bestFit="1" customWidth="1"/>
    <col min="3343" max="3343" width="8.6328125" style="58" customWidth="1"/>
    <col min="3344" max="3344" width="14.36328125" style="58" bestFit="1" customWidth="1"/>
    <col min="3345" max="3345" width="13.453125" style="58" customWidth="1"/>
    <col min="3346" max="3346" width="6" style="58" customWidth="1"/>
    <col min="3347" max="3347" width="17.26953125" style="58" customWidth="1"/>
    <col min="3348" max="3348" width="11" style="58" bestFit="1" customWidth="1"/>
    <col min="3349" max="3350" width="8.26953125" style="58" bestFit="1" customWidth="1"/>
    <col min="3351" max="3584" width="8.7265625" style="58"/>
    <col min="3585" max="3585" width="15.90625" style="58" customWidth="1"/>
    <col min="3586" max="3586" width="3.90625" style="58" bestFit="1" customWidth="1"/>
    <col min="3587" max="3587" width="38.26953125" style="58" customWidth="1"/>
    <col min="3588" max="3588" width="13.90625" style="58" bestFit="1" customWidth="1"/>
    <col min="3589" max="3589" width="16.26953125" style="58" customWidth="1"/>
    <col min="3590" max="3590" width="13.08984375" style="58" customWidth="1"/>
    <col min="3591" max="3591" width="7.36328125" style="58" customWidth="1"/>
    <col min="3592" max="3592" width="12.08984375" style="58" bestFit="1" customWidth="1"/>
    <col min="3593" max="3593" width="10.453125" style="58" bestFit="1" customWidth="1"/>
    <col min="3594" max="3594" width="7" style="58" bestFit="1" customWidth="1"/>
    <col min="3595" max="3595" width="5.90625" style="58" bestFit="1" customWidth="1"/>
    <col min="3596" max="3596" width="8.7265625" style="58" bestFit="1" customWidth="1"/>
    <col min="3597" max="3598" width="8.453125" style="58" bestFit="1" customWidth="1"/>
    <col min="3599" max="3599" width="8.6328125" style="58" customWidth="1"/>
    <col min="3600" max="3600" width="14.36328125" style="58" bestFit="1" customWidth="1"/>
    <col min="3601" max="3601" width="13.453125" style="58" customWidth="1"/>
    <col min="3602" max="3602" width="6" style="58" customWidth="1"/>
    <col min="3603" max="3603" width="17.26953125" style="58" customWidth="1"/>
    <col min="3604" max="3604" width="11" style="58" bestFit="1" customWidth="1"/>
    <col min="3605" max="3606" width="8.26953125" style="58" bestFit="1" customWidth="1"/>
    <col min="3607" max="3840" width="8.7265625" style="58"/>
    <col min="3841" max="3841" width="15.90625" style="58" customWidth="1"/>
    <col min="3842" max="3842" width="3.90625" style="58" bestFit="1" customWidth="1"/>
    <col min="3843" max="3843" width="38.26953125" style="58" customWidth="1"/>
    <col min="3844" max="3844" width="13.90625" style="58" bestFit="1" customWidth="1"/>
    <col min="3845" max="3845" width="16.26953125" style="58" customWidth="1"/>
    <col min="3846" max="3846" width="13.08984375" style="58" customWidth="1"/>
    <col min="3847" max="3847" width="7.36328125" style="58" customWidth="1"/>
    <col min="3848" max="3848" width="12.08984375" style="58" bestFit="1" customWidth="1"/>
    <col min="3849" max="3849" width="10.453125" style="58" bestFit="1" customWidth="1"/>
    <col min="3850" max="3850" width="7" style="58" bestFit="1" customWidth="1"/>
    <col min="3851" max="3851" width="5.90625" style="58" bestFit="1" customWidth="1"/>
    <col min="3852" max="3852" width="8.7265625" style="58" bestFit="1" customWidth="1"/>
    <col min="3853" max="3854" width="8.453125" style="58" bestFit="1" customWidth="1"/>
    <col min="3855" max="3855" width="8.6328125" style="58" customWidth="1"/>
    <col min="3856" max="3856" width="14.36328125" style="58" bestFit="1" customWidth="1"/>
    <col min="3857" max="3857" width="13.453125" style="58" customWidth="1"/>
    <col min="3858" max="3858" width="6" style="58" customWidth="1"/>
    <col min="3859" max="3859" width="17.26953125" style="58" customWidth="1"/>
    <col min="3860" max="3860" width="11" style="58" bestFit="1" customWidth="1"/>
    <col min="3861" max="3862" width="8.26953125" style="58" bestFit="1" customWidth="1"/>
    <col min="3863" max="4096" width="8.7265625" style="58"/>
    <col min="4097" max="4097" width="15.90625" style="58" customWidth="1"/>
    <col min="4098" max="4098" width="3.90625" style="58" bestFit="1" customWidth="1"/>
    <col min="4099" max="4099" width="38.26953125" style="58" customWidth="1"/>
    <col min="4100" max="4100" width="13.90625" style="58" bestFit="1" customWidth="1"/>
    <col min="4101" max="4101" width="16.26953125" style="58" customWidth="1"/>
    <col min="4102" max="4102" width="13.08984375" style="58" customWidth="1"/>
    <col min="4103" max="4103" width="7.36328125" style="58" customWidth="1"/>
    <col min="4104" max="4104" width="12.08984375" style="58" bestFit="1" customWidth="1"/>
    <col min="4105" max="4105" width="10.453125" style="58" bestFit="1" customWidth="1"/>
    <col min="4106" max="4106" width="7" style="58" bestFit="1" customWidth="1"/>
    <col min="4107" max="4107" width="5.90625" style="58" bestFit="1" customWidth="1"/>
    <col min="4108" max="4108" width="8.7265625" style="58" bestFit="1" customWidth="1"/>
    <col min="4109" max="4110" width="8.453125" style="58" bestFit="1" customWidth="1"/>
    <col min="4111" max="4111" width="8.6328125" style="58" customWidth="1"/>
    <col min="4112" max="4112" width="14.36328125" style="58" bestFit="1" customWidth="1"/>
    <col min="4113" max="4113" width="13.453125" style="58" customWidth="1"/>
    <col min="4114" max="4114" width="6" style="58" customWidth="1"/>
    <col min="4115" max="4115" width="17.26953125" style="58" customWidth="1"/>
    <col min="4116" max="4116" width="11" style="58" bestFit="1" customWidth="1"/>
    <col min="4117" max="4118" width="8.26953125" style="58" bestFit="1" customWidth="1"/>
    <col min="4119" max="4352" width="8.7265625" style="58"/>
    <col min="4353" max="4353" width="15.90625" style="58" customWidth="1"/>
    <col min="4354" max="4354" width="3.90625" style="58" bestFit="1" customWidth="1"/>
    <col min="4355" max="4355" width="38.26953125" style="58" customWidth="1"/>
    <col min="4356" max="4356" width="13.90625" style="58" bestFit="1" customWidth="1"/>
    <col min="4357" max="4357" width="16.26953125" style="58" customWidth="1"/>
    <col min="4358" max="4358" width="13.08984375" style="58" customWidth="1"/>
    <col min="4359" max="4359" width="7.36328125" style="58" customWidth="1"/>
    <col min="4360" max="4360" width="12.08984375" style="58" bestFit="1" customWidth="1"/>
    <col min="4361" max="4361" width="10.453125" style="58" bestFit="1" customWidth="1"/>
    <col min="4362" max="4362" width="7" style="58" bestFit="1" customWidth="1"/>
    <col min="4363" max="4363" width="5.90625" style="58" bestFit="1" customWidth="1"/>
    <col min="4364" max="4364" width="8.7265625" style="58" bestFit="1" customWidth="1"/>
    <col min="4365" max="4366" width="8.453125" style="58" bestFit="1" customWidth="1"/>
    <col min="4367" max="4367" width="8.6328125" style="58" customWidth="1"/>
    <col min="4368" max="4368" width="14.36328125" style="58" bestFit="1" customWidth="1"/>
    <col min="4369" max="4369" width="13.453125" style="58" customWidth="1"/>
    <col min="4370" max="4370" width="6" style="58" customWidth="1"/>
    <col min="4371" max="4371" width="17.26953125" style="58" customWidth="1"/>
    <col min="4372" max="4372" width="11" style="58" bestFit="1" customWidth="1"/>
    <col min="4373" max="4374" width="8.26953125" style="58" bestFit="1" customWidth="1"/>
    <col min="4375" max="4608" width="8.7265625" style="58"/>
    <col min="4609" max="4609" width="15.90625" style="58" customWidth="1"/>
    <col min="4610" max="4610" width="3.90625" style="58" bestFit="1" customWidth="1"/>
    <col min="4611" max="4611" width="38.26953125" style="58" customWidth="1"/>
    <col min="4612" max="4612" width="13.90625" style="58" bestFit="1" customWidth="1"/>
    <col min="4613" max="4613" width="16.26953125" style="58" customWidth="1"/>
    <col min="4614" max="4614" width="13.08984375" style="58" customWidth="1"/>
    <col min="4615" max="4615" width="7.36328125" style="58" customWidth="1"/>
    <col min="4616" max="4616" width="12.08984375" style="58" bestFit="1" customWidth="1"/>
    <col min="4617" max="4617" width="10.453125" style="58" bestFit="1" customWidth="1"/>
    <col min="4618" max="4618" width="7" style="58" bestFit="1" customWidth="1"/>
    <col min="4619" max="4619" width="5.90625" style="58" bestFit="1" customWidth="1"/>
    <col min="4620" max="4620" width="8.7265625" style="58" bestFit="1" customWidth="1"/>
    <col min="4621" max="4622" width="8.453125" style="58" bestFit="1" customWidth="1"/>
    <col min="4623" max="4623" width="8.6328125" style="58" customWidth="1"/>
    <col min="4624" max="4624" width="14.36328125" style="58" bestFit="1" customWidth="1"/>
    <col min="4625" max="4625" width="13.453125" style="58" customWidth="1"/>
    <col min="4626" max="4626" width="6" style="58" customWidth="1"/>
    <col min="4627" max="4627" width="17.26953125" style="58" customWidth="1"/>
    <col min="4628" max="4628" width="11" style="58" bestFit="1" customWidth="1"/>
    <col min="4629" max="4630" width="8.26953125" style="58" bestFit="1" customWidth="1"/>
    <col min="4631" max="4864" width="8.7265625" style="58"/>
    <col min="4865" max="4865" width="15.90625" style="58" customWidth="1"/>
    <col min="4866" max="4866" width="3.90625" style="58" bestFit="1" customWidth="1"/>
    <col min="4867" max="4867" width="38.26953125" style="58" customWidth="1"/>
    <col min="4868" max="4868" width="13.90625" style="58" bestFit="1" customWidth="1"/>
    <col min="4869" max="4869" width="16.26953125" style="58" customWidth="1"/>
    <col min="4870" max="4870" width="13.08984375" style="58" customWidth="1"/>
    <col min="4871" max="4871" width="7.36328125" style="58" customWidth="1"/>
    <col min="4872" max="4872" width="12.08984375" style="58" bestFit="1" customWidth="1"/>
    <col min="4873" max="4873" width="10.453125" style="58" bestFit="1" customWidth="1"/>
    <col min="4874" max="4874" width="7" style="58" bestFit="1" customWidth="1"/>
    <col min="4875" max="4875" width="5.90625" style="58" bestFit="1" customWidth="1"/>
    <col min="4876" max="4876" width="8.7265625" style="58" bestFit="1" customWidth="1"/>
    <col min="4877" max="4878" width="8.453125" style="58" bestFit="1" customWidth="1"/>
    <col min="4879" max="4879" width="8.6328125" style="58" customWidth="1"/>
    <col min="4880" max="4880" width="14.36328125" style="58" bestFit="1" customWidth="1"/>
    <col min="4881" max="4881" width="13.453125" style="58" customWidth="1"/>
    <col min="4882" max="4882" width="6" style="58" customWidth="1"/>
    <col min="4883" max="4883" width="17.26953125" style="58" customWidth="1"/>
    <col min="4884" max="4884" width="11" style="58" bestFit="1" customWidth="1"/>
    <col min="4885" max="4886" width="8.26953125" style="58" bestFit="1" customWidth="1"/>
    <col min="4887" max="5120" width="8.7265625" style="58"/>
    <col min="5121" max="5121" width="15.90625" style="58" customWidth="1"/>
    <col min="5122" max="5122" width="3.90625" style="58" bestFit="1" customWidth="1"/>
    <col min="5123" max="5123" width="38.26953125" style="58" customWidth="1"/>
    <col min="5124" max="5124" width="13.90625" style="58" bestFit="1" customWidth="1"/>
    <col min="5125" max="5125" width="16.26953125" style="58" customWidth="1"/>
    <col min="5126" max="5126" width="13.08984375" style="58" customWidth="1"/>
    <col min="5127" max="5127" width="7.36328125" style="58" customWidth="1"/>
    <col min="5128" max="5128" width="12.08984375" style="58" bestFit="1" customWidth="1"/>
    <col min="5129" max="5129" width="10.453125" style="58" bestFit="1" customWidth="1"/>
    <col min="5130" max="5130" width="7" style="58" bestFit="1" customWidth="1"/>
    <col min="5131" max="5131" width="5.90625" style="58" bestFit="1" customWidth="1"/>
    <col min="5132" max="5132" width="8.7265625" style="58" bestFit="1" customWidth="1"/>
    <col min="5133" max="5134" width="8.453125" style="58" bestFit="1" customWidth="1"/>
    <col min="5135" max="5135" width="8.6328125" style="58" customWidth="1"/>
    <col min="5136" max="5136" width="14.36328125" style="58" bestFit="1" customWidth="1"/>
    <col min="5137" max="5137" width="13.453125" style="58" customWidth="1"/>
    <col min="5138" max="5138" width="6" style="58" customWidth="1"/>
    <col min="5139" max="5139" width="17.26953125" style="58" customWidth="1"/>
    <col min="5140" max="5140" width="11" style="58" bestFit="1" customWidth="1"/>
    <col min="5141" max="5142" width="8.26953125" style="58" bestFit="1" customWidth="1"/>
    <col min="5143" max="5376" width="8.7265625" style="58"/>
    <col min="5377" max="5377" width="15.90625" style="58" customWidth="1"/>
    <col min="5378" max="5378" width="3.90625" style="58" bestFit="1" customWidth="1"/>
    <col min="5379" max="5379" width="38.26953125" style="58" customWidth="1"/>
    <col min="5380" max="5380" width="13.90625" style="58" bestFit="1" customWidth="1"/>
    <col min="5381" max="5381" width="16.26953125" style="58" customWidth="1"/>
    <col min="5382" max="5382" width="13.08984375" style="58" customWidth="1"/>
    <col min="5383" max="5383" width="7.36328125" style="58" customWidth="1"/>
    <col min="5384" max="5384" width="12.08984375" style="58" bestFit="1" customWidth="1"/>
    <col min="5385" max="5385" width="10.453125" style="58" bestFit="1" customWidth="1"/>
    <col min="5386" max="5386" width="7" style="58" bestFit="1" customWidth="1"/>
    <col min="5387" max="5387" width="5.90625" style="58" bestFit="1" customWidth="1"/>
    <col min="5388" max="5388" width="8.7265625" style="58" bestFit="1" customWidth="1"/>
    <col min="5389" max="5390" width="8.453125" style="58" bestFit="1" customWidth="1"/>
    <col min="5391" max="5391" width="8.6328125" style="58" customWidth="1"/>
    <col min="5392" max="5392" width="14.36328125" style="58" bestFit="1" customWidth="1"/>
    <col min="5393" max="5393" width="13.453125" style="58" customWidth="1"/>
    <col min="5394" max="5394" width="6" style="58" customWidth="1"/>
    <col min="5395" max="5395" width="17.26953125" style="58" customWidth="1"/>
    <col min="5396" max="5396" width="11" style="58" bestFit="1" customWidth="1"/>
    <col min="5397" max="5398" width="8.26953125" style="58" bestFit="1" customWidth="1"/>
    <col min="5399" max="5632" width="8.7265625" style="58"/>
    <col min="5633" max="5633" width="15.90625" style="58" customWidth="1"/>
    <col min="5634" max="5634" width="3.90625" style="58" bestFit="1" customWidth="1"/>
    <col min="5635" max="5635" width="38.26953125" style="58" customWidth="1"/>
    <col min="5636" max="5636" width="13.90625" style="58" bestFit="1" customWidth="1"/>
    <col min="5637" max="5637" width="16.26953125" style="58" customWidth="1"/>
    <col min="5638" max="5638" width="13.08984375" style="58" customWidth="1"/>
    <col min="5639" max="5639" width="7.36328125" style="58" customWidth="1"/>
    <col min="5640" max="5640" width="12.08984375" style="58" bestFit="1" customWidth="1"/>
    <col min="5641" max="5641" width="10.453125" style="58" bestFit="1" customWidth="1"/>
    <col min="5642" max="5642" width="7" style="58" bestFit="1" customWidth="1"/>
    <col min="5643" max="5643" width="5.90625" style="58" bestFit="1" customWidth="1"/>
    <col min="5644" max="5644" width="8.7265625" style="58" bestFit="1" customWidth="1"/>
    <col min="5645" max="5646" width="8.453125" style="58" bestFit="1" customWidth="1"/>
    <col min="5647" max="5647" width="8.6328125" style="58" customWidth="1"/>
    <col min="5648" max="5648" width="14.36328125" style="58" bestFit="1" customWidth="1"/>
    <col min="5649" max="5649" width="13.453125" style="58" customWidth="1"/>
    <col min="5650" max="5650" width="6" style="58" customWidth="1"/>
    <col min="5651" max="5651" width="17.26953125" style="58" customWidth="1"/>
    <col min="5652" max="5652" width="11" style="58" bestFit="1" customWidth="1"/>
    <col min="5653" max="5654" width="8.26953125" style="58" bestFit="1" customWidth="1"/>
    <col min="5655" max="5888" width="8.7265625" style="58"/>
    <col min="5889" max="5889" width="15.90625" style="58" customWidth="1"/>
    <col min="5890" max="5890" width="3.90625" style="58" bestFit="1" customWidth="1"/>
    <col min="5891" max="5891" width="38.26953125" style="58" customWidth="1"/>
    <col min="5892" max="5892" width="13.90625" style="58" bestFit="1" customWidth="1"/>
    <col min="5893" max="5893" width="16.26953125" style="58" customWidth="1"/>
    <col min="5894" max="5894" width="13.08984375" style="58" customWidth="1"/>
    <col min="5895" max="5895" width="7.36328125" style="58" customWidth="1"/>
    <col min="5896" max="5896" width="12.08984375" style="58" bestFit="1" customWidth="1"/>
    <col min="5897" max="5897" width="10.453125" style="58" bestFit="1" customWidth="1"/>
    <col min="5898" max="5898" width="7" style="58" bestFit="1" customWidth="1"/>
    <col min="5899" max="5899" width="5.90625" style="58" bestFit="1" customWidth="1"/>
    <col min="5900" max="5900" width="8.7265625" style="58" bestFit="1" customWidth="1"/>
    <col min="5901" max="5902" width="8.453125" style="58" bestFit="1" customWidth="1"/>
    <col min="5903" max="5903" width="8.6328125" style="58" customWidth="1"/>
    <col min="5904" max="5904" width="14.36328125" style="58" bestFit="1" customWidth="1"/>
    <col min="5905" max="5905" width="13.453125" style="58" customWidth="1"/>
    <col min="5906" max="5906" width="6" style="58" customWidth="1"/>
    <col min="5907" max="5907" width="17.26953125" style="58" customWidth="1"/>
    <col min="5908" max="5908" width="11" style="58" bestFit="1" customWidth="1"/>
    <col min="5909" max="5910" width="8.26953125" style="58" bestFit="1" customWidth="1"/>
    <col min="5911" max="6144" width="8.7265625" style="58"/>
    <col min="6145" max="6145" width="15.90625" style="58" customWidth="1"/>
    <col min="6146" max="6146" width="3.90625" style="58" bestFit="1" customWidth="1"/>
    <col min="6147" max="6147" width="38.26953125" style="58" customWidth="1"/>
    <col min="6148" max="6148" width="13.90625" style="58" bestFit="1" customWidth="1"/>
    <col min="6149" max="6149" width="16.26953125" style="58" customWidth="1"/>
    <col min="6150" max="6150" width="13.08984375" style="58" customWidth="1"/>
    <col min="6151" max="6151" width="7.36328125" style="58" customWidth="1"/>
    <col min="6152" max="6152" width="12.08984375" style="58" bestFit="1" customWidth="1"/>
    <col min="6153" max="6153" width="10.453125" style="58" bestFit="1" customWidth="1"/>
    <col min="6154" max="6154" width="7" style="58" bestFit="1" customWidth="1"/>
    <col min="6155" max="6155" width="5.90625" style="58" bestFit="1" customWidth="1"/>
    <col min="6156" max="6156" width="8.7265625" style="58" bestFit="1" customWidth="1"/>
    <col min="6157" max="6158" width="8.453125" style="58" bestFit="1" customWidth="1"/>
    <col min="6159" max="6159" width="8.6328125" style="58" customWidth="1"/>
    <col min="6160" max="6160" width="14.36328125" style="58" bestFit="1" customWidth="1"/>
    <col min="6161" max="6161" width="13.453125" style="58" customWidth="1"/>
    <col min="6162" max="6162" width="6" style="58" customWidth="1"/>
    <col min="6163" max="6163" width="17.26953125" style="58" customWidth="1"/>
    <col min="6164" max="6164" width="11" style="58" bestFit="1" customWidth="1"/>
    <col min="6165" max="6166" width="8.26953125" style="58" bestFit="1" customWidth="1"/>
    <col min="6167" max="6400" width="8.7265625" style="58"/>
    <col min="6401" max="6401" width="15.90625" style="58" customWidth="1"/>
    <col min="6402" max="6402" width="3.90625" style="58" bestFit="1" customWidth="1"/>
    <col min="6403" max="6403" width="38.26953125" style="58" customWidth="1"/>
    <col min="6404" max="6404" width="13.90625" style="58" bestFit="1" customWidth="1"/>
    <col min="6405" max="6405" width="16.26953125" style="58" customWidth="1"/>
    <col min="6406" max="6406" width="13.08984375" style="58" customWidth="1"/>
    <col min="6407" max="6407" width="7.36328125" style="58" customWidth="1"/>
    <col min="6408" max="6408" width="12.08984375" style="58" bestFit="1" customWidth="1"/>
    <col min="6409" max="6409" width="10.453125" style="58" bestFit="1" customWidth="1"/>
    <col min="6410" max="6410" width="7" style="58" bestFit="1" customWidth="1"/>
    <col min="6411" max="6411" width="5.90625" style="58" bestFit="1" customWidth="1"/>
    <col min="6412" max="6412" width="8.7265625" style="58" bestFit="1" customWidth="1"/>
    <col min="6413" max="6414" width="8.453125" style="58" bestFit="1" customWidth="1"/>
    <col min="6415" max="6415" width="8.6328125" style="58" customWidth="1"/>
    <col min="6416" max="6416" width="14.36328125" style="58" bestFit="1" customWidth="1"/>
    <col min="6417" max="6417" width="13.453125" style="58" customWidth="1"/>
    <col min="6418" max="6418" width="6" style="58" customWidth="1"/>
    <col min="6419" max="6419" width="17.26953125" style="58" customWidth="1"/>
    <col min="6420" max="6420" width="11" style="58" bestFit="1" customWidth="1"/>
    <col min="6421" max="6422" width="8.26953125" style="58" bestFit="1" customWidth="1"/>
    <col min="6423" max="6656" width="8.7265625" style="58"/>
    <col min="6657" max="6657" width="15.90625" style="58" customWidth="1"/>
    <col min="6658" max="6658" width="3.90625" style="58" bestFit="1" customWidth="1"/>
    <col min="6659" max="6659" width="38.26953125" style="58" customWidth="1"/>
    <col min="6660" max="6660" width="13.90625" style="58" bestFit="1" customWidth="1"/>
    <col min="6661" max="6661" width="16.26953125" style="58" customWidth="1"/>
    <col min="6662" max="6662" width="13.08984375" style="58" customWidth="1"/>
    <col min="6663" max="6663" width="7.36328125" style="58" customWidth="1"/>
    <col min="6664" max="6664" width="12.08984375" style="58" bestFit="1" customWidth="1"/>
    <col min="6665" max="6665" width="10.453125" style="58" bestFit="1" customWidth="1"/>
    <col min="6666" max="6666" width="7" style="58" bestFit="1" customWidth="1"/>
    <col min="6667" max="6667" width="5.90625" style="58" bestFit="1" customWidth="1"/>
    <col min="6668" max="6668" width="8.7265625" style="58" bestFit="1" customWidth="1"/>
    <col min="6669" max="6670" width="8.453125" style="58" bestFit="1" customWidth="1"/>
    <col min="6671" max="6671" width="8.6328125" style="58" customWidth="1"/>
    <col min="6672" max="6672" width="14.36328125" style="58" bestFit="1" customWidth="1"/>
    <col min="6673" max="6673" width="13.453125" style="58" customWidth="1"/>
    <col min="6674" max="6674" width="6" style="58" customWidth="1"/>
    <col min="6675" max="6675" width="17.26953125" style="58" customWidth="1"/>
    <col min="6676" max="6676" width="11" style="58" bestFit="1" customWidth="1"/>
    <col min="6677" max="6678" width="8.26953125" style="58" bestFit="1" customWidth="1"/>
    <col min="6679" max="6912" width="8.7265625" style="58"/>
    <col min="6913" max="6913" width="15.90625" style="58" customWidth="1"/>
    <col min="6914" max="6914" width="3.90625" style="58" bestFit="1" customWidth="1"/>
    <col min="6915" max="6915" width="38.26953125" style="58" customWidth="1"/>
    <col min="6916" max="6916" width="13.90625" style="58" bestFit="1" customWidth="1"/>
    <col min="6917" max="6917" width="16.26953125" style="58" customWidth="1"/>
    <col min="6918" max="6918" width="13.08984375" style="58" customWidth="1"/>
    <col min="6919" max="6919" width="7.36328125" style="58" customWidth="1"/>
    <col min="6920" max="6920" width="12.08984375" style="58" bestFit="1" customWidth="1"/>
    <col min="6921" max="6921" width="10.453125" style="58" bestFit="1" customWidth="1"/>
    <col min="6922" max="6922" width="7" style="58" bestFit="1" customWidth="1"/>
    <col min="6923" max="6923" width="5.90625" style="58" bestFit="1" customWidth="1"/>
    <col min="6924" max="6924" width="8.7265625" style="58" bestFit="1" customWidth="1"/>
    <col min="6925" max="6926" width="8.453125" style="58" bestFit="1" customWidth="1"/>
    <col min="6927" max="6927" width="8.6328125" style="58" customWidth="1"/>
    <col min="6928" max="6928" width="14.36328125" style="58" bestFit="1" customWidth="1"/>
    <col min="6929" max="6929" width="13.453125" style="58" customWidth="1"/>
    <col min="6930" max="6930" width="6" style="58" customWidth="1"/>
    <col min="6931" max="6931" width="17.26953125" style="58" customWidth="1"/>
    <col min="6932" max="6932" width="11" style="58" bestFit="1" customWidth="1"/>
    <col min="6933" max="6934" width="8.26953125" style="58" bestFit="1" customWidth="1"/>
    <col min="6935" max="7168" width="8.7265625" style="58"/>
    <col min="7169" max="7169" width="15.90625" style="58" customWidth="1"/>
    <col min="7170" max="7170" width="3.90625" style="58" bestFit="1" customWidth="1"/>
    <col min="7171" max="7171" width="38.26953125" style="58" customWidth="1"/>
    <col min="7172" max="7172" width="13.90625" style="58" bestFit="1" customWidth="1"/>
    <col min="7173" max="7173" width="16.26953125" style="58" customWidth="1"/>
    <col min="7174" max="7174" width="13.08984375" style="58" customWidth="1"/>
    <col min="7175" max="7175" width="7.36328125" style="58" customWidth="1"/>
    <col min="7176" max="7176" width="12.08984375" style="58" bestFit="1" customWidth="1"/>
    <col min="7177" max="7177" width="10.453125" style="58" bestFit="1" customWidth="1"/>
    <col min="7178" max="7178" width="7" style="58" bestFit="1" customWidth="1"/>
    <col min="7179" max="7179" width="5.90625" style="58" bestFit="1" customWidth="1"/>
    <col min="7180" max="7180" width="8.7265625" style="58" bestFit="1" customWidth="1"/>
    <col min="7181" max="7182" width="8.453125" style="58" bestFit="1" customWidth="1"/>
    <col min="7183" max="7183" width="8.6328125" style="58" customWidth="1"/>
    <col min="7184" max="7184" width="14.36328125" style="58" bestFit="1" customWidth="1"/>
    <col min="7185" max="7185" width="13.453125" style="58" customWidth="1"/>
    <col min="7186" max="7186" width="6" style="58" customWidth="1"/>
    <col min="7187" max="7187" width="17.26953125" style="58" customWidth="1"/>
    <col min="7188" max="7188" width="11" style="58" bestFit="1" customWidth="1"/>
    <col min="7189" max="7190" width="8.26953125" style="58" bestFit="1" customWidth="1"/>
    <col min="7191" max="7424" width="8.7265625" style="58"/>
    <col min="7425" max="7425" width="15.90625" style="58" customWidth="1"/>
    <col min="7426" max="7426" width="3.90625" style="58" bestFit="1" customWidth="1"/>
    <col min="7427" max="7427" width="38.26953125" style="58" customWidth="1"/>
    <col min="7428" max="7428" width="13.90625" style="58" bestFit="1" customWidth="1"/>
    <col min="7429" max="7429" width="16.26953125" style="58" customWidth="1"/>
    <col min="7430" max="7430" width="13.08984375" style="58" customWidth="1"/>
    <col min="7431" max="7431" width="7.36328125" style="58" customWidth="1"/>
    <col min="7432" max="7432" width="12.08984375" style="58" bestFit="1" customWidth="1"/>
    <col min="7433" max="7433" width="10.453125" style="58" bestFit="1" customWidth="1"/>
    <col min="7434" max="7434" width="7" style="58" bestFit="1" customWidth="1"/>
    <col min="7435" max="7435" width="5.90625" style="58" bestFit="1" customWidth="1"/>
    <col min="7436" max="7436" width="8.7265625" style="58" bestFit="1" customWidth="1"/>
    <col min="7437" max="7438" width="8.453125" style="58" bestFit="1" customWidth="1"/>
    <col min="7439" max="7439" width="8.6328125" style="58" customWidth="1"/>
    <col min="7440" max="7440" width="14.36328125" style="58" bestFit="1" customWidth="1"/>
    <col min="7441" max="7441" width="13.453125" style="58" customWidth="1"/>
    <col min="7442" max="7442" width="6" style="58" customWidth="1"/>
    <col min="7443" max="7443" width="17.26953125" style="58" customWidth="1"/>
    <col min="7444" max="7444" width="11" style="58" bestFit="1" customWidth="1"/>
    <col min="7445" max="7446" width="8.26953125" style="58" bestFit="1" customWidth="1"/>
    <col min="7447" max="7680" width="8.7265625" style="58"/>
    <col min="7681" max="7681" width="15.90625" style="58" customWidth="1"/>
    <col min="7682" max="7682" width="3.90625" style="58" bestFit="1" customWidth="1"/>
    <col min="7683" max="7683" width="38.26953125" style="58" customWidth="1"/>
    <col min="7684" max="7684" width="13.90625" style="58" bestFit="1" customWidth="1"/>
    <col min="7685" max="7685" width="16.26953125" style="58" customWidth="1"/>
    <col min="7686" max="7686" width="13.08984375" style="58" customWidth="1"/>
    <col min="7687" max="7687" width="7.36328125" style="58" customWidth="1"/>
    <col min="7688" max="7688" width="12.08984375" style="58" bestFit="1" customWidth="1"/>
    <col min="7689" max="7689" width="10.453125" style="58" bestFit="1" customWidth="1"/>
    <col min="7690" max="7690" width="7" style="58" bestFit="1" customWidth="1"/>
    <col min="7691" max="7691" width="5.90625" style="58" bestFit="1" customWidth="1"/>
    <col min="7692" max="7692" width="8.7265625" style="58" bestFit="1" customWidth="1"/>
    <col min="7693" max="7694" width="8.453125" style="58" bestFit="1" customWidth="1"/>
    <col min="7695" max="7695" width="8.6328125" style="58" customWidth="1"/>
    <col min="7696" max="7696" width="14.36328125" style="58" bestFit="1" customWidth="1"/>
    <col min="7697" max="7697" width="13.453125" style="58" customWidth="1"/>
    <col min="7698" max="7698" width="6" style="58" customWidth="1"/>
    <col min="7699" max="7699" width="17.26953125" style="58" customWidth="1"/>
    <col min="7700" max="7700" width="11" style="58" bestFit="1" customWidth="1"/>
    <col min="7701" max="7702" width="8.26953125" style="58" bestFit="1" customWidth="1"/>
    <col min="7703" max="7936" width="8.7265625" style="58"/>
    <col min="7937" max="7937" width="15.90625" style="58" customWidth="1"/>
    <col min="7938" max="7938" width="3.90625" style="58" bestFit="1" customWidth="1"/>
    <col min="7939" max="7939" width="38.26953125" style="58" customWidth="1"/>
    <col min="7940" max="7940" width="13.90625" style="58" bestFit="1" customWidth="1"/>
    <col min="7941" max="7941" width="16.26953125" style="58" customWidth="1"/>
    <col min="7942" max="7942" width="13.08984375" style="58" customWidth="1"/>
    <col min="7943" max="7943" width="7.36328125" style="58" customWidth="1"/>
    <col min="7944" max="7944" width="12.08984375" style="58" bestFit="1" customWidth="1"/>
    <col min="7945" max="7945" width="10.453125" style="58" bestFit="1" customWidth="1"/>
    <col min="7946" max="7946" width="7" style="58" bestFit="1" customWidth="1"/>
    <col min="7947" max="7947" width="5.90625" style="58" bestFit="1" customWidth="1"/>
    <col min="7948" max="7948" width="8.7265625" style="58" bestFit="1" customWidth="1"/>
    <col min="7949" max="7950" width="8.453125" style="58" bestFit="1" customWidth="1"/>
    <col min="7951" max="7951" width="8.6328125" style="58" customWidth="1"/>
    <col min="7952" max="7952" width="14.36328125" style="58" bestFit="1" customWidth="1"/>
    <col min="7953" max="7953" width="13.453125" style="58" customWidth="1"/>
    <col min="7954" max="7954" width="6" style="58" customWidth="1"/>
    <col min="7955" max="7955" width="17.26953125" style="58" customWidth="1"/>
    <col min="7956" max="7956" width="11" style="58" bestFit="1" customWidth="1"/>
    <col min="7957" max="7958" width="8.26953125" style="58" bestFit="1" customWidth="1"/>
    <col min="7959" max="8192" width="8.7265625" style="58"/>
    <col min="8193" max="8193" width="15.90625" style="58" customWidth="1"/>
    <col min="8194" max="8194" width="3.90625" style="58" bestFit="1" customWidth="1"/>
    <col min="8195" max="8195" width="38.26953125" style="58" customWidth="1"/>
    <col min="8196" max="8196" width="13.90625" style="58" bestFit="1" customWidth="1"/>
    <col min="8197" max="8197" width="16.26953125" style="58" customWidth="1"/>
    <col min="8198" max="8198" width="13.08984375" style="58" customWidth="1"/>
    <col min="8199" max="8199" width="7.36328125" style="58" customWidth="1"/>
    <col min="8200" max="8200" width="12.08984375" style="58" bestFit="1" customWidth="1"/>
    <col min="8201" max="8201" width="10.453125" style="58" bestFit="1" customWidth="1"/>
    <col min="8202" max="8202" width="7" style="58" bestFit="1" customWidth="1"/>
    <col min="8203" max="8203" width="5.90625" style="58" bestFit="1" customWidth="1"/>
    <col min="8204" max="8204" width="8.7265625" style="58" bestFit="1" customWidth="1"/>
    <col min="8205" max="8206" width="8.453125" style="58" bestFit="1" customWidth="1"/>
    <col min="8207" max="8207" width="8.6328125" style="58" customWidth="1"/>
    <col min="8208" max="8208" width="14.36328125" style="58" bestFit="1" customWidth="1"/>
    <col min="8209" max="8209" width="13.453125" style="58" customWidth="1"/>
    <col min="8210" max="8210" width="6" style="58" customWidth="1"/>
    <col min="8211" max="8211" width="17.26953125" style="58" customWidth="1"/>
    <col min="8212" max="8212" width="11" style="58" bestFit="1" customWidth="1"/>
    <col min="8213" max="8214" width="8.26953125" style="58" bestFit="1" customWidth="1"/>
    <col min="8215" max="8448" width="8.7265625" style="58"/>
    <col min="8449" max="8449" width="15.90625" style="58" customWidth="1"/>
    <col min="8450" max="8450" width="3.90625" style="58" bestFit="1" customWidth="1"/>
    <col min="8451" max="8451" width="38.26953125" style="58" customWidth="1"/>
    <col min="8452" max="8452" width="13.90625" style="58" bestFit="1" customWidth="1"/>
    <col min="8453" max="8453" width="16.26953125" style="58" customWidth="1"/>
    <col min="8454" max="8454" width="13.08984375" style="58" customWidth="1"/>
    <col min="8455" max="8455" width="7.36328125" style="58" customWidth="1"/>
    <col min="8456" max="8456" width="12.08984375" style="58" bestFit="1" customWidth="1"/>
    <col min="8457" max="8457" width="10.453125" style="58" bestFit="1" customWidth="1"/>
    <col min="8458" max="8458" width="7" style="58" bestFit="1" customWidth="1"/>
    <col min="8459" max="8459" width="5.90625" style="58" bestFit="1" customWidth="1"/>
    <col min="8460" max="8460" width="8.7265625" style="58" bestFit="1" customWidth="1"/>
    <col min="8461" max="8462" width="8.453125" style="58" bestFit="1" customWidth="1"/>
    <col min="8463" max="8463" width="8.6328125" style="58" customWidth="1"/>
    <col min="8464" max="8464" width="14.36328125" style="58" bestFit="1" customWidth="1"/>
    <col min="8465" max="8465" width="13.453125" style="58" customWidth="1"/>
    <col min="8466" max="8466" width="6" style="58" customWidth="1"/>
    <col min="8467" max="8467" width="17.26953125" style="58" customWidth="1"/>
    <col min="8468" max="8468" width="11" style="58" bestFit="1" customWidth="1"/>
    <col min="8469" max="8470" width="8.26953125" style="58" bestFit="1" customWidth="1"/>
    <col min="8471" max="8704" width="8.7265625" style="58"/>
    <col min="8705" max="8705" width="15.90625" style="58" customWidth="1"/>
    <col min="8706" max="8706" width="3.90625" style="58" bestFit="1" customWidth="1"/>
    <col min="8707" max="8707" width="38.26953125" style="58" customWidth="1"/>
    <col min="8708" max="8708" width="13.90625" style="58" bestFit="1" customWidth="1"/>
    <col min="8709" max="8709" width="16.26953125" style="58" customWidth="1"/>
    <col min="8710" max="8710" width="13.08984375" style="58" customWidth="1"/>
    <col min="8711" max="8711" width="7.36328125" style="58" customWidth="1"/>
    <col min="8712" max="8712" width="12.08984375" style="58" bestFit="1" customWidth="1"/>
    <col min="8713" max="8713" width="10.453125" style="58" bestFit="1" customWidth="1"/>
    <col min="8714" max="8714" width="7" style="58" bestFit="1" customWidth="1"/>
    <col min="8715" max="8715" width="5.90625" style="58" bestFit="1" customWidth="1"/>
    <col min="8716" max="8716" width="8.7265625" style="58" bestFit="1" customWidth="1"/>
    <col min="8717" max="8718" width="8.453125" style="58" bestFit="1" customWidth="1"/>
    <col min="8719" max="8719" width="8.6328125" style="58" customWidth="1"/>
    <col min="8720" max="8720" width="14.36328125" style="58" bestFit="1" customWidth="1"/>
    <col min="8721" max="8721" width="13.453125" style="58" customWidth="1"/>
    <col min="8722" max="8722" width="6" style="58" customWidth="1"/>
    <col min="8723" max="8723" width="17.26953125" style="58" customWidth="1"/>
    <col min="8724" max="8724" width="11" style="58" bestFit="1" customWidth="1"/>
    <col min="8725" max="8726" width="8.26953125" style="58" bestFit="1" customWidth="1"/>
    <col min="8727" max="8960" width="8.7265625" style="58"/>
    <col min="8961" max="8961" width="15.90625" style="58" customWidth="1"/>
    <col min="8962" max="8962" width="3.90625" style="58" bestFit="1" customWidth="1"/>
    <col min="8963" max="8963" width="38.26953125" style="58" customWidth="1"/>
    <col min="8964" max="8964" width="13.90625" style="58" bestFit="1" customWidth="1"/>
    <col min="8965" max="8965" width="16.26953125" style="58" customWidth="1"/>
    <col min="8966" max="8966" width="13.08984375" style="58" customWidth="1"/>
    <col min="8967" max="8967" width="7.36328125" style="58" customWidth="1"/>
    <col min="8968" max="8968" width="12.08984375" style="58" bestFit="1" customWidth="1"/>
    <col min="8969" max="8969" width="10.453125" style="58" bestFit="1" customWidth="1"/>
    <col min="8970" max="8970" width="7" style="58" bestFit="1" customWidth="1"/>
    <col min="8971" max="8971" width="5.90625" style="58" bestFit="1" customWidth="1"/>
    <col min="8972" max="8972" width="8.7265625" style="58" bestFit="1" customWidth="1"/>
    <col min="8973" max="8974" width="8.453125" style="58" bestFit="1" customWidth="1"/>
    <col min="8975" max="8975" width="8.6328125" style="58" customWidth="1"/>
    <col min="8976" max="8976" width="14.36328125" style="58" bestFit="1" customWidth="1"/>
    <col min="8977" max="8977" width="13.453125" style="58" customWidth="1"/>
    <col min="8978" max="8978" width="6" style="58" customWidth="1"/>
    <col min="8979" max="8979" width="17.26953125" style="58" customWidth="1"/>
    <col min="8980" max="8980" width="11" style="58" bestFit="1" customWidth="1"/>
    <col min="8981" max="8982" width="8.26953125" style="58" bestFit="1" customWidth="1"/>
    <col min="8983" max="9216" width="8.7265625" style="58"/>
    <col min="9217" max="9217" width="15.90625" style="58" customWidth="1"/>
    <col min="9218" max="9218" width="3.90625" style="58" bestFit="1" customWidth="1"/>
    <col min="9219" max="9219" width="38.26953125" style="58" customWidth="1"/>
    <col min="9220" max="9220" width="13.90625" style="58" bestFit="1" customWidth="1"/>
    <col min="9221" max="9221" width="16.26953125" style="58" customWidth="1"/>
    <col min="9222" max="9222" width="13.08984375" style="58" customWidth="1"/>
    <col min="9223" max="9223" width="7.36328125" style="58" customWidth="1"/>
    <col min="9224" max="9224" width="12.08984375" style="58" bestFit="1" customWidth="1"/>
    <col min="9225" max="9225" width="10.453125" style="58" bestFit="1" customWidth="1"/>
    <col min="9226" max="9226" width="7" style="58" bestFit="1" customWidth="1"/>
    <col min="9227" max="9227" width="5.90625" style="58" bestFit="1" customWidth="1"/>
    <col min="9228" max="9228" width="8.7265625" style="58" bestFit="1" customWidth="1"/>
    <col min="9229" max="9230" width="8.453125" style="58" bestFit="1" customWidth="1"/>
    <col min="9231" max="9231" width="8.6328125" style="58" customWidth="1"/>
    <col min="9232" max="9232" width="14.36328125" style="58" bestFit="1" customWidth="1"/>
    <col min="9233" max="9233" width="13.453125" style="58" customWidth="1"/>
    <col min="9234" max="9234" width="6" style="58" customWidth="1"/>
    <col min="9235" max="9235" width="17.26953125" style="58" customWidth="1"/>
    <col min="9236" max="9236" width="11" style="58" bestFit="1" customWidth="1"/>
    <col min="9237" max="9238" width="8.26953125" style="58" bestFit="1" customWidth="1"/>
    <col min="9239" max="9472" width="8.7265625" style="58"/>
    <col min="9473" max="9473" width="15.90625" style="58" customWidth="1"/>
    <col min="9474" max="9474" width="3.90625" style="58" bestFit="1" customWidth="1"/>
    <col min="9475" max="9475" width="38.26953125" style="58" customWidth="1"/>
    <col min="9476" max="9476" width="13.90625" style="58" bestFit="1" customWidth="1"/>
    <col min="9477" max="9477" width="16.26953125" style="58" customWidth="1"/>
    <col min="9478" max="9478" width="13.08984375" style="58" customWidth="1"/>
    <col min="9479" max="9479" width="7.36328125" style="58" customWidth="1"/>
    <col min="9480" max="9480" width="12.08984375" style="58" bestFit="1" customWidth="1"/>
    <col min="9481" max="9481" width="10.453125" style="58" bestFit="1" customWidth="1"/>
    <col min="9482" max="9482" width="7" style="58" bestFit="1" customWidth="1"/>
    <col min="9483" max="9483" width="5.90625" style="58" bestFit="1" customWidth="1"/>
    <col min="9484" max="9484" width="8.7265625" style="58" bestFit="1" customWidth="1"/>
    <col min="9485" max="9486" width="8.453125" style="58" bestFit="1" customWidth="1"/>
    <col min="9487" max="9487" width="8.6328125" style="58" customWidth="1"/>
    <col min="9488" max="9488" width="14.36328125" style="58" bestFit="1" customWidth="1"/>
    <col min="9489" max="9489" width="13.453125" style="58" customWidth="1"/>
    <col min="9490" max="9490" width="6" style="58" customWidth="1"/>
    <col min="9491" max="9491" width="17.26953125" style="58" customWidth="1"/>
    <col min="9492" max="9492" width="11" style="58" bestFit="1" customWidth="1"/>
    <col min="9493" max="9494" width="8.26953125" style="58" bestFit="1" customWidth="1"/>
    <col min="9495" max="9728" width="8.7265625" style="58"/>
    <col min="9729" max="9729" width="15.90625" style="58" customWidth="1"/>
    <col min="9730" max="9730" width="3.90625" style="58" bestFit="1" customWidth="1"/>
    <col min="9731" max="9731" width="38.26953125" style="58" customWidth="1"/>
    <col min="9732" max="9732" width="13.90625" style="58" bestFit="1" customWidth="1"/>
    <col min="9733" max="9733" width="16.26953125" style="58" customWidth="1"/>
    <col min="9734" max="9734" width="13.08984375" style="58" customWidth="1"/>
    <col min="9735" max="9735" width="7.36328125" style="58" customWidth="1"/>
    <col min="9736" max="9736" width="12.08984375" style="58" bestFit="1" customWidth="1"/>
    <col min="9737" max="9737" width="10.453125" style="58" bestFit="1" customWidth="1"/>
    <col min="9738" max="9738" width="7" style="58" bestFit="1" customWidth="1"/>
    <col min="9739" max="9739" width="5.90625" style="58" bestFit="1" customWidth="1"/>
    <col min="9740" max="9740" width="8.7265625" style="58" bestFit="1" customWidth="1"/>
    <col min="9741" max="9742" width="8.453125" style="58" bestFit="1" customWidth="1"/>
    <col min="9743" max="9743" width="8.6328125" style="58" customWidth="1"/>
    <col min="9744" max="9744" width="14.36328125" style="58" bestFit="1" customWidth="1"/>
    <col min="9745" max="9745" width="13.453125" style="58" customWidth="1"/>
    <col min="9746" max="9746" width="6" style="58" customWidth="1"/>
    <col min="9747" max="9747" width="17.26953125" style="58" customWidth="1"/>
    <col min="9748" max="9748" width="11" style="58" bestFit="1" customWidth="1"/>
    <col min="9749" max="9750" width="8.26953125" style="58" bestFit="1" customWidth="1"/>
    <col min="9751" max="9984" width="8.7265625" style="58"/>
    <col min="9985" max="9985" width="15.90625" style="58" customWidth="1"/>
    <col min="9986" max="9986" width="3.90625" style="58" bestFit="1" customWidth="1"/>
    <col min="9987" max="9987" width="38.26953125" style="58" customWidth="1"/>
    <col min="9988" max="9988" width="13.90625" style="58" bestFit="1" customWidth="1"/>
    <col min="9989" max="9989" width="16.26953125" style="58" customWidth="1"/>
    <col min="9990" max="9990" width="13.08984375" style="58" customWidth="1"/>
    <col min="9991" max="9991" width="7.36328125" style="58" customWidth="1"/>
    <col min="9992" max="9992" width="12.08984375" style="58" bestFit="1" customWidth="1"/>
    <col min="9993" max="9993" width="10.453125" style="58" bestFit="1" customWidth="1"/>
    <col min="9994" max="9994" width="7" style="58" bestFit="1" customWidth="1"/>
    <col min="9995" max="9995" width="5.90625" style="58" bestFit="1" customWidth="1"/>
    <col min="9996" max="9996" width="8.7265625" style="58" bestFit="1" customWidth="1"/>
    <col min="9997" max="9998" width="8.453125" style="58" bestFit="1" customWidth="1"/>
    <col min="9999" max="9999" width="8.6328125" style="58" customWidth="1"/>
    <col min="10000" max="10000" width="14.36328125" style="58" bestFit="1" customWidth="1"/>
    <col min="10001" max="10001" width="13.453125" style="58" customWidth="1"/>
    <col min="10002" max="10002" width="6" style="58" customWidth="1"/>
    <col min="10003" max="10003" width="17.26953125" style="58" customWidth="1"/>
    <col min="10004" max="10004" width="11" style="58" bestFit="1" customWidth="1"/>
    <col min="10005" max="10006" width="8.26953125" style="58" bestFit="1" customWidth="1"/>
    <col min="10007" max="10240" width="8.7265625" style="58"/>
    <col min="10241" max="10241" width="15.90625" style="58" customWidth="1"/>
    <col min="10242" max="10242" width="3.90625" style="58" bestFit="1" customWidth="1"/>
    <col min="10243" max="10243" width="38.26953125" style="58" customWidth="1"/>
    <col min="10244" max="10244" width="13.90625" style="58" bestFit="1" customWidth="1"/>
    <col min="10245" max="10245" width="16.26953125" style="58" customWidth="1"/>
    <col min="10246" max="10246" width="13.08984375" style="58" customWidth="1"/>
    <col min="10247" max="10247" width="7.36328125" style="58" customWidth="1"/>
    <col min="10248" max="10248" width="12.08984375" style="58" bestFit="1" customWidth="1"/>
    <col min="10249" max="10249" width="10.453125" style="58" bestFit="1" customWidth="1"/>
    <col min="10250" max="10250" width="7" style="58" bestFit="1" customWidth="1"/>
    <col min="10251" max="10251" width="5.90625" style="58" bestFit="1" customWidth="1"/>
    <col min="10252" max="10252" width="8.7265625" style="58" bestFit="1" customWidth="1"/>
    <col min="10253" max="10254" width="8.453125" style="58" bestFit="1" customWidth="1"/>
    <col min="10255" max="10255" width="8.6328125" style="58" customWidth="1"/>
    <col min="10256" max="10256" width="14.36328125" style="58" bestFit="1" customWidth="1"/>
    <col min="10257" max="10257" width="13.453125" style="58" customWidth="1"/>
    <col min="10258" max="10258" width="6" style="58" customWidth="1"/>
    <col min="10259" max="10259" width="17.26953125" style="58" customWidth="1"/>
    <col min="10260" max="10260" width="11" style="58" bestFit="1" customWidth="1"/>
    <col min="10261" max="10262" width="8.26953125" style="58" bestFit="1" customWidth="1"/>
    <col min="10263" max="10496" width="8.7265625" style="58"/>
    <col min="10497" max="10497" width="15.90625" style="58" customWidth="1"/>
    <col min="10498" max="10498" width="3.90625" style="58" bestFit="1" customWidth="1"/>
    <col min="10499" max="10499" width="38.26953125" style="58" customWidth="1"/>
    <col min="10500" max="10500" width="13.90625" style="58" bestFit="1" customWidth="1"/>
    <col min="10501" max="10501" width="16.26953125" style="58" customWidth="1"/>
    <col min="10502" max="10502" width="13.08984375" style="58" customWidth="1"/>
    <col min="10503" max="10503" width="7.36328125" style="58" customWidth="1"/>
    <col min="10504" max="10504" width="12.08984375" style="58" bestFit="1" customWidth="1"/>
    <col min="10505" max="10505" width="10.453125" style="58" bestFit="1" customWidth="1"/>
    <col min="10506" max="10506" width="7" style="58" bestFit="1" customWidth="1"/>
    <col min="10507" max="10507" width="5.90625" style="58" bestFit="1" customWidth="1"/>
    <col min="10508" max="10508" width="8.7265625" style="58" bestFit="1" customWidth="1"/>
    <col min="10509" max="10510" width="8.453125" style="58" bestFit="1" customWidth="1"/>
    <col min="10511" max="10511" width="8.6328125" style="58" customWidth="1"/>
    <col min="10512" max="10512" width="14.36328125" style="58" bestFit="1" customWidth="1"/>
    <col min="10513" max="10513" width="13.453125" style="58" customWidth="1"/>
    <col min="10514" max="10514" width="6" style="58" customWidth="1"/>
    <col min="10515" max="10515" width="17.26953125" style="58" customWidth="1"/>
    <col min="10516" max="10516" width="11" style="58" bestFit="1" customWidth="1"/>
    <col min="10517" max="10518" width="8.26953125" style="58" bestFit="1" customWidth="1"/>
    <col min="10519" max="10752" width="8.7265625" style="58"/>
    <col min="10753" max="10753" width="15.90625" style="58" customWidth="1"/>
    <col min="10754" max="10754" width="3.90625" style="58" bestFit="1" customWidth="1"/>
    <col min="10755" max="10755" width="38.26953125" style="58" customWidth="1"/>
    <col min="10756" max="10756" width="13.90625" style="58" bestFit="1" customWidth="1"/>
    <col min="10757" max="10757" width="16.26953125" style="58" customWidth="1"/>
    <col min="10758" max="10758" width="13.08984375" style="58" customWidth="1"/>
    <col min="10759" max="10759" width="7.36328125" style="58" customWidth="1"/>
    <col min="10760" max="10760" width="12.08984375" style="58" bestFit="1" customWidth="1"/>
    <col min="10761" max="10761" width="10.453125" style="58" bestFit="1" customWidth="1"/>
    <col min="10762" max="10762" width="7" style="58" bestFit="1" customWidth="1"/>
    <col min="10763" max="10763" width="5.90625" style="58" bestFit="1" customWidth="1"/>
    <col min="10764" max="10764" width="8.7265625" style="58" bestFit="1" customWidth="1"/>
    <col min="10765" max="10766" width="8.453125" style="58" bestFit="1" customWidth="1"/>
    <col min="10767" max="10767" width="8.6328125" style="58" customWidth="1"/>
    <col min="10768" max="10768" width="14.36328125" style="58" bestFit="1" customWidth="1"/>
    <col min="10769" max="10769" width="13.453125" style="58" customWidth="1"/>
    <col min="10770" max="10770" width="6" style="58" customWidth="1"/>
    <col min="10771" max="10771" width="17.26953125" style="58" customWidth="1"/>
    <col min="10772" max="10772" width="11" style="58" bestFit="1" customWidth="1"/>
    <col min="10773" max="10774" width="8.26953125" style="58" bestFit="1" customWidth="1"/>
    <col min="10775" max="11008" width="8.7265625" style="58"/>
    <col min="11009" max="11009" width="15.90625" style="58" customWidth="1"/>
    <col min="11010" max="11010" width="3.90625" style="58" bestFit="1" customWidth="1"/>
    <col min="11011" max="11011" width="38.26953125" style="58" customWidth="1"/>
    <col min="11012" max="11012" width="13.90625" style="58" bestFit="1" customWidth="1"/>
    <col min="11013" max="11013" width="16.26953125" style="58" customWidth="1"/>
    <col min="11014" max="11014" width="13.08984375" style="58" customWidth="1"/>
    <col min="11015" max="11015" width="7.36328125" style="58" customWidth="1"/>
    <col min="11016" max="11016" width="12.08984375" style="58" bestFit="1" customWidth="1"/>
    <col min="11017" max="11017" width="10.453125" style="58" bestFit="1" customWidth="1"/>
    <col min="11018" max="11018" width="7" style="58" bestFit="1" customWidth="1"/>
    <col min="11019" max="11019" width="5.90625" style="58" bestFit="1" customWidth="1"/>
    <col min="11020" max="11020" width="8.7265625" style="58" bestFit="1" customWidth="1"/>
    <col min="11021" max="11022" width="8.453125" style="58" bestFit="1" customWidth="1"/>
    <col min="11023" max="11023" width="8.6328125" style="58" customWidth="1"/>
    <col min="11024" max="11024" width="14.36328125" style="58" bestFit="1" customWidth="1"/>
    <col min="11025" max="11025" width="13.453125" style="58" customWidth="1"/>
    <col min="11026" max="11026" width="6" style="58" customWidth="1"/>
    <col min="11027" max="11027" width="17.26953125" style="58" customWidth="1"/>
    <col min="11028" max="11028" width="11" style="58" bestFit="1" customWidth="1"/>
    <col min="11029" max="11030" width="8.26953125" style="58" bestFit="1" customWidth="1"/>
    <col min="11031" max="11264" width="8.7265625" style="58"/>
    <col min="11265" max="11265" width="15.90625" style="58" customWidth="1"/>
    <col min="11266" max="11266" width="3.90625" style="58" bestFit="1" customWidth="1"/>
    <col min="11267" max="11267" width="38.26953125" style="58" customWidth="1"/>
    <col min="11268" max="11268" width="13.90625" style="58" bestFit="1" customWidth="1"/>
    <col min="11269" max="11269" width="16.26953125" style="58" customWidth="1"/>
    <col min="11270" max="11270" width="13.08984375" style="58" customWidth="1"/>
    <col min="11271" max="11271" width="7.36328125" style="58" customWidth="1"/>
    <col min="11272" max="11272" width="12.08984375" style="58" bestFit="1" customWidth="1"/>
    <col min="11273" max="11273" width="10.453125" style="58" bestFit="1" customWidth="1"/>
    <col min="11274" max="11274" width="7" style="58" bestFit="1" customWidth="1"/>
    <col min="11275" max="11275" width="5.90625" style="58" bestFit="1" customWidth="1"/>
    <col min="11276" max="11276" width="8.7265625" style="58" bestFit="1" customWidth="1"/>
    <col min="11277" max="11278" width="8.453125" style="58" bestFit="1" customWidth="1"/>
    <col min="11279" max="11279" width="8.6328125" style="58" customWidth="1"/>
    <col min="11280" max="11280" width="14.36328125" style="58" bestFit="1" customWidth="1"/>
    <col min="11281" max="11281" width="13.453125" style="58" customWidth="1"/>
    <col min="11282" max="11282" width="6" style="58" customWidth="1"/>
    <col min="11283" max="11283" width="17.26953125" style="58" customWidth="1"/>
    <col min="11284" max="11284" width="11" style="58" bestFit="1" customWidth="1"/>
    <col min="11285" max="11286" width="8.26953125" style="58" bestFit="1" customWidth="1"/>
    <col min="11287" max="11520" width="8.7265625" style="58"/>
    <col min="11521" max="11521" width="15.90625" style="58" customWidth="1"/>
    <col min="11522" max="11522" width="3.90625" style="58" bestFit="1" customWidth="1"/>
    <col min="11523" max="11523" width="38.26953125" style="58" customWidth="1"/>
    <col min="11524" max="11524" width="13.90625" style="58" bestFit="1" customWidth="1"/>
    <col min="11525" max="11525" width="16.26953125" style="58" customWidth="1"/>
    <col min="11526" max="11526" width="13.08984375" style="58" customWidth="1"/>
    <col min="11527" max="11527" width="7.36328125" style="58" customWidth="1"/>
    <col min="11528" max="11528" width="12.08984375" style="58" bestFit="1" customWidth="1"/>
    <col min="11529" max="11529" width="10.453125" style="58" bestFit="1" customWidth="1"/>
    <col min="11530" max="11530" width="7" style="58" bestFit="1" customWidth="1"/>
    <col min="11531" max="11531" width="5.90625" style="58" bestFit="1" customWidth="1"/>
    <col min="11532" max="11532" width="8.7265625" style="58" bestFit="1" customWidth="1"/>
    <col min="11533" max="11534" width="8.453125" style="58" bestFit="1" customWidth="1"/>
    <col min="11535" max="11535" width="8.6328125" style="58" customWidth="1"/>
    <col min="11536" max="11536" width="14.36328125" style="58" bestFit="1" customWidth="1"/>
    <col min="11537" max="11537" width="13.453125" style="58" customWidth="1"/>
    <col min="11538" max="11538" width="6" style="58" customWidth="1"/>
    <col min="11539" max="11539" width="17.26953125" style="58" customWidth="1"/>
    <col min="11540" max="11540" width="11" style="58" bestFit="1" customWidth="1"/>
    <col min="11541" max="11542" width="8.26953125" style="58" bestFit="1" customWidth="1"/>
    <col min="11543" max="11776" width="8.7265625" style="58"/>
    <col min="11777" max="11777" width="15.90625" style="58" customWidth="1"/>
    <col min="11778" max="11778" width="3.90625" style="58" bestFit="1" customWidth="1"/>
    <col min="11779" max="11779" width="38.26953125" style="58" customWidth="1"/>
    <col min="11780" max="11780" width="13.90625" style="58" bestFit="1" customWidth="1"/>
    <col min="11781" max="11781" width="16.26953125" style="58" customWidth="1"/>
    <col min="11782" max="11782" width="13.08984375" style="58" customWidth="1"/>
    <col min="11783" max="11783" width="7.36328125" style="58" customWidth="1"/>
    <col min="11784" max="11784" width="12.08984375" style="58" bestFit="1" customWidth="1"/>
    <col min="11785" max="11785" width="10.453125" style="58" bestFit="1" customWidth="1"/>
    <col min="11786" max="11786" width="7" style="58" bestFit="1" customWidth="1"/>
    <col min="11787" max="11787" width="5.90625" style="58" bestFit="1" customWidth="1"/>
    <col min="11788" max="11788" width="8.7265625" style="58" bestFit="1" customWidth="1"/>
    <col min="11789" max="11790" width="8.453125" style="58" bestFit="1" customWidth="1"/>
    <col min="11791" max="11791" width="8.6328125" style="58" customWidth="1"/>
    <col min="11792" max="11792" width="14.36328125" style="58" bestFit="1" customWidth="1"/>
    <col min="11793" max="11793" width="13.453125" style="58" customWidth="1"/>
    <col min="11794" max="11794" width="6" style="58" customWidth="1"/>
    <col min="11795" max="11795" width="17.26953125" style="58" customWidth="1"/>
    <col min="11796" max="11796" width="11" style="58" bestFit="1" customWidth="1"/>
    <col min="11797" max="11798" width="8.26953125" style="58" bestFit="1" customWidth="1"/>
    <col min="11799" max="12032" width="8.7265625" style="58"/>
    <col min="12033" max="12033" width="15.90625" style="58" customWidth="1"/>
    <col min="12034" max="12034" width="3.90625" style="58" bestFit="1" customWidth="1"/>
    <col min="12035" max="12035" width="38.26953125" style="58" customWidth="1"/>
    <col min="12036" max="12036" width="13.90625" style="58" bestFit="1" customWidth="1"/>
    <col min="12037" max="12037" width="16.26953125" style="58" customWidth="1"/>
    <col min="12038" max="12038" width="13.08984375" style="58" customWidth="1"/>
    <col min="12039" max="12039" width="7.36328125" style="58" customWidth="1"/>
    <col min="12040" max="12040" width="12.08984375" style="58" bestFit="1" customWidth="1"/>
    <col min="12041" max="12041" width="10.453125" style="58" bestFit="1" customWidth="1"/>
    <col min="12042" max="12042" width="7" style="58" bestFit="1" customWidth="1"/>
    <col min="12043" max="12043" width="5.90625" style="58" bestFit="1" customWidth="1"/>
    <col min="12044" max="12044" width="8.7265625" style="58" bestFit="1" customWidth="1"/>
    <col min="12045" max="12046" width="8.453125" style="58" bestFit="1" customWidth="1"/>
    <col min="12047" max="12047" width="8.6328125" style="58" customWidth="1"/>
    <col min="12048" max="12048" width="14.36328125" style="58" bestFit="1" customWidth="1"/>
    <col min="12049" max="12049" width="13.453125" style="58" customWidth="1"/>
    <col min="12050" max="12050" width="6" style="58" customWidth="1"/>
    <col min="12051" max="12051" width="17.26953125" style="58" customWidth="1"/>
    <col min="12052" max="12052" width="11" style="58" bestFit="1" customWidth="1"/>
    <col min="12053" max="12054" width="8.26953125" style="58" bestFit="1" customWidth="1"/>
    <col min="12055" max="12288" width="8.7265625" style="58"/>
    <col min="12289" max="12289" width="15.90625" style="58" customWidth="1"/>
    <col min="12290" max="12290" width="3.90625" style="58" bestFit="1" customWidth="1"/>
    <col min="12291" max="12291" width="38.26953125" style="58" customWidth="1"/>
    <col min="12292" max="12292" width="13.90625" style="58" bestFit="1" customWidth="1"/>
    <col min="12293" max="12293" width="16.26953125" style="58" customWidth="1"/>
    <col min="12294" max="12294" width="13.08984375" style="58" customWidth="1"/>
    <col min="12295" max="12295" width="7.36328125" style="58" customWidth="1"/>
    <col min="12296" max="12296" width="12.08984375" style="58" bestFit="1" customWidth="1"/>
    <col min="12297" max="12297" width="10.453125" style="58" bestFit="1" customWidth="1"/>
    <col min="12298" max="12298" width="7" style="58" bestFit="1" customWidth="1"/>
    <col min="12299" max="12299" width="5.90625" style="58" bestFit="1" customWidth="1"/>
    <col min="12300" max="12300" width="8.7265625" style="58" bestFit="1" customWidth="1"/>
    <col min="12301" max="12302" width="8.453125" style="58" bestFit="1" customWidth="1"/>
    <col min="12303" max="12303" width="8.6328125" style="58" customWidth="1"/>
    <col min="12304" max="12304" width="14.36328125" style="58" bestFit="1" customWidth="1"/>
    <col min="12305" max="12305" width="13.453125" style="58" customWidth="1"/>
    <col min="12306" max="12306" width="6" style="58" customWidth="1"/>
    <col min="12307" max="12307" width="17.26953125" style="58" customWidth="1"/>
    <col min="12308" max="12308" width="11" style="58" bestFit="1" customWidth="1"/>
    <col min="12309" max="12310" width="8.26953125" style="58" bestFit="1" customWidth="1"/>
    <col min="12311" max="12544" width="8.7265625" style="58"/>
    <col min="12545" max="12545" width="15.90625" style="58" customWidth="1"/>
    <col min="12546" max="12546" width="3.90625" style="58" bestFit="1" customWidth="1"/>
    <col min="12547" max="12547" width="38.26953125" style="58" customWidth="1"/>
    <col min="12548" max="12548" width="13.90625" style="58" bestFit="1" customWidth="1"/>
    <col min="12549" max="12549" width="16.26953125" style="58" customWidth="1"/>
    <col min="12550" max="12550" width="13.08984375" style="58" customWidth="1"/>
    <col min="12551" max="12551" width="7.36328125" style="58" customWidth="1"/>
    <col min="12552" max="12552" width="12.08984375" style="58" bestFit="1" customWidth="1"/>
    <col min="12553" max="12553" width="10.453125" style="58" bestFit="1" customWidth="1"/>
    <col min="12554" max="12554" width="7" style="58" bestFit="1" customWidth="1"/>
    <col min="12555" max="12555" width="5.90625" style="58" bestFit="1" customWidth="1"/>
    <col min="12556" max="12556" width="8.7265625" style="58" bestFit="1" customWidth="1"/>
    <col min="12557" max="12558" width="8.453125" style="58" bestFit="1" customWidth="1"/>
    <col min="12559" max="12559" width="8.6328125" style="58" customWidth="1"/>
    <col min="12560" max="12560" width="14.36328125" style="58" bestFit="1" customWidth="1"/>
    <col min="12561" max="12561" width="13.453125" style="58" customWidth="1"/>
    <col min="12562" max="12562" width="6" style="58" customWidth="1"/>
    <col min="12563" max="12563" width="17.26953125" style="58" customWidth="1"/>
    <col min="12564" max="12564" width="11" style="58" bestFit="1" customWidth="1"/>
    <col min="12565" max="12566" width="8.26953125" style="58" bestFit="1" customWidth="1"/>
    <col min="12567" max="12800" width="8.7265625" style="58"/>
    <col min="12801" max="12801" width="15.90625" style="58" customWidth="1"/>
    <col min="12802" max="12802" width="3.90625" style="58" bestFit="1" customWidth="1"/>
    <col min="12803" max="12803" width="38.26953125" style="58" customWidth="1"/>
    <col min="12804" max="12804" width="13.90625" style="58" bestFit="1" customWidth="1"/>
    <col min="12805" max="12805" width="16.26953125" style="58" customWidth="1"/>
    <col min="12806" max="12806" width="13.08984375" style="58" customWidth="1"/>
    <col min="12807" max="12807" width="7.36328125" style="58" customWidth="1"/>
    <col min="12808" max="12808" width="12.08984375" style="58" bestFit="1" customWidth="1"/>
    <col min="12809" max="12809" width="10.453125" style="58" bestFit="1" customWidth="1"/>
    <col min="12810" max="12810" width="7" style="58" bestFit="1" customWidth="1"/>
    <col min="12811" max="12811" width="5.90625" style="58" bestFit="1" customWidth="1"/>
    <col min="12812" max="12812" width="8.7265625" style="58" bestFit="1" customWidth="1"/>
    <col min="12813" max="12814" width="8.453125" style="58" bestFit="1" customWidth="1"/>
    <col min="12815" max="12815" width="8.6328125" style="58" customWidth="1"/>
    <col min="12816" max="12816" width="14.36328125" style="58" bestFit="1" customWidth="1"/>
    <col min="12817" max="12817" width="13.453125" style="58" customWidth="1"/>
    <col min="12818" max="12818" width="6" style="58" customWidth="1"/>
    <col min="12819" max="12819" width="17.26953125" style="58" customWidth="1"/>
    <col min="12820" max="12820" width="11" style="58" bestFit="1" customWidth="1"/>
    <col min="12821" max="12822" width="8.26953125" style="58" bestFit="1" customWidth="1"/>
    <col min="12823" max="13056" width="8.7265625" style="58"/>
    <col min="13057" max="13057" width="15.90625" style="58" customWidth="1"/>
    <col min="13058" max="13058" width="3.90625" style="58" bestFit="1" customWidth="1"/>
    <col min="13059" max="13059" width="38.26953125" style="58" customWidth="1"/>
    <col min="13060" max="13060" width="13.90625" style="58" bestFit="1" customWidth="1"/>
    <col min="13061" max="13061" width="16.26953125" style="58" customWidth="1"/>
    <col min="13062" max="13062" width="13.08984375" style="58" customWidth="1"/>
    <col min="13063" max="13063" width="7.36328125" style="58" customWidth="1"/>
    <col min="13064" max="13064" width="12.08984375" style="58" bestFit="1" customWidth="1"/>
    <col min="13065" max="13065" width="10.453125" style="58" bestFit="1" customWidth="1"/>
    <col min="13066" max="13066" width="7" style="58" bestFit="1" customWidth="1"/>
    <col min="13067" max="13067" width="5.90625" style="58" bestFit="1" customWidth="1"/>
    <col min="13068" max="13068" width="8.7265625" style="58" bestFit="1" customWidth="1"/>
    <col min="13069" max="13070" width="8.453125" style="58" bestFit="1" customWidth="1"/>
    <col min="13071" max="13071" width="8.6328125" style="58" customWidth="1"/>
    <col min="13072" max="13072" width="14.36328125" style="58" bestFit="1" customWidth="1"/>
    <col min="13073" max="13073" width="13.453125" style="58" customWidth="1"/>
    <col min="13074" max="13074" width="6" style="58" customWidth="1"/>
    <col min="13075" max="13075" width="17.26953125" style="58" customWidth="1"/>
    <col min="13076" max="13076" width="11" style="58" bestFit="1" customWidth="1"/>
    <col min="13077" max="13078" width="8.26953125" style="58" bestFit="1" customWidth="1"/>
    <col min="13079" max="13312" width="8.7265625" style="58"/>
    <col min="13313" max="13313" width="15.90625" style="58" customWidth="1"/>
    <col min="13314" max="13314" width="3.90625" style="58" bestFit="1" customWidth="1"/>
    <col min="13315" max="13315" width="38.26953125" style="58" customWidth="1"/>
    <col min="13316" max="13316" width="13.90625" style="58" bestFit="1" customWidth="1"/>
    <col min="13317" max="13317" width="16.26953125" style="58" customWidth="1"/>
    <col min="13318" max="13318" width="13.08984375" style="58" customWidth="1"/>
    <col min="13319" max="13319" width="7.36328125" style="58" customWidth="1"/>
    <col min="13320" max="13320" width="12.08984375" style="58" bestFit="1" customWidth="1"/>
    <col min="13321" max="13321" width="10.453125" style="58" bestFit="1" customWidth="1"/>
    <col min="13322" max="13322" width="7" style="58" bestFit="1" customWidth="1"/>
    <col min="13323" max="13323" width="5.90625" style="58" bestFit="1" customWidth="1"/>
    <col min="13324" max="13324" width="8.7265625" style="58" bestFit="1" customWidth="1"/>
    <col min="13325" max="13326" width="8.453125" style="58" bestFit="1" customWidth="1"/>
    <col min="13327" max="13327" width="8.6328125" style="58" customWidth="1"/>
    <col min="13328" max="13328" width="14.36328125" style="58" bestFit="1" customWidth="1"/>
    <col min="13329" max="13329" width="13.453125" style="58" customWidth="1"/>
    <col min="13330" max="13330" width="6" style="58" customWidth="1"/>
    <col min="13331" max="13331" width="17.26953125" style="58" customWidth="1"/>
    <col min="13332" max="13332" width="11" style="58" bestFit="1" customWidth="1"/>
    <col min="13333" max="13334" width="8.26953125" style="58" bestFit="1" customWidth="1"/>
    <col min="13335" max="13568" width="8.7265625" style="58"/>
    <col min="13569" max="13569" width="15.90625" style="58" customWidth="1"/>
    <col min="13570" max="13570" width="3.90625" style="58" bestFit="1" customWidth="1"/>
    <col min="13571" max="13571" width="38.26953125" style="58" customWidth="1"/>
    <col min="13572" max="13572" width="13.90625" style="58" bestFit="1" customWidth="1"/>
    <col min="13573" max="13573" width="16.26953125" style="58" customWidth="1"/>
    <col min="13574" max="13574" width="13.08984375" style="58" customWidth="1"/>
    <col min="13575" max="13575" width="7.36328125" style="58" customWidth="1"/>
    <col min="13576" max="13576" width="12.08984375" style="58" bestFit="1" customWidth="1"/>
    <col min="13577" max="13577" width="10.453125" style="58" bestFit="1" customWidth="1"/>
    <col min="13578" max="13578" width="7" style="58" bestFit="1" customWidth="1"/>
    <col min="13579" max="13579" width="5.90625" style="58" bestFit="1" customWidth="1"/>
    <col min="13580" max="13580" width="8.7265625" style="58" bestFit="1" customWidth="1"/>
    <col min="13581" max="13582" width="8.453125" style="58" bestFit="1" customWidth="1"/>
    <col min="13583" max="13583" width="8.6328125" style="58" customWidth="1"/>
    <col min="13584" max="13584" width="14.36328125" style="58" bestFit="1" customWidth="1"/>
    <col min="13585" max="13585" width="13.453125" style="58" customWidth="1"/>
    <col min="13586" max="13586" width="6" style="58" customWidth="1"/>
    <col min="13587" max="13587" width="17.26953125" style="58" customWidth="1"/>
    <col min="13588" max="13588" width="11" style="58" bestFit="1" customWidth="1"/>
    <col min="13589" max="13590" width="8.26953125" style="58" bestFit="1" customWidth="1"/>
    <col min="13591" max="13824" width="8.7265625" style="58"/>
    <col min="13825" max="13825" width="15.90625" style="58" customWidth="1"/>
    <col min="13826" max="13826" width="3.90625" style="58" bestFit="1" customWidth="1"/>
    <col min="13827" max="13827" width="38.26953125" style="58" customWidth="1"/>
    <col min="13828" max="13828" width="13.90625" style="58" bestFit="1" customWidth="1"/>
    <col min="13829" max="13829" width="16.26953125" style="58" customWidth="1"/>
    <col min="13830" max="13830" width="13.08984375" style="58" customWidth="1"/>
    <col min="13831" max="13831" width="7.36328125" style="58" customWidth="1"/>
    <col min="13832" max="13832" width="12.08984375" style="58" bestFit="1" customWidth="1"/>
    <col min="13833" max="13833" width="10.453125" style="58" bestFit="1" customWidth="1"/>
    <col min="13834" max="13834" width="7" style="58" bestFit="1" customWidth="1"/>
    <col min="13835" max="13835" width="5.90625" style="58" bestFit="1" customWidth="1"/>
    <col min="13836" max="13836" width="8.7265625" style="58" bestFit="1" customWidth="1"/>
    <col min="13837" max="13838" width="8.453125" style="58" bestFit="1" customWidth="1"/>
    <col min="13839" max="13839" width="8.6328125" style="58" customWidth="1"/>
    <col min="13840" max="13840" width="14.36328125" style="58" bestFit="1" customWidth="1"/>
    <col min="13841" max="13841" width="13.453125" style="58" customWidth="1"/>
    <col min="13842" max="13842" width="6" style="58" customWidth="1"/>
    <col min="13843" max="13843" width="17.26953125" style="58" customWidth="1"/>
    <col min="13844" max="13844" width="11" style="58" bestFit="1" customWidth="1"/>
    <col min="13845" max="13846" width="8.26953125" style="58" bestFit="1" customWidth="1"/>
    <col min="13847" max="14080" width="8.7265625" style="58"/>
    <col min="14081" max="14081" width="15.90625" style="58" customWidth="1"/>
    <col min="14082" max="14082" width="3.90625" style="58" bestFit="1" customWidth="1"/>
    <col min="14083" max="14083" width="38.26953125" style="58" customWidth="1"/>
    <col min="14084" max="14084" width="13.90625" style="58" bestFit="1" customWidth="1"/>
    <col min="14085" max="14085" width="16.26953125" style="58" customWidth="1"/>
    <col min="14086" max="14086" width="13.08984375" style="58" customWidth="1"/>
    <col min="14087" max="14087" width="7.36328125" style="58" customWidth="1"/>
    <col min="14088" max="14088" width="12.08984375" style="58" bestFit="1" customWidth="1"/>
    <col min="14089" max="14089" width="10.453125" style="58" bestFit="1" customWidth="1"/>
    <col min="14090" max="14090" width="7" style="58" bestFit="1" customWidth="1"/>
    <col min="14091" max="14091" width="5.90625" style="58" bestFit="1" customWidth="1"/>
    <col min="14092" max="14092" width="8.7265625" style="58" bestFit="1" customWidth="1"/>
    <col min="14093" max="14094" width="8.453125" style="58" bestFit="1" customWidth="1"/>
    <col min="14095" max="14095" width="8.6328125" style="58" customWidth="1"/>
    <col min="14096" max="14096" width="14.36328125" style="58" bestFit="1" customWidth="1"/>
    <col min="14097" max="14097" width="13.453125" style="58" customWidth="1"/>
    <col min="14098" max="14098" width="6" style="58" customWidth="1"/>
    <col min="14099" max="14099" width="17.26953125" style="58" customWidth="1"/>
    <col min="14100" max="14100" width="11" style="58" bestFit="1" customWidth="1"/>
    <col min="14101" max="14102" width="8.26953125" style="58" bestFit="1" customWidth="1"/>
    <col min="14103" max="14336" width="8.7265625" style="58"/>
    <col min="14337" max="14337" width="15.90625" style="58" customWidth="1"/>
    <col min="14338" max="14338" width="3.90625" style="58" bestFit="1" customWidth="1"/>
    <col min="14339" max="14339" width="38.26953125" style="58" customWidth="1"/>
    <col min="14340" max="14340" width="13.90625" style="58" bestFit="1" customWidth="1"/>
    <col min="14341" max="14341" width="16.26953125" style="58" customWidth="1"/>
    <col min="14342" max="14342" width="13.08984375" style="58" customWidth="1"/>
    <col min="14343" max="14343" width="7.36328125" style="58" customWidth="1"/>
    <col min="14344" max="14344" width="12.08984375" style="58" bestFit="1" customWidth="1"/>
    <col min="14345" max="14345" width="10.453125" style="58" bestFit="1" customWidth="1"/>
    <col min="14346" max="14346" width="7" style="58" bestFit="1" customWidth="1"/>
    <col min="14347" max="14347" width="5.90625" style="58" bestFit="1" customWidth="1"/>
    <col min="14348" max="14348" width="8.7265625" style="58" bestFit="1" customWidth="1"/>
    <col min="14349" max="14350" width="8.453125" style="58" bestFit="1" customWidth="1"/>
    <col min="14351" max="14351" width="8.6328125" style="58" customWidth="1"/>
    <col min="14352" max="14352" width="14.36328125" style="58" bestFit="1" customWidth="1"/>
    <col min="14353" max="14353" width="13.453125" style="58" customWidth="1"/>
    <col min="14354" max="14354" width="6" style="58" customWidth="1"/>
    <col min="14355" max="14355" width="17.26953125" style="58" customWidth="1"/>
    <col min="14356" max="14356" width="11" style="58" bestFit="1" customWidth="1"/>
    <col min="14357" max="14358" width="8.26953125" style="58" bestFit="1" customWidth="1"/>
    <col min="14359" max="14592" width="8.7265625" style="58"/>
    <col min="14593" max="14593" width="15.90625" style="58" customWidth="1"/>
    <col min="14594" max="14594" width="3.90625" style="58" bestFit="1" customWidth="1"/>
    <col min="14595" max="14595" width="38.26953125" style="58" customWidth="1"/>
    <col min="14596" max="14596" width="13.90625" style="58" bestFit="1" customWidth="1"/>
    <col min="14597" max="14597" width="16.26953125" style="58" customWidth="1"/>
    <col min="14598" max="14598" width="13.08984375" style="58" customWidth="1"/>
    <col min="14599" max="14599" width="7.36328125" style="58" customWidth="1"/>
    <col min="14600" max="14600" width="12.08984375" style="58" bestFit="1" customWidth="1"/>
    <col min="14601" max="14601" width="10.453125" style="58" bestFit="1" customWidth="1"/>
    <col min="14602" max="14602" width="7" style="58" bestFit="1" customWidth="1"/>
    <col min="14603" max="14603" width="5.90625" style="58" bestFit="1" customWidth="1"/>
    <col min="14604" max="14604" width="8.7265625" style="58" bestFit="1" customWidth="1"/>
    <col min="14605" max="14606" width="8.453125" style="58" bestFit="1" customWidth="1"/>
    <col min="14607" max="14607" width="8.6328125" style="58" customWidth="1"/>
    <col min="14608" max="14608" width="14.36328125" style="58" bestFit="1" customWidth="1"/>
    <col min="14609" max="14609" width="13.453125" style="58" customWidth="1"/>
    <col min="14610" max="14610" width="6" style="58" customWidth="1"/>
    <col min="14611" max="14611" width="17.26953125" style="58" customWidth="1"/>
    <col min="14612" max="14612" width="11" style="58" bestFit="1" customWidth="1"/>
    <col min="14613" max="14614" width="8.26953125" style="58" bestFit="1" customWidth="1"/>
    <col min="14615" max="14848" width="8.7265625" style="58"/>
    <col min="14849" max="14849" width="15.90625" style="58" customWidth="1"/>
    <col min="14850" max="14850" width="3.90625" style="58" bestFit="1" customWidth="1"/>
    <col min="14851" max="14851" width="38.26953125" style="58" customWidth="1"/>
    <col min="14852" max="14852" width="13.90625" style="58" bestFit="1" customWidth="1"/>
    <col min="14853" max="14853" width="16.26953125" style="58" customWidth="1"/>
    <col min="14854" max="14854" width="13.08984375" style="58" customWidth="1"/>
    <col min="14855" max="14855" width="7.36328125" style="58" customWidth="1"/>
    <col min="14856" max="14856" width="12.08984375" style="58" bestFit="1" customWidth="1"/>
    <col min="14857" max="14857" width="10.453125" style="58" bestFit="1" customWidth="1"/>
    <col min="14858" max="14858" width="7" style="58" bestFit="1" customWidth="1"/>
    <col min="14859" max="14859" width="5.90625" style="58" bestFit="1" customWidth="1"/>
    <col min="14860" max="14860" width="8.7265625" style="58" bestFit="1" customWidth="1"/>
    <col min="14861" max="14862" width="8.453125" style="58" bestFit="1" customWidth="1"/>
    <col min="14863" max="14863" width="8.6328125" style="58" customWidth="1"/>
    <col min="14864" max="14864" width="14.36328125" style="58" bestFit="1" customWidth="1"/>
    <col min="14865" max="14865" width="13.453125" style="58" customWidth="1"/>
    <col min="14866" max="14866" width="6" style="58" customWidth="1"/>
    <col min="14867" max="14867" width="17.26953125" style="58" customWidth="1"/>
    <col min="14868" max="14868" width="11" style="58" bestFit="1" customWidth="1"/>
    <col min="14869" max="14870" width="8.26953125" style="58" bestFit="1" customWidth="1"/>
    <col min="14871" max="15104" width="8.7265625" style="58"/>
    <col min="15105" max="15105" width="15.90625" style="58" customWidth="1"/>
    <col min="15106" max="15106" width="3.90625" style="58" bestFit="1" customWidth="1"/>
    <col min="15107" max="15107" width="38.26953125" style="58" customWidth="1"/>
    <col min="15108" max="15108" width="13.90625" style="58" bestFit="1" customWidth="1"/>
    <col min="15109" max="15109" width="16.26953125" style="58" customWidth="1"/>
    <col min="15110" max="15110" width="13.08984375" style="58" customWidth="1"/>
    <col min="15111" max="15111" width="7.36328125" style="58" customWidth="1"/>
    <col min="15112" max="15112" width="12.08984375" style="58" bestFit="1" customWidth="1"/>
    <col min="15113" max="15113" width="10.453125" style="58" bestFit="1" customWidth="1"/>
    <col min="15114" max="15114" width="7" style="58" bestFit="1" customWidth="1"/>
    <col min="15115" max="15115" width="5.90625" style="58" bestFit="1" customWidth="1"/>
    <col min="15116" max="15116" width="8.7265625" style="58" bestFit="1" customWidth="1"/>
    <col min="15117" max="15118" width="8.453125" style="58" bestFit="1" customWidth="1"/>
    <col min="15119" max="15119" width="8.6328125" style="58" customWidth="1"/>
    <col min="15120" max="15120" width="14.36328125" style="58" bestFit="1" customWidth="1"/>
    <col min="15121" max="15121" width="13.453125" style="58" customWidth="1"/>
    <col min="15122" max="15122" width="6" style="58" customWidth="1"/>
    <col min="15123" max="15123" width="17.26953125" style="58" customWidth="1"/>
    <col min="15124" max="15124" width="11" style="58" bestFit="1" customWidth="1"/>
    <col min="15125" max="15126" width="8.26953125" style="58" bestFit="1" customWidth="1"/>
    <col min="15127" max="15360" width="8.7265625" style="58"/>
    <col min="15361" max="15361" width="15.90625" style="58" customWidth="1"/>
    <col min="15362" max="15362" width="3.90625" style="58" bestFit="1" customWidth="1"/>
    <col min="15363" max="15363" width="38.26953125" style="58" customWidth="1"/>
    <col min="15364" max="15364" width="13.90625" style="58" bestFit="1" customWidth="1"/>
    <col min="15365" max="15365" width="16.26953125" style="58" customWidth="1"/>
    <col min="15366" max="15366" width="13.08984375" style="58" customWidth="1"/>
    <col min="15367" max="15367" width="7.36328125" style="58" customWidth="1"/>
    <col min="15368" max="15368" width="12.08984375" style="58" bestFit="1" customWidth="1"/>
    <col min="15369" max="15369" width="10.453125" style="58" bestFit="1" customWidth="1"/>
    <col min="15370" max="15370" width="7" style="58" bestFit="1" customWidth="1"/>
    <col min="15371" max="15371" width="5.90625" style="58" bestFit="1" customWidth="1"/>
    <col min="15372" max="15372" width="8.7265625" style="58" bestFit="1" customWidth="1"/>
    <col min="15373" max="15374" width="8.453125" style="58" bestFit="1" customWidth="1"/>
    <col min="15375" max="15375" width="8.6328125" style="58" customWidth="1"/>
    <col min="15376" max="15376" width="14.36328125" style="58" bestFit="1" customWidth="1"/>
    <col min="15377" max="15377" width="13.453125" style="58" customWidth="1"/>
    <col min="15378" max="15378" width="6" style="58" customWidth="1"/>
    <col min="15379" max="15379" width="17.26953125" style="58" customWidth="1"/>
    <col min="15380" max="15380" width="11" style="58" bestFit="1" customWidth="1"/>
    <col min="15381" max="15382" width="8.26953125" style="58" bestFit="1" customWidth="1"/>
    <col min="15383" max="15616" width="8.7265625" style="58"/>
    <col min="15617" max="15617" width="15.90625" style="58" customWidth="1"/>
    <col min="15618" max="15618" width="3.90625" style="58" bestFit="1" customWidth="1"/>
    <col min="15619" max="15619" width="38.26953125" style="58" customWidth="1"/>
    <col min="15620" max="15620" width="13.90625" style="58" bestFit="1" customWidth="1"/>
    <col min="15621" max="15621" width="16.26953125" style="58" customWidth="1"/>
    <col min="15622" max="15622" width="13.08984375" style="58" customWidth="1"/>
    <col min="15623" max="15623" width="7.36328125" style="58" customWidth="1"/>
    <col min="15624" max="15624" width="12.08984375" style="58" bestFit="1" customWidth="1"/>
    <col min="15625" max="15625" width="10.453125" style="58" bestFit="1" customWidth="1"/>
    <col min="15626" max="15626" width="7" style="58" bestFit="1" customWidth="1"/>
    <col min="15627" max="15627" width="5.90625" style="58" bestFit="1" customWidth="1"/>
    <col min="15628" max="15628" width="8.7265625" style="58" bestFit="1" customWidth="1"/>
    <col min="15629" max="15630" width="8.453125" style="58" bestFit="1" customWidth="1"/>
    <col min="15631" max="15631" width="8.6328125" style="58" customWidth="1"/>
    <col min="15632" max="15632" width="14.36328125" style="58" bestFit="1" customWidth="1"/>
    <col min="15633" max="15633" width="13.453125" style="58" customWidth="1"/>
    <col min="15634" max="15634" width="6" style="58" customWidth="1"/>
    <col min="15635" max="15635" width="17.26953125" style="58" customWidth="1"/>
    <col min="15636" max="15636" width="11" style="58" bestFit="1" customWidth="1"/>
    <col min="15637" max="15638" width="8.26953125" style="58" bestFit="1" customWidth="1"/>
    <col min="15639" max="15872" width="8.7265625" style="58"/>
    <col min="15873" max="15873" width="15.90625" style="58" customWidth="1"/>
    <col min="15874" max="15874" width="3.90625" style="58" bestFit="1" customWidth="1"/>
    <col min="15875" max="15875" width="38.26953125" style="58" customWidth="1"/>
    <col min="15876" max="15876" width="13.90625" style="58" bestFit="1" customWidth="1"/>
    <col min="15877" max="15877" width="16.26953125" style="58" customWidth="1"/>
    <col min="15878" max="15878" width="13.08984375" style="58" customWidth="1"/>
    <col min="15879" max="15879" width="7.36328125" style="58" customWidth="1"/>
    <col min="15880" max="15880" width="12.08984375" style="58" bestFit="1" customWidth="1"/>
    <col min="15881" max="15881" width="10.453125" style="58" bestFit="1" customWidth="1"/>
    <col min="15882" max="15882" width="7" style="58" bestFit="1" customWidth="1"/>
    <col min="15883" max="15883" width="5.90625" style="58" bestFit="1" customWidth="1"/>
    <col min="15884" max="15884" width="8.7265625" style="58" bestFit="1" customWidth="1"/>
    <col min="15885" max="15886" width="8.453125" style="58" bestFit="1" customWidth="1"/>
    <col min="15887" max="15887" width="8.6328125" style="58" customWidth="1"/>
    <col min="15888" max="15888" width="14.36328125" style="58" bestFit="1" customWidth="1"/>
    <col min="15889" max="15889" width="13.453125" style="58" customWidth="1"/>
    <col min="15890" max="15890" width="6" style="58" customWidth="1"/>
    <col min="15891" max="15891" width="17.26953125" style="58" customWidth="1"/>
    <col min="15892" max="15892" width="11" style="58" bestFit="1" customWidth="1"/>
    <col min="15893" max="15894" width="8.26953125" style="58" bestFit="1" customWidth="1"/>
    <col min="15895" max="16128" width="8.7265625" style="58"/>
    <col min="16129" max="16129" width="15.90625" style="58" customWidth="1"/>
    <col min="16130" max="16130" width="3.90625" style="58" bestFit="1" customWidth="1"/>
    <col min="16131" max="16131" width="38.26953125" style="58" customWidth="1"/>
    <col min="16132" max="16132" width="13.90625" style="58" bestFit="1" customWidth="1"/>
    <col min="16133" max="16133" width="16.26953125" style="58" customWidth="1"/>
    <col min="16134" max="16134" width="13.08984375" style="58" customWidth="1"/>
    <col min="16135" max="16135" width="7.36328125" style="58" customWidth="1"/>
    <col min="16136" max="16136" width="12.08984375" style="58" bestFit="1" customWidth="1"/>
    <col min="16137" max="16137" width="10.453125" style="58" bestFit="1" customWidth="1"/>
    <col min="16138" max="16138" width="7" style="58" bestFit="1" customWidth="1"/>
    <col min="16139" max="16139" width="5.90625" style="58" bestFit="1" customWidth="1"/>
    <col min="16140" max="16140" width="8.7265625" style="58" bestFit="1" customWidth="1"/>
    <col min="16141" max="16142" width="8.453125" style="58" bestFit="1" customWidth="1"/>
    <col min="16143" max="16143" width="8.6328125" style="58" customWidth="1"/>
    <col min="16144" max="16144" width="14.36328125" style="58" bestFit="1" customWidth="1"/>
    <col min="16145" max="16145" width="13.453125" style="58" customWidth="1"/>
    <col min="16146" max="16146" width="6" style="58" customWidth="1"/>
    <col min="16147" max="16147" width="17.26953125" style="58" customWidth="1"/>
    <col min="16148" max="16148" width="11" style="58" bestFit="1" customWidth="1"/>
    <col min="16149" max="16150" width="8.26953125" style="58" bestFit="1" customWidth="1"/>
    <col min="16151" max="16384" width="8.7265625" style="58"/>
  </cols>
  <sheetData>
    <row r="1" spans="1:33" ht="21.75" customHeight="1">
      <c r="A1" s="131"/>
      <c r="B1" s="131"/>
      <c r="R1" s="130"/>
    </row>
    <row r="2" spans="1:33" ht="16">
      <c r="E2" s="58"/>
      <c r="F2" s="129"/>
      <c r="J2" s="126" t="s">
        <v>130</v>
      </c>
      <c r="K2" s="126"/>
      <c r="L2" s="126"/>
      <c r="M2" s="126"/>
      <c r="N2" s="126"/>
      <c r="O2" s="126"/>
      <c r="P2" s="126"/>
      <c r="Q2" s="126"/>
      <c r="R2" s="478" t="s">
        <v>129</v>
      </c>
      <c r="S2" s="478"/>
      <c r="T2" s="478"/>
      <c r="U2" s="478"/>
      <c r="V2" s="478"/>
    </row>
    <row r="3" spans="1:33" ht="23.25" customHeight="1">
      <c r="A3" s="128" t="s">
        <v>2</v>
      </c>
      <c r="B3" s="127"/>
      <c r="E3" s="58"/>
      <c r="J3" s="126"/>
      <c r="R3" s="125"/>
      <c r="S3" s="384" t="s">
        <v>128</v>
      </c>
      <c r="T3" s="384"/>
      <c r="U3" s="384"/>
      <c r="V3" s="384"/>
      <c r="W3" s="384"/>
      <c r="X3" s="384"/>
      <c r="Z3" s="12" t="s">
        <v>4</v>
      </c>
      <c r="AA3" s="13"/>
      <c r="AB3" s="124" t="s">
        <v>5</v>
      </c>
      <c r="AC3" s="122"/>
      <c r="AD3" s="122"/>
      <c r="AE3" s="123" t="s">
        <v>6</v>
      </c>
      <c r="AF3" s="122"/>
      <c r="AG3" s="121"/>
    </row>
    <row r="4" spans="1:33" ht="14.25" customHeight="1" thickBot="1">
      <c r="A4" s="385" t="s">
        <v>127</v>
      </c>
      <c r="B4" s="388" t="s">
        <v>126</v>
      </c>
      <c r="C4" s="389"/>
      <c r="D4" s="394"/>
      <c r="E4" s="396"/>
      <c r="F4" s="388" t="s">
        <v>125</v>
      </c>
      <c r="G4" s="398"/>
      <c r="H4" s="379" t="s">
        <v>124</v>
      </c>
      <c r="I4" s="400" t="s">
        <v>123</v>
      </c>
      <c r="J4" s="401" t="s">
        <v>122</v>
      </c>
      <c r="K4" s="376" t="s">
        <v>13</v>
      </c>
      <c r="L4" s="377"/>
      <c r="M4" s="377"/>
      <c r="N4" s="377"/>
      <c r="O4" s="378"/>
      <c r="P4" s="379" t="s">
        <v>14</v>
      </c>
      <c r="Q4" s="405" t="s">
        <v>15</v>
      </c>
      <c r="R4" s="406"/>
      <c r="S4" s="407"/>
      <c r="T4" s="411" t="s">
        <v>16</v>
      </c>
      <c r="U4" s="413" t="s">
        <v>17</v>
      </c>
      <c r="V4" s="379" t="s">
        <v>18</v>
      </c>
      <c r="W4" s="418" t="s">
        <v>19</v>
      </c>
      <c r="X4" s="419"/>
      <c r="Z4" s="436" t="s">
        <v>20</v>
      </c>
      <c r="AA4" s="436" t="s">
        <v>21</v>
      </c>
      <c r="AB4" s="438" t="s">
        <v>22</v>
      </c>
      <c r="AC4" s="433" t="s">
        <v>23</v>
      </c>
      <c r="AD4" s="433" t="s">
        <v>24</v>
      </c>
      <c r="AE4" s="438" t="s">
        <v>22</v>
      </c>
      <c r="AF4" s="433" t="s">
        <v>23</v>
      </c>
      <c r="AG4" s="433" t="s">
        <v>25</v>
      </c>
    </row>
    <row r="5" spans="1:33" ht="11.25" customHeight="1">
      <c r="A5" s="386"/>
      <c r="B5" s="390"/>
      <c r="C5" s="391"/>
      <c r="D5" s="395"/>
      <c r="E5" s="397"/>
      <c r="F5" s="392"/>
      <c r="G5" s="399"/>
      <c r="H5" s="386"/>
      <c r="I5" s="386"/>
      <c r="J5" s="390"/>
      <c r="K5" s="477" t="s">
        <v>26</v>
      </c>
      <c r="L5" s="430" t="s">
        <v>27</v>
      </c>
      <c r="M5" s="421" t="s">
        <v>28</v>
      </c>
      <c r="N5" s="424" t="s">
        <v>29</v>
      </c>
      <c r="O5" s="424" t="s">
        <v>30</v>
      </c>
      <c r="P5" s="416"/>
      <c r="Q5" s="408"/>
      <c r="R5" s="409"/>
      <c r="S5" s="410"/>
      <c r="T5" s="412"/>
      <c r="U5" s="414"/>
      <c r="V5" s="386"/>
      <c r="W5" s="379" t="s">
        <v>23</v>
      </c>
      <c r="X5" s="379" t="s">
        <v>24</v>
      </c>
      <c r="Z5" s="436"/>
      <c r="AA5" s="436"/>
      <c r="AB5" s="439"/>
      <c r="AC5" s="434"/>
      <c r="AD5" s="434"/>
      <c r="AE5" s="439"/>
      <c r="AF5" s="434"/>
      <c r="AG5" s="434"/>
    </row>
    <row r="6" spans="1:33" ht="11.25" customHeight="1">
      <c r="A6" s="386"/>
      <c r="B6" s="390"/>
      <c r="C6" s="391"/>
      <c r="D6" s="385" t="s">
        <v>121</v>
      </c>
      <c r="E6" s="420" t="s">
        <v>32</v>
      </c>
      <c r="F6" s="385" t="s">
        <v>121</v>
      </c>
      <c r="G6" s="400" t="s">
        <v>120</v>
      </c>
      <c r="H6" s="386"/>
      <c r="I6" s="386"/>
      <c r="J6" s="390"/>
      <c r="K6" s="422"/>
      <c r="L6" s="431"/>
      <c r="M6" s="422"/>
      <c r="N6" s="425"/>
      <c r="O6" s="425"/>
      <c r="P6" s="416"/>
      <c r="Q6" s="379" t="s">
        <v>34</v>
      </c>
      <c r="R6" s="379" t="s">
        <v>35</v>
      </c>
      <c r="S6" s="385" t="s">
        <v>36</v>
      </c>
      <c r="T6" s="402" t="s">
        <v>37</v>
      </c>
      <c r="U6" s="414"/>
      <c r="V6" s="386"/>
      <c r="W6" s="380"/>
      <c r="X6" s="380"/>
      <c r="Z6" s="436"/>
      <c r="AA6" s="436"/>
      <c r="AB6" s="439"/>
      <c r="AC6" s="434"/>
      <c r="AD6" s="434"/>
      <c r="AE6" s="439"/>
      <c r="AF6" s="434"/>
      <c r="AG6" s="434"/>
    </row>
    <row r="7" spans="1:33">
      <c r="A7" s="386"/>
      <c r="B7" s="390"/>
      <c r="C7" s="391"/>
      <c r="D7" s="386"/>
      <c r="E7" s="386"/>
      <c r="F7" s="386"/>
      <c r="G7" s="386"/>
      <c r="H7" s="386"/>
      <c r="I7" s="386"/>
      <c r="J7" s="390"/>
      <c r="K7" s="422"/>
      <c r="L7" s="431"/>
      <c r="M7" s="422"/>
      <c r="N7" s="425"/>
      <c r="O7" s="425"/>
      <c r="P7" s="416"/>
      <c r="Q7" s="416"/>
      <c r="R7" s="416"/>
      <c r="S7" s="386"/>
      <c r="T7" s="403"/>
      <c r="U7" s="414"/>
      <c r="V7" s="386"/>
      <c r="W7" s="380"/>
      <c r="X7" s="380"/>
      <c r="Z7" s="436"/>
      <c r="AA7" s="436"/>
      <c r="AB7" s="439"/>
      <c r="AC7" s="434"/>
      <c r="AD7" s="434"/>
      <c r="AE7" s="439"/>
      <c r="AF7" s="434"/>
      <c r="AG7" s="434"/>
    </row>
    <row r="8" spans="1:33">
      <c r="A8" s="387"/>
      <c r="B8" s="392"/>
      <c r="C8" s="393"/>
      <c r="D8" s="387"/>
      <c r="E8" s="387"/>
      <c r="F8" s="387"/>
      <c r="G8" s="387"/>
      <c r="H8" s="387"/>
      <c r="I8" s="387"/>
      <c r="J8" s="392"/>
      <c r="K8" s="423"/>
      <c r="L8" s="432"/>
      <c r="M8" s="423"/>
      <c r="N8" s="426"/>
      <c r="O8" s="426"/>
      <c r="P8" s="417"/>
      <c r="Q8" s="417"/>
      <c r="R8" s="417"/>
      <c r="S8" s="387"/>
      <c r="T8" s="404"/>
      <c r="U8" s="415"/>
      <c r="V8" s="387"/>
      <c r="W8" s="381"/>
      <c r="X8" s="381"/>
      <c r="Z8" s="437"/>
      <c r="AA8" s="437"/>
      <c r="AB8" s="440"/>
      <c r="AC8" s="435"/>
      <c r="AD8" s="435"/>
      <c r="AE8" s="440"/>
      <c r="AF8" s="435"/>
      <c r="AG8" s="435"/>
    </row>
    <row r="9" spans="1:33" ht="20">
      <c r="A9" s="120" t="s">
        <v>119</v>
      </c>
      <c r="B9" s="115"/>
      <c r="C9" s="119">
        <v>2008</v>
      </c>
      <c r="D9" s="107" t="s">
        <v>118</v>
      </c>
      <c r="E9" s="118" t="s">
        <v>85</v>
      </c>
      <c r="F9" s="26" t="s">
        <v>82</v>
      </c>
      <c r="G9" s="26">
        <v>1.498</v>
      </c>
      <c r="H9" s="26" t="s">
        <v>81</v>
      </c>
      <c r="I9" s="105" t="str">
        <f t="shared" ref="I9:I49" si="0">IF(Z9="","",(IF(AA9-Z9&gt;0,CONCATENATE(TEXT(Z9,"#,##0"),"~",TEXT(AA9,"#,##0")),TEXT(Z9,"#,##0"))))</f>
        <v>1,320</v>
      </c>
      <c r="J9" s="104">
        <v>5</v>
      </c>
      <c r="K9" s="103">
        <v>20.8</v>
      </c>
      <c r="L9" s="32">
        <v>124.33749999999999</v>
      </c>
      <c r="M9" s="102">
        <f t="shared" ref="M9:M49" si="1"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17.400000000000002</v>
      </c>
      <c r="N9" s="101">
        <f t="shared" ref="N9:N49" si="2"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20.9</v>
      </c>
      <c r="O9" s="100" t="str">
        <f t="shared" ref="O9:O49" si="3">IF(Z9="","",IF(AE9="",TEXT(AB9,"#,##0.0"),(IF(AB9-AE9&gt;0,CONCATENATE(TEXT(AE9,"#,##0.0"),"~",TEXT(AB9,"#,##0.0")),TEXT(AB9,"#,##0.0")))))</f>
        <v>27.8</v>
      </c>
      <c r="P9" s="98" t="s">
        <v>80</v>
      </c>
      <c r="Q9" s="99" t="s">
        <v>79</v>
      </c>
      <c r="R9" s="98" t="s">
        <v>78</v>
      </c>
      <c r="S9" s="97"/>
      <c r="T9" s="71" t="str">
        <f t="shared" ref="T9:T49" si="4">IF((LEFT(E9,1)="6"),"☆☆☆☆☆",IF((LEFT(E9,1)="5"),"☆☆☆☆",IF((LEFT(E9,1)="4"),"☆☆☆"," ")))</f>
        <v xml:space="preserve"> </v>
      </c>
      <c r="U9" s="96">
        <f t="shared" ref="U9:U49" si="5">IFERROR(IF(K9&lt;M9,"",(ROUNDDOWN(K9/M9*100,0))),"")</f>
        <v>119</v>
      </c>
      <c r="V9" s="95" t="str">
        <f t="shared" ref="V9:V49" si="6">IFERROR(IF(K9&lt;N9,"",(ROUNDDOWN(K9/N9*100,0))),"")</f>
        <v/>
      </c>
      <c r="W9" s="95">
        <f t="shared" ref="W9:W49" si="7">IF(AC9&lt;55,"",IF(AA9="",AC9,IF(AF9-AC9&gt;0,CONCATENATE(AC9,"~",AF9),AC9)))</f>
        <v>74</v>
      </c>
      <c r="X9" s="94" t="str">
        <f t="shared" ref="X9:X49" si="8">IF(AC9&lt;55,"",AD9)</f>
        <v>★2.0</v>
      </c>
      <c r="Z9" s="65">
        <v>1320</v>
      </c>
      <c r="AA9" s="65"/>
      <c r="AB9" s="64">
        <f t="shared" ref="AB9:AB49" si="9">IF(Z9="","",ROUNDUP(ROUND(IF(Z9&gt;=2759,9.5,IF(Z9&lt;2759,(-2.47/1000000*Z9*Z9)-(8.52/10000*Z9)+30.65)),1)*1.1,1))</f>
        <v>27.8</v>
      </c>
      <c r="AC9" s="63">
        <f t="shared" ref="AC9:AC49" si="10">IF(K9="","",ROUNDDOWN(K9/AB9*100,0))</f>
        <v>74</v>
      </c>
      <c r="AD9" s="63" t="str">
        <f t="shared" ref="AD9:AD49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★2.0</v>
      </c>
      <c r="AE9" s="64" t="str">
        <f t="shared" ref="AE9:AE46" si="12">IF(AA9="","",ROUNDUP(ROUND(IF(AA9&gt;=2759,9.5,IF(AA9&lt;2759,(-2.47/1000000*AA9*AA9)-(8.52/10000*AA9)+30.65)),1)*1.1,1))</f>
        <v/>
      </c>
      <c r="AF9" s="63" t="str">
        <f t="shared" ref="AF9:AF46" si="13">IF(AE9="","",IF(K9="","",ROUNDDOWN(K9/AE9*100,0)))</f>
        <v/>
      </c>
      <c r="AG9" s="63" t="str">
        <f t="shared" ref="AG9:AG46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20">
      <c r="A10" s="113"/>
      <c r="B10" s="115"/>
      <c r="C10" s="115"/>
      <c r="D10" s="107" t="s">
        <v>118</v>
      </c>
      <c r="E10" s="118" t="s">
        <v>83</v>
      </c>
      <c r="F10" s="26" t="s">
        <v>82</v>
      </c>
      <c r="G10" s="26">
        <v>1.498</v>
      </c>
      <c r="H10" s="26" t="s">
        <v>81</v>
      </c>
      <c r="I10" s="105" t="str">
        <f t="shared" si="0"/>
        <v>1,350</v>
      </c>
      <c r="J10" s="104">
        <v>5</v>
      </c>
      <c r="K10" s="103">
        <v>20.8</v>
      </c>
      <c r="L10" s="32">
        <v>124.33749999999999</v>
      </c>
      <c r="M10" s="102">
        <f t="shared" si="1"/>
        <v>17.400000000000002</v>
      </c>
      <c r="N10" s="101">
        <f t="shared" si="2"/>
        <v>20.9</v>
      </c>
      <c r="O10" s="100" t="str">
        <f t="shared" si="3"/>
        <v>27.5</v>
      </c>
      <c r="P10" s="98" t="s">
        <v>80</v>
      </c>
      <c r="Q10" s="99" t="s">
        <v>79</v>
      </c>
      <c r="R10" s="98" t="s">
        <v>78</v>
      </c>
      <c r="S10" s="97"/>
      <c r="T10" s="71" t="str">
        <f t="shared" si="4"/>
        <v xml:space="preserve"> </v>
      </c>
      <c r="U10" s="96">
        <f t="shared" si="5"/>
        <v>119</v>
      </c>
      <c r="V10" s="95" t="str">
        <f t="shared" si="6"/>
        <v/>
      </c>
      <c r="W10" s="95">
        <f t="shared" si="7"/>
        <v>75</v>
      </c>
      <c r="X10" s="94" t="str">
        <f t="shared" si="8"/>
        <v>★2.5</v>
      </c>
      <c r="Z10" s="65">
        <v>1350</v>
      </c>
      <c r="AA10" s="65"/>
      <c r="AB10" s="64">
        <f t="shared" si="9"/>
        <v>27.5</v>
      </c>
      <c r="AC10" s="63">
        <f t="shared" si="10"/>
        <v>75</v>
      </c>
      <c r="AD10" s="63" t="str">
        <f t="shared" si="11"/>
        <v>★2.5</v>
      </c>
      <c r="AE10" s="64" t="str">
        <f t="shared" si="12"/>
        <v/>
      </c>
      <c r="AF10" s="63" t="str">
        <f t="shared" si="13"/>
        <v/>
      </c>
      <c r="AG10" s="63" t="str">
        <f t="shared" si="14"/>
        <v/>
      </c>
    </row>
    <row r="11" spans="1:33" ht="20">
      <c r="A11" s="113"/>
      <c r="B11" s="117"/>
      <c r="C11" s="116">
        <v>308</v>
      </c>
      <c r="D11" s="107" t="s">
        <v>117</v>
      </c>
      <c r="E11" s="106" t="s">
        <v>100</v>
      </c>
      <c r="F11" s="26" t="s">
        <v>82</v>
      </c>
      <c r="G11" s="26">
        <v>1.498</v>
      </c>
      <c r="H11" s="26" t="s">
        <v>81</v>
      </c>
      <c r="I11" s="105" t="str">
        <f t="shared" si="0"/>
        <v>1,420</v>
      </c>
      <c r="J11" s="104">
        <v>5</v>
      </c>
      <c r="K11" s="103">
        <v>21.6</v>
      </c>
      <c r="L11" s="32">
        <v>119.73240740740741</v>
      </c>
      <c r="M11" s="102">
        <f t="shared" si="1"/>
        <v>17.400000000000002</v>
      </c>
      <c r="N11" s="101">
        <f t="shared" si="2"/>
        <v>20.9</v>
      </c>
      <c r="O11" s="100" t="str">
        <f t="shared" si="3"/>
        <v>27.0</v>
      </c>
      <c r="P11" s="98" t="s">
        <v>80</v>
      </c>
      <c r="Q11" s="99" t="s">
        <v>79</v>
      </c>
      <c r="R11" s="98" t="s">
        <v>78</v>
      </c>
      <c r="S11" s="97"/>
      <c r="T11" s="71" t="str">
        <f t="shared" si="4"/>
        <v xml:space="preserve"> </v>
      </c>
      <c r="U11" s="96">
        <f t="shared" si="5"/>
        <v>124</v>
      </c>
      <c r="V11" s="95">
        <f t="shared" si="6"/>
        <v>103</v>
      </c>
      <c r="W11" s="95">
        <f t="shared" si="7"/>
        <v>80</v>
      </c>
      <c r="X11" s="94" t="str">
        <f t="shared" si="8"/>
        <v>★3.0</v>
      </c>
      <c r="Z11" s="65">
        <v>1420</v>
      </c>
      <c r="AA11" s="65"/>
      <c r="AB11" s="64">
        <f t="shared" si="9"/>
        <v>27</v>
      </c>
      <c r="AC11" s="63">
        <f t="shared" si="10"/>
        <v>80</v>
      </c>
      <c r="AD11" s="63" t="str">
        <f t="shared" si="11"/>
        <v>★3.0</v>
      </c>
      <c r="AE11" s="64" t="str">
        <f t="shared" si="12"/>
        <v/>
      </c>
      <c r="AF11" s="63" t="str">
        <f t="shared" si="13"/>
        <v/>
      </c>
      <c r="AG11" s="63" t="str">
        <f t="shared" si="14"/>
        <v/>
      </c>
    </row>
    <row r="12" spans="1:33" ht="20">
      <c r="A12" s="113"/>
      <c r="B12" s="115"/>
      <c r="C12" s="114"/>
      <c r="D12" s="107" t="s">
        <v>117</v>
      </c>
      <c r="E12" s="106" t="s">
        <v>99</v>
      </c>
      <c r="F12" s="26" t="s">
        <v>82</v>
      </c>
      <c r="G12" s="26">
        <v>1.498</v>
      </c>
      <c r="H12" s="26" t="s">
        <v>81</v>
      </c>
      <c r="I12" s="105" t="str">
        <f t="shared" si="0"/>
        <v>1,440</v>
      </c>
      <c r="J12" s="104">
        <v>5</v>
      </c>
      <c r="K12" s="103">
        <v>21.6</v>
      </c>
      <c r="L12" s="32">
        <v>119.73240740740741</v>
      </c>
      <c r="M12" s="102">
        <f t="shared" si="1"/>
        <v>15.9</v>
      </c>
      <c r="N12" s="101">
        <f t="shared" si="2"/>
        <v>19.400000000000002</v>
      </c>
      <c r="O12" s="100" t="str">
        <f t="shared" si="3"/>
        <v>26.8</v>
      </c>
      <c r="P12" s="98" t="s">
        <v>80</v>
      </c>
      <c r="Q12" s="99" t="s">
        <v>79</v>
      </c>
      <c r="R12" s="98" t="s">
        <v>78</v>
      </c>
      <c r="S12" s="97"/>
      <c r="T12" s="71" t="str">
        <f t="shared" si="4"/>
        <v xml:space="preserve"> </v>
      </c>
      <c r="U12" s="96">
        <f t="shared" si="5"/>
        <v>135</v>
      </c>
      <c r="V12" s="95">
        <f t="shared" si="6"/>
        <v>111</v>
      </c>
      <c r="W12" s="95">
        <f t="shared" si="7"/>
        <v>80</v>
      </c>
      <c r="X12" s="94" t="str">
        <f t="shared" si="8"/>
        <v>★3.0</v>
      </c>
      <c r="Z12" s="65">
        <v>1440</v>
      </c>
      <c r="AA12" s="65"/>
      <c r="AB12" s="64">
        <f t="shared" si="9"/>
        <v>26.8</v>
      </c>
      <c r="AC12" s="63">
        <f t="shared" si="10"/>
        <v>80</v>
      </c>
      <c r="AD12" s="63" t="str">
        <f t="shared" si="11"/>
        <v>★3.0</v>
      </c>
      <c r="AE12" s="64" t="str">
        <f t="shared" si="12"/>
        <v/>
      </c>
      <c r="AF12" s="63" t="str">
        <f t="shared" si="13"/>
        <v/>
      </c>
      <c r="AG12" s="63" t="str">
        <f t="shared" si="14"/>
        <v/>
      </c>
    </row>
    <row r="13" spans="1:33" ht="20">
      <c r="A13" s="113"/>
      <c r="B13" s="115"/>
      <c r="C13" s="114"/>
      <c r="D13" s="107" t="s">
        <v>116</v>
      </c>
      <c r="E13" s="106" t="s">
        <v>100</v>
      </c>
      <c r="F13" s="26" t="s">
        <v>82</v>
      </c>
      <c r="G13" s="26">
        <v>1.498</v>
      </c>
      <c r="H13" s="26" t="s">
        <v>81</v>
      </c>
      <c r="I13" s="105" t="str">
        <f t="shared" si="0"/>
        <v>1,460</v>
      </c>
      <c r="J13" s="104">
        <v>5</v>
      </c>
      <c r="K13" s="103">
        <v>21.6</v>
      </c>
      <c r="L13" s="32">
        <v>119.73240740740741</v>
      </c>
      <c r="M13" s="102">
        <f t="shared" si="1"/>
        <v>15.9</v>
      </c>
      <c r="N13" s="101">
        <f t="shared" si="2"/>
        <v>19.400000000000002</v>
      </c>
      <c r="O13" s="100" t="str">
        <f t="shared" si="3"/>
        <v>26.6</v>
      </c>
      <c r="P13" s="98" t="s">
        <v>80</v>
      </c>
      <c r="Q13" s="99" t="s">
        <v>79</v>
      </c>
      <c r="R13" s="98" t="s">
        <v>78</v>
      </c>
      <c r="S13" s="97"/>
      <c r="T13" s="71" t="str">
        <f t="shared" si="4"/>
        <v xml:space="preserve"> </v>
      </c>
      <c r="U13" s="96">
        <f t="shared" si="5"/>
        <v>135</v>
      </c>
      <c r="V13" s="95">
        <f t="shared" si="6"/>
        <v>111</v>
      </c>
      <c r="W13" s="95">
        <f t="shared" si="7"/>
        <v>81</v>
      </c>
      <c r="X13" s="94" t="str">
        <f t="shared" si="8"/>
        <v>★3.0</v>
      </c>
      <c r="Z13" s="65">
        <v>1460</v>
      </c>
      <c r="AA13" s="65"/>
      <c r="AB13" s="64">
        <f t="shared" si="9"/>
        <v>26.6</v>
      </c>
      <c r="AC13" s="63">
        <f t="shared" si="10"/>
        <v>81</v>
      </c>
      <c r="AD13" s="63" t="str">
        <f t="shared" si="11"/>
        <v>★3.0</v>
      </c>
      <c r="AE13" s="64" t="str">
        <f t="shared" si="12"/>
        <v/>
      </c>
      <c r="AF13" s="63" t="str">
        <f t="shared" si="13"/>
        <v/>
      </c>
      <c r="AG13" s="63" t="str">
        <f t="shared" si="14"/>
        <v/>
      </c>
    </row>
    <row r="14" spans="1:33" ht="20">
      <c r="A14" s="113"/>
      <c r="B14" s="112"/>
      <c r="C14" s="111"/>
      <c r="D14" s="107" t="s">
        <v>116</v>
      </c>
      <c r="E14" s="106" t="s">
        <v>99</v>
      </c>
      <c r="F14" s="26" t="s">
        <v>82</v>
      </c>
      <c r="G14" s="26">
        <v>1.498</v>
      </c>
      <c r="H14" s="26" t="s">
        <v>81</v>
      </c>
      <c r="I14" s="105" t="str">
        <f t="shared" si="0"/>
        <v>1,480</v>
      </c>
      <c r="J14" s="104">
        <v>5</v>
      </c>
      <c r="K14" s="103">
        <v>21.6</v>
      </c>
      <c r="L14" s="32">
        <v>119.73240740740741</v>
      </c>
      <c r="M14" s="102">
        <f t="shared" si="1"/>
        <v>15.9</v>
      </c>
      <c r="N14" s="101">
        <f t="shared" si="2"/>
        <v>19.400000000000002</v>
      </c>
      <c r="O14" s="100" t="str">
        <f t="shared" si="3"/>
        <v>26.4</v>
      </c>
      <c r="P14" s="98" t="s">
        <v>80</v>
      </c>
      <c r="Q14" s="99" t="s">
        <v>79</v>
      </c>
      <c r="R14" s="98" t="s">
        <v>78</v>
      </c>
      <c r="S14" s="97"/>
      <c r="T14" s="71" t="str">
        <f t="shared" si="4"/>
        <v xml:space="preserve"> </v>
      </c>
      <c r="U14" s="96">
        <f t="shared" si="5"/>
        <v>135</v>
      </c>
      <c r="V14" s="95">
        <f t="shared" si="6"/>
        <v>111</v>
      </c>
      <c r="W14" s="95">
        <f t="shared" si="7"/>
        <v>81</v>
      </c>
      <c r="X14" s="94" t="str">
        <f t="shared" si="8"/>
        <v>★3.0</v>
      </c>
      <c r="Z14" s="65">
        <v>1480</v>
      </c>
      <c r="AA14" s="65"/>
      <c r="AB14" s="64">
        <f t="shared" si="9"/>
        <v>26.4</v>
      </c>
      <c r="AC14" s="63">
        <f t="shared" si="10"/>
        <v>81</v>
      </c>
      <c r="AD14" s="63" t="str">
        <f t="shared" si="11"/>
        <v>★3.0</v>
      </c>
      <c r="AE14" s="64" t="str">
        <f t="shared" si="12"/>
        <v/>
      </c>
      <c r="AF14" s="63" t="str">
        <f t="shared" si="13"/>
        <v/>
      </c>
      <c r="AG14" s="63" t="str">
        <f t="shared" si="14"/>
        <v/>
      </c>
    </row>
    <row r="15" spans="1:33" ht="20">
      <c r="A15" s="90"/>
      <c r="B15" s="109"/>
      <c r="C15" s="110">
        <v>3008</v>
      </c>
      <c r="D15" s="107" t="s">
        <v>115</v>
      </c>
      <c r="E15" s="106" t="s">
        <v>105</v>
      </c>
      <c r="F15" s="26" t="s">
        <v>102</v>
      </c>
      <c r="G15" s="26">
        <v>1.9970000000000001</v>
      </c>
      <c r="H15" s="26" t="s">
        <v>81</v>
      </c>
      <c r="I15" s="105" t="str">
        <f t="shared" si="0"/>
        <v>1,610</v>
      </c>
      <c r="J15" s="104">
        <v>5</v>
      </c>
      <c r="K15" s="103">
        <v>16.600000000000001</v>
      </c>
      <c r="L15" s="32">
        <v>155.79638554216865</v>
      </c>
      <c r="M15" s="102">
        <f t="shared" si="1"/>
        <v>14.6</v>
      </c>
      <c r="N15" s="101">
        <f t="shared" si="2"/>
        <v>18.200000000000003</v>
      </c>
      <c r="O15" s="100" t="str">
        <f t="shared" si="3"/>
        <v>25.2</v>
      </c>
      <c r="P15" s="98" t="s">
        <v>80</v>
      </c>
      <c r="Q15" s="99" t="s">
        <v>79</v>
      </c>
      <c r="R15" s="98" t="s">
        <v>78</v>
      </c>
      <c r="S15" s="97"/>
      <c r="T15" s="71" t="str">
        <f t="shared" si="4"/>
        <v xml:space="preserve"> </v>
      </c>
      <c r="U15" s="96">
        <f t="shared" si="5"/>
        <v>113</v>
      </c>
      <c r="V15" s="95" t="str">
        <f t="shared" si="6"/>
        <v/>
      </c>
      <c r="W15" s="95">
        <f t="shared" si="7"/>
        <v>65</v>
      </c>
      <c r="X15" s="94" t="str">
        <f t="shared" si="8"/>
        <v>★1.5</v>
      </c>
      <c r="Z15" s="65">
        <v>1610</v>
      </c>
      <c r="AA15" s="65"/>
      <c r="AB15" s="64">
        <f t="shared" si="9"/>
        <v>25.200000000000003</v>
      </c>
      <c r="AC15" s="63">
        <f t="shared" si="10"/>
        <v>65</v>
      </c>
      <c r="AD15" s="63" t="str">
        <f t="shared" si="11"/>
        <v>★1.5</v>
      </c>
      <c r="AE15" s="64" t="str">
        <f t="shared" si="12"/>
        <v/>
      </c>
      <c r="AF15" s="63" t="str">
        <f t="shared" si="13"/>
        <v/>
      </c>
      <c r="AG15" s="63" t="str">
        <f t="shared" si="14"/>
        <v/>
      </c>
    </row>
    <row r="16" spans="1:33" ht="20">
      <c r="A16" s="90"/>
      <c r="B16" s="89"/>
      <c r="C16" s="88"/>
      <c r="D16" s="107" t="s">
        <v>115</v>
      </c>
      <c r="E16" s="106" t="s">
        <v>103</v>
      </c>
      <c r="F16" s="26" t="s">
        <v>102</v>
      </c>
      <c r="G16" s="26">
        <v>1.9970000000000001</v>
      </c>
      <c r="H16" s="26" t="s">
        <v>81</v>
      </c>
      <c r="I16" s="105" t="str">
        <f t="shared" si="0"/>
        <v>1,640</v>
      </c>
      <c r="J16" s="104">
        <v>5</v>
      </c>
      <c r="K16" s="103">
        <v>16.600000000000001</v>
      </c>
      <c r="L16" s="32">
        <v>155.79638554216865</v>
      </c>
      <c r="M16" s="102">
        <f t="shared" si="1"/>
        <v>14.6</v>
      </c>
      <c r="N16" s="101">
        <f t="shared" si="2"/>
        <v>18.200000000000003</v>
      </c>
      <c r="O16" s="100" t="str">
        <f t="shared" si="3"/>
        <v>24.9</v>
      </c>
      <c r="P16" s="98" t="s">
        <v>80</v>
      </c>
      <c r="Q16" s="99" t="s">
        <v>79</v>
      </c>
      <c r="R16" s="98" t="s">
        <v>78</v>
      </c>
      <c r="S16" s="97"/>
      <c r="T16" s="71" t="str">
        <f t="shared" si="4"/>
        <v xml:space="preserve"> </v>
      </c>
      <c r="U16" s="96">
        <f t="shared" si="5"/>
        <v>113</v>
      </c>
      <c r="V16" s="95" t="str">
        <f t="shared" si="6"/>
        <v/>
      </c>
      <c r="W16" s="95">
        <f t="shared" si="7"/>
        <v>66</v>
      </c>
      <c r="X16" s="94" t="str">
        <f t="shared" si="8"/>
        <v>★1.5</v>
      </c>
      <c r="Z16" s="65">
        <v>1640</v>
      </c>
      <c r="AA16" s="65"/>
      <c r="AB16" s="64">
        <f t="shared" si="9"/>
        <v>24.900000000000002</v>
      </c>
      <c r="AC16" s="63">
        <f t="shared" si="10"/>
        <v>66</v>
      </c>
      <c r="AD16" s="63" t="str">
        <f t="shared" si="11"/>
        <v>★1.5</v>
      </c>
      <c r="AE16" s="64" t="str">
        <f t="shared" si="12"/>
        <v/>
      </c>
      <c r="AF16" s="63" t="str">
        <f t="shared" si="13"/>
        <v/>
      </c>
      <c r="AG16" s="63" t="str">
        <f t="shared" si="14"/>
        <v/>
      </c>
    </row>
    <row r="17" spans="1:33" ht="20">
      <c r="A17" s="90"/>
      <c r="B17" s="109"/>
      <c r="C17" s="110">
        <v>508</v>
      </c>
      <c r="D17" s="107" t="s">
        <v>107</v>
      </c>
      <c r="E17" s="106" t="s">
        <v>100</v>
      </c>
      <c r="F17" s="26" t="s">
        <v>102</v>
      </c>
      <c r="G17" s="26">
        <v>1.9970000000000001</v>
      </c>
      <c r="H17" s="26" t="s">
        <v>81</v>
      </c>
      <c r="I17" s="105" t="str">
        <f t="shared" si="0"/>
        <v>1,620</v>
      </c>
      <c r="J17" s="104">
        <v>5</v>
      </c>
      <c r="K17" s="103">
        <v>16.899999999999999</v>
      </c>
      <c r="L17" s="32">
        <v>153.03076923076927</v>
      </c>
      <c r="M17" s="102">
        <f t="shared" si="1"/>
        <v>14.6</v>
      </c>
      <c r="N17" s="101">
        <f t="shared" si="2"/>
        <v>18.200000000000003</v>
      </c>
      <c r="O17" s="100" t="str">
        <f t="shared" si="3"/>
        <v>25.1</v>
      </c>
      <c r="P17" s="98" t="s">
        <v>80</v>
      </c>
      <c r="Q17" s="99" t="s">
        <v>79</v>
      </c>
      <c r="R17" s="98" t="s">
        <v>78</v>
      </c>
      <c r="S17" s="97"/>
      <c r="T17" s="71" t="str">
        <f t="shared" si="4"/>
        <v xml:space="preserve"> </v>
      </c>
      <c r="U17" s="96">
        <f t="shared" si="5"/>
        <v>115</v>
      </c>
      <c r="V17" s="95" t="str">
        <f t="shared" si="6"/>
        <v/>
      </c>
      <c r="W17" s="95">
        <f t="shared" si="7"/>
        <v>67</v>
      </c>
      <c r="X17" s="94" t="str">
        <f t="shared" si="8"/>
        <v>★1.5</v>
      </c>
      <c r="Z17" s="65">
        <v>1620</v>
      </c>
      <c r="AA17" s="65"/>
      <c r="AB17" s="64">
        <f t="shared" si="9"/>
        <v>25.1</v>
      </c>
      <c r="AC17" s="63">
        <f t="shared" si="10"/>
        <v>67</v>
      </c>
      <c r="AD17" s="63" t="str">
        <f t="shared" si="11"/>
        <v>★1.5</v>
      </c>
      <c r="AE17" s="64" t="str">
        <f t="shared" si="12"/>
        <v/>
      </c>
      <c r="AF17" s="63" t="str">
        <f t="shared" si="13"/>
        <v/>
      </c>
      <c r="AG17" s="63" t="str">
        <f t="shared" si="14"/>
        <v/>
      </c>
    </row>
    <row r="18" spans="1:33" ht="20">
      <c r="A18" s="90"/>
      <c r="B18" s="89"/>
      <c r="C18" s="88"/>
      <c r="D18" s="107" t="s">
        <v>107</v>
      </c>
      <c r="E18" s="106" t="s">
        <v>99</v>
      </c>
      <c r="F18" s="26" t="s">
        <v>102</v>
      </c>
      <c r="G18" s="26">
        <v>1.9970000000000001</v>
      </c>
      <c r="H18" s="26" t="s">
        <v>81</v>
      </c>
      <c r="I18" s="105" t="str">
        <f t="shared" si="0"/>
        <v>1,650</v>
      </c>
      <c r="J18" s="104">
        <v>5</v>
      </c>
      <c r="K18" s="103">
        <v>16.899999999999999</v>
      </c>
      <c r="L18" s="32">
        <v>153.03076923076927</v>
      </c>
      <c r="M18" s="102">
        <f t="shared" si="1"/>
        <v>14.6</v>
      </c>
      <c r="N18" s="101">
        <f t="shared" si="2"/>
        <v>18.200000000000003</v>
      </c>
      <c r="O18" s="100" t="str">
        <f t="shared" si="3"/>
        <v>24.8</v>
      </c>
      <c r="P18" s="98" t="s">
        <v>80</v>
      </c>
      <c r="Q18" s="99" t="s">
        <v>79</v>
      </c>
      <c r="R18" s="98" t="s">
        <v>78</v>
      </c>
      <c r="S18" s="97"/>
      <c r="T18" s="71" t="str">
        <f t="shared" si="4"/>
        <v xml:space="preserve"> </v>
      </c>
      <c r="U18" s="96">
        <f t="shared" si="5"/>
        <v>115</v>
      </c>
      <c r="V18" s="95" t="str">
        <f t="shared" si="6"/>
        <v/>
      </c>
      <c r="W18" s="95">
        <f t="shared" si="7"/>
        <v>68</v>
      </c>
      <c r="X18" s="94" t="str">
        <f t="shared" si="8"/>
        <v>★1.5</v>
      </c>
      <c r="Z18" s="65">
        <v>1650</v>
      </c>
      <c r="AA18" s="65"/>
      <c r="AB18" s="64">
        <f t="shared" si="9"/>
        <v>24.8</v>
      </c>
      <c r="AC18" s="63">
        <f t="shared" si="10"/>
        <v>68</v>
      </c>
      <c r="AD18" s="63" t="str">
        <f t="shared" si="11"/>
        <v>★1.5</v>
      </c>
      <c r="AE18" s="64" t="str">
        <f t="shared" si="12"/>
        <v/>
      </c>
      <c r="AF18" s="63" t="str">
        <f t="shared" si="13"/>
        <v/>
      </c>
      <c r="AG18" s="63" t="str">
        <f t="shared" si="14"/>
        <v/>
      </c>
    </row>
    <row r="19" spans="1:33" ht="20">
      <c r="A19" s="90"/>
      <c r="B19" s="89"/>
      <c r="C19" s="88"/>
      <c r="D19" s="107" t="s">
        <v>107</v>
      </c>
      <c r="E19" s="106" t="s">
        <v>98</v>
      </c>
      <c r="F19" s="26" t="s">
        <v>102</v>
      </c>
      <c r="G19" s="26">
        <v>1.9970000000000001</v>
      </c>
      <c r="H19" s="26" t="s">
        <v>81</v>
      </c>
      <c r="I19" s="105" t="str">
        <f t="shared" si="0"/>
        <v>1,630</v>
      </c>
      <c r="J19" s="104">
        <v>5</v>
      </c>
      <c r="K19" s="103">
        <v>16.899999999999999</v>
      </c>
      <c r="L19" s="32">
        <v>153.03076923076927</v>
      </c>
      <c r="M19" s="102">
        <f t="shared" si="1"/>
        <v>14.6</v>
      </c>
      <c r="N19" s="101">
        <f t="shared" si="2"/>
        <v>18.200000000000003</v>
      </c>
      <c r="O19" s="100" t="str">
        <f t="shared" si="3"/>
        <v>25.0</v>
      </c>
      <c r="P19" s="98" t="s">
        <v>80</v>
      </c>
      <c r="Q19" s="99" t="s">
        <v>79</v>
      </c>
      <c r="R19" s="98" t="s">
        <v>78</v>
      </c>
      <c r="S19" s="97"/>
      <c r="T19" s="71" t="str">
        <f t="shared" si="4"/>
        <v xml:space="preserve"> </v>
      </c>
      <c r="U19" s="96">
        <f t="shared" si="5"/>
        <v>115</v>
      </c>
      <c r="V19" s="95" t="str">
        <f t="shared" si="6"/>
        <v/>
      </c>
      <c r="W19" s="95">
        <f t="shared" si="7"/>
        <v>67</v>
      </c>
      <c r="X19" s="94" t="str">
        <f t="shared" si="8"/>
        <v>★1.5</v>
      </c>
      <c r="Z19" s="65">
        <v>1630</v>
      </c>
      <c r="AA19" s="65"/>
      <c r="AB19" s="64">
        <f t="shared" si="9"/>
        <v>25</v>
      </c>
      <c r="AC19" s="63">
        <f t="shared" si="10"/>
        <v>67</v>
      </c>
      <c r="AD19" s="63" t="str">
        <f t="shared" si="11"/>
        <v>★1.5</v>
      </c>
      <c r="AE19" s="64" t="str">
        <f t="shared" si="12"/>
        <v/>
      </c>
      <c r="AF19" s="63" t="str">
        <f t="shared" si="13"/>
        <v/>
      </c>
      <c r="AG19" s="63" t="str">
        <f t="shared" si="14"/>
        <v/>
      </c>
    </row>
    <row r="20" spans="1:33" ht="20">
      <c r="A20" s="90"/>
      <c r="B20" s="89"/>
      <c r="C20" s="88"/>
      <c r="D20" s="107" t="s">
        <v>107</v>
      </c>
      <c r="E20" s="106" t="s">
        <v>114</v>
      </c>
      <c r="F20" s="26" t="s">
        <v>102</v>
      </c>
      <c r="G20" s="26">
        <v>1.9970000000000001</v>
      </c>
      <c r="H20" s="26" t="s">
        <v>81</v>
      </c>
      <c r="I20" s="105" t="str">
        <f t="shared" si="0"/>
        <v>1,660</v>
      </c>
      <c r="J20" s="104">
        <v>5</v>
      </c>
      <c r="K20" s="103">
        <v>16.899999999999999</v>
      </c>
      <c r="L20" s="32">
        <v>153.03076923076927</v>
      </c>
      <c r="M20" s="102">
        <f t="shared" si="1"/>
        <v>13.5</v>
      </c>
      <c r="N20" s="101">
        <f t="shared" si="2"/>
        <v>17</v>
      </c>
      <c r="O20" s="100" t="str">
        <f t="shared" si="3"/>
        <v>24.7</v>
      </c>
      <c r="P20" s="98" t="s">
        <v>80</v>
      </c>
      <c r="Q20" s="99" t="s">
        <v>79</v>
      </c>
      <c r="R20" s="98" t="s">
        <v>78</v>
      </c>
      <c r="S20" s="97"/>
      <c r="T20" s="71" t="str">
        <f t="shared" si="4"/>
        <v xml:space="preserve"> </v>
      </c>
      <c r="U20" s="96">
        <f t="shared" si="5"/>
        <v>125</v>
      </c>
      <c r="V20" s="95" t="str">
        <f t="shared" si="6"/>
        <v/>
      </c>
      <c r="W20" s="95">
        <f t="shared" si="7"/>
        <v>68</v>
      </c>
      <c r="X20" s="94" t="str">
        <f t="shared" si="8"/>
        <v>★1.5</v>
      </c>
      <c r="Z20" s="65">
        <v>1660</v>
      </c>
      <c r="AA20" s="65"/>
      <c r="AB20" s="64">
        <f t="shared" si="9"/>
        <v>24.700000000000003</v>
      </c>
      <c r="AC20" s="63">
        <f t="shared" si="10"/>
        <v>68</v>
      </c>
      <c r="AD20" s="63" t="str">
        <f t="shared" si="11"/>
        <v>★1.5</v>
      </c>
      <c r="AE20" s="64" t="str">
        <f t="shared" si="12"/>
        <v/>
      </c>
      <c r="AF20" s="63" t="str">
        <f t="shared" si="13"/>
        <v/>
      </c>
      <c r="AG20" s="63" t="str">
        <f t="shared" si="14"/>
        <v/>
      </c>
    </row>
    <row r="21" spans="1:33" ht="20">
      <c r="A21" s="90"/>
      <c r="B21" s="89"/>
      <c r="C21" s="88"/>
      <c r="D21" s="107" t="s">
        <v>107</v>
      </c>
      <c r="E21" s="106" t="s">
        <v>96</v>
      </c>
      <c r="F21" s="26" t="s">
        <v>102</v>
      </c>
      <c r="G21" s="26">
        <v>1.9970000000000001</v>
      </c>
      <c r="H21" s="26" t="s">
        <v>81</v>
      </c>
      <c r="I21" s="105" t="str">
        <f t="shared" si="0"/>
        <v>1,690</v>
      </c>
      <c r="J21" s="104">
        <v>5</v>
      </c>
      <c r="K21" s="103">
        <v>16.899999999999999</v>
      </c>
      <c r="L21" s="32">
        <v>153.03076923076927</v>
      </c>
      <c r="M21" s="102">
        <f t="shared" si="1"/>
        <v>13.5</v>
      </c>
      <c r="N21" s="101">
        <f t="shared" si="2"/>
        <v>17</v>
      </c>
      <c r="O21" s="100" t="str">
        <f t="shared" si="3"/>
        <v>24.5</v>
      </c>
      <c r="P21" s="98" t="s">
        <v>80</v>
      </c>
      <c r="Q21" s="99" t="s">
        <v>79</v>
      </c>
      <c r="R21" s="98" t="s">
        <v>78</v>
      </c>
      <c r="S21" s="97"/>
      <c r="T21" s="71" t="str">
        <f t="shared" si="4"/>
        <v xml:space="preserve"> </v>
      </c>
      <c r="U21" s="96">
        <f t="shared" si="5"/>
        <v>125</v>
      </c>
      <c r="V21" s="95" t="str">
        <f t="shared" si="6"/>
        <v/>
      </c>
      <c r="W21" s="95">
        <f t="shared" si="7"/>
        <v>68</v>
      </c>
      <c r="X21" s="94" t="str">
        <f t="shared" si="8"/>
        <v>★1.5</v>
      </c>
      <c r="Z21" s="65">
        <v>1690</v>
      </c>
      <c r="AA21" s="65"/>
      <c r="AB21" s="64">
        <f t="shared" si="9"/>
        <v>24.5</v>
      </c>
      <c r="AC21" s="63">
        <f t="shared" si="10"/>
        <v>68</v>
      </c>
      <c r="AD21" s="63" t="str">
        <f t="shared" si="11"/>
        <v>★1.5</v>
      </c>
      <c r="AE21" s="64" t="str">
        <f t="shared" si="12"/>
        <v/>
      </c>
      <c r="AF21" s="63" t="str">
        <f t="shared" si="13"/>
        <v/>
      </c>
      <c r="AG21" s="63" t="str">
        <f t="shared" si="14"/>
        <v/>
      </c>
    </row>
    <row r="22" spans="1:33" ht="20">
      <c r="A22" s="90"/>
      <c r="B22" s="89"/>
      <c r="C22" s="88"/>
      <c r="D22" s="107" t="s">
        <v>107</v>
      </c>
      <c r="E22" s="106" t="s">
        <v>95</v>
      </c>
      <c r="F22" s="26" t="s">
        <v>102</v>
      </c>
      <c r="G22" s="26">
        <v>1.9970000000000001</v>
      </c>
      <c r="H22" s="26" t="s">
        <v>81</v>
      </c>
      <c r="I22" s="105" t="str">
        <f t="shared" si="0"/>
        <v>1,670</v>
      </c>
      <c r="J22" s="104">
        <v>5</v>
      </c>
      <c r="K22" s="103">
        <v>16.899999999999999</v>
      </c>
      <c r="L22" s="32">
        <v>153.03076923076927</v>
      </c>
      <c r="M22" s="102">
        <f t="shared" si="1"/>
        <v>13.5</v>
      </c>
      <c r="N22" s="101">
        <f t="shared" si="2"/>
        <v>17</v>
      </c>
      <c r="O22" s="100" t="str">
        <f t="shared" si="3"/>
        <v>24.6</v>
      </c>
      <c r="P22" s="98" t="s">
        <v>80</v>
      </c>
      <c r="Q22" s="99" t="s">
        <v>79</v>
      </c>
      <c r="R22" s="98" t="s">
        <v>78</v>
      </c>
      <c r="S22" s="97"/>
      <c r="T22" s="71" t="str">
        <f t="shared" si="4"/>
        <v xml:space="preserve"> </v>
      </c>
      <c r="U22" s="96">
        <f t="shared" si="5"/>
        <v>125</v>
      </c>
      <c r="V22" s="95" t="str">
        <f t="shared" si="6"/>
        <v/>
      </c>
      <c r="W22" s="95">
        <f t="shared" si="7"/>
        <v>68</v>
      </c>
      <c r="X22" s="94" t="str">
        <f t="shared" si="8"/>
        <v>★1.5</v>
      </c>
      <c r="Z22" s="65">
        <v>1670</v>
      </c>
      <c r="AA22" s="65"/>
      <c r="AB22" s="64">
        <f t="shared" si="9"/>
        <v>24.6</v>
      </c>
      <c r="AC22" s="63">
        <f t="shared" si="10"/>
        <v>68</v>
      </c>
      <c r="AD22" s="63" t="str">
        <f t="shared" si="11"/>
        <v>★1.5</v>
      </c>
      <c r="AE22" s="64" t="str">
        <f t="shared" si="12"/>
        <v/>
      </c>
      <c r="AF22" s="63" t="str">
        <f t="shared" si="13"/>
        <v/>
      </c>
      <c r="AG22" s="63" t="str">
        <f t="shared" si="14"/>
        <v/>
      </c>
    </row>
    <row r="23" spans="1:33" ht="20">
      <c r="A23" s="90"/>
      <c r="B23" s="89"/>
      <c r="C23" s="88"/>
      <c r="D23" s="107" t="s">
        <v>107</v>
      </c>
      <c r="E23" s="106" t="s">
        <v>94</v>
      </c>
      <c r="F23" s="26" t="s">
        <v>102</v>
      </c>
      <c r="G23" s="26">
        <v>1.9970000000000001</v>
      </c>
      <c r="H23" s="26" t="s">
        <v>81</v>
      </c>
      <c r="I23" s="105" t="str">
        <f t="shared" si="0"/>
        <v>1,700</v>
      </c>
      <c r="J23" s="104">
        <v>5</v>
      </c>
      <c r="K23" s="103">
        <v>16.899999999999999</v>
      </c>
      <c r="L23" s="32">
        <v>153.03076923076927</v>
      </c>
      <c r="M23" s="102">
        <f t="shared" si="1"/>
        <v>13.5</v>
      </c>
      <c r="N23" s="101">
        <f t="shared" si="2"/>
        <v>17</v>
      </c>
      <c r="O23" s="100" t="str">
        <f t="shared" si="3"/>
        <v>24.4</v>
      </c>
      <c r="P23" s="98" t="s">
        <v>80</v>
      </c>
      <c r="Q23" s="99" t="s">
        <v>79</v>
      </c>
      <c r="R23" s="98" t="s">
        <v>78</v>
      </c>
      <c r="S23" s="97"/>
      <c r="T23" s="71" t="str">
        <f t="shared" si="4"/>
        <v xml:space="preserve"> </v>
      </c>
      <c r="U23" s="96">
        <f t="shared" si="5"/>
        <v>125</v>
      </c>
      <c r="V23" s="95" t="str">
        <f t="shared" si="6"/>
        <v/>
      </c>
      <c r="W23" s="95">
        <f t="shared" si="7"/>
        <v>69</v>
      </c>
      <c r="X23" s="94" t="str">
        <f t="shared" si="8"/>
        <v>★1.5</v>
      </c>
      <c r="Z23" s="65">
        <v>1700</v>
      </c>
      <c r="AA23" s="65"/>
      <c r="AB23" s="64">
        <f t="shared" si="9"/>
        <v>24.400000000000002</v>
      </c>
      <c r="AC23" s="63">
        <f t="shared" si="10"/>
        <v>69</v>
      </c>
      <c r="AD23" s="63" t="str">
        <f t="shared" si="11"/>
        <v>★1.5</v>
      </c>
      <c r="AE23" s="64" t="str">
        <f t="shared" si="12"/>
        <v/>
      </c>
      <c r="AF23" s="63" t="str">
        <f t="shared" si="13"/>
        <v/>
      </c>
      <c r="AG23" s="63" t="str">
        <f t="shared" si="14"/>
        <v/>
      </c>
    </row>
    <row r="24" spans="1:33" ht="20">
      <c r="A24" s="90"/>
      <c r="B24" s="89"/>
      <c r="C24" s="88"/>
      <c r="D24" s="107" t="s">
        <v>107</v>
      </c>
      <c r="E24" s="106" t="s">
        <v>113</v>
      </c>
      <c r="F24" s="26" t="s">
        <v>102</v>
      </c>
      <c r="G24" s="26">
        <v>1.9970000000000001</v>
      </c>
      <c r="H24" s="26" t="s">
        <v>81</v>
      </c>
      <c r="I24" s="105" t="str">
        <f t="shared" si="0"/>
        <v>1,620</v>
      </c>
      <c r="J24" s="104">
        <v>5</v>
      </c>
      <c r="K24" s="103">
        <v>16.2</v>
      </c>
      <c r="L24" s="32">
        <v>159.64320987654321</v>
      </c>
      <c r="M24" s="102">
        <f t="shared" si="1"/>
        <v>14.6</v>
      </c>
      <c r="N24" s="101">
        <f t="shared" si="2"/>
        <v>18.200000000000003</v>
      </c>
      <c r="O24" s="100" t="str">
        <f t="shared" si="3"/>
        <v>25.1</v>
      </c>
      <c r="P24" s="98" t="s">
        <v>80</v>
      </c>
      <c r="Q24" s="99" t="s">
        <v>79</v>
      </c>
      <c r="R24" s="98" t="s">
        <v>78</v>
      </c>
      <c r="S24" s="97"/>
      <c r="T24" s="71" t="str">
        <f t="shared" si="4"/>
        <v xml:space="preserve"> </v>
      </c>
      <c r="U24" s="96">
        <f t="shared" si="5"/>
        <v>110</v>
      </c>
      <c r="V24" s="95" t="str">
        <f t="shared" si="6"/>
        <v/>
      </c>
      <c r="W24" s="95">
        <f t="shared" si="7"/>
        <v>64</v>
      </c>
      <c r="X24" s="94" t="str">
        <f t="shared" si="8"/>
        <v>★1.0</v>
      </c>
      <c r="Z24" s="65">
        <v>1620</v>
      </c>
      <c r="AA24" s="65"/>
      <c r="AB24" s="64">
        <f t="shared" si="9"/>
        <v>25.1</v>
      </c>
      <c r="AC24" s="63">
        <f t="shared" si="10"/>
        <v>64</v>
      </c>
      <c r="AD24" s="63" t="str">
        <f t="shared" si="11"/>
        <v>★1.0</v>
      </c>
      <c r="AE24" s="64" t="str">
        <f t="shared" si="12"/>
        <v/>
      </c>
      <c r="AF24" s="63" t="str">
        <f t="shared" si="13"/>
        <v/>
      </c>
      <c r="AG24" s="63" t="str">
        <f t="shared" si="14"/>
        <v/>
      </c>
    </row>
    <row r="25" spans="1:33" ht="20">
      <c r="A25" s="90"/>
      <c r="B25" s="89"/>
      <c r="C25" s="88"/>
      <c r="D25" s="107" t="s">
        <v>107</v>
      </c>
      <c r="E25" s="106" t="s">
        <v>112</v>
      </c>
      <c r="F25" s="26" t="s">
        <v>102</v>
      </c>
      <c r="G25" s="26">
        <v>1.9970000000000001</v>
      </c>
      <c r="H25" s="26" t="s">
        <v>81</v>
      </c>
      <c r="I25" s="105" t="str">
        <f t="shared" si="0"/>
        <v>1,650</v>
      </c>
      <c r="J25" s="104">
        <v>5</v>
      </c>
      <c r="K25" s="103">
        <v>16.2</v>
      </c>
      <c r="L25" s="32">
        <v>159.64320987654321</v>
      </c>
      <c r="M25" s="102">
        <f t="shared" si="1"/>
        <v>14.6</v>
      </c>
      <c r="N25" s="101">
        <f t="shared" si="2"/>
        <v>18.200000000000003</v>
      </c>
      <c r="O25" s="100" t="str">
        <f t="shared" si="3"/>
        <v>24.8</v>
      </c>
      <c r="P25" s="98" t="s">
        <v>80</v>
      </c>
      <c r="Q25" s="99" t="s">
        <v>79</v>
      </c>
      <c r="R25" s="98" t="s">
        <v>78</v>
      </c>
      <c r="S25" s="97"/>
      <c r="T25" s="71" t="str">
        <f t="shared" si="4"/>
        <v xml:space="preserve"> </v>
      </c>
      <c r="U25" s="96">
        <f t="shared" si="5"/>
        <v>110</v>
      </c>
      <c r="V25" s="95" t="str">
        <f t="shared" si="6"/>
        <v/>
      </c>
      <c r="W25" s="95">
        <f t="shared" si="7"/>
        <v>65</v>
      </c>
      <c r="X25" s="94" t="str">
        <f t="shared" si="8"/>
        <v>★1.5</v>
      </c>
      <c r="Z25" s="65">
        <v>1650</v>
      </c>
      <c r="AA25" s="65"/>
      <c r="AB25" s="64">
        <f t="shared" si="9"/>
        <v>24.8</v>
      </c>
      <c r="AC25" s="63">
        <f t="shared" si="10"/>
        <v>65</v>
      </c>
      <c r="AD25" s="63" t="str">
        <f t="shared" si="11"/>
        <v>★1.5</v>
      </c>
      <c r="AE25" s="64" t="str">
        <f t="shared" si="12"/>
        <v/>
      </c>
      <c r="AF25" s="63" t="str">
        <f t="shared" si="13"/>
        <v/>
      </c>
      <c r="AG25" s="63" t="str">
        <f t="shared" si="14"/>
        <v/>
      </c>
    </row>
    <row r="26" spans="1:33" ht="20">
      <c r="A26" s="90"/>
      <c r="B26" s="89"/>
      <c r="C26" s="88"/>
      <c r="D26" s="107" t="s">
        <v>107</v>
      </c>
      <c r="E26" s="106" t="s">
        <v>111</v>
      </c>
      <c r="F26" s="26" t="s">
        <v>102</v>
      </c>
      <c r="G26" s="26">
        <v>1.9970000000000001</v>
      </c>
      <c r="H26" s="26" t="s">
        <v>81</v>
      </c>
      <c r="I26" s="105" t="str">
        <f t="shared" si="0"/>
        <v>1,630</v>
      </c>
      <c r="J26" s="104">
        <v>5</v>
      </c>
      <c r="K26" s="103">
        <v>16.2</v>
      </c>
      <c r="L26" s="32">
        <v>159.64320987654321</v>
      </c>
      <c r="M26" s="102">
        <f t="shared" si="1"/>
        <v>14.6</v>
      </c>
      <c r="N26" s="101">
        <f t="shared" si="2"/>
        <v>18.200000000000003</v>
      </c>
      <c r="O26" s="100" t="str">
        <f t="shared" si="3"/>
        <v>25.0</v>
      </c>
      <c r="P26" s="98" t="s">
        <v>80</v>
      </c>
      <c r="Q26" s="99" t="s">
        <v>79</v>
      </c>
      <c r="R26" s="98" t="s">
        <v>78</v>
      </c>
      <c r="S26" s="97"/>
      <c r="T26" s="71" t="str">
        <f t="shared" si="4"/>
        <v xml:space="preserve"> </v>
      </c>
      <c r="U26" s="96">
        <f t="shared" si="5"/>
        <v>110</v>
      </c>
      <c r="V26" s="95" t="str">
        <f t="shared" si="6"/>
        <v/>
      </c>
      <c r="W26" s="95">
        <f t="shared" si="7"/>
        <v>64</v>
      </c>
      <c r="X26" s="94" t="str">
        <f t="shared" si="8"/>
        <v>★1.0</v>
      </c>
      <c r="Z26" s="65">
        <v>1630</v>
      </c>
      <c r="AA26" s="65"/>
      <c r="AB26" s="64">
        <f t="shared" si="9"/>
        <v>25</v>
      </c>
      <c r="AC26" s="63">
        <f t="shared" si="10"/>
        <v>64</v>
      </c>
      <c r="AD26" s="63" t="str">
        <f t="shared" si="11"/>
        <v>★1.0</v>
      </c>
      <c r="AE26" s="64" t="str">
        <f t="shared" si="12"/>
        <v/>
      </c>
      <c r="AF26" s="63" t="str">
        <f t="shared" si="13"/>
        <v/>
      </c>
      <c r="AG26" s="63" t="str">
        <f t="shared" si="14"/>
        <v/>
      </c>
    </row>
    <row r="27" spans="1:33" ht="20">
      <c r="A27" s="90"/>
      <c r="B27" s="89"/>
      <c r="C27" s="88"/>
      <c r="D27" s="107" t="s">
        <v>107</v>
      </c>
      <c r="E27" s="106" t="s">
        <v>110</v>
      </c>
      <c r="F27" s="26" t="s">
        <v>102</v>
      </c>
      <c r="G27" s="26">
        <v>1.9970000000000001</v>
      </c>
      <c r="H27" s="26" t="s">
        <v>81</v>
      </c>
      <c r="I27" s="105" t="str">
        <f t="shared" si="0"/>
        <v>1,660</v>
      </c>
      <c r="J27" s="104">
        <v>5</v>
      </c>
      <c r="K27" s="103">
        <v>16.2</v>
      </c>
      <c r="L27" s="32">
        <v>159.64320987654321</v>
      </c>
      <c r="M27" s="102">
        <f t="shared" si="1"/>
        <v>13.5</v>
      </c>
      <c r="N27" s="101">
        <f t="shared" si="2"/>
        <v>17</v>
      </c>
      <c r="O27" s="100" t="str">
        <f t="shared" si="3"/>
        <v>24.7</v>
      </c>
      <c r="P27" s="98" t="s">
        <v>80</v>
      </c>
      <c r="Q27" s="99" t="s">
        <v>79</v>
      </c>
      <c r="R27" s="98" t="s">
        <v>78</v>
      </c>
      <c r="S27" s="97"/>
      <c r="T27" s="71" t="str">
        <f t="shared" si="4"/>
        <v xml:space="preserve"> </v>
      </c>
      <c r="U27" s="96">
        <f t="shared" si="5"/>
        <v>120</v>
      </c>
      <c r="V27" s="95" t="str">
        <f t="shared" si="6"/>
        <v/>
      </c>
      <c r="W27" s="95">
        <f t="shared" si="7"/>
        <v>65</v>
      </c>
      <c r="X27" s="94" t="str">
        <f t="shared" si="8"/>
        <v>★1.5</v>
      </c>
      <c r="Z27" s="65">
        <v>1660</v>
      </c>
      <c r="AA27" s="65"/>
      <c r="AB27" s="64">
        <f t="shared" si="9"/>
        <v>24.700000000000003</v>
      </c>
      <c r="AC27" s="63">
        <f t="shared" si="10"/>
        <v>65</v>
      </c>
      <c r="AD27" s="63" t="str">
        <f t="shared" si="11"/>
        <v>★1.5</v>
      </c>
      <c r="AE27" s="64" t="str">
        <f t="shared" si="12"/>
        <v/>
      </c>
      <c r="AF27" s="63" t="str">
        <f t="shared" si="13"/>
        <v/>
      </c>
      <c r="AG27" s="63" t="str">
        <f t="shared" si="14"/>
        <v/>
      </c>
    </row>
    <row r="28" spans="1:33" ht="20">
      <c r="A28" s="90"/>
      <c r="B28" s="89"/>
      <c r="C28" s="88"/>
      <c r="D28" s="107" t="s">
        <v>107</v>
      </c>
      <c r="E28" s="106" t="s">
        <v>109</v>
      </c>
      <c r="F28" s="26" t="s">
        <v>102</v>
      </c>
      <c r="G28" s="26">
        <v>1.9970000000000001</v>
      </c>
      <c r="H28" s="26" t="s">
        <v>81</v>
      </c>
      <c r="I28" s="105" t="str">
        <f t="shared" si="0"/>
        <v>1,690</v>
      </c>
      <c r="J28" s="104">
        <v>5</v>
      </c>
      <c r="K28" s="103">
        <v>16.2</v>
      </c>
      <c r="L28" s="32">
        <v>159.64320987654321</v>
      </c>
      <c r="M28" s="102">
        <f t="shared" si="1"/>
        <v>13.5</v>
      </c>
      <c r="N28" s="101">
        <f t="shared" si="2"/>
        <v>17</v>
      </c>
      <c r="O28" s="100" t="str">
        <f t="shared" si="3"/>
        <v>24.5</v>
      </c>
      <c r="P28" s="98" t="s">
        <v>80</v>
      </c>
      <c r="Q28" s="99" t="s">
        <v>79</v>
      </c>
      <c r="R28" s="98" t="s">
        <v>78</v>
      </c>
      <c r="S28" s="97"/>
      <c r="T28" s="71" t="str">
        <f t="shared" si="4"/>
        <v xml:space="preserve"> </v>
      </c>
      <c r="U28" s="96">
        <f t="shared" si="5"/>
        <v>120</v>
      </c>
      <c r="V28" s="95" t="str">
        <f t="shared" si="6"/>
        <v/>
      </c>
      <c r="W28" s="95">
        <f t="shared" si="7"/>
        <v>66</v>
      </c>
      <c r="X28" s="94" t="str">
        <f t="shared" si="8"/>
        <v>★1.5</v>
      </c>
      <c r="Z28" s="65">
        <v>1690</v>
      </c>
      <c r="AA28" s="65"/>
      <c r="AB28" s="64">
        <f t="shared" si="9"/>
        <v>24.5</v>
      </c>
      <c r="AC28" s="63">
        <f t="shared" si="10"/>
        <v>66</v>
      </c>
      <c r="AD28" s="63" t="str">
        <f t="shared" si="11"/>
        <v>★1.5</v>
      </c>
      <c r="AE28" s="64" t="str">
        <f t="shared" si="12"/>
        <v/>
      </c>
      <c r="AF28" s="63" t="str">
        <f t="shared" si="13"/>
        <v/>
      </c>
      <c r="AG28" s="63" t="str">
        <f t="shared" si="14"/>
        <v/>
      </c>
    </row>
    <row r="29" spans="1:33" ht="20">
      <c r="A29" s="90"/>
      <c r="B29" s="89"/>
      <c r="C29" s="88"/>
      <c r="D29" s="107" t="s">
        <v>107</v>
      </c>
      <c r="E29" s="106" t="s">
        <v>108</v>
      </c>
      <c r="F29" s="26" t="s">
        <v>102</v>
      </c>
      <c r="G29" s="26">
        <v>1.9970000000000001</v>
      </c>
      <c r="H29" s="26" t="s">
        <v>81</v>
      </c>
      <c r="I29" s="105" t="str">
        <f t="shared" si="0"/>
        <v>1,670</v>
      </c>
      <c r="J29" s="104">
        <v>5</v>
      </c>
      <c r="K29" s="103">
        <v>16.2</v>
      </c>
      <c r="L29" s="32">
        <v>159.64320987654321</v>
      </c>
      <c r="M29" s="102">
        <f t="shared" si="1"/>
        <v>13.5</v>
      </c>
      <c r="N29" s="101">
        <f t="shared" si="2"/>
        <v>17</v>
      </c>
      <c r="O29" s="100" t="str">
        <f t="shared" si="3"/>
        <v>24.6</v>
      </c>
      <c r="P29" s="98" t="s">
        <v>80</v>
      </c>
      <c r="Q29" s="99" t="s">
        <v>79</v>
      </c>
      <c r="R29" s="98" t="s">
        <v>78</v>
      </c>
      <c r="S29" s="97"/>
      <c r="T29" s="71" t="str">
        <f t="shared" si="4"/>
        <v xml:space="preserve"> </v>
      </c>
      <c r="U29" s="96">
        <f t="shared" si="5"/>
        <v>120</v>
      </c>
      <c r="V29" s="95" t="str">
        <f t="shared" si="6"/>
        <v/>
      </c>
      <c r="W29" s="95">
        <f t="shared" si="7"/>
        <v>65</v>
      </c>
      <c r="X29" s="94" t="str">
        <f t="shared" si="8"/>
        <v>★1.5</v>
      </c>
      <c r="Z29" s="65">
        <v>1670</v>
      </c>
      <c r="AA29" s="65"/>
      <c r="AB29" s="64">
        <f t="shared" si="9"/>
        <v>24.6</v>
      </c>
      <c r="AC29" s="63">
        <f t="shared" si="10"/>
        <v>65</v>
      </c>
      <c r="AD29" s="63" t="str">
        <f t="shared" si="11"/>
        <v>★1.5</v>
      </c>
      <c r="AE29" s="64" t="str">
        <f t="shared" si="12"/>
        <v/>
      </c>
      <c r="AF29" s="63" t="str">
        <f t="shared" si="13"/>
        <v/>
      </c>
      <c r="AG29" s="63" t="str">
        <f t="shared" si="14"/>
        <v/>
      </c>
    </row>
    <row r="30" spans="1:33" ht="20">
      <c r="A30" s="90"/>
      <c r="B30" s="86"/>
      <c r="C30" s="85"/>
      <c r="D30" s="107" t="s">
        <v>107</v>
      </c>
      <c r="E30" s="106" t="s">
        <v>106</v>
      </c>
      <c r="F30" s="26" t="s">
        <v>102</v>
      </c>
      <c r="G30" s="26">
        <v>1.9970000000000001</v>
      </c>
      <c r="H30" s="26" t="s">
        <v>81</v>
      </c>
      <c r="I30" s="105" t="str">
        <f t="shared" si="0"/>
        <v>1,700</v>
      </c>
      <c r="J30" s="104">
        <v>5</v>
      </c>
      <c r="K30" s="103">
        <v>16.2</v>
      </c>
      <c r="L30" s="32">
        <v>159.64320987654321</v>
      </c>
      <c r="M30" s="102">
        <f t="shared" si="1"/>
        <v>13.5</v>
      </c>
      <c r="N30" s="101">
        <f t="shared" si="2"/>
        <v>17</v>
      </c>
      <c r="O30" s="100" t="str">
        <f t="shared" si="3"/>
        <v>24.4</v>
      </c>
      <c r="P30" s="98" t="s">
        <v>80</v>
      </c>
      <c r="Q30" s="99" t="s">
        <v>79</v>
      </c>
      <c r="R30" s="98" t="s">
        <v>78</v>
      </c>
      <c r="S30" s="97"/>
      <c r="T30" s="71" t="str">
        <f t="shared" si="4"/>
        <v xml:space="preserve"> </v>
      </c>
      <c r="U30" s="96">
        <f t="shared" si="5"/>
        <v>120</v>
      </c>
      <c r="V30" s="95" t="str">
        <f t="shared" si="6"/>
        <v/>
      </c>
      <c r="W30" s="95">
        <f t="shared" si="7"/>
        <v>66</v>
      </c>
      <c r="X30" s="94" t="str">
        <f t="shared" si="8"/>
        <v>★1.5</v>
      </c>
      <c r="Z30" s="65">
        <v>1700</v>
      </c>
      <c r="AA30" s="65"/>
      <c r="AB30" s="64">
        <f t="shared" si="9"/>
        <v>24.400000000000002</v>
      </c>
      <c r="AC30" s="63">
        <f t="shared" si="10"/>
        <v>66</v>
      </c>
      <c r="AD30" s="63" t="str">
        <f t="shared" si="11"/>
        <v>★1.5</v>
      </c>
      <c r="AE30" s="64" t="str">
        <f t="shared" si="12"/>
        <v/>
      </c>
      <c r="AF30" s="63" t="str">
        <f t="shared" si="13"/>
        <v/>
      </c>
      <c r="AG30" s="63" t="str">
        <f t="shared" si="14"/>
        <v/>
      </c>
    </row>
    <row r="31" spans="1:33" ht="20">
      <c r="A31" s="90"/>
      <c r="B31" s="89"/>
      <c r="C31" s="88">
        <v>5008</v>
      </c>
      <c r="D31" s="107" t="s">
        <v>104</v>
      </c>
      <c r="E31" s="106" t="s">
        <v>105</v>
      </c>
      <c r="F31" s="26" t="s">
        <v>102</v>
      </c>
      <c r="G31" s="26">
        <v>1.9970000000000001</v>
      </c>
      <c r="H31" s="26" t="s">
        <v>81</v>
      </c>
      <c r="I31" s="105" t="str">
        <f t="shared" si="0"/>
        <v>1,690</v>
      </c>
      <c r="J31" s="104">
        <v>7</v>
      </c>
      <c r="K31" s="103">
        <v>16.600000000000001</v>
      </c>
      <c r="L31" s="32">
        <v>155.79638554216865</v>
      </c>
      <c r="M31" s="102">
        <f t="shared" si="1"/>
        <v>13.5</v>
      </c>
      <c r="N31" s="101">
        <f t="shared" si="2"/>
        <v>17</v>
      </c>
      <c r="O31" s="100" t="str">
        <f t="shared" si="3"/>
        <v>24.5</v>
      </c>
      <c r="P31" s="98" t="s">
        <v>80</v>
      </c>
      <c r="Q31" s="99" t="s">
        <v>79</v>
      </c>
      <c r="R31" s="98" t="s">
        <v>78</v>
      </c>
      <c r="S31" s="97"/>
      <c r="T31" s="71" t="str">
        <f t="shared" si="4"/>
        <v xml:space="preserve"> </v>
      </c>
      <c r="U31" s="96">
        <f t="shared" si="5"/>
        <v>122</v>
      </c>
      <c r="V31" s="95" t="str">
        <f t="shared" si="6"/>
        <v/>
      </c>
      <c r="W31" s="95">
        <f t="shared" si="7"/>
        <v>67</v>
      </c>
      <c r="X31" s="94" t="str">
        <f t="shared" si="8"/>
        <v>★1.5</v>
      </c>
      <c r="Z31" s="65">
        <v>1690</v>
      </c>
      <c r="AA31" s="65"/>
      <c r="AB31" s="64">
        <f t="shared" si="9"/>
        <v>24.5</v>
      </c>
      <c r="AC31" s="63">
        <f t="shared" si="10"/>
        <v>67</v>
      </c>
      <c r="AD31" s="63" t="str">
        <f t="shared" si="11"/>
        <v>★1.5</v>
      </c>
      <c r="AE31" s="64" t="str">
        <f t="shared" si="12"/>
        <v/>
      </c>
      <c r="AF31" s="63" t="str">
        <f t="shared" si="13"/>
        <v/>
      </c>
      <c r="AG31" s="63" t="str">
        <f t="shared" si="14"/>
        <v/>
      </c>
    </row>
    <row r="32" spans="1:33" ht="20">
      <c r="A32" s="90"/>
      <c r="B32" s="89"/>
      <c r="C32" s="88"/>
      <c r="D32" s="107" t="s">
        <v>104</v>
      </c>
      <c r="E32" s="106" t="s">
        <v>103</v>
      </c>
      <c r="F32" s="26" t="s">
        <v>102</v>
      </c>
      <c r="G32" s="26">
        <v>1.9970000000000001</v>
      </c>
      <c r="H32" s="26" t="s">
        <v>81</v>
      </c>
      <c r="I32" s="105" t="str">
        <f t="shared" si="0"/>
        <v>1,720</v>
      </c>
      <c r="J32" s="104">
        <v>7</v>
      </c>
      <c r="K32" s="103">
        <v>16.600000000000001</v>
      </c>
      <c r="L32" s="32">
        <v>155.79638554216865</v>
      </c>
      <c r="M32" s="102">
        <f t="shared" si="1"/>
        <v>13.5</v>
      </c>
      <c r="N32" s="101">
        <f t="shared" si="2"/>
        <v>17</v>
      </c>
      <c r="O32" s="100" t="str">
        <f t="shared" si="3"/>
        <v>24.1</v>
      </c>
      <c r="P32" s="98" t="s">
        <v>80</v>
      </c>
      <c r="Q32" s="99" t="s">
        <v>79</v>
      </c>
      <c r="R32" s="98" t="s">
        <v>78</v>
      </c>
      <c r="S32" s="97"/>
      <c r="T32" s="71" t="str">
        <f t="shared" si="4"/>
        <v xml:space="preserve"> </v>
      </c>
      <c r="U32" s="96">
        <f t="shared" si="5"/>
        <v>122</v>
      </c>
      <c r="V32" s="95" t="str">
        <f t="shared" si="6"/>
        <v/>
      </c>
      <c r="W32" s="95">
        <f t="shared" si="7"/>
        <v>68</v>
      </c>
      <c r="X32" s="94" t="str">
        <f t="shared" si="8"/>
        <v>★1.5</v>
      </c>
      <c r="Z32" s="65">
        <v>1720</v>
      </c>
      <c r="AA32" s="65"/>
      <c r="AB32" s="64">
        <f t="shared" si="9"/>
        <v>24.1</v>
      </c>
      <c r="AC32" s="63">
        <f t="shared" si="10"/>
        <v>68</v>
      </c>
      <c r="AD32" s="63" t="str">
        <f t="shared" si="11"/>
        <v>★1.5</v>
      </c>
      <c r="AE32" s="64" t="str">
        <f t="shared" si="12"/>
        <v/>
      </c>
      <c r="AF32" s="63" t="str">
        <f t="shared" si="13"/>
        <v/>
      </c>
      <c r="AG32" s="63" t="str">
        <f t="shared" si="14"/>
        <v/>
      </c>
    </row>
    <row r="33" spans="1:33" ht="20">
      <c r="A33" s="90"/>
      <c r="B33" s="109"/>
      <c r="C33" s="108" t="s">
        <v>101</v>
      </c>
      <c r="D33" s="107" t="s">
        <v>88</v>
      </c>
      <c r="E33" s="106" t="s">
        <v>100</v>
      </c>
      <c r="F33" s="26" t="s">
        <v>82</v>
      </c>
      <c r="G33" s="26">
        <v>1.498</v>
      </c>
      <c r="H33" s="26" t="s">
        <v>81</v>
      </c>
      <c r="I33" s="105" t="str">
        <f t="shared" si="0"/>
        <v>1,600</v>
      </c>
      <c r="J33" s="104">
        <v>5</v>
      </c>
      <c r="K33" s="103">
        <v>18.2</v>
      </c>
      <c r="L33" s="32">
        <v>142.1</v>
      </c>
      <c r="M33" s="102">
        <f t="shared" si="1"/>
        <v>14.6</v>
      </c>
      <c r="N33" s="101">
        <f t="shared" si="2"/>
        <v>18.200000000000003</v>
      </c>
      <c r="O33" s="100" t="str">
        <f t="shared" si="3"/>
        <v>25.3</v>
      </c>
      <c r="P33" s="98" t="s">
        <v>80</v>
      </c>
      <c r="Q33" s="99" t="s">
        <v>79</v>
      </c>
      <c r="R33" s="98" t="s">
        <v>78</v>
      </c>
      <c r="S33" s="97"/>
      <c r="T33" s="71" t="str">
        <f t="shared" si="4"/>
        <v xml:space="preserve"> </v>
      </c>
      <c r="U33" s="96">
        <f t="shared" si="5"/>
        <v>124</v>
      </c>
      <c r="V33" s="95">
        <f t="shared" si="6"/>
        <v>100</v>
      </c>
      <c r="W33" s="95">
        <f t="shared" si="7"/>
        <v>71</v>
      </c>
      <c r="X33" s="94" t="str">
        <f t="shared" si="8"/>
        <v>★2.0</v>
      </c>
      <c r="Z33" s="65">
        <v>1600</v>
      </c>
      <c r="AA33" s="65"/>
      <c r="AB33" s="64">
        <f t="shared" si="9"/>
        <v>25.3</v>
      </c>
      <c r="AC33" s="63">
        <f t="shared" si="10"/>
        <v>71</v>
      </c>
      <c r="AD33" s="63" t="str">
        <f t="shared" si="11"/>
        <v>★2.0</v>
      </c>
      <c r="AE33" s="64" t="str">
        <f t="shared" si="12"/>
        <v/>
      </c>
      <c r="AF33" s="63" t="str">
        <f t="shared" si="13"/>
        <v/>
      </c>
      <c r="AG33" s="63" t="str">
        <f t="shared" si="14"/>
        <v/>
      </c>
    </row>
    <row r="34" spans="1:33" ht="20">
      <c r="A34" s="90"/>
      <c r="B34" s="89"/>
      <c r="C34" s="93"/>
      <c r="D34" s="107" t="s">
        <v>88</v>
      </c>
      <c r="E34" s="106" t="s">
        <v>99</v>
      </c>
      <c r="F34" s="26" t="s">
        <v>82</v>
      </c>
      <c r="G34" s="26">
        <v>1.498</v>
      </c>
      <c r="H34" s="26" t="s">
        <v>81</v>
      </c>
      <c r="I34" s="105" t="str">
        <f t="shared" si="0"/>
        <v>1,620</v>
      </c>
      <c r="J34" s="104">
        <v>5</v>
      </c>
      <c r="K34" s="103">
        <v>18.2</v>
      </c>
      <c r="L34" s="32">
        <v>142.1</v>
      </c>
      <c r="M34" s="102">
        <f t="shared" si="1"/>
        <v>14.6</v>
      </c>
      <c r="N34" s="101">
        <f t="shared" si="2"/>
        <v>18.200000000000003</v>
      </c>
      <c r="O34" s="100" t="str">
        <f t="shared" si="3"/>
        <v>25.1</v>
      </c>
      <c r="P34" s="98" t="s">
        <v>80</v>
      </c>
      <c r="Q34" s="99" t="s">
        <v>79</v>
      </c>
      <c r="R34" s="98" t="s">
        <v>78</v>
      </c>
      <c r="S34" s="97"/>
      <c r="T34" s="71" t="str">
        <f t="shared" si="4"/>
        <v xml:space="preserve"> </v>
      </c>
      <c r="U34" s="96">
        <f t="shared" si="5"/>
        <v>124</v>
      </c>
      <c r="V34" s="95">
        <f t="shared" si="6"/>
        <v>100</v>
      </c>
      <c r="W34" s="95">
        <f t="shared" si="7"/>
        <v>72</v>
      </c>
      <c r="X34" s="94" t="str">
        <f t="shared" si="8"/>
        <v>★2.0</v>
      </c>
      <c r="Z34" s="65">
        <v>1620</v>
      </c>
      <c r="AA34" s="65"/>
      <c r="AB34" s="64">
        <f t="shared" si="9"/>
        <v>25.1</v>
      </c>
      <c r="AC34" s="63">
        <f t="shared" si="10"/>
        <v>72</v>
      </c>
      <c r="AD34" s="63" t="str">
        <f t="shared" si="11"/>
        <v>★2.0</v>
      </c>
      <c r="AE34" s="64" t="str">
        <f t="shared" si="12"/>
        <v/>
      </c>
      <c r="AF34" s="63" t="str">
        <f t="shared" si="13"/>
        <v/>
      </c>
      <c r="AG34" s="63" t="str">
        <f t="shared" si="14"/>
        <v/>
      </c>
    </row>
    <row r="35" spans="1:33" ht="20">
      <c r="A35" s="90"/>
      <c r="B35" s="89"/>
      <c r="C35" s="93"/>
      <c r="D35" s="107" t="s">
        <v>88</v>
      </c>
      <c r="E35" s="106" t="s">
        <v>98</v>
      </c>
      <c r="F35" s="26" t="s">
        <v>82</v>
      </c>
      <c r="G35" s="26">
        <v>1.498</v>
      </c>
      <c r="H35" s="26" t="s">
        <v>81</v>
      </c>
      <c r="I35" s="105" t="str">
        <f t="shared" si="0"/>
        <v>1,630</v>
      </c>
      <c r="J35" s="104">
        <v>5</v>
      </c>
      <c r="K35" s="103">
        <v>18.2</v>
      </c>
      <c r="L35" s="32">
        <v>142.1</v>
      </c>
      <c r="M35" s="102">
        <f t="shared" si="1"/>
        <v>14.6</v>
      </c>
      <c r="N35" s="101">
        <f t="shared" si="2"/>
        <v>18.200000000000003</v>
      </c>
      <c r="O35" s="100" t="str">
        <f t="shared" si="3"/>
        <v>25.0</v>
      </c>
      <c r="P35" s="98" t="s">
        <v>80</v>
      </c>
      <c r="Q35" s="99" t="s">
        <v>79</v>
      </c>
      <c r="R35" s="98" t="s">
        <v>78</v>
      </c>
      <c r="S35" s="97"/>
      <c r="T35" s="71" t="str">
        <f t="shared" si="4"/>
        <v xml:space="preserve"> </v>
      </c>
      <c r="U35" s="96">
        <f t="shared" si="5"/>
        <v>124</v>
      </c>
      <c r="V35" s="95">
        <f t="shared" si="6"/>
        <v>100</v>
      </c>
      <c r="W35" s="95">
        <f t="shared" si="7"/>
        <v>72</v>
      </c>
      <c r="X35" s="94" t="str">
        <f t="shared" si="8"/>
        <v>★2.0</v>
      </c>
      <c r="Z35" s="65">
        <v>1630</v>
      </c>
      <c r="AA35" s="65"/>
      <c r="AB35" s="64">
        <f t="shared" si="9"/>
        <v>25</v>
      </c>
      <c r="AC35" s="63">
        <f t="shared" si="10"/>
        <v>72</v>
      </c>
      <c r="AD35" s="63" t="str">
        <f t="shared" si="11"/>
        <v>★2.0</v>
      </c>
      <c r="AE35" s="64" t="str">
        <f t="shared" si="12"/>
        <v/>
      </c>
      <c r="AF35" s="63" t="str">
        <f t="shared" si="13"/>
        <v/>
      </c>
      <c r="AG35" s="63" t="str">
        <f t="shared" si="14"/>
        <v/>
      </c>
    </row>
    <row r="36" spans="1:33" ht="20">
      <c r="A36" s="90"/>
      <c r="B36" s="89"/>
      <c r="C36" s="93"/>
      <c r="D36" s="107" t="s">
        <v>88</v>
      </c>
      <c r="E36" s="106" t="s">
        <v>97</v>
      </c>
      <c r="F36" s="26" t="s">
        <v>82</v>
      </c>
      <c r="G36" s="26">
        <v>1.498</v>
      </c>
      <c r="H36" s="26" t="s">
        <v>81</v>
      </c>
      <c r="I36" s="105" t="str">
        <f t="shared" si="0"/>
        <v>1,650</v>
      </c>
      <c r="J36" s="104">
        <v>5</v>
      </c>
      <c r="K36" s="103">
        <v>18.2</v>
      </c>
      <c r="L36" s="32">
        <v>142.1</v>
      </c>
      <c r="M36" s="102">
        <f t="shared" si="1"/>
        <v>14.6</v>
      </c>
      <c r="N36" s="101">
        <f t="shared" si="2"/>
        <v>18.200000000000003</v>
      </c>
      <c r="O36" s="100" t="str">
        <f t="shared" si="3"/>
        <v>24.8</v>
      </c>
      <c r="P36" s="98" t="s">
        <v>80</v>
      </c>
      <c r="Q36" s="99" t="s">
        <v>79</v>
      </c>
      <c r="R36" s="98" t="s">
        <v>78</v>
      </c>
      <c r="S36" s="97"/>
      <c r="T36" s="71" t="str">
        <f t="shared" si="4"/>
        <v xml:space="preserve"> </v>
      </c>
      <c r="U36" s="96">
        <f t="shared" si="5"/>
        <v>124</v>
      </c>
      <c r="V36" s="95">
        <f t="shared" si="6"/>
        <v>100</v>
      </c>
      <c r="W36" s="95">
        <f t="shared" si="7"/>
        <v>73</v>
      </c>
      <c r="X36" s="94" t="str">
        <f t="shared" si="8"/>
        <v>★2.0</v>
      </c>
      <c r="Z36" s="65">
        <v>1650</v>
      </c>
      <c r="AA36" s="65"/>
      <c r="AB36" s="64">
        <f t="shared" si="9"/>
        <v>24.8</v>
      </c>
      <c r="AC36" s="63">
        <f t="shared" si="10"/>
        <v>73</v>
      </c>
      <c r="AD36" s="63" t="str">
        <f t="shared" si="11"/>
        <v>★2.0</v>
      </c>
      <c r="AE36" s="64" t="str">
        <f t="shared" si="12"/>
        <v/>
      </c>
      <c r="AF36" s="63" t="str">
        <f t="shared" si="13"/>
        <v/>
      </c>
      <c r="AG36" s="63" t="str">
        <f t="shared" si="14"/>
        <v/>
      </c>
    </row>
    <row r="37" spans="1:33" ht="20">
      <c r="A37" s="90"/>
      <c r="B37" s="89"/>
      <c r="C37" s="93"/>
      <c r="D37" s="107" t="s">
        <v>88</v>
      </c>
      <c r="E37" s="106">
        <v>1001</v>
      </c>
      <c r="F37" s="26" t="s">
        <v>82</v>
      </c>
      <c r="G37" s="26">
        <v>1.498</v>
      </c>
      <c r="H37" s="26" t="s">
        <v>81</v>
      </c>
      <c r="I37" s="105" t="str">
        <f t="shared" si="0"/>
        <v>1,650</v>
      </c>
      <c r="J37" s="104">
        <v>7</v>
      </c>
      <c r="K37" s="103">
        <v>18.2</v>
      </c>
      <c r="L37" s="32">
        <v>142.1</v>
      </c>
      <c r="M37" s="102">
        <f t="shared" si="1"/>
        <v>14.6</v>
      </c>
      <c r="N37" s="101">
        <f t="shared" si="2"/>
        <v>18.200000000000003</v>
      </c>
      <c r="O37" s="100" t="str">
        <f t="shared" si="3"/>
        <v>24.8</v>
      </c>
      <c r="P37" s="98" t="s">
        <v>80</v>
      </c>
      <c r="Q37" s="99" t="s">
        <v>79</v>
      </c>
      <c r="R37" s="98" t="s">
        <v>78</v>
      </c>
      <c r="S37" s="97"/>
      <c r="T37" s="71" t="str">
        <f t="shared" si="4"/>
        <v xml:space="preserve"> </v>
      </c>
      <c r="U37" s="96">
        <f t="shared" si="5"/>
        <v>124</v>
      </c>
      <c r="V37" s="95">
        <f t="shared" si="6"/>
        <v>100</v>
      </c>
      <c r="W37" s="95">
        <f t="shared" si="7"/>
        <v>73</v>
      </c>
      <c r="X37" s="94" t="str">
        <f t="shared" si="8"/>
        <v>★2.0</v>
      </c>
      <c r="Z37" s="65">
        <v>1650</v>
      </c>
      <c r="AA37" s="65"/>
      <c r="AB37" s="64">
        <f t="shared" si="9"/>
        <v>24.8</v>
      </c>
      <c r="AC37" s="63">
        <f t="shared" si="10"/>
        <v>73</v>
      </c>
      <c r="AD37" s="63" t="str">
        <f t="shared" si="11"/>
        <v>★2.0</v>
      </c>
      <c r="AE37" s="64" t="str">
        <f t="shared" si="12"/>
        <v/>
      </c>
      <c r="AF37" s="63" t="str">
        <f t="shared" si="13"/>
        <v/>
      </c>
      <c r="AG37" s="63" t="str">
        <f t="shared" si="14"/>
        <v/>
      </c>
    </row>
    <row r="38" spans="1:33" ht="20">
      <c r="A38" s="90"/>
      <c r="B38" s="89"/>
      <c r="C38" s="93"/>
      <c r="D38" s="107" t="s">
        <v>88</v>
      </c>
      <c r="E38" s="106" t="s">
        <v>96</v>
      </c>
      <c r="F38" s="26" t="s">
        <v>82</v>
      </c>
      <c r="G38" s="26">
        <v>1.498</v>
      </c>
      <c r="H38" s="26" t="s">
        <v>81</v>
      </c>
      <c r="I38" s="105" t="str">
        <f t="shared" si="0"/>
        <v>1,670</v>
      </c>
      <c r="J38" s="104">
        <v>7</v>
      </c>
      <c r="K38" s="103">
        <v>18.2</v>
      </c>
      <c r="L38" s="32">
        <v>142.1</v>
      </c>
      <c r="M38" s="102">
        <f t="shared" si="1"/>
        <v>13.5</v>
      </c>
      <c r="N38" s="101">
        <f t="shared" si="2"/>
        <v>17</v>
      </c>
      <c r="O38" s="100" t="str">
        <f t="shared" si="3"/>
        <v>24.6</v>
      </c>
      <c r="P38" s="98" t="s">
        <v>80</v>
      </c>
      <c r="Q38" s="99" t="s">
        <v>79</v>
      </c>
      <c r="R38" s="98" t="s">
        <v>78</v>
      </c>
      <c r="S38" s="97"/>
      <c r="T38" s="71" t="str">
        <f t="shared" si="4"/>
        <v xml:space="preserve"> </v>
      </c>
      <c r="U38" s="96">
        <f t="shared" si="5"/>
        <v>134</v>
      </c>
      <c r="V38" s="95">
        <f t="shared" si="6"/>
        <v>107</v>
      </c>
      <c r="W38" s="95">
        <f t="shared" si="7"/>
        <v>73</v>
      </c>
      <c r="X38" s="94" t="str">
        <f t="shared" si="8"/>
        <v>★2.0</v>
      </c>
      <c r="Z38" s="65">
        <v>1670</v>
      </c>
      <c r="AA38" s="65"/>
      <c r="AB38" s="64">
        <f t="shared" si="9"/>
        <v>24.6</v>
      </c>
      <c r="AC38" s="63">
        <f t="shared" si="10"/>
        <v>73</v>
      </c>
      <c r="AD38" s="63" t="str">
        <f t="shared" si="11"/>
        <v>★2.0</v>
      </c>
      <c r="AE38" s="64" t="str">
        <f t="shared" si="12"/>
        <v/>
      </c>
      <c r="AF38" s="63" t="str">
        <f t="shared" si="13"/>
        <v/>
      </c>
      <c r="AG38" s="63" t="str">
        <f t="shared" si="14"/>
        <v/>
      </c>
    </row>
    <row r="39" spans="1:33" ht="20">
      <c r="A39" s="90"/>
      <c r="B39" s="89"/>
      <c r="C39" s="93"/>
      <c r="D39" s="107" t="s">
        <v>88</v>
      </c>
      <c r="E39" s="106" t="s">
        <v>95</v>
      </c>
      <c r="F39" s="26" t="s">
        <v>82</v>
      </c>
      <c r="G39" s="26">
        <v>1.498</v>
      </c>
      <c r="H39" s="26" t="s">
        <v>81</v>
      </c>
      <c r="I39" s="105" t="str">
        <f t="shared" si="0"/>
        <v>1,680</v>
      </c>
      <c r="J39" s="104">
        <v>7</v>
      </c>
      <c r="K39" s="103">
        <v>18.2</v>
      </c>
      <c r="L39" s="32">
        <v>142.1</v>
      </c>
      <c r="M39" s="102">
        <f t="shared" si="1"/>
        <v>13.5</v>
      </c>
      <c r="N39" s="101">
        <f t="shared" si="2"/>
        <v>17</v>
      </c>
      <c r="O39" s="100" t="str">
        <f t="shared" si="3"/>
        <v>24.5</v>
      </c>
      <c r="P39" s="98" t="s">
        <v>80</v>
      </c>
      <c r="Q39" s="99" t="s">
        <v>79</v>
      </c>
      <c r="R39" s="98" t="s">
        <v>78</v>
      </c>
      <c r="S39" s="97"/>
      <c r="T39" s="71" t="str">
        <f t="shared" si="4"/>
        <v xml:space="preserve"> </v>
      </c>
      <c r="U39" s="96">
        <f t="shared" si="5"/>
        <v>134</v>
      </c>
      <c r="V39" s="95">
        <f t="shared" si="6"/>
        <v>107</v>
      </c>
      <c r="W39" s="95">
        <f t="shared" si="7"/>
        <v>74</v>
      </c>
      <c r="X39" s="94" t="str">
        <f t="shared" si="8"/>
        <v>★2.0</v>
      </c>
      <c r="Z39" s="65">
        <v>1680</v>
      </c>
      <c r="AA39" s="65"/>
      <c r="AB39" s="64">
        <f t="shared" si="9"/>
        <v>24.5</v>
      </c>
      <c r="AC39" s="63">
        <f t="shared" si="10"/>
        <v>74</v>
      </c>
      <c r="AD39" s="63" t="str">
        <f t="shared" si="11"/>
        <v>★2.0</v>
      </c>
      <c r="AE39" s="64" t="str">
        <f t="shared" si="12"/>
        <v/>
      </c>
      <c r="AF39" s="63" t="str">
        <f t="shared" si="13"/>
        <v/>
      </c>
      <c r="AG39" s="63" t="str">
        <f t="shared" si="14"/>
        <v/>
      </c>
    </row>
    <row r="40" spans="1:33" ht="20">
      <c r="A40" s="90"/>
      <c r="B40" s="89"/>
      <c r="C40" s="93"/>
      <c r="D40" s="107" t="s">
        <v>88</v>
      </c>
      <c r="E40" s="106" t="s">
        <v>94</v>
      </c>
      <c r="F40" s="26" t="s">
        <v>82</v>
      </c>
      <c r="G40" s="26">
        <v>1.498</v>
      </c>
      <c r="H40" s="26" t="s">
        <v>81</v>
      </c>
      <c r="I40" s="105" t="str">
        <f t="shared" si="0"/>
        <v>1,700</v>
      </c>
      <c r="J40" s="104">
        <v>7</v>
      </c>
      <c r="K40" s="103">
        <v>18.2</v>
      </c>
      <c r="L40" s="32">
        <v>142.1</v>
      </c>
      <c r="M40" s="102">
        <f t="shared" si="1"/>
        <v>13.5</v>
      </c>
      <c r="N40" s="101">
        <f t="shared" si="2"/>
        <v>17</v>
      </c>
      <c r="O40" s="100" t="str">
        <f t="shared" si="3"/>
        <v>24.4</v>
      </c>
      <c r="P40" s="98" t="s">
        <v>80</v>
      </c>
      <c r="Q40" s="99" t="s">
        <v>79</v>
      </c>
      <c r="R40" s="98" t="s">
        <v>78</v>
      </c>
      <c r="S40" s="97"/>
      <c r="T40" s="71" t="str">
        <f t="shared" si="4"/>
        <v xml:space="preserve"> </v>
      </c>
      <c r="U40" s="96">
        <f t="shared" si="5"/>
        <v>134</v>
      </c>
      <c r="V40" s="95">
        <f t="shared" si="6"/>
        <v>107</v>
      </c>
      <c r="W40" s="95">
        <f t="shared" si="7"/>
        <v>74</v>
      </c>
      <c r="X40" s="94" t="str">
        <f t="shared" si="8"/>
        <v>★2.0</v>
      </c>
      <c r="Z40" s="65">
        <v>1700</v>
      </c>
      <c r="AA40" s="65"/>
      <c r="AB40" s="64">
        <f t="shared" si="9"/>
        <v>24.400000000000002</v>
      </c>
      <c r="AC40" s="63">
        <f t="shared" si="10"/>
        <v>74</v>
      </c>
      <c r="AD40" s="63" t="str">
        <f t="shared" si="11"/>
        <v>★2.0</v>
      </c>
      <c r="AE40" s="64" t="str">
        <f t="shared" si="12"/>
        <v/>
      </c>
      <c r="AF40" s="63" t="str">
        <f t="shared" si="13"/>
        <v/>
      </c>
      <c r="AG40" s="63" t="str">
        <f t="shared" si="14"/>
        <v/>
      </c>
    </row>
    <row r="41" spans="1:33" ht="20">
      <c r="A41" s="90"/>
      <c r="B41" s="89"/>
      <c r="C41" s="93"/>
      <c r="D41" s="107" t="s">
        <v>88</v>
      </c>
      <c r="E41" s="106" t="s">
        <v>93</v>
      </c>
      <c r="F41" s="26" t="s">
        <v>82</v>
      </c>
      <c r="G41" s="26">
        <v>1.498</v>
      </c>
      <c r="H41" s="26" t="s">
        <v>81</v>
      </c>
      <c r="I41" s="105" t="str">
        <f t="shared" si="0"/>
        <v>1,730</v>
      </c>
      <c r="J41" s="104">
        <v>7</v>
      </c>
      <c r="K41" s="103">
        <v>18.2</v>
      </c>
      <c r="L41" s="32">
        <v>142.1</v>
      </c>
      <c r="M41" s="102">
        <f t="shared" si="1"/>
        <v>13.5</v>
      </c>
      <c r="N41" s="101">
        <f t="shared" si="2"/>
        <v>17</v>
      </c>
      <c r="O41" s="100" t="str">
        <f t="shared" si="3"/>
        <v>24.0</v>
      </c>
      <c r="P41" s="98" t="s">
        <v>80</v>
      </c>
      <c r="Q41" s="99" t="s">
        <v>79</v>
      </c>
      <c r="R41" s="98" t="s">
        <v>78</v>
      </c>
      <c r="S41" s="97"/>
      <c r="T41" s="71" t="str">
        <f t="shared" si="4"/>
        <v xml:space="preserve"> </v>
      </c>
      <c r="U41" s="96">
        <f t="shared" si="5"/>
        <v>134</v>
      </c>
      <c r="V41" s="95">
        <f t="shared" si="6"/>
        <v>107</v>
      </c>
      <c r="W41" s="95">
        <f t="shared" si="7"/>
        <v>75</v>
      </c>
      <c r="X41" s="94" t="str">
        <f t="shared" si="8"/>
        <v>★2.5</v>
      </c>
      <c r="Z41" s="65">
        <v>1730</v>
      </c>
      <c r="AA41" s="65"/>
      <c r="AB41" s="64">
        <f t="shared" si="9"/>
        <v>24</v>
      </c>
      <c r="AC41" s="63">
        <f t="shared" si="10"/>
        <v>75</v>
      </c>
      <c r="AD41" s="63" t="str">
        <f t="shared" si="11"/>
        <v>★2.5</v>
      </c>
      <c r="AE41" s="64" t="str">
        <f t="shared" si="12"/>
        <v/>
      </c>
      <c r="AF41" s="63" t="str">
        <f t="shared" si="13"/>
        <v/>
      </c>
      <c r="AG41" s="63" t="str">
        <f t="shared" si="14"/>
        <v/>
      </c>
    </row>
    <row r="42" spans="1:33" ht="20">
      <c r="A42" s="90"/>
      <c r="B42" s="89"/>
      <c r="C42" s="93"/>
      <c r="D42" s="84" t="s">
        <v>88</v>
      </c>
      <c r="E42" s="83" t="s">
        <v>92</v>
      </c>
      <c r="F42" s="82" t="s">
        <v>82</v>
      </c>
      <c r="G42" s="82">
        <v>1.498</v>
      </c>
      <c r="H42" s="82" t="s">
        <v>81</v>
      </c>
      <c r="I42" s="81" t="str">
        <f t="shared" si="0"/>
        <v>1,600</v>
      </c>
      <c r="J42" s="80">
        <v>5</v>
      </c>
      <c r="K42" s="79">
        <v>18.100000000000001</v>
      </c>
      <c r="L42" s="78">
        <v>142.88508287292817</v>
      </c>
      <c r="M42" s="77">
        <f t="shared" si="1"/>
        <v>14.6</v>
      </c>
      <c r="N42" s="76">
        <f t="shared" si="2"/>
        <v>18.200000000000003</v>
      </c>
      <c r="O42" s="75" t="str">
        <f t="shared" si="3"/>
        <v>25.3</v>
      </c>
      <c r="P42" s="73" t="s">
        <v>80</v>
      </c>
      <c r="Q42" s="74" t="s">
        <v>79</v>
      </c>
      <c r="R42" s="73" t="s">
        <v>78</v>
      </c>
      <c r="S42" s="72"/>
      <c r="T42" s="71" t="str">
        <f t="shared" si="4"/>
        <v xml:space="preserve"> </v>
      </c>
      <c r="U42" s="70">
        <f t="shared" si="5"/>
        <v>123</v>
      </c>
      <c r="V42" s="69" t="str">
        <f t="shared" si="6"/>
        <v/>
      </c>
      <c r="W42" s="69">
        <f t="shared" si="7"/>
        <v>71</v>
      </c>
      <c r="X42" s="68" t="str">
        <f t="shared" si="8"/>
        <v>★2.0</v>
      </c>
      <c r="Y42" s="67"/>
      <c r="Z42" s="66">
        <v>1600</v>
      </c>
      <c r="AA42" s="65"/>
      <c r="AB42" s="64">
        <f t="shared" si="9"/>
        <v>25.3</v>
      </c>
      <c r="AC42" s="63">
        <f t="shared" si="10"/>
        <v>71</v>
      </c>
      <c r="AD42" s="63" t="str">
        <f t="shared" si="11"/>
        <v>★2.0</v>
      </c>
      <c r="AE42" s="64" t="str">
        <f t="shared" si="12"/>
        <v/>
      </c>
      <c r="AF42" s="63" t="str">
        <f t="shared" si="13"/>
        <v/>
      </c>
      <c r="AG42" s="63" t="str">
        <f t="shared" si="14"/>
        <v/>
      </c>
    </row>
    <row r="43" spans="1:33" ht="20">
      <c r="A43" s="90"/>
      <c r="B43" s="89"/>
      <c r="C43" s="93"/>
      <c r="D43" s="84" t="s">
        <v>88</v>
      </c>
      <c r="E43" s="83" t="s">
        <v>91</v>
      </c>
      <c r="F43" s="82" t="s">
        <v>82</v>
      </c>
      <c r="G43" s="82">
        <v>1.498</v>
      </c>
      <c r="H43" s="82" t="s">
        <v>81</v>
      </c>
      <c r="I43" s="81" t="str">
        <f t="shared" si="0"/>
        <v>1,620</v>
      </c>
      <c r="J43" s="80">
        <v>5</v>
      </c>
      <c r="K43" s="79">
        <v>18.100000000000001</v>
      </c>
      <c r="L43" s="78">
        <v>142.88508287292817</v>
      </c>
      <c r="M43" s="77">
        <f t="shared" si="1"/>
        <v>14.6</v>
      </c>
      <c r="N43" s="76">
        <f t="shared" si="2"/>
        <v>18.200000000000003</v>
      </c>
      <c r="O43" s="75" t="str">
        <f t="shared" si="3"/>
        <v>25.1</v>
      </c>
      <c r="P43" s="73" t="s">
        <v>80</v>
      </c>
      <c r="Q43" s="74" t="s">
        <v>79</v>
      </c>
      <c r="R43" s="73" t="s">
        <v>78</v>
      </c>
      <c r="S43" s="72"/>
      <c r="T43" s="71" t="str">
        <f t="shared" si="4"/>
        <v xml:space="preserve"> </v>
      </c>
      <c r="U43" s="70">
        <f t="shared" si="5"/>
        <v>123</v>
      </c>
      <c r="V43" s="69" t="str">
        <f t="shared" si="6"/>
        <v/>
      </c>
      <c r="W43" s="69">
        <f t="shared" si="7"/>
        <v>72</v>
      </c>
      <c r="X43" s="68" t="str">
        <f t="shared" si="8"/>
        <v>★2.0</v>
      </c>
      <c r="Y43" s="67"/>
      <c r="Z43" s="66">
        <v>1620</v>
      </c>
      <c r="AA43" s="65"/>
      <c r="AB43" s="64">
        <f t="shared" si="9"/>
        <v>25.1</v>
      </c>
      <c r="AC43" s="63">
        <f t="shared" si="10"/>
        <v>72</v>
      </c>
      <c r="AD43" s="63" t="str">
        <f t="shared" si="11"/>
        <v>★2.0</v>
      </c>
      <c r="AE43" s="64" t="str">
        <f t="shared" si="12"/>
        <v/>
      </c>
      <c r="AF43" s="63" t="str">
        <f t="shared" si="13"/>
        <v/>
      </c>
      <c r="AG43" s="63" t="str">
        <f t="shared" si="14"/>
        <v/>
      </c>
    </row>
    <row r="44" spans="1:33" ht="20">
      <c r="A44" s="90"/>
      <c r="B44" s="89"/>
      <c r="C44" s="93"/>
      <c r="D44" s="84" t="s">
        <v>88</v>
      </c>
      <c r="E44" s="83" t="s">
        <v>90</v>
      </c>
      <c r="F44" s="82" t="s">
        <v>82</v>
      </c>
      <c r="G44" s="82">
        <v>1.498</v>
      </c>
      <c r="H44" s="82" t="s">
        <v>81</v>
      </c>
      <c r="I44" s="81" t="str">
        <f t="shared" si="0"/>
        <v>1,630</v>
      </c>
      <c r="J44" s="80">
        <v>5</v>
      </c>
      <c r="K44" s="79">
        <v>18.100000000000001</v>
      </c>
      <c r="L44" s="78">
        <v>142.88508287292817</v>
      </c>
      <c r="M44" s="77">
        <f t="shared" si="1"/>
        <v>14.6</v>
      </c>
      <c r="N44" s="76">
        <f t="shared" si="2"/>
        <v>18.200000000000003</v>
      </c>
      <c r="O44" s="75" t="str">
        <f t="shared" si="3"/>
        <v>25.0</v>
      </c>
      <c r="P44" s="73" t="s">
        <v>80</v>
      </c>
      <c r="Q44" s="74" t="s">
        <v>79</v>
      </c>
      <c r="R44" s="73" t="s">
        <v>78</v>
      </c>
      <c r="S44" s="72"/>
      <c r="T44" s="71" t="str">
        <f t="shared" si="4"/>
        <v xml:space="preserve"> </v>
      </c>
      <c r="U44" s="70">
        <f t="shared" si="5"/>
        <v>123</v>
      </c>
      <c r="V44" s="69" t="str">
        <f t="shared" si="6"/>
        <v/>
      </c>
      <c r="W44" s="69">
        <f t="shared" si="7"/>
        <v>72</v>
      </c>
      <c r="X44" s="68" t="str">
        <f t="shared" si="8"/>
        <v>★2.0</v>
      </c>
      <c r="Y44" s="67"/>
      <c r="Z44" s="66">
        <v>1630</v>
      </c>
      <c r="AA44" s="65"/>
      <c r="AB44" s="64">
        <f t="shared" si="9"/>
        <v>25</v>
      </c>
      <c r="AC44" s="63">
        <f t="shared" si="10"/>
        <v>72</v>
      </c>
      <c r="AD44" s="63" t="str">
        <f t="shared" si="11"/>
        <v>★2.0</v>
      </c>
      <c r="AE44" s="64" t="str">
        <f t="shared" si="12"/>
        <v/>
      </c>
      <c r="AF44" s="63" t="str">
        <f t="shared" si="13"/>
        <v/>
      </c>
      <c r="AG44" s="63" t="str">
        <f t="shared" si="14"/>
        <v/>
      </c>
    </row>
    <row r="45" spans="1:33" ht="20">
      <c r="A45" s="90"/>
      <c r="B45" s="89"/>
      <c r="C45" s="93"/>
      <c r="D45" s="84" t="s">
        <v>88</v>
      </c>
      <c r="E45" s="83" t="s">
        <v>89</v>
      </c>
      <c r="F45" s="82" t="s">
        <v>82</v>
      </c>
      <c r="G45" s="82">
        <v>1.498</v>
      </c>
      <c r="H45" s="82" t="s">
        <v>81</v>
      </c>
      <c r="I45" s="81" t="str">
        <f t="shared" si="0"/>
        <v>1,650</v>
      </c>
      <c r="J45" s="80">
        <v>5</v>
      </c>
      <c r="K45" s="79">
        <v>18.100000000000001</v>
      </c>
      <c r="L45" s="78">
        <v>142.88508287292817</v>
      </c>
      <c r="M45" s="77">
        <f t="shared" si="1"/>
        <v>14.6</v>
      </c>
      <c r="N45" s="76">
        <f t="shared" si="2"/>
        <v>18.200000000000003</v>
      </c>
      <c r="O45" s="75" t="str">
        <f t="shared" si="3"/>
        <v>24.8</v>
      </c>
      <c r="P45" s="73" t="s">
        <v>80</v>
      </c>
      <c r="Q45" s="74" t="s">
        <v>79</v>
      </c>
      <c r="R45" s="73" t="s">
        <v>78</v>
      </c>
      <c r="S45" s="72"/>
      <c r="T45" s="71" t="str">
        <f t="shared" si="4"/>
        <v xml:space="preserve"> </v>
      </c>
      <c r="U45" s="70">
        <f t="shared" si="5"/>
        <v>123</v>
      </c>
      <c r="V45" s="69" t="str">
        <f t="shared" si="6"/>
        <v/>
      </c>
      <c r="W45" s="69">
        <f t="shared" si="7"/>
        <v>72</v>
      </c>
      <c r="X45" s="68" t="str">
        <f t="shared" si="8"/>
        <v>★2.0</v>
      </c>
      <c r="Y45" s="67"/>
      <c r="Z45" s="66">
        <v>1650</v>
      </c>
      <c r="AA45" s="65"/>
      <c r="AB45" s="64">
        <f t="shared" si="9"/>
        <v>24.8</v>
      </c>
      <c r="AC45" s="63">
        <f t="shared" si="10"/>
        <v>72</v>
      </c>
      <c r="AD45" s="63" t="str">
        <f t="shared" si="11"/>
        <v>★2.0</v>
      </c>
      <c r="AE45" s="64" t="str">
        <f t="shared" si="12"/>
        <v/>
      </c>
      <c r="AF45" s="63" t="str">
        <f t="shared" si="13"/>
        <v/>
      </c>
      <c r="AG45" s="63" t="str">
        <f t="shared" si="14"/>
        <v/>
      </c>
    </row>
    <row r="46" spans="1:33" ht="20">
      <c r="A46" s="90"/>
      <c r="B46" s="89"/>
      <c r="C46" s="88"/>
      <c r="D46" s="84" t="s">
        <v>88</v>
      </c>
      <c r="E46" s="83" t="s">
        <v>87</v>
      </c>
      <c r="F46" s="82" t="s">
        <v>82</v>
      </c>
      <c r="G46" s="82">
        <v>1.498</v>
      </c>
      <c r="H46" s="82" t="s">
        <v>81</v>
      </c>
      <c r="I46" s="81" t="str">
        <f t="shared" si="0"/>
        <v>1,650</v>
      </c>
      <c r="J46" s="80">
        <v>7</v>
      </c>
      <c r="K46" s="79">
        <v>18.100000000000001</v>
      </c>
      <c r="L46" s="78">
        <v>142.88508287292817</v>
      </c>
      <c r="M46" s="77">
        <f t="shared" si="1"/>
        <v>14.6</v>
      </c>
      <c r="N46" s="76">
        <f t="shared" si="2"/>
        <v>18.200000000000003</v>
      </c>
      <c r="O46" s="75" t="str">
        <f t="shared" si="3"/>
        <v>24.8</v>
      </c>
      <c r="P46" s="73" t="s">
        <v>80</v>
      </c>
      <c r="Q46" s="74" t="s">
        <v>79</v>
      </c>
      <c r="R46" s="73" t="s">
        <v>78</v>
      </c>
      <c r="S46" s="72"/>
      <c r="T46" s="71" t="str">
        <f t="shared" si="4"/>
        <v xml:space="preserve"> </v>
      </c>
      <c r="U46" s="70">
        <f t="shared" si="5"/>
        <v>123</v>
      </c>
      <c r="V46" s="69" t="str">
        <f t="shared" si="6"/>
        <v/>
      </c>
      <c r="W46" s="69">
        <f t="shared" si="7"/>
        <v>72</v>
      </c>
      <c r="X46" s="68" t="str">
        <f t="shared" si="8"/>
        <v>★2.0</v>
      </c>
      <c r="Y46" s="67"/>
      <c r="Z46" s="66">
        <v>1650</v>
      </c>
      <c r="AA46" s="65"/>
      <c r="AB46" s="64">
        <f t="shared" si="9"/>
        <v>24.8</v>
      </c>
      <c r="AC46" s="63">
        <f t="shared" si="10"/>
        <v>72</v>
      </c>
      <c r="AD46" s="63" t="str">
        <f t="shared" si="11"/>
        <v>★2.0</v>
      </c>
      <c r="AE46" s="64" t="str">
        <f t="shared" si="12"/>
        <v/>
      </c>
      <c r="AF46" s="63" t="str">
        <f t="shared" si="13"/>
        <v/>
      </c>
      <c r="AG46" s="63" t="str">
        <f t="shared" si="14"/>
        <v/>
      </c>
    </row>
    <row r="47" spans="1:33" ht="20">
      <c r="A47" s="90"/>
      <c r="B47" s="89"/>
      <c r="C47" s="88"/>
      <c r="D47" s="84" t="s">
        <v>84</v>
      </c>
      <c r="E47" s="92" t="s">
        <v>86</v>
      </c>
      <c r="F47" s="82" t="s">
        <v>82</v>
      </c>
      <c r="G47" s="82">
        <v>1.498</v>
      </c>
      <c r="H47" s="82" t="s">
        <v>81</v>
      </c>
      <c r="I47" s="81" t="str">
        <f t="shared" si="0"/>
        <v>1,650</v>
      </c>
      <c r="J47" s="80">
        <v>5</v>
      </c>
      <c r="K47" s="79">
        <v>18.100000000000001</v>
      </c>
      <c r="L47" s="78">
        <v>142.88508287292817</v>
      </c>
      <c r="M47" s="77">
        <f t="shared" si="1"/>
        <v>14.6</v>
      </c>
      <c r="N47" s="76">
        <f t="shared" si="2"/>
        <v>18.200000000000003</v>
      </c>
      <c r="O47" s="75" t="str">
        <f t="shared" si="3"/>
        <v>24.8</v>
      </c>
      <c r="P47" s="73" t="s">
        <v>80</v>
      </c>
      <c r="Q47" s="74" t="s">
        <v>79</v>
      </c>
      <c r="R47" s="73" t="s">
        <v>78</v>
      </c>
      <c r="S47" s="72"/>
      <c r="T47" s="71" t="str">
        <f t="shared" si="4"/>
        <v xml:space="preserve"> </v>
      </c>
      <c r="U47" s="70">
        <f t="shared" si="5"/>
        <v>123</v>
      </c>
      <c r="V47" s="69" t="str">
        <f t="shared" si="6"/>
        <v/>
      </c>
      <c r="W47" s="69">
        <f t="shared" si="7"/>
        <v>72</v>
      </c>
      <c r="X47" s="68" t="str">
        <f t="shared" si="8"/>
        <v>★2.0</v>
      </c>
      <c r="Y47" s="67"/>
      <c r="Z47" s="66">
        <v>1650</v>
      </c>
      <c r="AA47" s="91"/>
      <c r="AB47" s="64">
        <f t="shared" si="9"/>
        <v>24.8</v>
      </c>
      <c r="AC47" s="63">
        <f t="shared" si="10"/>
        <v>72</v>
      </c>
      <c r="AD47" s="63" t="str">
        <f t="shared" si="11"/>
        <v>★2.0</v>
      </c>
      <c r="AE47" s="64"/>
      <c r="AF47" s="63"/>
      <c r="AG47" s="63"/>
    </row>
    <row r="48" spans="1:33" ht="20">
      <c r="A48" s="90"/>
      <c r="B48" s="89"/>
      <c r="C48" s="88"/>
      <c r="D48" s="84" t="s">
        <v>84</v>
      </c>
      <c r="E48" s="83" t="s">
        <v>85</v>
      </c>
      <c r="F48" s="82" t="s">
        <v>82</v>
      </c>
      <c r="G48" s="82">
        <v>1.498</v>
      </c>
      <c r="H48" s="82" t="s">
        <v>81</v>
      </c>
      <c r="I48" s="81" t="str">
        <f t="shared" si="0"/>
        <v>1,680</v>
      </c>
      <c r="J48" s="80">
        <v>7</v>
      </c>
      <c r="K48" s="79">
        <v>18.100000000000001</v>
      </c>
      <c r="L48" s="78">
        <v>142.88508287292817</v>
      </c>
      <c r="M48" s="77">
        <f t="shared" si="1"/>
        <v>13.5</v>
      </c>
      <c r="N48" s="76">
        <f t="shared" si="2"/>
        <v>17</v>
      </c>
      <c r="O48" s="75" t="str">
        <f t="shared" si="3"/>
        <v>24.5</v>
      </c>
      <c r="P48" s="73" t="s">
        <v>80</v>
      </c>
      <c r="Q48" s="74" t="s">
        <v>79</v>
      </c>
      <c r="R48" s="73" t="s">
        <v>78</v>
      </c>
      <c r="S48" s="72"/>
      <c r="T48" s="71" t="str">
        <f t="shared" si="4"/>
        <v xml:space="preserve"> </v>
      </c>
      <c r="U48" s="70">
        <f t="shared" si="5"/>
        <v>134</v>
      </c>
      <c r="V48" s="69">
        <f t="shared" si="6"/>
        <v>106</v>
      </c>
      <c r="W48" s="69">
        <f t="shared" si="7"/>
        <v>73</v>
      </c>
      <c r="X48" s="68" t="str">
        <f t="shared" si="8"/>
        <v>★2.0</v>
      </c>
      <c r="Y48" s="67"/>
      <c r="Z48" s="66">
        <v>1680</v>
      </c>
      <c r="AA48" s="65"/>
      <c r="AB48" s="64">
        <f t="shared" si="9"/>
        <v>24.5</v>
      </c>
      <c r="AC48" s="63">
        <f t="shared" si="10"/>
        <v>73</v>
      </c>
      <c r="AD48" s="63" t="str">
        <f t="shared" si="11"/>
        <v>★2.0</v>
      </c>
      <c r="AE48" s="64" t="str">
        <f>IF(AA48="","",ROUNDUP(ROUND(IF(AA48&gt;=2759,9.5,IF(AA48&lt;2759,(-2.47/1000000*AA48*AA48)-(8.52/10000*AA48)+30.65)),1)*1.1,1))</f>
        <v/>
      </c>
      <c r="AF48" s="63" t="str">
        <f>IF(AE48="","",IF(K48="","",ROUNDDOWN(K48/AE48*100,0)))</f>
        <v/>
      </c>
      <c r="AG48" s="63" t="str">
        <f>IF(AF48="","",IF(AF48&gt;=125,"★7.5",IF(AF48&gt;=120,"★7.0",IF(AF48&gt;=115,"★6.5",IF(AF48&gt;=110,"★6.0",IF(AF48&gt;=105,"★5.5",IF(AF48&gt;=100,"★5.0",IF(AF48&gt;=95,"★4.5",IF(AF48&gt;=90,"★4.0",IF(AF48&gt;=85,"★3.5",IF(AF48&gt;=80,"★3.0",IF(AF48&gt;=75,"★2.5",IF(AF48&gt;=70,"★2.0",IF(AF48&gt;=65,"★1.5",IF(AF48&gt;=60,"★1.0",IF(AF48&gt;=55,"★0.5"," "))))))))))))))))</f>
        <v/>
      </c>
    </row>
    <row r="49" spans="1:33" ht="20">
      <c r="A49" s="87"/>
      <c r="B49" s="86"/>
      <c r="C49" s="85"/>
      <c r="D49" s="84" t="s">
        <v>84</v>
      </c>
      <c r="E49" s="83" t="s">
        <v>83</v>
      </c>
      <c r="F49" s="82" t="s">
        <v>82</v>
      </c>
      <c r="G49" s="82">
        <v>1.498</v>
      </c>
      <c r="H49" s="82" t="s">
        <v>81</v>
      </c>
      <c r="I49" s="81" t="str">
        <f t="shared" si="0"/>
        <v>1,700</v>
      </c>
      <c r="J49" s="80">
        <v>7</v>
      </c>
      <c r="K49" s="79">
        <v>18.100000000000001</v>
      </c>
      <c r="L49" s="78">
        <v>142.88508287292817</v>
      </c>
      <c r="M49" s="77">
        <f t="shared" si="1"/>
        <v>13.5</v>
      </c>
      <c r="N49" s="76">
        <f t="shared" si="2"/>
        <v>17</v>
      </c>
      <c r="O49" s="75" t="str">
        <f t="shared" si="3"/>
        <v>24.4</v>
      </c>
      <c r="P49" s="73" t="s">
        <v>80</v>
      </c>
      <c r="Q49" s="74" t="s">
        <v>79</v>
      </c>
      <c r="R49" s="73" t="s">
        <v>78</v>
      </c>
      <c r="S49" s="72"/>
      <c r="T49" s="71" t="str">
        <f t="shared" si="4"/>
        <v xml:space="preserve"> </v>
      </c>
      <c r="U49" s="70">
        <f t="shared" si="5"/>
        <v>134</v>
      </c>
      <c r="V49" s="69">
        <f t="shared" si="6"/>
        <v>106</v>
      </c>
      <c r="W49" s="69">
        <f t="shared" si="7"/>
        <v>74</v>
      </c>
      <c r="X49" s="68" t="str">
        <f t="shared" si="8"/>
        <v>★2.0</v>
      </c>
      <c r="Y49" s="67"/>
      <c r="Z49" s="66">
        <v>1700</v>
      </c>
      <c r="AA49" s="65"/>
      <c r="AB49" s="64">
        <f t="shared" si="9"/>
        <v>24.400000000000002</v>
      </c>
      <c r="AC49" s="63">
        <f t="shared" si="10"/>
        <v>74</v>
      </c>
      <c r="AD49" s="63" t="str">
        <f t="shared" si="11"/>
        <v>★2.0</v>
      </c>
      <c r="AE49" s="64" t="str">
        <f>IF(AA49="","",ROUNDUP(ROUND(IF(AA49&gt;=2759,9.5,IF(AA49&lt;2759,(-2.47/1000000*AA49*AA49)-(8.52/10000*AA49)+30.65)),1)*1.1,1))</f>
        <v/>
      </c>
      <c r="AF49" s="63" t="str">
        <f>IF(AE49="","",IF(K49="","",ROUNDDOWN(K49/AE49*100,0)))</f>
        <v/>
      </c>
      <c r="AG49" s="63" t="str">
        <f>IF(AF49="","",IF(AF49&gt;=125,"★7.5",IF(AF49&gt;=120,"★7.0",IF(AF49&gt;=115,"★6.5",IF(AF49&gt;=110,"★6.0",IF(AF49&gt;=105,"★5.5",IF(AF49&gt;=100,"★5.0",IF(AF49&gt;=95,"★4.5",IF(AF49&gt;=90,"★4.0",IF(AF49&gt;=85,"★3.5",IF(AF49&gt;=80,"★3.0",IF(AF49&gt;=75,"★2.5",IF(AF49&gt;=70,"★2.0",IF(AF49&gt;=65,"★1.5",IF(AF49&gt;=60,"★1.0",IF(AF49&gt;=55,"★0.5"," "))))))))))))))))</f>
        <v/>
      </c>
    </row>
    <row r="50" spans="1:33">
      <c r="E50" s="58"/>
      <c r="J50" s="62"/>
      <c r="M50" s="61"/>
    </row>
    <row r="51" spans="1:33">
      <c r="B51" s="58" t="s">
        <v>77</v>
      </c>
      <c r="E51" s="58"/>
    </row>
    <row r="52" spans="1:33">
      <c r="B52" s="58" t="s">
        <v>76</v>
      </c>
      <c r="E52" s="58"/>
    </row>
    <row r="53" spans="1:33">
      <c r="B53" s="58" t="s">
        <v>75</v>
      </c>
      <c r="E53" s="58"/>
    </row>
    <row r="54" spans="1:33">
      <c r="B54" s="58" t="s">
        <v>74</v>
      </c>
      <c r="E54" s="58"/>
    </row>
    <row r="55" spans="1:33">
      <c r="B55" s="58" t="s">
        <v>73</v>
      </c>
      <c r="E55" s="58"/>
    </row>
    <row r="56" spans="1:33">
      <c r="B56" s="58" t="s">
        <v>72</v>
      </c>
      <c r="E56" s="58"/>
    </row>
    <row r="57" spans="1:33">
      <c r="B57" s="58" t="s">
        <v>71</v>
      </c>
      <c r="E57" s="58"/>
    </row>
    <row r="58" spans="1:33">
      <c r="B58" s="58" t="s">
        <v>70</v>
      </c>
      <c r="E58" s="58"/>
    </row>
    <row r="59" spans="1:33">
      <c r="B59" s="58" t="s">
        <v>69</v>
      </c>
      <c r="E59" s="58"/>
    </row>
    <row r="60" spans="1:33">
      <c r="C60" s="58" t="s">
        <v>68</v>
      </c>
      <c r="E60" s="58"/>
    </row>
    <row r="91" ht="33.65" customHeight="1"/>
    <row r="104" spans="5:5">
      <c r="E104" s="60"/>
    </row>
  </sheetData>
  <sheetProtection selectLockedCells="1"/>
  <mergeCells count="40">
    <mergeCell ref="R2:V2"/>
    <mergeCell ref="S3:X3"/>
    <mergeCell ref="A4:A8"/>
    <mergeCell ref="B4:C8"/>
    <mergeCell ref="D4:D5"/>
    <mergeCell ref="E4:E5"/>
    <mergeCell ref="F4:G5"/>
    <mergeCell ref="D6:D8"/>
    <mergeCell ref="E6:E8"/>
    <mergeCell ref="F6:F8"/>
    <mergeCell ref="G6:G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AD4:AD8"/>
    <mergeCell ref="K4:O4"/>
    <mergeCell ref="P4:P8"/>
    <mergeCell ref="Q4:S5"/>
    <mergeCell ref="T4:T5"/>
    <mergeCell ref="U4:U8"/>
    <mergeCell ref="V4:V8"/>
    <mergeCell ref="H4:H8"/>
    <mergeCell ref="I4:I8"/>
    <mergeCell ref="J4:J8"/>
    <mergeCell ref="W4:X4"/>
    <mergeCell ref="AE4:AE8"/>
    <mergeCell ref="S6:S8"/>
    <mergeCell ref="T6:T8"/>
    <mergeCell ref="R6:R8"/>
    <mergeCell ref="Z4:Z8"/>
    <mergeCell ref="AA4:AA8"/>
    <mergeCell ref="AB4:AB8"/>
    <mergeCell ref="AC4:AC8"/>
    <mergeCell ref="Q6:Q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0" firstPageNumber="0" fitToHeight="0" orientation="landscape" r:id="rId1"/>
  <headerFooter alignWithMargins="0">
    <oddHeader>&amp;R様式1-2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90B7A-3AD2-42AC-B826-556EA90E0B3A}">
  <sheetPr>
    <tabColor rgb="FFFFFF00"/>
    <pageSetUpPr fitToPage="1"/>
  </sheetPr>
  <dimension ref="A1:AG57"/>
  <sheetViews>
    <sheetView view="pageBreakPreview" zoomScaleNormal="100" zoomScaleSheetLayoutView="100" workbookViewId="0">
      <selection activeCell="D29" sqref="D29"/>
    </sheetView>
  </sheetViews>
  <sheetFormatPr defaultRowHeight="10"/>
  <cols>
    <col min="1" max="1" width="15.90625" style="58" customWidth="1"/>
    <col min="2" max="2" width="3.90625" style="58" bestFit="1" customWidth="1"/>
    <col min="3" max="3" width="38.26953125" style="58" customWidth="1"/>
    <col min="4" max="4" width="13.90625" style="58" bestFit="1" customWidth="1"/>
    <col min="5" max="5" width="16.26953125" style="59" customWidth="1"/>
    <col min="6" max="6" width="13.08984375" style="58" customWidth="1"/>
    <col min="7" max="7" width="7.36328125" style="58" customWidth="1"/>
    <col min="8" max="8" width="12.08984375" style="58" bestFit="1" customWidth="1"/>
    <col min="9" max="9" width="10.453125" style="58" bestFit="1" customWidth="1"/>
    <col min="10" max="10" width="7" style="58" bestFit="1" customWidth="1"/>
    <col min="11" max="11" width="6.36328125" style="58" bestFit="1" customWidth="1"/>
    <col min="12" max="12" width="8.7265625" style="58" bestFit="1" customWidth="1"/>
    <col min="13" max="14" width="8.453125" style="58" bestFit="1" customWidth="1"/>
    <col min="15" max="15" width="8.6328125" style="58" customWidth="1"/>
    <col min="16" max="16" width="14.36328125" style="58" bestFit="1" customWidth="1"/>
    <col min="17" max="17" width="13.453125" style="58" customWidth="1"/>
    <col min="18" max="18" width="6" style="58" customWidth="1"/>
    <col min="19" max="19" width="17.26953125" style="58" customWidth="1"/>
    <col min="20" max="20" width="11" style="58" bestFit="1" customWidth="1"/>
    <col min="21" max="22" width="8.26953125" style="58" bestFit="1" customWidth="1"/>
    <col min="23" max="25" width="8.7265625" style="58"/>
    <col min="26" max="27" width="10.6328125" style="58" customWidth="1"/>
    <col min="28" max="33" width="9" style="58" hidden="1" customWidth="1"/>
    <col min="34" max="256" width="8.7265625" style="58"/>
    <col min="257" max="257" width="15.90625" style="58" customWidth="1"/>
    <col min="258" max="258" width="3.90625" style="58" bestFit="1" customWidth="1"/>
    <col min="259" max="259" width="38.26953125" style="58" customWidth="1"/>
    <col min="260" max="260" width="13.90625" style="58" bestFit="1" customWidth="1"/>
    <col min="261" max="261" width="16.26953125" style="58" customWidth="1"/>
    <col min="262" max="262" width="13.08984375" style="58" customWidth="1"/>
    <col min="263" max="263" width="7.36328125" style="58" customWidth="1"/>
    <col min="264" max="264" width="12.08984375" style="58" bestFit="1" customWidth="1"/>
    <col min="265" max="265" width="10.453125" style="58" bestFit="1" customWidth="1"/>
    <col min="266" max="266" width="7" style="58" bestFit="1" customWidth="1"/>
    <col min="267" max="267" width="5.90625" style="58" bestFit="1" customWidth="1"/>
    <col min="268" max="268" width="8.7265625" style="58" bestFit="1" customWidth="1"/>
    <col min="269" max="270" width="8.453125" style="58" bestFit="1" customWidth="1"/>
    <col min="271" max="271" width="8.6328125" style="58" customWidth="1"/>
    <col min="272" max="272" width="14.36328125" style="58" bestFit="1" customWidth="1"/>
    <col min="273" max="273" width="13.453125" style="58" customWidth="1"/>
    <col min="274" max="274" width="6" style="58" customWidth="1"/>
    <col min="275" max="275" width="17.26953125" style="58" customWidth="1"/>
    <col min="276" max="276" width="11" style="58" bestFit="1" customWidth="1"/>
    <col min="277" max="278" width="8.26953125" style="58" bestFit="1" customWidth="1"/>
    <col min="279" max="512" width="8.7265625" style="58"/>
    <col min="513" max="513" width="15.90625" style="58" customWidth="1"/>
    <col min="514" max="514" width="3.90625" style="58" bestFit="1" customWidth="1"/>
    <col min="515" max="515" width="38.26953125" style="58" customWidth="1"/>
    <col min="516" max="516" width="13.90625" style="58" bestFit="1" customWidth="1"/>
    <col min="517" max="517" width="16.26953125" style="58" customWidth="1"/>
    <col min="518" max="518" width="13.08984375" style="58" customWidth="1"/>
    <col min="519" max="519" width="7.36328125" style="58" customWidth="1"/>
    <col min="520" max="520" width="12.08984375" style="58" bestFit="1" customWidth="1"/>
    <col min="521" max="521" width="10.453125" style="58" bestFit="1" customWidth="1"/>
    <col min="522" max="522" width="7" style="58" bestFit="1" customWidth="1"/>
    <col min="523" max="523" width="5.90625" style="58" bestFit="1" customWidth="1"/>
    <col min="524" max="524" width="8.7265625" style="58" bestFit="1" customWidth="1"/>
    <col min="525" max="526" width="8.453125" style="58" bestFit="1" customWidth="1"/>
    <col min="527" max="527" width="8.6328125" style="58" customWidth="1"/>
    <col min="528" max="528" width="14.36328125" style="58" bestFit="1" customWidth="1"/>
    <col min="529" max="529" width="13.453125" style="58" customWidth="1"/>
    <col min="530" max="530" width="6" style="58" customWidth="1"/>
    <col min="531" max="531" width="17.26953125" style="58" customWidth="1"/>
    <col min="532" max="532" width="11" style="58" bestFit="1" customWidth="1"/>
    <col min="533" max="534" width="8.26953125" style="58" bestFit="1" customWidth="1"/>
    <col min="535" max="768" width="8.7265625" style="58"/>
    <col min="769" max="769" width="15.90625" style="58" customWidth="1"/>
    <col min="770" max="770" width="3.90625" style="58" bestFit="1" customWidth="1"/>
    <col min="771" max="771" width="38.26953125" style="58" customWidth="1"/>
    <col min="772" max="772" width="13.90625" style="58" bestFit="1" customWidth="1"/>
    <col min="773" max="773" width="16.26953125" style="58" customWidth="1"/>
    <col min="774" max="774" width="13.08984375" style="58" customWidth="1"/>
    <col min="775" max="775" width="7.36328125" style="58" customWidth="1"/>
    <col min="776" max="776" width="12.08984375" style="58" bestFit="1" customWidth="1"/>
    <col min="777" max="777" width="10.453125" style="58" bestFit="1" customWidth="1"/>
    <col min="778" max="778" width="7" style="58" bestFit="1" customWidth="1"/>
    <col min="779" max="779" width="5.90625" style="58" bestFit="1" customWidth="1"/>
    <col min="780" max="780" width="8.7265625" style="58" bestFit="1" customWidth="1"/>
    <col min="781" max="782" width="8.453125" style="58" bestFit="1" customWidth="1"/>
    <col min="783" max="783" width="8.6328125" style="58" customWidth="1"/>
    <col min="784" max="784" width="14.36328125" style="58" bestFit="1" customWidth="1"/>
    <col min="785" max="785" width="13.453125" style="58" customWidth="1"/>
    <col min="786" max="786" width="6" style="58" customWidth="1"/>
    <col min="787" max="787" width="17.26953125" style="58" customWidth="1"/>
    <col min="788" max="788" width="11" style="58" bestFit="1" customWidth="1"/>
    <col min="789" max="790" width="8.26953125" style="58" bestFit="1" customWidth="1"/>
    <col min="791" max="1024" width="8.7265625" style="58"/>
    <col min="1025" max="1025" width="15.90625" style="58" customWidth="1"/>
    <col min="1026" max="1026" width="3.90625" style="58" bestFit="1" customWidth="1"/>
    <col min="1027" max="1027" width="38.26953125" style="58" customWidth="1"/>
    <col min="1028" max="1028" width="13.90625" style="58" bestFit="1" customWidth="1"/>
    <col min="1029" max="1029" width="16.26953125" style="58" customWidth="1"/>
    <col min="1030" max="1030" width="13.08984375" style="58" customWidth="1"/>
    <col min="1031" max="1031" width="7.36328125" style="58" customWidth="1"/>
    <col min="1032" max="1032" width="12.08984375" style="58" bestFit="1" customWidth="1"/>
    <col min="1033" max="1033" width="10.453125" style="58" bestFit="1" customWidth="1"/>
    <col min="1034" max="1034" width="7" style="58" bestFit="1" customWidth="1"/>
    <col min="1035" max="1035" width="5.90625" style="58" bestFit="1" customWidth="1"/>
    <col min="1036" max="1036" width="8.7265625" style="58" bestFit="1" customWidth="1"/>
    <col min="1037" max="1038" width="8.453125" style="58" bestFit="1" customWidth="1"/>
    <col min="1039" max="1039" width="8.6328125" style="58" customWidth="1"/>
    <col min="1040" max="1040" width="14.36328125" style="58" bestFit="1" customWidth="1"/>
    <col min="1041" max="1041" width="13.453125" style="58" customWidth="1"/>
    <col min="1042" max="1042" width="6" style="58" customWidth="1"/>
    <col min="1043" max="1043" width="17.26953125" style="58" customWidth="1"/>
    <col min="1044" max="1044" width="11" style="58" bestFit="1" customWidth="1"/>
    <col min="1045" max="1046" width="8.26953125" style="58" bestFit="1" customWidth="1"/>
    <col min="1047" max="1280" width="8.7265625" style="58"/>
    <col min="1281" max="1281" width="15.90625" style="58" customWidth="1"/>
    <col min="1282" max="1282" width="3.90625" style="58" bestFit="1" customWidth="1"/>
    <col min="1283" max="1283" width="38.26953125" style="58" customWidth="1"/>
    <col min="1284" max="1284" width="13.90625" style="58" bestFit="1" customWidth="1"/>
    <col min="1285" max="1285" width="16.26953125" style="58" customWidth="1"/>
    <col min="1286" max="1286" width="13.08984375" style="58" customWidth="1"/>
    <col min="1287" max="1287" width="7.36328125" style="58" customWidth="1"/>
    <col min="1288" max="1288" width="12.08984375" style="58" bestFit="1" customWidth="1"/>
    <col min="1289" max="1289" width="10.453125" style="58" bestFit="1" customWidth="1"/>
    <col min="1290" max="1290" width="7" style="58" bestFit="1" customWidth="1"/>
    <col min="1291" max="1291" width="5.90625" style="58" bestFit="1" customWidth="1"/>
    <col min="1292" max="1292" width="8.7265625" style="58" bestFit="1" customWidth="1"/>
    <col min="1293" max="1294" width="8.453125" style="58" bestFit="1" customWidth="1"/>
    <col min="1295" max="1295" width="8.6328125" style="58" customWidth="1"/>
    <col min="1296" max="1296" width="14.36328125" style="58" bestFit="1" customWidth="1"/>
    <col min="1297" max="1297" width="13.453125" style="58" customWidth="1"/>
    <col min="1298" max="1298" width="6" style="58" customWidth="1"/>
    <col min="1299" max="1299" width="17.26953125" style="58" customWidth="1"/>
    <col min="1300" max="1300" width="11" style="58" bestFit="1" customWidth="1"/>
    <col min="1301" max="1302" width="8.26953125" style="58" bestFit="1" customWidth="1"/>
    <col min="1303" max="1536" width="8.7265625" style="58"/>
    <col min="1537" max="1537" width="15.90625" style="58" customWidth="1"/>
    <col min="1538" max="1538" width="3.90625" style="58" bestFit="1" customWidth="1"/>
    <col min="1539" max="1539" width="38.26953125" style="58" customWidth="1"/>
    <col min="1540" max="1540" width="13.90625" style="58" bestFit="1" customWidth="1"/>
    <col min="1541" max="1541" width="16.26953125" style="58" customWidth="1"/>
    <col min="1542" max="1542" width="13.08984375" style="58" customWidth="1"/>
    <col min="1543" max="1543" width="7.36328125" style="58" customWidth="1"/>
    <col min="1544" max="1544" width="12.08984375" style="58" bestFit="1" customWidth="1"/>
    <col min="1545" max="1545" width="10.453125" style="58" bestFit="1" customWidth="1"/>
    <col min="1546" max="1546" width="7" style="58" bestFit="1" customWidth="1"/>
    <col min="1547" max="1547" width="5.90625" style="58" bestFit="1" customWidth="1"/>
    <col min="1548" max="1548" width="8.7265625" style="58" bestFit="1" customWidth="1"/>
    <col min="1549" max="1550" width="8.453125" style="58" bestFit="1" customWidth="1"/>
    <col min="1551" max="1551" width="8.6328125" style="58" customWidth="1"/>
    <col min="1552" max="1552" width="14.36328125" style="58" bestFit="1" customWidth="1"/>
    <col min="1553" max="1553" width="13.453125" style="58" customWidth="1"/>
    <col min="1554" max="1554" width="6" style="58" customWidth="1"/>
    <col min="1555" max="1555" width="17.26953125" style="58" customWidth="1"/>
    <col min="1556" max="1556" width="11" style="58" bestFit="1" customWidth="1"/>
    <col min="1557" max="1558" width="8.26953125" style="58" bestFit="1" customWidth="1"/>
    <col min="1559" max="1792" width="8.7265625" style="58"/>
    <col min="1793" max="1793" width="15.90625" style="58" customWidth="1"/>
    <col min="1794" max="1794" width="3.90625" style="58" bestFit="1" customWidth="1"/>
    <col min="1795" max="1795" width="38.26953125" style="58" customWidth="1"/>
    <col min="1796" max="1796" width="13.90625" style="58" bestFit="1" customWidth="1"/>
    <col min="1797" max="1797" width="16.26953125" style="58" customWidth="1"/>
    <col min="1798" max="1798" width="13.08984375" style="58" customWidth="1"/>
    <col min="1799" max="1799" width="7.36328125" style="58" customWidth="1"/>
    <col min="1800" max="1800" width="12.08984375" style="58" bestFit="1" customWidth="1"/>
    <col min="1801" max="1801" width="10.453125" style="58" bestFit="1" customWidth="1"/>
    <col min="1802" max="1802" width="7" style="58" bestFit="1" customWidth="1"/>
    <col min="1803" max="1803" width="5.90625" style="58" bestFit="1" customWidth="1"/>
    <col min="1804" max="1804" width="8.7265625" style="58" bestFit="1" customWidth="1"/>
    <col min="1805" max="1806" width="8.453125" style="58" bestFit="1" customWidth="1"/>
    <col min="1807" max="1807" width="8.6328125" style="58" customWidth="1"/>
    <col min="1808" max="1808" width="14.36328125" style="58" bestFit="1" customWidth="1"/>
    <col min="1809" max="1809" width="13.453125" style="58" customWidth="1"/>
    <col min="1810" max="1810" width="6" style="58" customWidth="1"/>
    <col min="1811" max="1811" width="17.26953125" style="58" customWidth="1"/>
    <col min="1812" max="1812" width="11" style="58" bestFit="1" customWidth="1"/>
    <col min="1813" max="1814" width="8.26953125" style="58" bestFit="1" customWidth="1"/>
    <col min="1815" max="2048" width="8.7265625" style="58"/>
    <col min="2049" max="2049" width="15.90625" style="58" customWidth="1"/>
    <col min="2050" max="2050" width="3.90625" style="58" bestFit="1" customWidth="1"/>
    <col min="2051" max="2051" width="38.26953125" style="58" customWidth="1"/>
    <col min="2052" max="2052" width="13.90625" style="58" bestFit="1" customWidth="1"/>
    <col min="2053" max="2053" width="16.26953125" style="58" customWidth="1"/>
    <col min="2054" max="2054" width="13.08984375" style="58" customWidth="1"/>
    <col min="2055" max="2055" width="7.36328125" style="58" customWidth="1"/>
    <col min="2056" max="2056" width="12.08984375" style="58" bestFit="1" customWidth="1"/>
    <col min="2057" max="2057" width="10.453125" style="58" bestFit="1" customWidth="1"/>
    <col min="2058" max="2058" width="7" style="58" bestFit="1" customWidth="1"/>
    <col min="2059" max="2059" width="5.90625" style="58" bestFit="1" customWidth="1"/>
    <col min="2060" max="2060" width="8.7265625" style="58" bestFit="1" customWidth="1"/>
    <col min="2061" max="2062" width="8.453125" style="58" bestFit="1" customWidth="1"/>
    <col min="2063" max="2063" width="8.6328125" style="58" customWidth="1"/>
    <col min="2064" max="2064" width="14.36328125" style="58" bestFit="1" customWidth="1"/>
    <col min="2065" max="2065" width="13.453125" style="58" customWidth="1"/>
    <col min="2066" max="2066" width="6" style="58" customWidth="1"/>
    <col min="2067" max="2067" width="17.26953125" style="58" customWidth="1"/>
    <col min="2068" max="2068" width="11" style="58" bestFit="1" customWidth="1"/>
    <col min="2069" max="2070" width="8.26953125" style="58" bestFit="1" customWidth="1"/>
    <col min="2071" max="2304" width="8.7265625" style="58"/>
    <col min="2305" max="2305" width="15.90625" style="58" customWidth="1"/>
    <col min="2306" max="2306" width="3.90625" style="58" bestFit="1" customWidth="1"/>
    <col min="2307" max="2307" width="38.26953125" style="58" customWidth="1"/>
    <col min="2308" max="2308" width="13.90625" style="58" bestFit="1" customWidth="1"/>
    <col min="2309" max="2309" width="16.26953125" style="58" customWidth="1"/>
    <col min="2310" max="2310" width="13.08984375" style="58" customWidth="1"/>
    <col min="2311" max="2311" width="7.36328125" style="58" customWidth="1"/>
    <col min="2312" max="2312" width="12.08984375" style="58" bestFit="1" customWidth="1"/>
    <col min="2313" max="2313" width="10.453125" style="58" bestFit="1" customWidth="1"/>
    <col min="2314" max="2314" width="7" style="58" bestFit="1" customWidth="1"/>
    <col min="2315" max="2315" width="5.90625" style="58" bestFit="1" customWidth="1"/>
    <col min="2316" max="2316" width="8.7265625" style="58" bestFit="1" customWidth="1"/>
    <col min="2317" max="2318" width="8.453125" style="58" bestFit="1" customWidth="1"/>
    <col min="2319" max="2319" width="8.6328125" style="58" customWidth="1"/>
    <col min="2320" max="2320" width="14.36328125" style="58" bestFit="1" customWidth="1"/>
    <col min="2321" max="2321" width="13.453125" style="58" customWidth="1"/>
    <col min="2322" max="2322" width="6" style="58" customWidth="1"/>
    <col min="2323" max="2323" width="17.26953125" style="58" customWidth="1"/>
    <col min="2324" max="2324" width="11" style="58" bestFit="1" customWidth="1"/>
    <col min="2325" max="2326" width="8.26953125" style="58" bestFit="1" customWidth="1"/>
    <col min="2327" max="2560" width="8.7265625" style="58"/>
    <col min="2561" max="2561" width="15.90625" style="58" customWidth="1"/>
    <col min="2562" max="2562" width="3.90625" style="58" bestFit="1" customWidth="1"/>
    <col min="2563" max="2563" width="38.26953125" style="58" customWidth="1"/>
    <col min="2564" max="2564" width="13.90625" style="58" bestFit="1" customWidth="1"/>
    <col min="2565" max="2565" width="16.26953125" style="58" customWidth="1"/>
    <col min="2566" max="2566" width="13.08984375" style="58" customWidth="1"/>
    <col min="2567" max="2567" width="7.36328125" style="58" customWidth="1"/>
    <col min="2568" max="2568" width="12.08984375" style="58" bestFit="1" customWidth="1"/>
    <col min="2569" max="2569" width="10.453125" style="58" bestFit="1" customWidth="1"/>
    <col min="2570" max="2570" width="7" style="58" bestFit="1" customWidth="1"/>
    <col min="2571" max="2571" width="5.90625" style="58" bestFit="1" customWidth="1"/>
    <col min="2572" max="2572" width="8.7265625" style="58" bestFit="1" customWidth="1"/>
    <col min="2573" max="2574" width="8.453125" style="58" bestFit="1" customWidth="1"/>
    <col min="2575" max="2575" width="8.6328125" style="58" customWidth="1"/>
    <col min="2576" max="2576" width="14.36328125" style="58" bestFit="1" customWidth="1"/>
    <col min="2577" max="2577" width="13.453125" style="58" customWidth="1"/>
    <col min="2578" max="2578" width="6" style="58" customWidth="1"/>
    <col min="2579" max="2579" width="17.26953125" style="58" customWidth="1"/>
    <col min="2580" max="2580" width="11" style="58" bestFit="1" customWidth="1"/>
    <col min="2581" max="2582" width="8.26953125" style="58" bestFit="1" customWidth="1"/>
    <col min="2583" max="2816" width="8.7265625" style="58"/>
    <col min="2817" max="2817" width="15.90625" style="58" customWidth="1"/>
    <col min="2818" max="2818" width="3.90625" style="58" bestFit="1" customWidth="1"/>
    <col min="2819" max="2819" width="38.26953125" style="58" customWidth="1"/>
    <col min="2820" max="2820" width="13.90625" style="58" bestFit="1" customWidth="1"/>
    <col min="2821" max="2821" width="16.26953125" style="58" customWidth="1"/>
    <col min="2822" max="2822" width="13.08984375" style="58" customWidth="1"/>
    <col min="2823" max="2823" width="7.36328125" style="58" customWidth="1"/>
    <col min="2824" max="2824" width="12.08984375" style="58" bestFit="1" customWidth="1"/>
    <col min="2825" max="2825" width="10.453125" style="58" bestFit="1" customWidth="1"/>
    <col min="2826" max="2826" width="7" style="58" bestFit="1" customWidth="1"/>
    <col min="2827" max="2827" width="5.90625" style="58" bestFit="1" customWidth="1"/>
    <col min="2828" max="2828" width="8.7265625" style="58" bestFit="1" customWidth="1"/>
    <col min="2829" max="2830" width="8.453125" style="58" bestFit="1" customWidth="1"/>
    <col min="2831" max="2831" width="8.6328125" style="58" customWidth="1"/>
    <col min="2832" max="2832" width="14.36328125" style="58" bestFit="1" customWidth="1"/>
    <col min="2833" max="2833" width="13.453125" style="58" customWidth="1"/>
    <col min="2834" max="2834" width="6" style="58" customWidth="1"/>
    <col min="2835" max="2835" width="17.26953125" style="58" customWidth="1"/>
    <col min="2836" max="2836" width="11" style="58" bestFit="1" customWidth="1"/>
    <col min="2837" max="2838" width="8.26953125" style="58" bestFit="1" customWidth="1"/>
    <col min="2839" max="3072" width="8.7265625" style="58"/>
    <col min="3073" max="3073" width="15.90625" style="58" customWidth="1"/>
    <col min="3074" max="3074" width="3.90625" style="58" bestFit="1" customWidth="1"/>
    <col min="3075" max="3075" width="38.26953125" style="58" customWidth="1"/>
    <col min="3076" max="3076" width="13.90625" style="58" bestFit="1" customWidth="1"/>
    <col min="3077" max="3077" width="16.26953125" style="58" customWidth="1"/>
    <col min="3078" max="3078" width="13.08984375" style="58" customWidth="1"/>
    <col min="3079" max="3079" width="7.36328125" style="58" customWidth="1"/>
    <col min="3080" max="3080" width="12.08984375" style="58" bestFit="1" customWidth="1"/>
    <col min="3081" max="3081" width="10.453125" style="58" bestFit="1" customWidth="1"/>
    <col min="3082" max="3082" width="7" style="58" bestFit="1" customWidth="1"/>
    <col min="3083" max="3083" width="5.90625" style="58" bestFit="1" customWidth="1"/>
    <col min="3084" max="3084" width="8.7265625" style="58" bestFit="1" customWidth="1"/>
    <col min="3085" max="3086" width="8.453125" style="58" bestFit="1" customWidth="1"/>
    <col min="3087" max="3087" width="8.6328125" style="58" customWidth="1"/>
    <col min="3088" max="3088" width="14.36328125" style="58" bestFit="1" customWidth="1"/>
    <col min="3089" max="3089" width="13.453125" style="58" customWidth="1"/>
    <col min="3090" max="3090" width="6" style="58" customWidth="1"/>
    <col min="3091" max="3091" width="17.26953125" style="58" customWidth="1"/>
    <col min="3092" max="3092" width="11" style="58" bestFit="1" customWidth="1"/>
    <col min="3093" max="3094" width="8.26953125" style="58" bestFit="1" customWidth="1"/>
    <col min="3095" max="3328" width="8.7265625" style="58"/>
    <col min="3329" max="3329" width="15.90625" style="58" customWidth="1"/>
    <col min="3330" max="3330" width="3.90625" style="58" bestFit="1" customWidth="1"/>
    <col min="3331" max="3331" width="38.26953125" style="58" customWidth="1"/>
    <col min="3332" max="3332" width="13.90625" style="58" bestFit="1" customWidth="1"/>
    <col min="3333" max="3333" width="16.26953125" style="58" customWidth="1"/>
    <col min="3334" max="3334" width="13.08984375" style="58" customWidth="1"/>
    <col min="3335" max="3335" width="7.36328125" style="58" customWidth="1"/>
    <col min="3336" max="3336" width="12.08984375" style="58" bestFit="1" customWidth="1"/>
    <col min="3337" max="3337" width="10.453125" style="58" bestFit="1" customWidth="1"/>
    <col min="3338" max="3338" width="7" style="58" bestFit="1" customWidth="1"/>
    <col min="3339" max="3339" width="5.90625" style="58" bestFit="1" customWidth="1"/>
    <col min="3340" max="3340" width="8.7265625" style="58" bestFit="1" customWidth="1"/>
    <col min="3341" max="3342" width="8.453125" style="58" bestFit="1" customWidth="1"/>
    <col min="3343" max="3343" width="8.6328125" style="58" customWidth="1"/>
    <col min="3344" max="3344" width="14.36328125" style="58" bestFit="1" customWidth="1"/>
    <col min="3345" max="3345" width="13.453125" style="58" customWidth="1"/>
    <col min="3346" max="3346" width="6" style="58" customWidth="1"/>
    <col min="3347" max="3347" width="17.26953125" style="58" customWidth="1"/>
    <col min="3348" max="3348" width="11" style="58" bestFit="1" customWidth="1"/>
    <col min="3349" max="3350" width="8.26953125" style="58" bestFit="1" customWidth="1"/>
    <col min="3351" max="3584" width="8.7265625" style="58"/>
    <col min="3585" max="3585" width="15.90625" style="58" customWidth="1"/>
    <col min="3586" max="3586" width="3.90625" style="58" bestFit="1" customWidth="1"/>
    <col min="3587" max="3587" width="38.26953125" style="58" customWidth="1"/>
    <col min="3588" max="3588" width="13.90625" style="58" bestFit="1" customWidth="1"/>
    <col min="3589" max="3589" width="16.26953125" style="58" customWidth="1"/>
    <col min="3590" max="3590" width="13.08984375" style="58" customWidth="1"/>
    <col min="3591" max="3591" width="7.36328125" style="58" customWidth="1"/>
    <col min="3592" max="3592" width="12.08984375" style="58" bestFit="1" customWidth="1"/>
    <col min="3593" max="3593" width="10.453125" style="58" bestFit="1" customWidth="1"/>
    <col min="3594" max="3594" width="7" style="58" bestFit="1" customWidth="1"/>
    <col min="3595" max="3595" width="5.90625" style="58" bestFit="1" customWidth="1"/>
    <col min="3596" max="3596" width="8.7265625" style="58" bestFit="1" customWidth="1"/>
    <col min="3597" max="3598" width="8.453125" style="58" bestFit="1" customWidth="1"/>
    <col min="3599" max="3599" width="8.6328125" style="58" customWidth="1"/>
    <col min="3600" max="3600" width="14.36328125" style="58" bestFit="1" customWidth="1"/>
    <col min="3601" max="3601" width="13.453125" style="58" customWidth="1"/>
    <col min="3602" max="3602" width="6" style="58" customWidth="1"/>
    <col min="3603" max="3603" width="17.26953125" style="58" customWidth="1"/>
    <col min="3604" max="3604" width="11" style="58" bestFit="1" customWidth="1"/>
    <col min="3605" max="3606" width="8.26953125" style="58" bestFit="1" customWidth="1"/>
    <col min="3607" max="3840" width="8.7265625" style="58"/>
    <col min="3841" max="3841" width="15.90625" style="58" customWidth="1"/>
    <col min="3842" max="3842" width="3.90625" style="58" bestFit="1" customWidth="1"/>
    <col min="3843" max="3843" width="38.26953125" style="58" customWidth="1"/>
    <col min="3844" max="3844" width="13.90625" style="58" bestFit="1" customWidth="1"/>
    <col min="3845" max="3845" width="16.26953125" style="58" customWidth="1"/>
    <col min="3846" max="3846" width="13.08984375" style="58" customWidth="1"/>
    <col min="3847" max="3847" width="7.36328125" style="58" customWidth="1"/>
    <col min="3848" max="3848" width="12.08984375" style="58" bestFit="1" customWidth="1"/>
    <col min="3849" max="3849" width="10.453125" style="58" bestFit="1" customWidth="1"/>
    <col min="3850" max="3850" width="7" style="58" bestFit="1" customWidth="1"/>
    <col min="3851" max="3851" width="5.90625" style="58" bestFit="1" customWidth="1"/>
    <col min="3852" max="3852" width="8.7265625" style="58" bestFit="1" customWidth="1"/>
    <col min="3853" max="3854" width="8.453125" style="58" bestFit="1" customWidth="1"/>
    <col min="3855" max="3855" width="8.6328125" style="58" customWidth="1"/>
    <col min="3856" max="3856" width="14.36328125" style="58" bestFit="1" customWidth="1"/>
    <col min="3857" max="3857" width="13.453125" style="58" customWidth="1"/>
    <col min="3858" max="3858" width="6" style="58" customWidth="1"/>
    <col min="3859" max="3859" width="17.26953125" style="58" customWidth="1"/>
    <col min="3860" max="3860" width="11" style="58" bestFit="1" customWidth="1"/>
    <col min="3861" max="3862" width="8.26953125" style="58" bestFit="1" customWidth="1"/>
    <col min="3863" max="4096" width="8.7265625" style="58"/>
    <col min="4097" max="4097" width="15.90625" style="58" customWidth="1"/>
    <col min="4098" max="4098" width="3.90625" style="58" bestFit="1" customWidth="1"/>
    <col min="4099" max="4099" width="38.26953125" style="58" customWidth="1"/>
    <col min="4100" max="4100" width="13.90625" style="58" bestFit="1" customWidth="1"/>
    <col min="4101" max="4101" width="16.26953125" style="58" customWidth="1"/>
    <col min="4102" max="4102" width="13.08984375" style="58" customWidth="1"/>
    <col min="4103" max="4103" width="7.36328125" style="58" customWidth="1"/>
    <col min="4104" max="4104" width="12.08984375" style="58" bestFit="1" customWidth="1"/>
    <col min="4105" max="4105" width="10.453125" style="58" bestFit="1" customWidth="1"/>
    <col min="4106" max="4106" width="7" style="58" bestFit="1" customWidth="1"/>
    <col min="4107" max="4107" width="5.90625" style="58" bestFit="1" customWidth="1"/>
    <col min="4108" max="4108" width="8.7265625" style="58" bestFit="1" customWidth="1"/>
    <col min="4109" max="4110" width="8.453125" style="58" bestFit="1" customWidth="1"/>
    <col min="4111" max="4111" width="8.6328125" style="58" customWidth="1"/>
    <col min="4112" max="4112" width="14.36328125" style="58" bestFit="1" customWidth="1"/>
    <col min="4113" max="4113" width="13.453125" style="58" customWidth="1"/>
    <col min="4114" max="4114" width="6" style="58" customWidth="1"/>
    <col min="4115" max="4115" width="17.26953125" style="58" customWidth="1"/>
    <col min="4116" max="4116" width="11" style="58" bestFit="1" customWidth="1"/>
    <col min="4117" max="4118" width="8.26953125" style="58" bestFit="1" customWidth="1"/>
    <col min="4119" max="4352" width="8.7265625" style="58"/>
    <col min="4353" max="4353" width="15.90625" style="58" customWidth="1"/>
    <col min="4354" max="4354" width="3.90625" style="58" bestFit="1" customWidth="1"/>
    <col min="4355" max="4355" width="38.26953125" style="58" customWidth="1"/>
    <col min="4356" max="4356" width="13.90625" style="58" bestFit="1" customWidth="1"/>
    <col min="4357" max="4357" width="16.26953125" style="58" customWidth="1"/>
    <col min="4358" max="4358" width="13.08984375" style="58" customWidth="1"/>
    <col min="4359" max="4359" width="7.36328125" style="58" customWidth="1"/>
    <col min="4360" max="4360" width="12.08984375" style="58" bestFit="1" customWidth="1"/>
    <col min="4361" max="4361" width="10.453125" style="58" bestFit="1" customWidth="1"/>
    <col min="4362" max="4362" width="7" style="58" bestFit="1" customWidth="1"/>
    <col min="4363" max="4363" width="5.90625" style="58" bestFit="1" customWidth="1"/>
    <col min="4364" max="4364" width="8.7265625" style="58" bestFit="1" customWidth="1"/>
    <col min="4365" max="4366" width="8.453125" style="58" bestFit="1" customWidth="1"/>
    <col min="4367" max="4367" width="8.6328125" style="58" customWidth="1"/>
    <col min="4368" max="4368" width="14.36328125" style="58" bestFit="1" customWidth="1"/>
    <col min="4369" max="4369" width="13.453125" style="58" customWidth="1"/>
    <col min="4370" max="4370" width="6" style="58" customWidth="1"/>
    <col min="4371" max="4371" width="17.26953125" style="58" customWidth="1"/>
    <col min="4372" max="4372" width="11" style="58" bestFit="1" customWidth="1"/>
    <col min="4373" max="4374" width="8.26953125" style="58" bestFit="1" customWidth="1"/>
    <col min="4375" max="4608" width="8.7265625" style="58"/>
    <col min="4609" max="4609" width="15.90625" style="58" customWidth="1"/>
    <col min="4610" max="4610" width="3.90625" style="58" bestFit="1" customWidth="1"/>
    <col min="4611" max="4611" width="38.26953125" style="58" customWidth="1"/>
    <col min="4612" max="4612" width="13.90625" style="58" bestFit="1" customWidth="1"/>
    <col min="4613" max="4613" width="16.26953125" style="58" customWidth="1"/>
    <col min="4614" max="4614" width="13.08984375" style="58" customWidth="1"/>
    <col min="4615" max="4615" width="7.36328125" style="58" customWidth="1"/>
    <col min="4616" max="4616" width="12.08984375" style="58" bestFit="1" customWidth="1"/>
    <col min="4617" max="4617" width="10.453125" style="58" bestFit="1" customWidth="1"/>
    <col min="4618" max="4618" width="7" style="58" bestFit="1" customWidth="1"/>
    <col min="4619" max="4619" width="5.90625" style="58" bestFit="1" customWidth="1"/>
    <col min="4620" max="4620" width="8.7265625" style="58" bestFit="1" customWidth="1"/>
    <col min="4621" max="4622" width="8.453125" style="58" bestFit="1" customWidth="1"/>
    <col min="4623" max="4623" width="8.6328125" style="58" customWidth="1"/>
    <col min="4624" max="4624" width="14.36328125" style="58" bestFit="1" customWidth="1"/>
    <col min="4625" max="4625" width="13.453125" style="58" customWidth="1"/>
    <col min="4626" max="4626" width="6" style="58" customWidth="1"/>
    <col min="4627" max="4627" width="17.26953125" style="58" customWidth="1"/>
    <col min="4628" max="4628" width="11" style="58" bestFit="1" customWidth="1"/>
    <col min="4629" max="4630" width="8.26953125" style="58" bestFit="1" customWidth="1"/>
    <col min="4631" max="4864" width="8.7265625" style="58"/>
    <col min="4865" max="4865" width="15.90625" style="58" customWidth="1"/>
    <col min="4866" max="4866" width="3.90625" style="58" bestFit="1" customWidth="1"/>
    <col min="4867" max="4867" width="38.26953125" style="58" customWidth="1"/>
    <col min="4868" max="4868" width="13.90625" style="58" bestFit="1" customWidth="1"/>
    <col min="4869" max="4869" width="16.26953125" style="58" customWidth="1"/>
    <col min="4870" max="4870" width="13.08984375" style="58" customWidth="1"/>
    <col min="4871" max="4871" width="7.36328125" style="58" customWidth="1"/>
    <col min="4872" max="4872" width="12.08984375" style="58" bestFit="1" customWidth="1"/>
    <col min="4873" max="4873" width="10.453125" style="58" bestFit="1" customWidth="1"/>
    <col min="4874" max="4874" width="7" style="58" bestFit="1" customWidth="1"/>
    <col min="4875" max="4875" width="5.90625" style="58" bestFit="1" customWidth="1"/>
    <col min="4876" max="4876" width="8.7265625" style="58" bestFit="1" customWidth="1"/>
    <col min="4877" max="4878" width="8.453125" style="58" bestFit="1" customWidth="1"/>
    <col min="4879" max="4879" width="8.6328125" style="58" customWidth="1"/>
    <col min="4880" max="4880" width="14.36328125" style="58" bestFit="1" customWidth="1"/>
    <col min="4881" max="4881" width="13.453125" style="58" customWidth="1"/>
    <col min="4882" max="4882" width="6" style="58" customWidth="1"/>
    <col min="4883" max="4883" width="17.26953125" style="58" customWidth="1"/>
    <col min="4884" max="4884" width="11" style="58" bestFit="1" customWidth="1"/>
    <col min="4885" max="4886" width="8.26953125" style="58" bestFit="1" customWidth="1"/>
    <col min="4887" max="5120" width="8.7265625" style="58"/>
    <col min="5121" max="5121" width="15.90625" style="58" customWidth="1"/>
    <col min="5122" max="5122" width="3.90625" style="58" bestFit="1" customWidth="1"/>
    <col min="5123" max="5123" width="38.26953125" style="58" customWidth="1"/>
    <col min="5124" max="5124" width="13.90625" style="58" bestFit="1" customWidth="1"/>
    <col min="5125" max="5125" width="16.26953125" style="58" customWidth="1"/>
    <col min="5126" max="5126" width="13.08984375" style="58" customWidth="1"/>
    <col min="5127" max="5127" width="7.36328125" style="58" customWidth="1"/>
    <col min="5128" max="5128" width="12.08984375" style="58" bestFit="1" customWidth="1"/>
    <col min="5129" max="5129" width="10.453125" style="58" bestFit="1" customWidth="1"/>
    <col min="5130" max="5130" width="7" style="58" bestFit="1" customWidth="1"/>
    <col min="5131" max="5131" width="5.90625" style="58" bestFit="1" customWidth="1"/>
    <col min="5132" max="5132" width="8.7265625" style="58" bestFit="1" customWidth="1"/>
    <col min="5133" max="5134" width="8.453125" style="58" bestFit="1" customWidth="1"/>
    <col min="5135" max="5135" width="8.6328125" style="58" customWidth="1"/>
    <col min="5136" max="5136" width="14.36328125" style="58" bestFit="1" customWidth="1"/>
    <col min="5137" max="5137" width="13.453125" style="58" customWidth="1"/>
    <col min="5138" max="5138" width="6" style="58" customWidth="1"/>
    <col min="5139" max="5139" width="17.26953125" style="58" customWidth="1"/>
    <col min="5140" max="5140" width="11" style="58" bestFit="1" customWidth="1"/>
    <col min="5141" max="5142" width="8.26953125" style="58" bestFit="1" customWidth="1"/>
    <col min="5143" max="5376" width="8.7265625" style="58"/>
    <col min="5377" max="5377" width="15.90625" style="58" customWidth="1"/>
    <col min="5378" max="5378" width="3.90625" style="58" bestFit="1" customWidth="1"/>
    <col min="5379" max="5379" width="38.26953125" style="58" customWidth="1"/>
    <col min="5380" max="5380" width="13.90625" style="58" bestFit="1" customWidth="1"/>
    <col min="5381" max="5381" width="16.26953125" style="58" customWidth="1"/>
    <col min="5382" max="5382" width="13.08984375" style="58" customWidth="1"/>
    <col min="5383" max="5383" width="7.36328125" style="58" customWidth="1"/>
    <col min="5384" max="5384" width="12.08984375" style="58" bestFit="1" customWidth="1"/>
    <col min="5385" max="5385" width="10.453125" style="58" bestFit="1" customWidth="1"/>
    <col min="5386" max="5386" width="7" style="58" bestFit="1" customWidth="1"/>
    <col min="5387" max="5387" width="5.90625" style="58" bestFit="1" customWidth="1"/>
    <col min="5388" max="5388" width="8.7265625" style="58" bestFit="1" customWidth="1"/>
    <col min="5389" max="5390" width="8.453125" style="58" bestFit="1" customWidth="1"/>
    <col min="5391" max="5391" width="8.6328125" style="58" customWidth="1"/>
    <col min="5392" max="5392" width="14.36328125" style="58" bestFit="1" customWidth="1"/>
    <col min="5393" max="5393" width="13.453125" style="58" customWidth="1"/>
    <col min="5394" max="5394" width="6" style="58" customWidth="1"/>
    <col min="5395" max="5395" width="17.26953125" style="58" customWidth="1"/>
    <col min="5396" max="5396" width="11" style="58" bestFit="1" customWidth="1"/>
    <col min="5397" max="5398" width="8.26953125" style="58" bestFit="1" customWidth="1"/>
    <col min="5399" max="5632" width="8.7265625" style="58"/>
    <col min="5633" max="5633" width="15.90625" style="58" customWidth="1"/>
    <col min="5634" max="5634" width="3.90625" style="58" bestFit="1" customWidth="1"/>
    <col min="5635" max="5635" width="38.26953125" style="58" customWidth="1"/>
    <col min="5636" max="5636" width="13.90625" style="58" bestFit="1" customWidth="1"/>
    <col min="5637" max="5637" width="16.26953125" style="58" customWidth="1"/>
    <col min="5638" max="5638" width="13.08984375" style="58" customWidth="1"/>
    <col min="5639" max="5639" width="7.36328125" style="58" customWidth="1"/>
    <col min="5640" max="5640" width="12.08984375" style="58" bestFit="1" customWidth="1"/>
    <col min="5641" max="5641" width="10.453125" style="58" bestFit="1" customWidth="1"/>
    <col min="5642" max="5642" width="7" style="58" bestFit="1" customWidth="1"/>
    <col min="5643" max="5643" width="5.90625" style="58" bestFit="1" customWidth="1"/>
    <col min="5644" max="5644" width="8.7265625" style="58" bestFit="1" customWidth="1"/>
    <col min="5645" max="5646" width="8.453125" style="58" bestFit="1" customWidth="1"/>
    <col min="5647" max="5647" width="8.6328125" style="58" customWidth="1"/>
    <col min="5648" max="5648" width="14.36328125" style="58" bestFit="1" customWidth="1"/>
    <col min="5649" max="5649" width="13.453125" style="58" customWidth="1"/>
    <col min="5650" max="5650" width="6" style="58" customWidth="1"/>
    <col min="5651" max="5651" width="17.26953125" style="58" customWidth="1"/>
    <col min="5652" max="5652" width="11" style="58" bestFit="1" customWidth="1"/>
    <col min="5653" max="5654" width="8.26953125" style="58" bestFit="1" customWidth="1"/>
    <col min="5655" max="5888" width="8.7265625" style="58"/>
    <col min="5889" max="5889" width="15.90625" style="58" customWidth="1"/>
    <col min="5890" max="5890" width="3.90625" style="58" bestFit="1" customWidth="1"/>
    <col min="5891" max="5891" width="38.26953125" style="58" customWidth="1"/>
    <col min="5892" max="5892" width="13.90625" style="58" bestFit="1" customWidth="1"/>
    <col min="5893" max="5893" width="16.26953125" style="58" customWidth="1"/>
    <col min="5894" max="5894" width="13.08984375" style="58" customWidth="1"/>
    <col min="5895" max="5895" width="7.36328125" style="58" customWidth="1"/>
    <col min="5896" max="5896" width="12.08984375" style="58" bestFit="1" customWidth="1"/>
    <col min="5897" max="5897" width="10.453125" style="58" bestFit="1" customWidth="1"/>
    <col min="5898" max="5898" width="7" style="58" bestFit="1" customWidth="1"/>
    <col min="5899" max="5899" width="5.90625" style="58" bestFit="1" customWidth="1"/>
    <col min="5900" max="5900" width="8.7265625" style="58" bestFit="1" customWidth="1"/>
    <col min="5901" max="5902" width="8.453125" style="58" bestFit="1" customWidth="1"/>
    <col min="5903" max="5903" width="8.6328125" style="58" customWidth="1"/>
    <col min="5904" max="5904" width="14.36328125" style="58" bestFit="1" customWidth="1"/>
    <col min="5905" max="5905" width="13.453125" style="58" customWidth="1"/>
    <col min="5906" max="5906" width="6" style="58" customWidth="1"/>
    <col min="5907" max="5907" width="17.26953125" style="58" customWidth="1"/>
    <col min="5908" max="5908" width="11" style="58" bestFit="1" customWidth="1"/>
    <col min="5909" max="5910" width="8.26953125" style="58" bestFit="1" customWidth="1"/>
    <col min="5911" max="6144" width="8.7265625" style="58"/>
    <col min="6145" max="6145" width="15.90625" style="58" customWidth="1"/>
    <col min="6146" max="6146" width="3.90625" style="58" bestFit="1" customWidth="1"/>
    <col min="6147" max="6147" width="38.26953125" style="58" customWidth="1"/>
    <col min="6148" max="6148" width="13.90625" style="58" bestFit="1" customWidth="1"/>
    <col min="6149" max="6149" width="16.26953125" style="58" customWidth="1"/>
    <col min="6150" max="6150" width="13.08984375" style="58" customWidth="1"/>
    <col min="6151" max="6151" width="7.36328125" style="58" customWidth="1"/>
    <col min="6152" max="6152" width="12.08984375" style="58" bestFit="1" customWidth="1"/>
    <col min="6153" max="6153" width="10.453125" style="58" bestFit="1" customWidth="1"/>
    <col min="6154" max="6154" width="7" style="58" bestFit="1" customWidth="1"/>
    <col min="6155" max="6155" width="5.90625" style="58" bestFit="1" customWidth="1"/>
    <col min="6156" max="6156" width="8.7265625" style="58" bestFit="1" customWidth="1"/>
    <col min="6157" max="6158" width="8.453125" style="58" bestFit="1" customWidth="1"/>
    <col min="6159" max="6159" width="8.6328125" style="58" customWidth="1"/>
    <col min="6160" max="6160" width="14.36328125" style="58" bestFit="1" customWidth="1"/>
    <col min="6161" max="6161" width="13.453125" style="58" customWidth="1"/>
    <col min="6162" max="6162" width="6" style="58" customWidth="1"/>
    <col min="6163" max="6163" width="17.26953125" style="58" customWidth="1"/>
    <col min="6164" max="6164" width="11" style="58" bestFit="1" customWidth="1"/>
    <col min="6165" max="6166" width="8.26953125" style="58" bestFit="1" customWidth="1"/>
    <col min="6167" max="6400" width="8.7265625" style="58"/>
    <col min="6401" max="6401" width="15.90625" style="58" customWidth="1"/>
    <col min="6402" max="6402" width="3.90625" style="58" bestFit="1" customWidth="1"/>
    <col min="6403" max="6403" width="38.26953125" style="58" customWidth="1"/>
    <col min="6404" max="6404" width="13.90625" style="58" bestFit="1" customWidth="1"/>
    <col min="6405" max="6405" width="16.26953125" style="58" customWidth="1"/>
    <col min="6406" max="6406" width="13.08984375" style="58" customWidth="1"/>
    <col min="6407" max="6407" width="7.36328125" style="58" customWidth="1"/>
    <col min="6408" max="6408" width="12.08984375" style="58" bestFit="1" customWidth="1"/>
    <col min="6409" max="6409" width="10.453125" style="58" bestFit="1" customWidth="1"/>
    <col min="6410" max="6410" width="7" style="58" bestFit="1" customWidth="1"/>
    <col min="6411" max="6411" width="5.90625" style="58" bestFit="1" customWidth="1"/>
    <col min="6412" max="6412" width="8.7265625" style="58" bestFit="1" customWidth="1"/>
    <col min="6413" max="6414" width="8.453125" style="58" bestFit="1" customWidth="1"/>
    <col min="6415" max="6415" width="8.6328125" style="58" customWidth="1"/>
    <col min="6416" max="6416" width="14.36328125" style="58" bestFit="1" customWidth="1"/>
    <col min="6417" max="6417" width="13.453125" style="58" customWidth="1"/>
    <col min="6418" max="6418" width="6" style="58" customWidth="1"/>
    <col min="6419" max="6419" width="17.26953125" style="58" customWidth="1"/>
    <col min="6420" max="6420" width="11" style="58" bestFit="1" customWidth="1"/>
    <col min="6421" max="6422" width="8.26953125" style="58" bestFit="1" customWidth="1"/>
    <col min="6423" max="6656" width="8.7265625" style="58"/>
    <col min="6657" max="6657" width="15.90625" style="58" customWidth="1"/>
    <col min="6658" max="6658" width="3.90625" style="58" bestFit="1" customWidth="1"/>
    <col min="6659" max="6659" width="38.26953125" style="58" customWidth="1"/>
    <col min="6660" max="6660" width="13.90625" style="58" bestFit="1" customWidth="1"/>
    <col min="6661" max="6661" width="16.26953125" style="58" customWidth="1"/>
    <col min="6662" max="6662" width="13.08984375" style="58" customWidth="1"/>
    <col min="6663" max="6663" width="7.36328125" style="58" customWidth="1"/>
    <col min="6664" max="6664" width="12.08984375" style="58" bestFit="1" customWidth="1"/>
    <col min="6665" max="6665" width="10.453125" style="58" bestFit="1" customWidth="1"/>
    <col min="6666" max="6666" width="7" style="58" bestFit="1" customWidth="1"/>
    <col min="6667" max="6667" width="5.90625" style="58" bestFit="1" customWidth="1"/>
    <col min="6668" max="6668" width="8.7265625" style="58" bestFit="1" customWidth="1"/>
    <col min="6669" max="6670" width="8.453125" style="58" bestFit="1" customWidth="1"/>
    <col min="6671" max="6671" width="8.6328125" style="58" customWidth="1"/>
    <col min="6672" max="6672" width="14.36328125" style="58" bestFit="1" customWidth="1"/>
    <col min="6673" max="6673" width="13.453125" style="58" customWidth="1"/>
    <col min="6674" max="6674" width="6" style="58" customWidth="1"/>
    <col min="6675" max="6675" width="17.26953125" style="58" customWidth="1"/>
    <col min="6676" max="6676" width="11" style="58" bestFit="1" customWidth="1"/>
    <col min="6677" max="6678" width="8.26953125" style="58" bestFit="1" customWidth="1"/>
    <col min="6679" max="6912" width="8.7265625" style="58"/>
    <col min="6913" max="6913" width="15.90625" style="58" customWidth="1"/>
    <col min="6914" max="6914" width="3.90625" style="58" bestFit="1" customWidth="1"/>
    <col min="6915" max="6915" width="38.26953125" style="58" customWidth="1"/>
    <col min="6916" max="6916" width="13.90625" style="58" bestFit="1" customWidth="1"/>
    <col min="6917" max="6917" width="16.26953125" style="58" customWidth="1"/>
    <col min="6918" max="6918" width="13.08984375" style="58" customWidth="1"/>
    <col min="6919" max="6919" width="7.36328125" style="58" customWidth="1"/>
    <col min="6920" max="6920" width="12.08984375" style="58" bestFit="1" customWidth="1"/>
    <col min="6921" max="6921" width="10.453125" style="58" bestFit="1" customWidth="1"/>
    <col min="6922" max="6922" width="7" style="58" bestFit="1" customWidth="1"/>
    <col min="6923" max="6923" width="5.90625" style="58" bestFit="1" customWidth="1"/>
    <col min="6924" max="6924" width="8.7265625" style="58" bestFit="1" customWidth="1"/>
    <col min="6925" max="6926" width="8.453125" style="58" bestFit="1" customWidth="1"/>
    <col min="6927" max="6927" width="8.6328125" style="58" customWidth="1"/>
    <col min="6928" max="6928" width="14.36328125" style="58" bestFit="1" customWidth="1"/>
    <col min="6929" max="6929" width="13.453125" style="58" customWidth="1"/>
    <col min="6930" max="6930" width="6" style="58" customWidth="1"/>
    <col min="6931" max="6931" width="17.26953125" style="58" customWidth="1"/>
    <col min="6932" max="6932" width="11" style="58" bestFit="1" customWidth="1"/>
    <col min="6933" max="6934" width="8.26953125" style="58" bestFit="1" customWidth="1"/>
    <col min="6935" max="7168" width="8.7265625" style="58"/>
    <col min="7169" max="7169" width="15.90625" style="58" customWidth="1"/>
    <col min="7170" max="7170" width="3.90625" style="58" bestFit="1" customWidth="1"/>
    <col min="7171" max="7171" width="38.26953125" style="58" customWidth="1"/>
    <col min="7172" max="7172" width="13.90625" style="58" bestFit="1" customWidth="1"/>
    <col min="7173" max="7173" width="16.26953125" style="58" customWidth="1"/>
    <col min="7174" max="7174" width="13.08984375" style="58" customWidth="1"/>
    <col min="7175" max="7175" width="7.36328125" style="58" customWidth="1"/>
    <col min="7176" max="7176" width="12.08984375" style="58" bestFit="1" customWidth="1"/>
    <col min="7177" max="7177" width="10.453125" style="58" bestFit="1" customWidth="1"/>
    <col min="7178" max="7178" width="7" style="58" bestFit="1" customWidth="1"/>
    <col min="7179" max="7179" width="5.90625" style="58" bestFit="1" customWidth="1"/>
    <col min="7180" max="7180" width="8.7265625" style="58" bestFit="1" customWidth="1"/>
    <col min="7181" max="7182" width="8.453125" style="58" bestFit="1" customWidth="1"/>
    <col min="7183" max="7183" width="8.6328125" style="58" customWidth="1"/>
    <col min="7184" max="7184" width="14.36328125" style="58" bestFit="1" customWidth="1"/>
    <col min="7185" max="7185" width="13.453125" style="58" customWidth="1"/>
    <col min="7186" max="7186" width="6" style="58" customWidth="1"/>
    <col min="7187" max="7187" width="17.26953125" style="58" customWidth="1"/>
    <col min="7188" max="7188" width="11" style="58" bestFit="1" customWidth="1"/>
    <col min="7189" max="7190" width="8.26953125" style="58" bestFit="1" customWidth="1"/>
    <col min="7191" max="7424" width="8.7265625" style="58"/>
    <col min="7425" max="7425" width="15.90625" style="58" customWidth="1"/>
    <col min="7426" max="7426" width="3.90625" style="58" bestFit="1" customWidth="1"/>
    <col min="7427" max="7427" width="38.26953125" style="58" customWidth="1"/>
    <col min="7428" max="7428" width="13.90625" style="58" bestFit="1" customWidth="1"/>
    <col min="7429" max="7429" width="16.26953125" style="58" customWidth="1"/>
    <col min="7430" max="7430" width="13.08984375" style="58" customWidth="1"/>
    <col min="7431" max="7431" width="7.36328125" style="58" customWidth="1"/>
    <col min="7432" max="7432" width="12.08984375" style="58" bestFit="1" customWidth="1"/>
    <col min="7433" max="7433" width="10.453125" style="58" bestFit="1" customWidth="1"/>
    <col min="7434" max="7434" width="7" style="58" bestFit="1" customWidth="1"/>
    <col min="7435" max="7435" width="5.90625" style="58" bestFit="1" customWidth="1"/>
    <col min="7436" max="7436" width="8.7265625" style="58" bestFit="1" customWidth="1"/>
    <col min="7437" max="7438" width="8.453125" style="58" bestFit="1" customWidth="1"/>
    <col min="7439" max="7439" width="8.6328125" style="58" customWidth="1"/>
    <col min="7440" max="7440" width="14.36328125" style="58" bestFit="1" customWidth="1"/>
    <col min="7441" max="7441" width="13.453125" style="58" customWidth="1"/>
    <col min="7442" max="7442" width="6" style="58" customWidth="1"/>
    <col min="7443" max="7443" width="17.26953125" style="58" customWidth="1"/>
    <col min="7444" max="7444" width="11" style="58" bestFit="1" customWidth="1"/>
    <col min="7445" max="7446" width="8.26953125" style="58" bestFit="1" customWidth="1"/>
    <col min="7447" max="7680" width="8.7265625" style="58"/>
    <col min="7681" max="7681" width="15.90625" style="58" customWidth="1"/>
    <col min="7682" max="7682" width="3.90625" style="58" bestFit="1" customWidth="1"/>
    <col min="7683" max="7683" width="38.26953125" style="58" customWidth="1"/>
    <col min="7684" max="7684" width="13.90625" style="58" bestFit="1" customWidth="1"/>
    <col min="7685" max="7685" width="16.26953125" style="58" customWidth="1"/>
    <col min="7686" max="7686" width="13.08984375" style="58" customWidth="1"/>
    <col min="7687" max="7687" width="7.36328125" style="58" customWidth="1"/>
    <col min="7688" max="7688" width="12.08984375" style="58" bestFit="1" customWidth="1"/>
    <col min="7689" max="7689" width="10.453125" style="58" bestFit="1" customWidth="1"/>
    <col min="7690" max="7690" width="7" style="58" bestFit="1" customWidth="1"/>
    <col min="7691" max="7691" width="5.90625" style="58" bestFit="1" customWidth="1"/>
    <col min="7692" max="7692" width="8.7265625" style="58" bestFit="1" customWidth="1"/>
    <col min="7693" max="7694" width="8.453125" style="58" bestFit="1" customWidth="1"/>
    <col min="7695" max="7695" width="8.6328125" style="58" customWidth="1"/>
    <col min="7696" max="7696" width="14.36328125" style="58" bestFit="1" customWidth="1"/>
    <col min="7697" max="7697" width="13.453125" style="58" customWidth="1"/>
    <col min="7698" max="7698" width="6" style="58" customWidth="1"/>
    <col min="7699" max="7699" width="17.26953125" style="58" customWidth="1"/>
    <col min="7700" max="7700" width="11" style="58" bestFit="1" customWidth="1"/>
    <col min="7701" max="7702" width="8.26953125" style="58" bestFit="1" customWidth="1"/>
    <col min="7703" max="7936" width="8.7265625" style="58"/>
    <col min="7937" max="7937" width="15.90625" style="58" customWidth="1"/>
    <col min="7938" max="7938" width="3.90625" style="58" bestFit="1" customWidth="1"/>
    <col min="7939" max="7939" width="38.26953125" style="58" customWidth="1"/>
    <col min="7940" max="7940" width="13.90625" style="58" bestFit="1" customWidth="1"/>
    <col min="7941" max="7941" width="16.26953125" style="58" customWidth="1"/>
    <col min="7942" max="7942" width="13.08984375" style="58" customWidth="1"/>
    <col min="7943" max="7943" width="7.36328125" style="58" customWidth="1"/>
    <col min="7944" max="7944" width="12.08984375" style="58" bestFit="1" customWidth="1"/>
    <col min="7945" max="7945" width="10.453125" style="58" bestFit="1" customWidth="1"/>
    <col min="7946" max="7946" width="7" style="58" bestFit="1" customWidth="1"/>
    <col min="7947" max="7947" width="5.90625" style="58" bestFit="1" customWidth="1"/>
    <col min="7948" max="7948" width="8.7265625" style="58" bestFit="1" customWidth="1"/>
    <col min="7949" max="7950" width="8.453125" style="58" bestFit="1" customWidth="1"/>
    <col min="7951" max="7951" width="8.6328125" style="58" customWidth="1"/>
    <col min="7952" max="7952" width="14.36328125" style="58" bestFit="1" customWidth="1"/>
    <col min="7953" max="7953" width="13.453125" style="58" customWidth="1"/>
    <col min="7954" max="7954" width="6" style="58" customWidth="1"/>
    <col min="7955" max="7955" width="17.26953125" style="58" customWidth="1"/>
    <col min="7956" max="7956" width="11" style="58" bestFit="1" customWidth="1"/>
    <col min="7957" max="7958" width="8.26953125" style="58" bestFit="1" customWidth="1"/>
    <col min="7959" max="8192" width="8.7265625" style="58"/>
    <col min="8193" max="8193" width="15.90625" style="58" customWidth="1"/>
    <col min="8194" max="8194" width="3.90625" style="58" bestFit="1" customWidth="1"/>
    <col min="8195" max="8195" width="38.26953125" style="58" customWidth="1"/>
    <col min="8196" max="8196" width="13.90625" style="58" bestFit="1" customWidth="1"/>
    <col min="8197" max="8197" width="16.26953125" style="58" customWidth="1"/>
    <col min="8198" max="8198" width="13.08984375" style="58" customWidth="1"/>
    <col min="8199" max="8199" width="7.36328125" style="58" customWidth="1"/>
    <col min="8200" max="8200" width="12.08984375" style="58" bestFit="1" customWidth="1"/>
    <col min="8201" max="8201" width="10.453125" style="58" bestFit="1" customWidth="1"/>
    <col min="8202" max="8202" width="7" style="58" bestFit="1" customWidth="1"/>
    <col min="8203" max="8203" width="5.90625" style="58" bestFit="1" customWidth="1"/>
    <col min="8204" max="8204" width="8.7265625" style="58" bestFit="1" customWidth="1"/>
    <col min="8205" max="8206" width="8.453125" style="58" bestFit="1" customWidth="1"/>
    <col min="8207" max="8207" width="8.6328125" style="58" customWidth="1"/>
    <col min="8208" max="8208" width="14.36328125" style="58" bestFit="1" customWidth="1"/>
    <col min="8209" max="8209" width="13.453125" style="58" customWidth="1"/>
    <col min="8210" max="8210" width="6" style="58" customWidth="1"/>
    <col min="8211" max="8211" width="17.26953125" style="58" customWidth="1"/>
    <col min="8212" max="8212" width="11" style="58" bestFit="1" customWidth="1"/>
    <col min="8213" max="8214" width="8.26953125" style="58" bestFit="1" customWidth="1"/>
    <col min="8215" max="8448" width="8.7265625" style="58"/>
    <col min="8449" max="8449" width="15.90625" style="58" customWidth="1"/>
    <col min="8450" max="8450" width="3.90625" style="58" bestFit="1" customWidth="1"/>
    <col min="8451" max="8451" width="38.26953125" style="58" customWidth="1"/>
    <col min="8452" max="8452" width="13.90625" style="58" bestFit="1" customWidth="1"/>
    <col min="8453" max="8453" width="16.26953125" style="58" customWidth="1"/>
    <col min="8454" max="8454" width="13.08984375" style="58" customWidth="1"/>
    <col min="8455" max="8455" width="7.36328125" style="58" customWidth="1"/>
    <col min="8456" max="8456" width="12.08984375" style="58" bestFit="1" customWidth="1"/>
    <col min="8457" max="8457" width="10.453125" style="58" bestFit="1" customWidth="1"/>
    <col min="8458" max="8458" width="7" style="58" bestFit="1" customWidth="1"/>
    <col min="8459" max="8459" width="5.90625" style="58" bestFit="1" customWidth="1"/>
    <col min="8460" max="8460" width="8.7265625" style="58" bestFit="1" customWidth="1"/>
    <col min="8461" max="8462" width="8.453125" style="58" bestFit="1" customWidth="1"/>
    <col min="8463" max="8463" width="8.6328125" style="58" customWidth="1"/>
    <col min="8464" max="8464" width="14.36328125" style="58" bestFit="1" customWidth="1"/>
    <col min="8465" max="8465" width="13.453125" style="58" customWidth="1"/>
    <col min="8466" max="8466" width="6" style="58" customWidth="1"/>
    <col min="8467" max="8467" width="17.26953125" style="58" customWidth="1"/>
    <col min="8468" max="8468" width="11" style="58" bestFit="1" customWidth="1"/>
    <col min="8469" max="8470" width="8.26953125" style="58" bestFit="1" customWidth="1"/>
    <col min="8471" max="8704" width="8.7265625" style="58"/>
    <col min="8705" max="8705" width="15.90625" style="58" customWidth="1"/>
    <col min="8706" max="8706" width="3.90625" style="58" bestFit="1" customWidth="1"/>
    <col min="8707" max="8707" width="38.26953125" style="58" customWidth="1"/>
    <col min="8708" max="8708" width="13.90625" style="58" bestFit="1" customWidth="1"/>
    <col min="8709" max="8709" width="16.26953125" style="58" customWidth="1"/>
    <col min="8710" max="8710" width="13.08984375" style="58" customWidth="1"/>
    <col min="8711" max="8711" width="7.36328125" style="58" customWidth="1"/>
    <col min="8712" max="8712" width="12.08984375" style="58" bestFit="1" customWidth="1"/>
    <col min="8713" max="8713" width="10.453125" style="58" bestFit="1" customWidth="1"/>
    <col min="8714" max="8714" width="7" style="58" bestFit="1" customWidth="1"/>
    <col min="8715" max="8715" width="5.90625" style="58" bestFit="1" customWidth="1"/>
    <col min="8716" max="8716" width="8.7265625" style="58" bestFit="1" customWidth="1"/>
    <col min="8717" max="8718" width="8.453125" style="58" bestFit="1" customWidth="1"/>
    <col min="8719" max="8719" width="8.6328125" style="58" customWidth="1"/>
    <col min="8720" max="8720" width="14.36328125" style="58" bestFit="1" customWidth="1"/>
    <col min="8721" max="8721" width="13.453125" style="58" customWidth="1"/>
    <col min="8722" max="8722" width="6" style="58" customWidth="1"/>
    <col min="8723" max="8723" width="17.26953125" style="58" customWidth="1"/>
    <col min="8724" max="8724" width="11" style="58" bestFit="1" customWidth="1"/>
    <col min="8725" max="8726" width="8.26953125" style="58" bestFit="1" customWidth="1"/>
    <col min="8727" max="8960" width="8.7265625" style="58"/>
    <col min="8961" max="8961" width="15.90625" style="58" customWidth="1"/>
    <col min="8962" max="8962" width="3.90625" style="58" bestFit="1" customWidth="1"/>
    <col min="8963" max="8963" width="38.26953125" style="58" customWidth="1"/>
    <col min="8964" max="8964" width="13.90625" style="58" bestFit="1" customWidth="1"/>
    <col min="8965" max="8965" width="16.26953125" style="58" customWidth="1"/>
    <col min="8966" max="8966" width="13.08984375" style="58" customWidth="1"/>
    <col min="8967" max="8967" width="7.36328125" style="58" customWidth="1"/>
    <col min="8968" max="8968" width="12.08984375" style="58" bestFit="1" customWidth="1"/>
    <col min="8969" max="8969" width="10.453125" style="58" bestFit="1" customWidth="1"/>
    <col min="8970" max="8970" width="7" style="58" bestFit="1" customWidth="1"/>
    <col min="8971" max="8971" width="5.90625" style="58" bestFit="1" customWidth="1"/>
    <col min="8972" max="8972" width="8.7265625" style="58" bestFit="1" customWidth="1"/>
    <col min="8973" max="8974" width="8.453125" style="58" bestFit="1" customWidth="1"/>
    <col min="8975" max="8975" width="8.6328125" style="58" customWidth="1"/>
    <col min="8976" max="8976" width="14.36328125" style="58" bestFit="1" customWidth="1"/>
    <col min="8977" max="8977" width="13.453125" style="58" customWidth="1"/>
    <col min="8978" max="8978" width="6" style="58" customWidth="1"/>
    <col min="8979" max="8979" width="17.26953125" style="58" customWidth="1"/>
    <col min="8980" max="8980" width="11" style="58" bestFit="1" customWidth="1"/>
    <col min="8981" max="8982" width="8.26953125" style="58" bestFit="1" customWidth="1"/>
    <col min="8983" max="9216" width="8.7265625" style="58"/>
    <col min="9217" max="9217" width="15.90625" style="58" customWidth="1"/>
    <col min="9218" max="9218" width="3.90625" style="58" bestFit="1" customWidth="1"/>
    <col min="9219" max="9219" width="38.26953125" style="58" customWidth="1"/>
    <col min="9220" max="9220" width="13.90625" style="58" bestFit="1" customWidth="1"/>
    <col min="9221" max="9221" width="16.26953125" style="58" customWidth="1"/>
    <col min="9222" max="9222" width="13.08984375" style="58" customWidth="1"/>
    <col min="9223" max="9223" width="7.36328125" style="58" customWidth="1"/>
    <col min="9224" max="9224" width="12.08984375" style="58" bestFit="1" customWidth="1"/>
    <col min="9225" max="9225" width="10.453125" style="58" bestFit="1" customWidth="1"/>
    <col min="9226" max="9226" width="7" style="58" bestFit="1" customWidth="1"/>
    <col min="9227" max="9227" width="5.90625" style="58" bestFit="1" customWidth="1"/>
    <col min="9228" max="9228" width="8.7265625" style="58" bestFit="1" customWidth="1"/>
    <col min="9229" max="9230" width="8.453125" style="58" bestFit="1" customWidth="1"/>
    <col min="9231" max="9231" width="8.6328125" style="58" customWidth="1"/>
    <col min="9232" max="9232" width="14.36328125" style="58" bestFit="1" customWidth="1"/>
    <col min="9233" max="9233" width="13.453125" style="58" customWidth="1"/>
    <col min="9234" max="9234" width="6" style="58" customWidth="1"/>
    <col min="9235" max="9235" width="17.26953125" style="58" customWidth="1"/>
    <col min="9236" max="9236" width="11" style="58" bestFit="1" customWidth="1"/>
    <col min="9237" max="9238" width="8.26953125" style="58" bestFit="1" customWidth="1"/>
    <col min="9239" max="9472" width="8.7265625" style="58"/>
    <col min="9473" max="9473" width="15.90625" style="58" customWidth="1"/>
    <col min="9474" max="9474" width="3.90625" style="58" bestFit="1" customWidth="1"/>
    <col min="9475" max="9475" width="38.26953125" style="58" customWidth="1"/>
    <col min="9476" max="9476" width="13.90625" style="58" bestFit="1" customWidth="1"/>
    <col min="9477" max="9477" width="16.26953125" style="58" customWidth="1"/>
    <col min="9478" max="9478" width="13.08984375" style="58" customWidth="1"/>
    <col min="9479" max="9479" width="7.36328125" style="58" customWidth="1"/>
    <col min="9480" max="9480" width="12.08984375" style="58" bestFit="1" customWidth="1"/>
    <col min="9481" max="9481" width="10.453125" style="58" bestFit="1" customWidth="1"/>
    <col min="9482" max="9482" width="7" style="58" bestFit="1" customWidth="1"/>
    <col min="9483" max="9483" width="5.90625" style="58" bestFit="1" customWidth="1"/>
    <col min="9484" max="9484" width="8.7265625" style="58" bestFit="1" customWidth="1"/>
    <col min="9485" max="9486" width="8.453125" style="58" bestFit="1" customWidth="1"/>
    <col min="9487" max="9487" width="8.6328125" style="58" customWidth="1"/>
    <col min="9488" max="9488" width="14.36328125" style="58" bestFit="1" customWidth="1"/>
    <col min="9489" max="9489" width="13.453125" style="58" customWidth="1"/>
    <col min="9490" max="9490" width="6" style="58" customWidth="1"/>
    <col min="9491" max="9491" width="17.26953125" style="58" customWidth="1"/>
    <col min="9492" max="9492" width="11" style="58" bestFit="1" customWidth="1"/>
    <col min="9493" max="9494" width="8.26953125" style="58" bestFit="1" customWidth="1"/>
    <col min="9495" max="9728" width="8.7265625" style="58"/>
    <col min="9729" max="9729" width="15.90625" style="58" customWidth="1"/>
    <col min="9730" max="9730" width="3.90625" style="58" bestFit="1" customWidth="1"/>
    <col min="9731" max="9731" width="38.26953125" style="58" customWidth="1"/>
    <col min="9732" max="9732" width="13.90625" style="58" bestFit="1" customWidth="1"/>
    <col min="9733" max="9733" width="16.26953125" style="58" customWidth="1"/>
    <col min="9734" max="9734" width="13.08984375" style="58" customWidth="1"/>
    <col min="9735" max="9735" width="7.36328125" style="58" customWidth="1"/>
    <col min="9736" max="9736" width="12.08984375" style="58" bestFit="1" customWidth="1"/>
    <col min="9737" max="9737" width="10.453125" style="58" bestFit="1" customWidth="1"/>
    <col min="9738" max="9738" width="7" style="58" bestFit="1" customWidth="1"/>
    <col min="9739" max="9739" width="5.90625" style="58" bestFit="1" customWidth="1"/>
    <col min="9740" max="9740" width="8.7265625" style="58" bestFit="1" customWidth="1"/>
    <col min="9741" max="9742" width="8.453125" style="58" bestFit="1" customWidth="1"/>
    <col min="9743" max="9743" width="8.6328125" style="58" customWidth="1"/>
    <col min="9744" max="9744" width="14.36328125" style="58" bestFit="1" customWidth="1"/>
    <col min="9745" max="9745" width="13.453125" style="58" customWidth="1"/>
    <col min="9746" max="9746" width="6" style="58" customWidth="1"/>
    <col min="9747" max="9747" width="17.26953125" style="58" customWidth="1"/>
    <col min="9748" max="9748" width="11" style="58" bestFit="1" customWidth="1"/>
    <col min="9749" max="9750" width="8.26953125" style="58" bestFit="1" customWidth="1"/>
    <col min="9751" max="9984" width="8.7265625" style="58"/>
    <col min="9985" max="9985" width="15.90625" style="58" customWidth="1"/>
    <col min="9986" max="9986" width="3.90625" style="58" bestFit="1" customWidth="1"/>
    <col min="9987" max="9987" width="38.26953125" style="58" customWidth="1"/>
    <col min="9988" max="9988" width="13.90625" style="58" bestFit="1" customWidth="1"/>
    <col min="9989" max="9989" width="16.26953125" style="58" customWidth="1"/>
    <col min="9990" max="9990" width="13.08984375" style="58" customWidth="1"/>
    <col min="9991" max="9991" width="7.36328125" style="58" customWidth="1"/>
    <col min="9992" max="9992" width="12.08984375" style="58" bestFit="1" customWidth="1"/>
    <col min="9993" max="9993" width="10.453125" style="58" bestFit="1" customWidth="1"/>
    <col min="9994" max="9994" width="7" style="58" bestFit="1" customWidth="1"/>
    <col min="9995" max="9995" width="5.90625" style="58" bestFit="1" customWidth="1"/>
    <col min="9996" max="9996" width="8.7265625" style="58" bestFit="1" customWidth="1"/>
    <col min="9997" max="9998" width="8.453125" style="58" bestFit="1" customWidth="1"/>
    <col min="9999" max="9999" width="8.6328125" style="58" customWidth="1"/>
    <col min="10000" max="10000" width="14.36328125" style="58" bestFit="1" customWidth="1"/>
    <col min="10001" max="10001" width="13.453125" style="58" customWidth="1"/>
    <col min="10002" max="10002" width="6" style="58" customWidth="1"/>
    <col min="10003" max="10003" width="17.26953125" style="58" customWidth="1"/>
    <col min="10004" max="10004" width="11" style="58" bestFit="1" customWidth="1"/>
    <col min="10005" max="10006" width="8.26953125" style="58" bestFit="1" customWidth="1"/>
    <col min="10007" max="10240" width="8.7265625" style="58"/>
    <col min="10241" max="10241" width="15.90625" style="58" customWidth="1"/>
    <col min="10242" max="10242" width="3.90625" style="58" bestFit="1" customWidth="1"/>
    <col min="10243" max="10243" width="38.26953125" style="58" customWidth="1"/>
    <col min="10244" max="10244" width="13.90625" style="58" bestFit="1" customWidth="1"/>
    <col min="10245" max="10245" width="16.26953125" style="58" customWidth="1"/>
    <col min="10246" max="10246" width="13.08984375" style="58" customWidth="1"/>
    <col min="10247" max="10247" width="7.36328125" style="58" customWidth="1"/>
    <col min="10248" max="10248" width="12.08984375" style="58" bestFit="1" customWidth="1"/>
    <col min="10249" max="10249" width="10.453125" style="58" bestFit="1" customWidth="1"/>
    <col min="10250" max="10250" width="7" style="58" bestFit="1" customWidth="1"/>
    <col min="10251" max="10251" width="5.90625" style="58" bestFit="1" customWidth="1"/>
    <col min="10252" max="10252" width="8.7265625" style="58" bestFit="1" customWidth="1"/>
    <col min="10253" max="10254" width="8.453125" style="58" bestFit="1" customWidth="1"/>
    <col min="10255" max="10255" width="8.6328125" style="58" customWidth="1"/>
    <col min="10256" max="10256" width="14.36328125" style="58" bestFit="1" customWidth="1"/>
    <col min="10257" max="10257" width="13.453125" style="58" customWidth="1"/>
    <col min="10258" max="10258" width="6" style="58" customWidth="1"/>
    <col min="10259" max="10259" width="17.26953125" style="58" customWidth="1"/>
    <col min="10260" max="10260" width="11" style="58" bestFit="1" customWidth="1"/>
    <col min="10261" max="10262" width="8.26953125" style="58" bestFit="1" customWidth="1"/>
    <col min="10263" max="10496" width="8.7265625" style="58"/>
    <col min="10497" max="10497" width="15.90625" style="58" customWidth="1"/>
    <col min="10498" max="10498" width="3.90625" style="58" bestFit="1" customWidth="1"/>
    <col min="10499" max="10499" width="38.26953125" style="58" customWidth="1"/>
    <col min="10500" max="10500" width="13.90625" style="58" bestFit="1" customWidth="1"/>
    <col min="10501" max="10501" width="16.26953125" style="58" customWidth="1"/>
    <col min="10502" max="10502" width="13.08984375" style="58" customWidth="1"/>
    <col min="10503" max="10503" width="7.36328125" style="58" customWidth="1"/>
    <col min="10504" max="10504" width="12.08984375" style="58" bestFit="1" customWidth="1"/>
    <col min="10505" max="10505" width="10.453125" style="58" bestFit="1" customWidth="1"/>
    <col min="10506" max="10506" width="7" style="58" bestFit="1" customWidth="1"/>
    <col min="10507" max="10507" width="5.90625" style="58" bestFit="1" customWidth="1"/>
    <col min="10508" max="10508" width="8.7265625" style="58" bestFit="1" customWidth="1"/>
    <col min="10509" max="10510" width="8.453125" style="58" bestFit="1" customWidth="1"/>
    <col min="10511" max="10511" width="8.6328125" style="58" customWidth="1"/>
    <col min="10512" max="10512" width="14.36328125" style="58" bestFit="1" customWidth="1"/>
    <col min="10513" max="10513" width="13.453125" style="58" customWidth="1"/>
    <col min="10514" max="10514" width="6" style="58" customWidth="1"/>
    <col min="10515" max="10515" width="17.26953125" style="58" customWidth="1"/>
    <col min="10516" max="10516" width="11" style="58" bestFit="1" customWidth="1"/>
    <col min="10517" max="10518" width="8.26953125" style="58" bestFit="1" customWidth="1"/>
    <col min="10519" max="10752" width="8.7265625" style="58"/>
    <col min="10753" max="10753" width="15.90625" style="58" customWidth="1"/>
    <col min="10754" max="10754" width="3.90625" style="58" bestFit="1" customWidth="1"/>
    <col min="10755" max="10755" width="38.26953125" style="58" customWidth="1"/>
    <col min="10756" max="10756" width="13.90625" style="58" bestFit="1" customWidth="1"/>
    <col min="10757" max="10757" width="16.26953125" style="58" customWidth="1"/>
    <col min="10758" max="10758" width="13.08984375" style="58" customWidth="1"/>
    <col min="10759" max="10759" width="7.36328125" style="58" customWidth="1"/>
    <col min="10760" max="10760" width="12.08984375" style="58" bestFit="1" customWidth="1"/>
    <col min="10761" max="10761" width="10.453125" style="58" bestFit="1" customWidth="1"/>
    <col min="10762" max="10762" width="7" style="58" bestFit="1" customWidth="1"/>
    <col min="10763" max="10763" width="5.90625" style="58" bestFit="1" customWidth="1"/>
    <col min="10764" max="10764" width="8.7265625" style="58" bestFit="1" customWidth="1"/>
    <col min="10765" max="10766" width="8.453125" style="58" bestFit="1" customWidth="1"/>
    <col min="10767" max="10767" width="8.6328125" style="58" customWidth="1"/>
    <col min="10768" max="10768" width="14.36328125" style="58" bestFit="1" customWidth="1"/>
    <col min="10769" max="10769" width="13.453125" style="58" customWidth="1"/>
    <col min="10770" max="10770" width="6" style="58" customWidth="1"/>
    <col min="10771" max="10771" width="17.26953125" style="58" customWidth="1"/>
    <col min="10772" max="10772" width="11" style="58" bestFit="1" customWidth="1"/>
    <col min="10773" max="10774" width="8.26953125" style="58" bestFit="1" customWidth="1"/>
    <col min="10775" max="11008" width="8.7265625" style="58"/>
    <col min="11009" max="11009" width="15.90625" style="58" customWidth="1"/>
    <col min="11010" max="11010" width="3.90625" style="58" bestFit="1" customWidth="1"/>
    <col min="11011" max="11011" width="38.26953125" style="58" customWidth="1"/>
    <col min="11012" max="11012" width="13.90625" style="58" bestFit="1" customWidth="1"/>
    <col min="11013" max="11013" width="16.26953125" style="58" customWidth="1"/>
    <col min="11014" max="11014" width="13.08984375" style="58" customWidth="1"/>
    <col min="11015" max="11015" width="7.36328125" style="58" customWidth="1"/>
    <col min="11016" max="11016" width="12.08984375" style="58" bestFit="1" customWidth="1"/>
    <col min="11017" max="11017" width="10.453125" style="58" bestFit="1" customWidth="1"/>
    <col min="11018" max="11018" width="7" style="58" bestFit="1" customWidth="1"/>
    <col min="11019" max="11019" width="5.90625" style="58" bestFit="1" customWidth="1"/>
    <col min="11020" max="11020" width="8.7265625" style="58" bestFit="1" customWidth="1"/>
    <col min="11021" max="11022" width="8.453125" style="58" bestFit="1" customWidth="1"/>
    <col min="11023" max="11023" width="8.6328125" style="58" customWidth="1"/>
    <col min="11024" max="11024" width="14.36328125" style="58" bestFit="1" customWidth="1"/>
    <col min="11025" max="11025" width="13.453125" style="58" customWidth="1"/>
    <col min="11026" max="11026" width="6" style="58" customWidth="1"/>
    <col min="11027" max="11027" width="17.26953125" style="58" customWidth="1"/>
    <col min="11028" max="11028" width="11" style="58" bestFit="1" customWidth="1"/>
    <col min="11029" max="11030" width="8.26953125" style="58" bestFit="1" customWidth="1"/>
    <col min="11031" max="11264" width="8.7265625" style="58"/>
    <col min="11265" max="11265" width="15.90625" style="58" customWidth="1"/>
    <col min="11266" max="11266" width="3.90625" style="58" bestFit="1" customWidth="1"/>
    <col min="11267" max="11267" width="38.26953125" style="58" customWidth="1"/>
    <col min="11268" max="11268" width="13.90625" style="58" bestFit="1" customWidth="1"/>
    <col min="11269" max="11269" width="16.26953125" style="58" customWidth="1"/>
    <col min="11270" max="11270" width="13.08984375" style="58" customWidth="1"/>
    <col min="11271" max="11271" width="7.36328125" style="58" customWidth="1"/>
    <col min="11272" max="11272" width="12.08984375" style="58" bestFit="1" customWidth="1"/>
    <col min="11273" max="11273" width="10.453125" style="58" bestFit="1" customWidth="1"/>
    <col min="11274" max="11274" width="7" style="58" bestFit="1" customWidth="1"/>
    <col min="11275" max="11275" width="5.90625" style="58" bestFit="1" customWidth="1"/>
    <col min="11276" max="11276" width="8.7265625" style="58" bestFit="1" customWidth="1"/>
    <col min="11277" max="11278" width="8.453125" style="58" bestFit="1" customWidth="1"/>
    <col min="11279" max="11279" width="8.6328125" style="58" customWidth="1"/>
    <col min="11280" max="11280" width="14.36328125" style="58" bestFit="1" customWidth="1"/>
    <col min="11281" max="11281" width="13.453125" style="58" customWidth="1"/>
    <col min="11282" max="11282" width="6" style="58" customWidth="1"/>
    <col min="11283" max="11283" width="17.26953125" style="58" customWidth="1"/>
    <col min="11284" max="11284" width="11" style="58" bestFit="1" customWidth="1"/>
    <col min="11285" max="11286" width="8.26953125" style="58" bestFit="1" customWidth="1"/>
    <col min="11287" max="11520" width="8.7265625" style="58"/>
    <col min="11521" max="11521" width="15.90625" style="58" customWidth="1"/>
    <col min="11522" max="11522" width="3.90625" style="58" bestFit="1" customWidth="1"/>
    <col min="11523" max="11523" width="38.26953125" style="58" customWidth="1"/>
    <col min="11524" max="11524" width="13.90625" style="58" bestFit="1" customWidth="1"/>
    <col min="11525" max="11525" width="16.26953125" style="58" customWidth="1"/>
    <col min="11526" max="11526" width="13.08984375" style="58" customWidth="1"/>
    <col min="11527" max="11527" width="7.36328125" style="58" customWidth="1"/>
    <col min="11528" max="11528" width="12.08984375" style="58" bestFit="1" customWidth="1"/>
    <col min="11529" max="11529" width="10.453125" style="58" bestFit="1" customWidth="1"/>
    <col min="11530" max="11530" width="7" style="58" bestFit="1" customWidth="1"/>
    <col min="11531" max="11531" width="5.90625" style="58" bestFit="1" customWidth="1"/>
    <col min="11532" max="11532" width="8.7265625" style="58" bestFit="1" customWidth="1"/>
    <col min="11533" max="11534" width="8.453125" style="58" bestFit="1" customWidth="1"/>
    <col min="11535" max="11535" width="8.6328125" style="58" customWidth="1"/>
    <col min="11536" max="11536" width="14.36328125" style="58" bestFit="1" customWidth="1"/>
    <col min="11537" max="11537" width="13.453125" style="58" customWidth="1"/>
    <col min="11538" max="11538" width="6" style="58" customWidth="1"/>
    <col min="11539" max="11539" width="17.26953125" style="58" customWidth="1"/>
    <col min="11540" max="11540" width="11" style="58" bestFit="1" customWidth="1"/>
    <col min="11541" max="11542" width="8.26953125" style="58" bestFit="1" customWidth="1"/>
    <col min="11543" max="11776" width="8.7265625" style="58"/>
    <col min="11777" max="11777" width="15.90625" style="58" customWidth="1"/>
    <col min="11778" max="11778" width="3.90625" style="58" bestFit="1" customWidth="1"/>
    <col min="11779" max="11779" width="38.26953125" style="58" customWidth="1"/>
    <col min="11780" max="11780" width="13.90625" style="58" bestFit="1" customWidth="1"/>
    <col min="11781" max="11781" width="16.26953125" style="58" customWidth="1"/>
    <col min="11782" max="11782" width="13.08984375" style="58" customWidth="1"/>
    <col min="11783" max="11783" width="7.36328125" style="58" customWidth="1"/>
    <col min="11784" max="11784" width="12.08984375" style="58" bestFit="1" customWidth="1"/>
    <col min="11785" max="11785" width="10.453125" style="58" bestFit="1" customWidth="1"/>
    <col min="11786" max="11786" width="7" style="58" bestFit="1" customWidth="1"/>
    <col min="11787" max="11787" width="5.90625" style="58" bestFit="1" customWidth="1"/>
    <col min="11788" max="11788" width="8.7265625" style="58" bestFit="1" customWidth="1"/>
    <col min="11789" max="11790" width="8.453125" style="58" bestFit="1" customWidth="1"/>
    <col min="11791" max="11791" width="8.6328125" style="58" customWidth="1"/>
    <col min="11792" max="11792" width="14.36328125" style="58" bestFit="1" customWidth="1"/>
    <col min="11793" max="11793" width="13.453125" style="58" customWidth="1"/>
    <col min="11794" max="11794" width="6" style="58" customWidth="1"/>
    <col min="11795" max="11795" width="17.26953125" style="58" customWidth="1"/>
    <col min="11796" max="11796" width="11" style="58" bestFit="1" customWidth="1"/>
    <col min="11797" max="11798" width="8.26953125" style="58" bestFit="1" customWidth="1"/>
    <col min="11799" max="12032" width="8.7265625" style="58"/>
    <col min="12033" max="12033" width="15.90625" style="58" customWidth="1"/>
    <col min="12034" max="12034" width="3.90625" style="58" bestFit="1" customWidth="1"/>
    <col min="12035" max="12035" width="38.26953125" style="58" customWidth="1"/>
    <col min="12036" max="12036" width="13.90625" style="58" bestFit="1" customWidth="1"/>
    <col min="12037" max="12037" width="16.26953125" style="58" customWidth="1"/>
    <col min="12038" max="12038" width="13.08984375" style="58" customWidth="1"/>
    <col min="12039" max="12039" width="7.36328125" style="58" customWidth="1"/>
    <col min="12040" max="12040" width="12.08984375" style="58" bestFit="1" customWidth="1"/>
    <col min="12041" max="12041" width="10.453125" style="58" bestFit="1" customWidth="1"/>
    <col min="12042" max="12042" width="7" style="58" bestFit="1" customWidth="1"/>
    <col min="12043" max="12043" width="5.90625" style="58" bestFit="1" customWidth="1"/>
    <col min="12044" max="12044" width="8.7265625" style="58" bestFit="1" customWidth="1"/>
    <col min="12045" max="12046" width="8.453125" style="58" bestFit="1" customWidth="1"/>
    <col min="12047" max="12047" width="8.6328125" style="58" customWidth="1"/>
    <col min="12048" max="12048" width="14.36328125" style="58" bestFit="1" customWidth="1"/>
    <col min="12049" max="12049" width="13.453125" style="58" customWidth="1"/>
    <col min="12050" max="12050" width="6" style="58" customWidth="1"/>
    <col min="12051" max="12051" width="17.26953125" style="58" customWidth="1"/>
    <col min="12052" max="12052" width="11" style="58" bestFit="1" customWidth="1"/>
    <col min="12053" max="12054" width="8.26953125" style="58" bestFit="1" customWidth="1"/>
    <col min="12055" max="12288" width="8.7265625" style="58"/>
    <col min="12289" max="12289" width="15.90625" style="58" customWidth="1"/>
    <col min="12290" max="12290" width="3.90625" style="58" bestFit="1" customWidth="1"/>
    <col min="12291" max="12291" width="38.26953125" style="58" customWidth="1"/>
    <col min="12292" max="12292" width="13.90625" style="58" bestFit="1" customWidth="1"/>
    <col min="12293" max="12293" width="16.26953125" style="58" customWidth="1"/>
    <col min="12294" max="12294" width="13.08984375" style="58" customWidth="1"/>
    <col min="12295" max="12295" width="7.36328125" style="58" customWidth="1"/>
    <col min="12296" max="12296" width="12.08984375" style="58" bestFit="1" customWidth="1"/>
    <col min="12297" max="12297" width="10.453125" style="58" bestFit="1" customWidth="1"/>
    <col min="12298" max="12298" width="7" style="58" bestFit="1" customWidth="1"/>
    <col min="12299" max="12299" width="5.90625" style="58" bestFit="1" customWidth="1"/>
    <col min="12300" max="12300" width="8.7265625" style="58" bestFit="1" customWidth="1"/>
    <col min="12301" max="12302" width="8.453125" style="58" bestFit="1" customWidth="1"/>
    <col min="12303" max="12303" width="8.6328125" style="58" customWidth="1"/>
    <col min="12304" max="12304" width="14.36328125" style="58" bestFit="1" customWidth="1"/>
    <col min="12305" max="12305" width="13.453125" style="58" customWidth="1"/>
    <col min="12306" max="12306" width="6" style="58" customWidth="1"/>
    <col min="12307" max="12307" width="17.26953125" style="58" customWidth="1"/>
    <col min="12308" max="12308" width="11" style="58" bestFit="1" customWidth="1"/>
    <col min="12309" max="12310" width="8.26953125" style="58" bestFit="1" customWidth="1"/>
    <col min="12311" max="12544" width="8.7265625" style="58"/>
    <col min="12545" max="12545" width="15.90625" style="58" customWidth="1"/>
    <col min="12546" max="12546" width="3.90625" style="58" bestFit="1" customWidth="1"/>
    <col min="12547" max="12547" width="38.26953125" style="58" customWidth="1"/>
    <col min="12548" max="12548" width="13.90625" style="58" bestFit="1" customWidth="1"/>
    <col min="12549" max="12549" width="16.26953125" style="58" customWidth="1"/>
    <col min="12550" max="12550" width="13.08984375" style="58" customWidth="1"/>
    <col min="12551" max="12551" width="7.36328125" style="58" customWidth="1"/>
    <col min="12552" max="12552" width="12.08984375" style="58" bestFit="1" customWidth="1"/>
    <col min="12553" max="12553" width="10.453125" style="58" bestFit="1" customWidth="1"/>
    <col min="12554" max="12554" width="7" style="58" bestFit="1" customWidth="1"/>
    <col min="12555" max="12555" width="5.90625" style="58" bestFit="1" customWidth="1"/>
    <col min="12556" max="12556" width="8.7265625" style="58" bestFit="1" customWidth="1"/>
    <col min="12557" max="12558" width="8.453125" style="58" bestFit="1" customWidth="1"/>
    <col min="12559" max="12559" width="8.6328125" style="58" customWidth="1"/>
    <col min="12560" max="12560" width="14.36328125" style="58" bestFit="1" customWidth="1"/>
    <col min="12561" max="12561" width="13.453125" style="58" customWidth="1"/>
    <col min="12562" max="12562" width="6" style="58" customWidth="1"/>
    <col min="12563" max="12563" width="17.26953125" style="58" customWidth="1"/>
    <col min="12564" max="12564" width="11" style="58" bestFit="1" customWidth="1"/>
    <col min="12565" max="12566" width="8.26953125" style="58" bestFit="1" customWidth="1"/>
    <col min="12567" max="12800" width="8.7265625" style="58"/>
    <col min="12801" max="12801" width="15.90625" style="58" customWidth="1"/>
    <col min="12802" max="12802" width="3.90625" style="58" bestFit="1" customWidth="1"/>
    <col min="12803" max="12803" width="38.26953125" style="58" customWidth="1"/>
    <col min="12804" max="12804" width="13.90625" style="58" bestFit="1" customWidth="1"/>
    <col min="12805" max="12805" width="16.26953125" style="58" customWidth="1"/>
    <col min="12806" max="12806" width="13.08984375" style="58" customWidth="1"/>
    <col min="12807" max="12807" width="7.36328125" style="58" customWidth="1"/>
    <col min="12808" max="12808" width="12.08984375" style="58" bestFit="1" customWidth="1"/>
    <col min="12809" max="12809" width="10.453125" style="58" bestFit="1" customWidth="1"/>
    <col min="12810" max="12810" width="7" style="58" bestFit="1" customWidth="1"/>
    <col min="12811" max="12811" width="5.90625" style="58" bestFit="1" customWidth="1"/>
    <col min="12812" max="12812" width="8.7265625" style="58" bestFit="1" customWidth="1"/>
    <col min="12813" max="12814" width="8.453125" style="58" bestFit="1" customWidth="1"/>
    <col min="12815" max="12815" width="8.6328125" style="58" customWidth="1"/>
    <col min="12816" max="12816" width="14.36328125" style="58" bestFit="1" customWidth="1"/>
    <col min="12817" max="12817" width="13.453125" style="58" customWidth="1"/>
    <col min="12818" max="12818" width="6" style="58" customWidth="1"/>
    <col min="12819" max="12819" width="17.26953125" style="58" customWidth="1"/>
    <col min="12820" max="12820" width="11" style="58" bestFit="1" customWidth="1"/>
    <col min="12821" max="12822" width="8.26953125" style="58" bestFit="1" customWidth="1"/>
    <col min="12823" max="13056" width="8.7265625" style="58"/>
    <col min="13057" max="13057" width="15.90625" style="58" customWidth="1"/>
    <col min="13058" max="13058" width="3.90625" style="58" bestFit="1" customWidth="1"/>
    <col min="13059" max="13059" width="38.26953125" style="58" customWidth="1"/>
    <col min="13060" max="13060" width="13.90625" style="58" bestFit="1" customWidth="1"/>
    <col min="13061" max="13061" width="16.26953125" style="58" customWidth="1"/>
    <col min="13062" max="13062" width="13.08984375" style="58" customWidth="1"/>
    <col min="13063" max="13063" width="7.36328125" style="58" customWidth="1"/>
    <col min="13064" max="13064" width="12.08984375" style="58" bestFit="1" customWidth="1"/>
    <col min="13065" max="13065" width="10.453125" style="58" bestFit="1" customWidth="1"/>
    <col min="13066" max="13066" width="7" style="58" bestFit="1" customWidth="1"/>
    <col min="13067" max="13067" width="5.90625" style="58" bestFit="1" customWidth="1"/>
    <col min="13068" max="13068" width="8.7265625" style="58" bestFit="1" customWidth="1"/>
    <col min="13069" max="13070" width="8.453125" style="58" bestFit="1" customWidth="1"/>
    <col min="13071" max="13071" width="8.6328125" style="58" customWidth="1"/>
    <col min="13072" max="13072" width="14.36328125" style="58" bestFit="1" customWidth="1"/>
    <col min="13073" max="13073" width="13.453125" style="58" customWidth="1"/>
    <col min="13074" max="13074" width="6" style="58" customWidth="1"/>
    <col min="13075" max="13075" width="17.26953125" style="58" customWidth="1"/>
    <col min="13076" max="13076" width="11" style="58" bestFit="1" customWidth="1"/>
    <col min="13077" max="13078" width="8.26953125" style="58" bestFit="1" customWidth="1"/>
    <col min="13079" max="13312" width="8.7265625" style="58"/>
    <col min="13313" max="13313" width="15.90625" style="58" customWidth="1"/>
    <col min="13314" max="13314" width="3.90625" style="58" bestFit="1" customWidth="1"/>
    <col min="13315" max="13315" width="38.26953125" style="58" customWidth="1"/>
    <col min="13316" max="13316" width="13.90625" style="58" bestFit="1" customWidth="1"/>
    <col min="13317" max="13317" width="16.26953125" style="58" customWidth="1"/>
    <col min="13318" max="13318" width="13.08984375" style="58" customWidth="1"/>
    <col min="13319" max="13319" width="7.36328125" style="58" customWidth="1"/>
    <col min="13320" max="13320" width="12.08984375" style="58" bestFit="1" customWidth="1"/>
    <col min="13321" max="13321" width="10.453125" style="58" bestFit="1" customWidth="1"/>
    <col min="13322" max="13322" width="7" style="58" bestFit="1" customWidth="1"/>
    <col min="13323" max="13323" width="5.90625" style="58" bestFit="1" customWidth="1"/>
    <col min="13324" max="13324" width="8.7265625" style="58" bestFit="1" customWidth="1"/>
    <col min="13325" max="13326" width="8.453125" style="58" bestFit="1" customWidth="1"/>
    <col min="13327" max="13327" width="8.6328125" style="58" customWidth="1"/>
    <col min="13328" max="13328" width="14.36328125" style="58" bestFit="1" customWidth="1"/>
    <col min="13329" max="13329" width="13.453125" style="58" customWidth="1"/>
    <col min="13330" max="13330" width="6" style="58" customWidth="1"/>
    <col min="13331" max="13331" width="17.26953125" style="58" customWidth="1"/>
    <col min="13332" max="13332" width="11" style="58" bestFit="1" customWidth="1"/>
    <col min="13333" max="13334" width="8.26953125" style="58" bestFit="1" customWidth="1"/>
    <col min="13335" max="13568" width="8.7265625" style="58"/>
    <col min="13569" max="13569" width="15.90625" style="58" customWidth="1"/>
    <col min="13570" max="13570" width="3.90625" style="58" bestFit="1" customWidth="1"/>
    <col min="13571" max="13571" width="38.26953125" style="58" customWidth="1"/>
    <col min="13572" max="13572" width="13.90625" style="58" bestFit="1" customWidth="1"/>
    <col min="13573" max="13573" width="16.26953125" style="58" customWidth="1"/>
    <col min="13574" max="13574" width="13.08984375" style="58" customWidth="1"/>
    <col min="13575" max="13575" width="7.36328125" style="58" customWidth="1"/>
    <col min="13576" max="13576" width="12.08984375" style="58" bestFit="1" customWidth="1"/>
    <col min="13577" max="13577" width="10.453125" style="58" bestFit="1" customWidth="1"/>
    <col min="13578" max="13578" width="7" style="58" bestFit="1" customWidth="1"/>
    <col min="13579" max="13579" width="5.90625" style="58" bestFit="1" customWidth="1"/>
    <col min="13580" max="13580" width="8.7265625" style="58" bestFit="1" customWidth="1"/>
    <col min="13581" max="13582" width="8.453125" style="58" bestFit="1" customWidth="1"/>
    <col min="13583" max="13583" width="8.6328125" style="58" customWidth="1"/>
    <col min="13584" max="13584" width="14.36328125" style="58" bestFit="1" customWidth="1"/>
    <col min="13585" max="13585" width="13.453125" style="58" customWidth="1"/>
    <col min="13586" max="13586" width="6" style="58" customWidth="1"/>
    <col min="13587" max="13587" width="17.26953125" style="58" customWidth="1"/>
    <col min="13588" max="13588" width="11" style="58" bestFit="1" customWidth="1"/>
    <col min="13589" max="13590" width="8.26953125" style="58" bestFit="1" customWidth="1"/>
    <col min="13591" max="13824" width="8.7265625" style="58"/>
    <col min="13825" max="13825" width="15.90625" style="58" customWidth="1"/>
    <col min="13826" max="13826" width="3.90625" style="58" bestFit="1" customWidth="1"/>
    <col min="13827" max="13827" width="38.26953125" style="58" customWidth="1"/>
    <col min="13828" max="13828" width="13.90625" style="58" bestFit="1" customWidth="1"/>
    <col min="13829" max="13829" width="16.26953125" style="58" customWidth="1"/>
    <col min="13830" max="13830" width="13.08984375" style="58" customWidth="1"/>
    <col min="13831" max="13831" width="7.36328125" style="58" customWidth="1"/>
    <col min="13832" max="13832" width="12.08984375" style="58" bestFit="1" customWidth="1"/>
    <col min="13833" max="13833" width="10.453125" style="58" bestFit="1" customWidth="1"/>
    <col min="13834" max="13834" width="7" style="58" bestFit="1" customWidth="1"/>
    <col min="13835" max="13835" width="5.90625" style="58" bestFit="1" customWidth="1"/>
    <col min="13836" max="13836" width="8.7265625" style="58" bestFit="1" customWidth="1"/>
    <col min="13837" max="13838" width="8.453125" style="58" bestFit="1" customWidth="1"/>
    <col min="13839" max="13839" width="8.6328125" style="58" customWidth="1"/>
    <col min="13840" max="13840" width="14.36328125" style="58" bestFit="1" customWidth="1"/>
    <col min="13841" max="13841" width="13.453125" style="58" customWidth="1"/>
    <col min="13842" max="13842" width="6" style="58" customWidth="1"/>
    <col min="13843" max="13843" width="17.26953125" style="58" customWidth="1"/>
    <col min="13844" max="13844" width="11" style="58" bestFit="1" customWidth="1"/>
    <col min="13845" max="13846" width="8.26953125" style="58" bestFit="1" customWidth="1"/>
    <col min="13847" max="14080" width="8.7265625" style="58"/>
    <col min="14081" max="14081" width="15.90625" style="58" customWidth="1"/>
    <col min="14082" max="14082" width="3.90625" style="58" bestFit="1" customWidth="1"/>
    <col min="14083" max="14083" width="38.26953125" style="58" customWidth="1"/>
    <col min="14084" max="14084" width="13.90625" style="58" bestFit="1" customWidth="1"/>
    <col min="14085" max="14085" width="16.26953125" style="58" customWidth="1"/>
    <col min="14086" max="14086" width="13.08984375" style="58" customWidth="1"/>
    <col min="14087" max="14087" width="7.36328125" style="58" customWidth="1"/>
    <col min="14088" max="14088" width="12.08984375" style="58" bestFit="1" customWidth="1"/>
    <col min="14089" max="14089" width="10.453125" style="58" bestFit="1" customWidth="1"/>
    <col min="14090" max="14090" width="7" style="58" bestFit="1" customWidth="1"/>
    <col min="14091" max="14091" width="5.90625" style="58" bestFit="1" customWidth="1"/>
    <col min="14092" max="14092" width="8.7265625" style="58" bestFit="1" customWidth="1"/>
    <col min="14093" max="14094" width="8.453125" style="58" bestFit="1" customWidth="1"/>
    <col min="14095" max="14095" width="8.6328125" style="58" customWidth="1"/>
    <col min="14096" max="14096" width="14.36328125" style="58" bestFit="1" customWidth="1"/>
    <col min="14097" max="14097" width="13.453125" style="58" customWidth="1"/>
    <col min="14098" max="14098" width="6" style="58" customWidth="1"/>
    <col min="14099" max="14099" width="17.26953125" style="58" customWidth="1"/>
    <col min="14100" max="14100" width="11" style="58" bestFit="1" customWidth="1"/>
    <col min="14101" max="14102" width="8.26953125" style="58" bestFit="1" customWidth="1"/>
    <col min="14103" max="14336" width="8.7265625" style="58"/>
    <col min="14337" max="14337" width="15.90625" style="58" customWidth="1"/>
    <col min="14338" max="14338" width="3.90625" style="58" bestFit="1" customWidth="1"/>
    <col min="14339" max="14339" width="38.26953125" style="58" customWidth="1"/>
    <col min="14340" max="14340" width="13.90625" style="58" bestFit="1" customWidth="1"/>
    <col min="14341" max="14341" width="16.26953125" style="58" customWidth="1"/>
    <col min="14342" max="14342" width="13.08984375" style="58" customWidth="1"/>
    <col min="14343" max="14343" width="7.36328125" style="58" customWidth="1"/>
    <col min="14344" max="14344" width="12.08984375" style="58" bestFit="1" customWidth="1"/>
    <col min="14345" max="14345" width="10.453125" style="58" bestFit="1" customWidth="1"/>
    <col min="14346" max="14346" width="7" style="58" bestFit="1" customWidth="1"/>
    <col min="14347" max="14347" width="5.90625" style="58" bestFit="1" customWidth="1"/>
    <col min="14348" max="14348" width="8.7265625" style="58" bestFit="1" customWidth="1"/>
    <col min="14349" max="14350" width="8.453125" style="58" bestFit="1" customWidth="1"/>
    <col min="14351" max="14351" width="8.6328125" style="58" customWidth="1"/>
    <col min="14352" max="14352" width="14.36328125" style="58" bestFit="1" customWidth="1"/>
    <col min="14353" max="14353" width="13.453125" style="58" customWidth="1"/>
    <col min="14354" max="14354" width="6" style="58" customWidth="1"/>
    <col min="14355" max="14355" width="17.26953125" style="58" customWidth="1"/>
    <col min="14356" max="14356" width="11" style="58" bestFit="1" customWidth="1"/>
    <col min="14357" max="14358" width="8.26953125" style="58" bestFit="1" customWidth="1"/>
    <col min="14359" max="14592" width="8.7265625" style="58"/>
    <col min="14593" max="14593" width="15.90625" style="58" customWidth="1"/>
    <col min="14594" max="14594" width="3.90625" style="58" bestFit="1" customWidth="1"/>
    <col min="14595" max="14595" width="38.26953125" style="58" customWidth="1"/>
    <col min="14596" max="14596" width="13.90625" style="58" bestFit="1" customWidth="1"/>
    <col min="14597" max="14597" width="16.26953125" style="58" customWidth="1"/>
    <col min="14598" max="14598" width="13.08984375" style="58" customWidth="1"/>
    <col min="14599" max="14599" width="7.36328125" style="58" customWidth="1"/>
    <col min="14600" max="14600" width="12.08984375" style="58" bestFit="1" customWidth="1"/>
    <col min="14601" max="14601" width="10.453125" style="58" bestFit="1" customWidth="1"/>
    <col min="14602" max="14602" width="7" style="58" bestFit="1" customWidth="1"/>
    <col min="14603" max="14603" width="5.90625" style="58" bestFit="1" customWidth="1"/>
    <col min="14604" max="14604" width="8.7265625" style="58" bestFit="1" customWidth="1"/>
    <col min="14605" max="14606" width="8.453125" style="58" bestFit="1" customWidth="1"/>
    <col min="14607" max="14607" width="8.6328125" style="58" customWidth="1"/>
    <col min="14608" max="14608" width="14.36328125" style="58" bestFit="1" customWidth="1"/>
    <col min="14609" max="14609" width="13.453125" style="58" customWidth="1"/>
    <col min="14610" max="14610" width="6" style="58" customWidth="1"/>
    <col min="14611" max="14611" width="17.26953125" style="58" customWidth="1"/>
    <col min="14612" max="14612" width="11" style="58" bestFit="1" customWidth="1"/>
    <col min="14613" max="14614" width="8.26953125" style="58" bestFit="1" customWidth="1"/>
    <col min="14615" max="14848" width="8.7265625" style="58"/>
    <col min="14849" max="14849" width="15.90625" style="58" customWidth="1"/>
    <col min="14850" max="14850" width="3.90625" style="58" bestFit="1" customWidth="1"/>
    <col min="14851" max="14851" width="38.26953125" style="58" customWidth="1"/>
    <col min="14852" max="14852" width="13.90625" style="58" bestFit="1" customWidth="1"/>
    <col min="14853" max="14853" width="16.26953125" style="58" customWidth="1"/>
    <col min="14854" max="14854" width="13.08984375" style="58" customWidth="1"/>
    <col min="14855" max="14855" width="7.36328125" style="58" customWidth="1"/>
    <col min="14856" max="14856" width="12.08984375" style="58" bestFit="1" customWidth="1"/>
    <col min="14857" max="14857" width="10.453125" style="58" bestFit="1" customWidth="1"/>
    <col min="14858" max="14858" width="7" style="58" bestFit="1" customWidth="1"/>
    <col min="14859" max="14859" width="5.90625" style="58" bestFit="1" customWidth="1"/>
    <col min="14860" max="14860" width="8.7265625" style="58" bestFit="1" customWidth="1"/>
    <col min="14861" max="14862" width="8.453125" style="58" bestFit="1" customWidth="1"/>
    <col min="14863" max="14863" width="8.6328125" style="58" customWidth="1"/>
    <col min="14864" max="14864" width="14.36328125" style="58" bestFit="1" customWidth="1"/>
    <col min="14865" max="14865" width="13.453125" style="58" customWidth="1"/>
    <col min="14866" max="14866" width="6" style="58" customWidth="1"/>
    <col min="14867" max="14867" width="17.26953125" style="58" customWidth="1"/>
    <col min="14868" max="14868" width="11" style="58" bestFit="1" customWidth="1"/>
    <col min="14869" max="14870" width="8.26953125" style="58" bestFit="1" customWidth="1"/>
    <col min="14871" max="15104" width="8.7265625" style="58"/>
    <col min="15105" max="15105" width="15.90625" style="58" customWidth="1"/>
    <col min="15106" max="15106" width="3.90625" style="58" bestFit="1" customWidth="1"/>
    <col min="15107" max="15107" width="38.26953125" style="58" customWidth="1"/>
    <col min="15108" max="15108" width="13.90625" style="58" bestFit="1" customWidth="1"/>
    <col min="15109" max="15109" width="16.26953125" style="58" customWidth="1"/>
    <col min="15110" max="15110" width="13.08984375" style="58" customWidth="1"/>
    <col min="15111" max="15111" width="7.36328125" style="58" customWidth="1"/>
    <col min="15112" max="15112" width="12.08984375" style="58" bestFit="1" customWidth="1"/>
    <col min="15113" max="15113" width="10.453125" style="58" bestFit="1" customWidth="1"/>
    <col min="15114" max="15114" width="7" style="58" bestFit="1" customWidth="1"/>
    <col min="15115" max="15115" width="5.90625" style="58" bestFit="1" customWidth="1"/>
    <col min="15116" max="15116" width="8.7265625" style="58" bestFit="1" customWidth="1"/>
    <col min="15117" max="15118" width="8.453125" style="58" bestFit="1" customWidth="1"/>
    <col min="15119" max="15119" width="8.6328125" style="58" customWidth="1"/>
    <col min="15120" max="15120" width="14.36328125" style="58" bestFit="1" customWidth="1"/>
    <col min="15121" max="15121" width="13.453125" style="58" customWidth="1"/>
    <col min="15122" max="15122" width="6" style="58" customWidth="1"/>
    <col min="15123" max="15123" width="17.26953125" style="58" customWidth="1"/>
    <col min="15124" max="15124" width="11" style="58" bestFit="1" customWidth="1"/>
    <col min="15125" max="15126" width="8.26953125" style="58" bestFit="1" customWidth="1"/>
    <col min="15127" max="15360" width="8.7265625" style="58"/>
    <col min="15361" max="15361" width="15.90625" style="58" customWidth="1"/>
    <col min="15362" max="15362" width="3.90625" style="58" bestFit="1" customWidth="1"/>
    <col min="15363" max="15363" width="38.26953125" style="58" customWidth="1"/>
    <col min="15364" max="15364" width="13.90625" style="58" bestFit="1" customWidth="1"/>
    <col min="15365" max="15365" width="16.26953125" style="58" customWidth="1"/>
    <col min="15366" max="15366" width="13.08984375" style="58" customWidth="1"/>
    <col min="15367" max="15367" width="7.36328125" style="58" customWidth="1"/>
    <col min="15368" max="15368" width="12.08984375" style="58" bestFit="1" customWidth="1"/>
    <col min="15369" max="15369" width="10.453125" style="58" bestFit="1" customWidth="1"/>
    <col min="15370" max="15370" width="7" style="58" bestFit="1" customWidth="1"/>
    <col min="15371" max="15371" width="5.90625" style="58" bestFit="1" customWidth="1"/>
    <col min="15372" max="15372" width="8.7265625" style="58" bestFit="1" customWidth="1"/>
    <col min="15373" max="15374" width="8.453125" style="58" bestFit="1" customWidth="1"/>
    <col min="15375" max="15375" width="8.6328125" style="58" customWidth="1"/>
    <col min="15376" max="15376" width="14.36328125" style="58" bestFit="1" customWidth="1"/>
    <col min="15377" max="15377" width="13.453125" style="58" customWidth="1"/>
    <col min="15378" max="15378" width="6" style="58" customWidth="1"/>
    <col min="15379" max="15379" width="17.26953125" style="58" customWidth="1"/>
    <col min="15380" max="15380" width="11" style="58" bestFit="1" customWidth="1"/>
    <col min="15381" max="15382" width="8.26953125" style="58" bestFit="1" customWidth="1"/>
    <col min="15383" max="15616" width="8.7265625" style="58"/>
    <col min="15617" max="15617" width="15.90625" style="58" customWidth="1"/>
    <col min="15618" max="15618" width="3.90625" style="58" bestFit="1" customWidth="1"/>
    <col min="15619" max="15619" width="38.26953125" style="58" customWidth="1"/>
    <col min="15620" max="15620" width="13.90625" style="58" bestFit="1" customWidth="1"/>
    <col min="15621" max="15621" width="16.26953125" style="58" customWidth="1"/>
    <col min="15622" max="15622" width="13.08984375" style="58" customWidth="1"/>
    <col min="15623" max="15623" width="7.36328125" style="58" customWidth="1"/>
    <col min="15624" max="15624" width="12.08984375" style="58" bestFit="1" customWidth="1"/>
    <col min="15625" max="15625" width="10.453125" style="58" bestFit="1" customWidth="1"/>
    <col min="15626" max="15626" width="7" style="58" bestFit="1" customWidth="1"/>
    <col min="15627" max="15627" width="5.90625" style="58" bestFit="1" customWidth="1"/>
    <col min="15628" max="15628" width="8.7265625" style="58" bestFit="1" customWidth="1"/>
    <col min="15629" max="15630" width="8.453125" style="58" bestFit="1" customWidth="1"/>
    <col min="15631" max="15631" width="8.6328125" style="58" customWidth="1"/>
    <col min="15632" max="15632" width="14.36328125" style="58" bestFit="1" customWidth="1"/>
    <col min="15633" max="15633" width="13.453125" style="58" customWidth="1"/>
    <col min="15634" max="15634" width="6" style="58" customWidth="1"/>
    <col min="15635" max="15635" width="17.26953125" style="58" customWidth="1"/>
    <col min="15636" max="15636" width="11" style="58" bestFit="1" customWidth="1"/>
    <col min="15637" max="15638" width="8.26953125" style="58" bestFit="1" customWidth="1"/>
    <col min="15639" max="15872" width="8.7265625" style="58"/>
    <col min="15873" max="15873" width="15.90625" style="58" customWidth="1"/>
    <col min="15874" max="15874" width="3.90625" style="58" bestFit="1" customWidth="1"/>
    <col min="15875" max="15875" width="38.26953125" style="58" customWidth="1"/>
    <col min="15876" max="15876" width="13.90625" style="58" bestFit="1" customWidth="1"/>
    <col min="15877" max="15877" width="16.26953125" style="58" customWidth="1"/>
    <col min="15878" max="15878" width="13.08984375" style="58" customWidth="1"/>
    <col min="15879" max="15879" width="7.36328125" style="58" customWidth="1"/>
    <col min="15880" max="15880" width="12.08984375" style="58" bestFit="1" customWidth="1"/>
    <col min="15881" max="15881" width="10.453125" style="58" bestFit="1" customWidth="1"/>
    <col min="15882" max="15882" width="7" style="58" bestFit="1" customWidth="1"/>
    <col min="15883" max="15883" width="5.90625" style="58" bestFit="1" customWidth="1"/>
    <col min="15884" max="15884" width="8.7265625" style="58" bestFit="1" customWidth="1"/>
    <col min="15885" max="15886" width="8.453125" style="58" bestFit="1" customWidth="1"/>
    <col min="15887" max="15887" width="8.6328125" style="58" customWidth="1"/>
    <col min="15888" max="15888" width="14.36328125" style="58" bestFit="1" customWidth="1"/>
    <col min="15889" max="15889" width="13.453125" style="58" customWidth="1"/>
    <col min="15890" max="15890" width="6" style="58" customWidth="1"/>
    <col min="15891" max="15891" width="17.26953125" style="58" customWidth="1"/>
    <col min="15892" max="15892" width="11" style="58" bestFit="1" customWidth="1"/>
    <col min="15893" max="15894" width="8.26953125" style="58" bestFit="1" customWidth="1"/>
    <col min="15895" max="16128" width="8.7265625" style="58"/>
    <col min="16129" max="16129" width="15.90625" style="58" customWidth="1"/>
    <col min="16130" max="16130" width="3.90625" style="58" bestFit="1" customWidth="1"/>
    <col min="16131" max="16131" width="38.26953125" style="58" customWidth="1"/>
    <col min="16132" max="16132" width="13.90625" style="58" bestFit="1" customWidth="1"/>
    <col min="16133" max="16133" width="16.26953125" style="58" customWidth="1"/>
    <col min="16134" max="16134" width="13.08984375" style="58" customWidth="1"/>
    <col min="16135" max="16135" width="7.36328125" style="58" customWidth="1"/>
    <col min="16136" max="16136" width="12.08984375" style="58" bestFit="1" customWidth="1"/>
    <col min="16137" max="16137" width="10.453125" style="58" bestFit="1" customWidth="1"/>
    <col min="16138" max="16138" width="7" style="58" bestFit="1" customWidth="1"/>
    <col min="16139" max="16139" width="5.90625" style="58" bestFit="1" customWidth="1"/>
    <col min="16140" max="16140" width="8.7265625" style="58" bestFit="1" customWidth="1"/>
    <col min="16141" max="16142" width="8.453125" style="58" bestFit="1" customWidth="1"/>
    <col min="16143" max="16143" width="8.6328125" style="58" customWidth="1"/>
    <col min="16144" max="16144" width="14.36328125" style="58" bestFit="1" customWidth="1"/>
    <col min="16145" max="16145" width="13.453125" style="58" customWidth="1"/>
    <col min="16146" max="16146" width="6" style="58" customWidth="1"/>
    <col min="16147" max="16147" width="17.26953125" style="58" customWidth="1"/>
    <col min="16148" max="16148" width="11" style="58" bestFit="1" customWidth="1"/>
    <col min="16149" max="16150" width="8.26953125" style="58" bestFit="1" customWidth="1"/>
    <col min="16151" max="16384" width="8.7265625" style="58"/>
  </cols>
  <sheetData>
    <row r="1" spans="1:33" ht="21.75" customHeight="1">
      <c r="A1" s="131"/>
      <c r="B1" s="131"/>
      <c r="R1" s="130"/>
    </row>
    <row r="2" spans="1:33" ht="15.5">
      <c r="E2" s="58"/>
      <c r="F2" s="129"/>
      <c r="J2" s="126" t="s">
        <v>130</v>
      </c>
      <c r="K2" s="126"/>
      <c r="L2" s="126"/>
      <c r="M2" s="126"/>
      <c r="N2" s="126"/>
      <c r="O2" s="126"/>
      <c r="P2" s="126"/>
      <c r="Q2" s="126"/>
      <c r="R2" s="529" t="s">
        <v>596</v>
      </c>
      <c r="S2" s="530"/>
      <c r="T2" s="530"/>
      <c r="U2" s="530"/>
      <c r="V2" s="530"/>
    </row>
    <row r="3" spans="1:33" ht="23.25" customHeight="1">
      <c r="A3" s="128" t="s">
        <v>2</v>
      </c>
      <c r="B3" s="127"/>
      <c r="E3" s="58"/>
      <c r="J3" s="126"/>
      <c r="R3" s="125"/>
      <c r="S3" s="384" t="s">
        <v>128</v>
      </c>
      <c r="T3" s="384"/>
      <c r="U3" s="384"/>
      <c r="V3" s="384"/>
      <c r="W3" s="384"/>
      <c r="X3" s="384"/>
      <c r="Z3" s="12" t="s">
        <v>4</v>
      </c>
      <c r="AA3" s="13"/>
      <c r="AB3" s="124" t="s">
        <v>5</v>
      </c>
      <c r="AC3" s="122"/>
      <c r="AD3" s="122"/>
      <c r="AE3" s="123" t="s">
        <v>6</v>
      </c>
      <c r="AF3" s="122"/>
      <c r="AG3" s="121"/>
    </row>
    <row r="4" spans="1:33" ht="14.25" customHeight="1" thickBot="1">
      <c r="A4" s="385" t="s">
        <v>127</v>
      </c>
      <c r="B4" s="388" t="s">
        <v>126</v>
      </c>
      <c r="C4" s="389"/>
      <c r="D4" s="394"/>
      <c r="E4" s="396"/>
      <c r="F4" s="388" t="s">
        <v>125</v>
      </c>
      <c r="G4" s="398"/>
      <c r="H4" s="379" t="s">
        <v>124</v>
      </c>
      <c r="I4" s="400" t="s">
        <v>123</v>
      </c>
      <c r="J4" s="401" t="s">
        <v>122</v>
      </c>
      <c r="K4" s="376" t="s">
        <v>13</v>
      </c>
      <c r="L4" s="377"/>
      <c r="M4" s="377"/>
      <c r="N4" s="377"/>
      <c r="O4" s="378"/>
      <c r="P4" s="379" t="s">
        <v>14</v>
      </c>
      <c r="Q4" s="405" t="s">
        <v>15</v>
      </c>
      <c r="R4" s="406"/>
      <c r="S4" s="407"/>
      <c r="T4" s="411" t="s">
        <v>16</v>
      </c>
      <c r="U4" s="413" t="s">
        <v>17</v>
      </c>
      <c r="V4" s="379" t="s">
        <v>18</v>
      </c>
      <c r="W4" s="418" t="s">
        <v>19</v>
      </c>
      <c r="X4" s="419"/>
      <c r="Z4" s="436" t="s">
        <v>20</v>
      </c>
      <c r="AA4" s="436" t="s">
        <v>21</v>
      </c>
      <c r="AB4" s="438" t="s">
        <v>22</v>
      </c>
      <c r="AC4" s="433" t="s">
        <v>23</v>
      </c>
      <c r="AD4" s="433" t="s">
        <v>24</v>
      </c>
      <c r="AE4" s="438" t="s">
        <v>22</v>
      </c>
      <c r="AF4" s="433" t="s">
        <v>23</v>
      </c>
      <c r="AG4" s="433" t="s">
        <v>25</v>
      </c>
    </row>
    <row r="5" spans="1:33" ht="11.25" customHeight="1">
      <c r="A5" s="386"/>
      <c r="B5" s="390"/>
      <c r="C5" s="391"/>
      <c r="D5" s="395"/>
      <c r="E5" s="397"/>
      <c r="F5" s="392"/>
      <c r="G5" s="399"/>
      <c r="H5" s="386"/>
      <c r="I5" s="386"/>
      <c r="J5" s="390"/>
      <c r="K5" s="477" t="s">
        <v>26</v>
      </c>
      <c r="L5" s="430" t="s">
        <v>27</v>
      </c>
      <c r="M5" s="421" t="s">
        <v>28</v>
      </c>
      <c r="N5" s="424" t="s">
        <v>29</v>
      </c>
      <c r="O5" s="424" t="s">
        <v>30</v>
      </c>
      <c r="P5" s="416"/>
      <c r="Q5" s="408"/>
      <c r="R5" s="409"/>
      <c r="S5" s="410"/>
      <c r="T5" s="412"/>
      <c r="U5" s="414"/>
      <c r="V5" s="386"/>
      <c r="W5" s="379" t="s">
        <v>23</v>
      </c>
      <c r="X5" s="379" t="s">
        <v>24</v>
      </c>
      <c r="Z5" s="436"/>
      <c r="AA5" s="436"/>
      <c r="AB5" s="439"/>
      <c r="AC5" s="434"/>
      <c r="AD5" s="434"/>
      <c r="AE5" s="439"/>
      <c r="AF5" s="434"/>
      <c r="AG5" s="434"/>
    </row>
    <row r="6" spans="1:33" ht="11.25" customHeight="1">
      <c r="A6" s="386"/>
      <c r="B6" s="390"/>
      <c r="C6" s="391"/>
      <c r="D6" s="385" t="s">
        <v>121</v>
      </c>
      <c r="E6" s="420" t="s">
        <v>32</v>
      </c>
      <c r="F6" s="385" t="s">
        <v>121</v>
      </c>
      <c r="G6" s="400" t="s">
        <v>120</v>
      </c>
      <c r="H6" s="386"/>
      <c r="I6" s="386"/>
      <c r="J6" s="390"/>
      <c r="K6" s="422"/>
      <c r="L6" s="431"/>
      <c r="M6" s="422"/>
      <c r="N6" s="425"/>
      <c r="O6" s="425"/>
      <c r="P6" s="416"/>
      <c r="Q6" s="379" t="s">
        <v>34</v>
      </c>
      <c r="R6" s="379" t="s">
        <v>35</v>
      </c>
      <c r="S6" s="385" t="s">
        <v>36</v>
      </c>
      <c r="T6" s="402" t="s">
        <v>37</v>
      </c>
      <c r="U6" s="414"/>
      <c r="V6" s="386"/>
      <c r="W6" s="380"/>
      <c r="X6" s="380"/>
      <c r="Z6" s="436"/>
      <c r="AA6" s="436"/>
      <c r="AB6" s="439"/>
      <c r="AC6" s="434"/>
      <c r="AD6" s="434"/>
      <c r="AE6" s="439"/>
      <c r="AF6" s="434"/>
      <c r="AG6" s="434"/>
    </row>
    <row r="7" spans="1:33">
      <c r="A7" s="386"/>
      <c r="B7" s="390"/>
      <c r="C7" s="391"/>
      <c r="D7" s="386"/>
      <c r="E7" s="386"/>
      <c r="F7" s="386"/>
      <c r="G7" s="386"/>
      <c r="H7" s="386"/>
      <c r="I7" s="386"/>
      <c r="J7" s="390"/>
      <c r="K7" s="422"/>
      <c r="L7" s="431"/>
      <c r="M7" s="422"/>
      <c r="N7" s="425"/>
      <c r="O7" s="425"/>
      <c r="P7" s="416"/>
      <c r="Q7" s="416"/>
      <c r="R7" s="416"/>
      <c r="S7" s="386"/>
      <c r="T7" s="403"/>
      <c r="U7" s="414"/>
      <c r="V7" s="386"/>
      <c r="W7" s="380"/>
      <c r="X7" s="380"/>
      <c r="Z7" s="436"/>
      <c r="AA7" s="436"/>
      <c r="AB7" s="439"/>
      <c r="AC7" s="434"/>
      <c r="AD7" s="434"/>
      <c r="AE7" s="439"/>
      <c r="AF7" s="434"/>
      <c r="AG7" s="434"/>
    </row>
    <row r="8" spans="1:33">
      <c r="A8" s="387"/>
      <c r="B8" s="392"/>
      <c r="C8" s="393"/>
      <c r="D8" s="387"/>
      <c r="E8" s="387"/>
      <c r="F8" s="387"/>
      <c r="G8" s="387"/>
      <c r="H8" s="387"/>
      <c r="I8" s="387"/>
      <c r="J8" s="392"/>
      <c r="K8" s="423"/>
      <c r="L8" s="432"/>
      <c r="M8" s="423"/>
      <c r="N8" s="426"/>
      <c r="O8" s="426"/>
      <c r="P8" s="417"/>
      <c r="Q8" s="417"/>
      <c r="R8" s="417"/>
      <c r="S8" s="387"/>
      <c r="T8" s="404"/>
      <c r="U8" s="415"/>
      <c r="V8" s="387"/>
      <c r="W8" s="381"/>
      <c r="X8" s="381"/>
      <c r="Z8" s="437"/>
      <c r="AA8" s="437"/>
      <c r="AB8" s="440"/>
      <c r="AC8" s="435"/>
      <c r="AD8" s="435"/>
      <c r="AE8" s="440"/>
      <c r="AF8" s="435"/>
      <c r="AG8" s="435"/>
    </row>
    <row r="9" spans="1:33" ht="24" customHeight="1">
      <c r="A9" s="331" t="s">
        <v>595</v>
      </c>
      <c r="B9" s="330"/>
      <c r="C9" s="329" t="s">
        <v>594</v>
      </c>
      <c r="D9" s="135" t="s">
        <v>593</v>
      </c>
      <c r="E9" s="92" t="s">
        <v>591</v>
      </c>
      <c r="F9" s="133" t="s">
        <v>590</v>
      </c>
      <c r="G9" s="134">
        <v>1.756</v>
      </c>
      <c r="H9" s="133" t="s">
        <v>145</v>
      </c>
      <c r="I9" s="105" t="str">
        <f>IF(Z9="","",(IF(AA9-Z9&gt;0,CONCATENATE(TEXT(Z9,"#,##0"),"~",TEXT(AA9,"#,##0")),TEXT(Z9,"#,##0"))))</f>
        <v>1,300</v>
      </c>
      <c r="J9" s="104">
        <v>5</v>
      </c>
      <c r="K9" s="103">
        <v>20</v>
      </c>
      <c r="L9" s="32">
        <f>IF(K9&gt;0,1/K9*37.7*68.6,"")</f>
        <v>129.31100000000001</v>
      </c>
      <c r="M9" s="102">
        <f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19</v>
      </c>
      <c r="N9" s="101">
        <f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22.400000000000002</v>
      </c>
      <c r="O9" s="100" t="str">
        <f>IF(Z9="","",IF(AE9="",TEXT(AB9,"#,##0.0"),(IF(AB9-AE9&gt;0,CONCATENATE(TEXT(AE9,"#,##0.0"),"~",TEXT(AB9,"#,##0.0")),TEXT(AB9,"#,##0.0")))))</f>
        <v>28.0</v>
      </c>
      <c r="P9" s="98" t="s">
        <v>589</v>
      </c>
      <c r="Q9" s="99" t="s">
        <v>588</v>
      </c>
      <c r="R9" s="98" t="s">
        <v>78</v>
      </c>
      <c r="S9" s="97"/>
      <c r="T9" s="315"/>
      <c r="U9" s="96">
        <f>IFERROR(IF(K9&lt;M9,"",(ROUNDDOWN(K9/M9*100,0))),"")</f>
        <v>105</v>
      </c>
      <c r="V9" s="95" t="str">
        <f>IFERROR(IF(K9&lt;N9,"",(ROUNDDOWN(K9/N9*100,0))),"")</f>
        <v/>
      </c>
      <c r="W9" s="95">
        <f>IF(AC9&lt;55,"",IF(AA9="",AC9,IF(AF9-AC9&gt;0,CONCATENATE(AC9,"~",AF9),AC9)))</f>
        <v>71</v>
      </c>
      <c r="X9" s="94" t="str">
        <f>IF(AC9&lt;55,"",AD9)</f>
        <v>★2.0</v>
      </c>
      <c r="Z9" s="65">
        <v>1300</v>
      </c>
      <c r="AA9" s="65"/>
      <c r="AB9" s="64">
        <f>IF(Z9="","",ROUNDUP(ROUND(IF(Z9&gt;=2759,9.5,IF(Z9&lt;2759,(-2.47/1000000*Z9*Z9)-(8.52/10000*Z9)+30.65)),1)*1.1,1))</f>
        <v>28</v>
      </c>
      <c r="AC9" s="63">
        <f>IF(K9="","",ROUNDDOWN(K9/AB9*100,0))</f>
        <v>71</v>
      </c>
      <c r="AD9" s="63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★2.0</v>
      </c>
      <c r="AE9" s="64" t="str">
        <f>IF(AA9="","",ROUNDUP(ROUND(IF(AA9&gt;=2759,9.5,IF(AA9&lt;2759,(-2.47/1000000*AA9*AA9)-(8.52/10000*AA9)+30.65)),1)*1.1,1))</f>
        <v/>
      </c>
      <c r="AF9" s="63" t="str">
        <f>IF(AE9="","",IF(K9="","",ROUNDDOWN(K9/AE9*100,0)))</f>
        <v/>
      </c>
      <c r="AG9" s="63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24" customHeight="1" thickBot="1">
      <c r="A10" s="328"/>
      <c r="B10" s="327"/>
      <c r="C10" s="326"/>
      <c r="D10" s="135" t="s">
        <v>592</v>
      </c>
      <c r="E10" s="92" t="s">
        <v>591</v>
      </c>
      <c r="F10" s="133" t="s">
        <v>590</v>
      </c>
      <c r="G10" s="134">
        <v>1.756</v>
      </c>
      <c r="H10" s="133" t="s">
        <v>145</v>
      </c>
      <c r="I10" s="105" t="str">
        <f>IF(Z10="","",(IF(AA10-Z10&gt;0,CONCATENATE(TEXT(Z10,"#,##0"),"~",TEXT(AA10,"#,##0")),TEXT(Z10,"#,##0"))))</f>
        <v>1,370</v>
      </c>
      <c r="J10" s="104">
        <v>5</v>
      </c>
      <c r="K10" s="325">
        <v>19</v>
      </c>
      <c r="L10" s="54">
        <f>IF(K10&gt;0,1/K10*37.7*68.6,"")</f>
        <v>136.11684210526315</v>
      </c>
      <c r="M10" s="102">
        <f>IFERROR(VALUE(IF(Z10="","",ROUNDUP(IF(Z10&gt;=2271,"7.4",IF(Z10&gt;=2101,"8.7",IF(Z10&gt;=1991,"9.4",IF(Z10&gt;=1871,"10.2",IF(Z10&gt;=1761,"11.1",IF(Z10&gt;=1651,"12.2",IF(Z10&gt;=1531,"13.2",IF(Z10&gt;=1421,"14.4",IF(Z10&gt;=1311,"15.8",IF(Z10&gt;=1196,"17.2",IF(Z10&gt;=1081,"18.7",IF(Z10&gt;=971,"20.5",IF(Z10&gt;=856,"20.8",IF(Z10&gt;=741,"21.0",IF(Z10&gt;=601,"21.8","22.5")))))))))))))))*1.1,1))),"")</f>
        <v>17.400000000000002</v>
      </c>
      <c r="N10" s="101">
        <f>IFERROR(VALUE(IF(Z10="","",ROUNDUP(IF(Z10&gt;=2271,"10.6",IF(Z10&gt;=2101,"11.9",IF(Z10&gt;=1991,"12.7",IF(Z10&gt;=1871,"13.5",IF(Z10&gt;=1761,"14.4",IF(Z10&gt;=1651,"15.4",IF(Z10&gt;=1531,"16.5",IF(Z10&gt;=1421,"17.6",IF(Z10&gt;=1311,"19.0",IF(Z10&gt;=1196,"20.3",IF(Z10&gt;=1081,"21.8",IF(Z10&gt;=971,"23.4",IF(Z10&gt;=856,"23.7",IF(Z10&gt;=741,"24.5","24.6"))))))))))))))*1.1,1))),"")</f>
        <v>20.9</v>
      </c>
      <c r="O10" s="100" t="str">
        <f>IF(Z10="","",IF(AE10="",TEXT(AB10,"#,##0.0"),(IF(AB10-AE10&gt;0,CONCATENATE(TEXT(AE10,"#,##0.0"),"~",TEXT(AB10,"#,##0.0")),TEXT(AB10,"#,##0.0")))))</f>
        <v>27.3</v>
      </c>
      <c r="P10" s="98" t="s">
        <v>589</v>
      </c>
      <c r="Q10" s="99" t="s">
        <v>588</v>
      </c>
      <c r="R10" s="98" t="s">
        <v>154</v>
      </c>
      <c r="S10" s="97"/>
      <c r="T10" s="315"/>
      <c r="U10" s="96">
        <f>IFERROR(IF(K10&lt;M10,"",(ROUNDDOWN(K10/M10*100,0))),"")</f>
        <v>109</v>
      </c>
      <c r="V10" s="95" t="str">
        <f>IFERROR(IF(K10&lt;N10,"",(ROUNDDOWN(K10/N10*100,0))),"")</f>
        <v/>
      </c>
      <c r="W10" s="95">
        <f>IF(AC10&lt;55,"",IF(AA10="",AC10,IF(AF10-AC10&gt;0,CONCATENATE(AC10,"~",AF10),AC10)))</f>
        <v>69</v>
      </c>
      <c r="X10" s="94" t="str">
        <f>IF(AC10&lt;55,"",AD10)</f>
        <v>★1.5</v>
      </c>
      <c r="Z10" s="65">
        <v>1370</v>
      </c>
      <c r="AA10" s="65"/>
      <c r="AB10" s="64">
        <f>IF(Z10="","",ROUNDUP(ROUND(IF(Z10&gt;=2759,9.5,IF(Z10&lt;2759,(-2.47/1000000*Z10*Z10)-(8.52/10000*Z10)+30.65)),1)*1.1,1))</f>
        <v>27.3</v>
      </c>
      <c r="AC10" s="63">
        <f>IF(K10="","",ROUNDDOWN(K10/AB10*100,0))</f>
        <v>69</v>
      </c>
      <c r="AD10" s="63" t="str">
        <f>IF(AC10="","",IF(AC10&gt;=125,"★7.5",IF(AC10&gt;=120,"★7.0",IF(AC10&gt;=115,"★6.5",IF(AC10&gt;=110,"★6.0",IF(AC10&gt;=105,"★5.5",IF(AC10&gt;=100,"★5.0",IF(AC10&gt;=95,"★4.5",IF(AC10&gt;=90,"★4.0",IF(AC10&gt;=85,"★3.5",IF(AC10&gt;=80,"★3.0",IF(AC10&gt;=75,"★2.5",IF(AC10&gt;=70,"★2.0",IF(AC10&gt;=65,"★1.5",IF(AC10&gt;=60,"★1.0",IF(AC10&gt;=55,"★0.5"," "))))))))))))))))</f>
        <v>★1.5</v>
      </c>
      <c r="AE10" s="64" t="str">
        <f>IF(AA10="","",ROUNDUP(ROUND(IF(AA10&gt;=2759,9.5,IF(AA10&lt;2759,(-2.47/1000000*AA10*AA10)-(8.52/10000*AA10)+30.65)),1)*1.1,1))</f>
        <v/>
      </c>
      <c r="AF10" s="63" t="str">
        <f>IF(AE10="","",IF(K10="","",ROUNDDOWN(K10/AE10*100,0)))</f>
        <v/>
      </c>
      <c r="AG10" s="63" t="str">
        <f>IF(AF10="","",IF(AF10&gt;=125,"★7.5",IF(AF10&gt;=120,"★7.0",IF(AF10&gt;=115,"★6.5",IF(AF10&gt;=110,"★6.0",IF(AF10&gt;=105,"★5.5",IF(AF10&gt;=100,"★5.0",IF(AF10&gt;=95,"★4.5",IF(AF10&gt;=90,"★4.0",IF(AF10&gt;=85,"★3.5",IF(AF10&gt;=80,"★3.0",IF(AF10&gt;=75,"★2.5",IF(AF10&gt;=70,"★2.0",IF(AF10&gt;=65,"★1.5",IF(AF10&gt;=60,"★1.0",IF(AF10&gt;=55,"★0.5"," "))))))))))))))))</f>
        <v/>
      </c>
    </row>
    <row r="11" spans="1:33">
      <c r="E11" s="58"/>
      <c r="J11" s="62"/>
      <c r="M11" s="61"/>
    </row>
    <row r="12" spans="1:33">
      <c r="B12" s="58" t="s">
        <v>587</v>
      </c>
      <c r="E12" s="58"/>
      <c r="M12" s="61"/>
    </row>
    <row r="13" spans="1:33">
      <c r="E13" s="58"/>
      <c r="M13" s="61"/>
    </row>
    <row r="44" ht="33.65" customHeight="1"/>
    <row r="57" spans="5:5">
      <c r="E57" s="60"/>
    </row>
  </sheetData>
  <sheetProtection selectLockedCells="1"/>
  <mergeCells count="40">
    <mergeCell ref="R2:V2"/>
    <mergeCell ref="S3:X3"/>
    <mergeCell ref="A4:A8"/>
    <mergeCell ref="B4:C8"/>
    <mergeCell ref="D4:D5"/>
    <mergeCell ref="E4:E5"/>
    <mergeCell ref="F4:G5"/>
    <mergeCell ref="D6:D8"/>
    <mergeCell ref="E6:E8"/>
    <mergeCell ref="F6:F8"/>
    <mergeCell ref="G6:G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AD4:AD8"/>
    <mergeCell ref="K4:O4"/>
    <mergeCell ref="P4:P8"/>
    <mergeCell ref="Q4:S5"/>
    <mergeCell ref="T4:T5"/>
    <mergeCell ref="U4:U8"/>
    <mergeCell ref="V4:V8"/>
    <mergeCell ref="H4:H8"/>
    <mergeCell ref="I4:I8"/>
    <mergeCell ref="J4:J8"/>
    <mergeCell ref="W4:X4"/>
    <mergeCell ref="AE4:AE8"/>
    <mergeCell ref="S6:S8"/>
    <mergeCell ref="T6:T8"/>
    <mergeCell ref="R6:R8"/>
    <mergeCell ref="Z4:Z8"/>
    <mergeCell ref="AA4:AA8"/>
    <mergeCell ref="AB4:AB8"/>
    <mergeCell ref="AC4:AC8"/>
    <mergeCell ref="Q6:Q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1" firstPageNumber="0" fitToHeight="0" orientation="landscape" r:id="rId1"/>
  <headerFooter alignWithMargins="0">
    <oddHeader>&amp;R様式1-2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9B2C6-1575-4C5D-989B-FA3E42D87A9F}">
  <sheetPr>
    <tabColor rgb="FFFFFF00"/>
    <pageSetUpPr fitToPage="1"/>
  </sheetPr>
  <dimension ref="A1:AG104"/>
  <sheetViews>
    <sheetView showGridLines="0" view="pageBreakPreview" zoomScaleNormal="100" zoomScaleSheetLayoutView="100" workbookViewId="0">
      <selection activeCell="D29" sqref="D29"/>
    </sheetView>
  </sheetViews>
  <sheetFormatPr defaultRowHeight="10"/>
  <cols>
    <col min="1" max="1" width="15.90625" style="58" customWidth="1"/>
    <col min="2" max="2" width="3.90625" style="58" bestFit="1" customWidth="1"/>
    <col min="3" max="3" width="38.26953125" style="58" customWidth="1"/>
    <col min="4" max="4" width="13.90625" style="58" bestFit="1" customWidth="1"/>
    <col min="5" max="5" width="16.26953125" style="59" customWidth="1"/>
    <col min="6" max="6" width="13.08984375" style="58" customWidth="1"/>
    <col min="7" max="7" width="7.36328125" style="58" customWidth="1"/>
    <col min="8" max="8" width="12.08984375" style="58" bestFit="1" customWidth="1"/>
    <col min="9" max="9" width="10.453125" style="58" bestFit="1" customWidth="1"/>
    <col min="10" max="10" width="7" style="58" bestFit="1" customWidth="1"/>
    <col min="11" max="11" width="6.36328125" style="58" bestFit="1" customWidth="1"/>
    <col min="12" max="12" width="8.7265625" style="58" bestFit="1" customWidth="1"/>
    <col min="13" max="14" width="8.453125" style="58" bestFit="1" customWidth="1"/>
    <col min="15" max="15" width="8.6328125" style="58" customWidth="1"/>
    <col min="16" max="16" width="14.36328125" style="58" bestFit="1" customWidth="1"/>
    <col min="17" max="17" width="13.453125" style="58" customWidth="1"/>
    <col min="18" max="18" width="6" style="58" customWidth="1"/>
    <col min="19" max="19" width="17.26953125" style="58" customWidth="1"/>
    <col min="20" max="20" width="11" style="58" bestFit="1" customWidth="1"/>
    <col min="21" max="22" width="8.26953125" style="58" bestFit="1" customWidth="1"/>
    <col min="23" max="25" width="8.7265625" style="58"/>
    <col min="26" max="27" width="10.6328125" style="58" customWidth="1"/>
    <col min="28" max="33" width="9" style="58" customWidth="1"/>
    <col min="34" max="256" width="8.7265625" style="58"/>
    <col min="257" max="257" width="15.90625" style="58" customWidth="1"/>
    <col min="258" max="258" width="3.90625" style="58" bestFit="1" customWidth="1"/>
    <col min="259" max="259" width="38.26953125" style="58" customWidth="1"/>
    <col min="260" max="260" width="13.90625" style="58" bestFit="1" customWidth="1"/>
    <col min="261" max="261" width="16.26953125" style="58" customWidth="1"/>
    <col min="262" max="262" width="13.08984375" style="58" customWidth="1"/>
    <col min="263" max="263" width="7.36328125" style="58" customWidth="1"/>
    <col min="264" max="264" width="12.08984375" style="58" bestFit="1" customWidth="1"/>
    <col min="265" max="265" width="10.453125" style="58" bestFit="1" customWidth="1"/>
    <col min="266" max="266" width="7" style="58" bestFit="1" customWidth="1"/>
    <col min="267" max="267" width="5.90625" style="58" bestFit="1" customWidth="1"/>
    <col min="268" max="268" width="8.7265625" style="58" bestFit="1" customWidth="1"/>
    <col min="269" max="270" width="8.453125" style="58" bestFit="1" customWidth="1"/>
    <col min="271" max="271" width="8.6328125" style="58" customWidth="1"/>
    <col min="272" max="272" width="14.36328125" style="58" bestFit="1" customWidth="1"/>
    <col min="273" max="273" width="13.453125" style="58" customWidth="1"/>
    <col min="274" max="274" width="6" style="58" customWidth="1"/>
    <col min="275" max="275" width="17.26953125" style="58" customWidth="1"/>
    <col min="276" max="276" width="11" style="58" bestFit="1" customWidth="1"/>
    <col min="277" max="278" width="8.26953125" style="58" bestFit="1" customWidth="1"/>
    <col min="279" max="512" width="8.7265625" style="58"/>
    <col min="513" max="513" width="15.90625" style="58" customWidth="1"/>
    <col min="514" max="514" width="3.90625" style="58" bestFit="1" customWidth="1"/>
    <col min="515" max="515" width="38.26953125" style="58" customWidth="1"/>
    <col min="516" max="516" width="13.90625" style="58" bestFit="1" customWidth="1"/>
    <col min="517" max="517" width="16.26953125" style="58" customWidth="1"/>
    <col min="518" max="518" width="13.08984375" style="58" customWidth="1"/>
    <col min="519" max="519" width="7.36328125" style="58" customWidth="1"/>
    <col min="520" max="520" width="12.08984375" style="58" bestFit="1" customWidth="1"/>
    <col min="521" max="521" width="10.453125" style="58" bestFit="1" customWidth="1"/>
    <col min="522" max="522" width="7" style="58" bestFit="1" customWidth="1"/>
    <col min="523" max="523" width="5.90625" style="58" bestFit="1" customWidth="1"/>
    <col min="524" max="524" width="8.7265625" style="58" bestFit="1" customWidth="1"/>
    <col min="525" max="526" width="8.453125" style="58" bestFit="1" customWidth="1"/>
    <col min="527" max="527" width="8.6328125" style="58" customWidth="1"/>
    <col min="528" max="528" width="14.36328125" style="58" bestFit="1" customWidth="1"/>
    <col min="529" max="529" width="13.453125" style="58" customWidth="1"/>
    <col min="530" max="530" width="6" style="58" customWidth="1"/>
    <col min="531" max="531" width="17.26953125" style="58" customWidth="1"/>
    <col min="532" max="532" width="11" style="58" bestFit="1" customWidth="1"/>
    <col min="533" max="534" width="8.26953125" style="58" bestFit="1" customWidth="1"/>
    <col min="535" max="768" width="8.7265625" style="58"/>
    <col min="769" max="769" width="15.90625" style="58" customWidth="1"/>
    <col min="770" max="770" width="3.90625" style="58" bestFit="1" customWidth="1"/>
    <col min="771" max="771" width="38.26953125" style="58" customWidth="1"/>
    <col min="772" max="772" width="13.90625" style="58" bestFit="1" customWidth="1"/>
    <col min="773" max="773" width="16.26953125" style="58" customWidth="1"/>
    <col min="774" max="774" width="13.08984375" style="58" customWidth="1"/>
    <col min="775" max="775" width="7.36328125" style="58" customWidth="1"/>
    <col min="776" max="776" width="12.08984375" style="58" bestFit="1" customWidth="1"/>
    <col min="777" max="777" width="10.453125" style="58" bestFit="1" customWidth="1"/>
    <col min="778" max="778" width="7" style="58" bestFit="1" customWidth="1"/>
    <col min="779" max="779" width="5.90625" style="58" bestFit="1" customWidth="1"/>
    <col min="780" max="780" width="8.7265625" style="58" bestFit="1" customWidth="1"/>
    <col min="781" max="782" width="8.453125" style="58" bestFit="1" customWidth="1"/>
    <col min="783" max="783" width="8.6328125" style="58" customWidth="1"/>
    <col min="784" max="784" width="14.36328125" style="58" bestFit="1" customWidth="1"/>
    <col min="785" max="785" width="13.453125" style="58" customWidth="1"/>
    <col min="786" max="786" width="6" style="58" customWidth="1"/>
    <col min="787" max="787" width="17.26953125" style="58" customWidth="1"/>
    <col min="788" max="788" width="11" style="58" bestFit="1" customWidth="1"/>
    <col min="789" max="790" width="8.26953125" style="58" bestFit="1" customWidth="1"/>
    <col min="791" max="1024" width="8.7265625" style="58"/>
    <col min="1025" max="1025" width="15.90625" style="58" customWidth="1"/>
    <col min="1026" max="1026" width="3.90625" style="58" bestFit="1" customWidth="1"/>
    <col min="1027" max="1027" width="38.26953125" style="58" customWidth="1"/>
    <col min="1028" max="1028" width="13.90625" style="58" bestFit="1" customWidth="1"/>
    <col min="1029" max="1029" width="16.26953125" style="58" customWidth="1"/>
    <col min="1030" max="1030" width="13.08984375" style="58" customWidth="1"/>
    <col min="1031" max="1031" width="7.36328125" style="58" customWidth="1"/>
    <col min="1032" max="1032" width="12.08984375" style="58" bestFit="1" customWidth="1"/>
    <col min="1033" max="1033" width="10.453125" style="58" bestFit="1" customWidth="1"/>
    <col min="1034" max="1034" width="7" style="58" bestFit="1" customWidth="1"/>
    <col min="1035" max="1035" width="5.90625" style="58" bestFit="1" customWidth="1"/>
    <col min="1036" max="1036" width="8.7265625" style="58" bestFit="1" customWidth="1"/>
    <col min="1037" max="1038" width="8.453125" style="58" bestFit="1" customWidth="1"/>
    <col min="1039" max="1039" width="8.6328125" style="58" customWidth="1"/>
    <col min="1040" max="1040" width="14.36328125" style="58" bestFit="1" customWidth="1"/>
    <col min="1041" max="1041" width="13.453125" style="58" customWidth="1"/>
    <col min="1042" max="1042" width="6" style="58" customWidth="1"/>
    <col min="1043" max="1043" width="17.26953125" style="58" customWidth="1"/>
    <col min="1044" max="1044" width="11" style="58" bestFit="1" customWidth="1"/>
    <col min="1045" max="1046" width="8.26953125" style="58" bestFit="1" customWidth="1"/>
    <col min="1047" max="1280" width="8.7265625" style="58"/>
    <col min="1281" max="1281" width="15.90625" style="58" customWidth="1"/>
    <col min="1282" max="1282" width="3.90625" style="58" bestFit="1" customWidth="1"/>
    <col min="1283" max="1283" width="38.26953125" style="58" customWidth="1"/>
    <col min="1284" max="1284" width="13.90625" style="58" bestFit="1" customWidth="1"/>
    <col min="1285" max="1285" width="16.26953125" style="58" customWidth="1"/>
    <col min="1286" max="1286" width="13.08984375" style="58" customWidth="1"/>
    <col min="1287" max="1287" width="7.36328125" style="58" customWidth="1"/>
    <col min="1288" max="1288" width="12.08984375" style="58" bestFit="1" customWidth="1"/>
    <col min="1289" max="1289" width="10.453125" style="58" bestFit="1" customWidth="1"/>
    <col min="1290" max="1290" width="7" style="58" bestFit="1" customWidth="1"/>
    <col min="1291" max="1291" width="5.90625" style="58" bestFit="1" customWidth="1"/>
    <col min="1292" max="1292" width="8.7265625" style="58" bestFit="1" customWidth="1"/>
    <col min="1293" max="1294" width="8.453125" style="58" bestFit="1" customWidth="1"/>
    <col min="1295" max="1295" width="8.6328125" style="58" customWidth="1"/>
    <col min="1296" max="1296" width="14.36328125" style="58" bestFit="1" customWidth="1"/>
    <col min="1297" max="1297" width="13.453125" style="58" customWidth="1"/>
    <col min="1298" max="1298" width="6" style="58" customWidth="1"/>
    <col min="1299" max="1299" width="17.26953125" style="58" customWidth="1"/>
    <col min="1300" max="1300" width="11" style="58" bestFit="1" customWidth="1"/>
    <col min="1301" max="1302" width="8.26953125" style="58" bestFit="1" customWidth="1"/>
    <col min="1303" max="1536" width="8.7265625" style="58"/>
    <col min="1537" max="1537" width="15.90625" style="58" customWidth="1"/>
    <col min="1538" max="1538" width="3.90625" style="58" bestFit="1" customWidth="1"/>
    <col min="1539" max="1539" width="38.26953125" style="58" customWidth="1"/>
    <col min="1540" max="1540" width="13.90625" style="58" bestFit="1" customWidth="1"/>
    <col min="1541" max="1541" width="16.26953125" style="58" customWidth="1"/>
    <col min="1542" max="1542" width="13.08984375" style="58" customWidth="1"/>
    <col min="1543" max="1543" width="7.36328125" style="58" customWidth="1"/>
    <col min="1544" max="1544" width="12.08984375" style="58" bestFit="1" customWidth="1"/>
    <col min="1545" max="1545" width="10.453125" style="58" bestFit="1" customWidth="1"/>
    <col min="1546" max="1546" width="7" style="58" bestFit="1" customWidth="1"/>
    <col min="1547" max="1547" width="5.90625" style="58" bestFit="1" customWidth="1"/>
    <col min="1548" max="1548" width="8.7265625" style="58" bestFit="1" customWidth="1"/>
    <col min="1549" max="1550" width="8.453125" style="58" bestFit="1" customWidth="1"/>
    <col min="1551" max="1551" width="8.6328125" style="58" customWidth="1"/>
    <col min="1552" max="1552" width="14.36328125" style="58" bestFit="1" customWidth="1"/>
    <col min="1553" max="1553" width="13.453125" style="58" customWidth="1"/>
    <col min="1554" max="1554" width="6" style="58" customWidth="1"/>
    <col min="1555" max="1555" width="17.26953125" style="58" customWidth="1"/>
    <col min="1556" max="1556" width="11" style="58" bestFit="1" customWidth="1"/>
    <col min="1557" max="1558" width="8.26953125" style="58" bestFit="1" customWidth="1"/>
    <col min="1559" max="1792" width="8.7265625" style="58"/>
    <col min="1793" max="1793" width="15.90625" style="58" customWidth="1"/>
    <col min="1794" max="1794" width="3.90625" style="58" bestFit="1" customWidth="1"/>
    <col min="1795" max="1795" width="38.26953125" style="58" customWidth="1"/>
    <col min="1796" max="1796" width="13.90625" style="58" bestFit="1" customWidth="1"/>
    <col min="1797" max="1797" width="16.26953125" style="58" customWidth="1"/>
    <col min="1798" max="1798" width="13.08984375" style="58" customWidth="1"/>
    <col min="1799" max="1799" width="7.36328125" style="58" customWidth="1"/>
    <col min="1800" max="1800" width="12.08984375" style="58" bestFit="1" customWidth="1"/>
    <col min="1801" max="1801" width="10.453125" style="58" bestFit="1" customWidth="1"/>
    <col min="1802" max="1802" width="7" style="58" bestFit="1" customWidth="1"/>
    <col min="1803" max="1803" width="5.90625" style="58" bestFit="1" customWidth="1"/>
    <col min="1804" max="1804" width="8.7265625" style="58" bestFit="1" customWidth="1"/>
    <col min="1805" max="1806" width="8.453125" style="58" bestFit="1" customWidth="1"/>
    <col min="1807" max="1807" width="8.6328125" style="58" customWidth="1"/>
    <col min="1808" max="1808" width="14.36328125" style="58" bestFit="1" customWidth="1"/>
    <col min="1809" max="1809" width="13.453125" style="58" customWidth="1"/>
    <col min="1810" max="1810" width="6" style="58" customWidth="1"/>
    <col min="1811" max="1811" width="17.26953125" style="58" customWidth="1"/>
    <col min="1812" max="1812" width="11" style="58" bestFit="1" customWidth="1"/>
    <col min="1813" max="1814" width="8.26953125" style="58" bestFit="1" customWidth="1"/>
    <col min="1815" max="2048" width="8.7265625" style="58"/>
    <col min="2049" max="2049" width="15.90625" style="58" customWidth="1"/>
    <col min="2050" max="2050" width="3.90625" style="58" bestFit="1" customWidth="1"/>
    <col min="2051" max="2051" width="38.26953125" style="58" customWidth="1"/>
    <col min="2052" max="2052" width="13.90625" style="58" bestFit="1" customWidth="1"/>
    <col min="2053" max="2053" width="16.26953125" style="58" customWidth="1"/>
    <col min="2054" max="2054" width="13.08984375" style="58" customWidth="1"/>
    <col min="2055" max="2055" width="7.36328125" style="58" customWidth="1"/>
    <col min="2056" max="2056" width="12.08984375" style="58" bestFit="1" customWidth="1"/>
    <col min="2057" max="2057" width="10.453125" style="58" bestFit="1" customWidth="1"/>
    <col min="2058" max="2058" width="7" style="58" bestFit="1" customWidth="1"/>
    <col min="2059" max="2059" width="5.90625" style="58" bestFit="1" customWidth="1"/>
    <col min="2060" max="2060" width="8.7265625" style="58" bestFit="1" customWidth="1"/>
    <col min="2061" max="2062" width="8.453125" style="58" bestFit="1" customWidth="1"/>
    <col min="2063" max="2063" width="8.6328125" style="58" customWidth="1"/>
    <col min="2064" max="2064" width="14.36328125" style="58" bestFit="1" customWidth="1"/>
    <col min="2065" max="2065" width="13.453125" style="58" customWidth="1"/>
    <col min="2066" max="2066" width="6" style="58" customWidth="1"/>
    <col min="2067" max="2067" width="17.26953125" style="58" customWidth="1"/>
    <col min="2068" max="2068" width="11" style="58" bestFit="1" customWidth="1"/>
    <col min="2069" max="2070" width="8.26953125" style="58" bestFit="1" customWidth="1"/>
    <col min="2071" max="2304" width="8.7265625" style="58"/>
    <col min="2305" max="2305" width="15.90625" style="58" customWidth="1"/>
    <col min="2306" max="2306" width="3.90625" style="58" bestFit="1" customWidth="1"/>
    <col min="2307" max="2307" width="38.26953125" style="58" customWidth="1"/>
    <col min="2308" max="2308" width="13.90625" style="58" bestFit="1" customWidth="1"/>
    <col min="2309" max="2309" width="16.26953125" style="58" customWidth="1"/>
    <col min="2310" max="2310" width="13.08984375" style="58" customWidth="1"/>
    <col min="2311" max="2311" width="7.36328125" style="58" customWidth="1"/>
    <col min="2312" max="2312" width="12.08984375" style="58" bestFit="1" customWidth="1"/>
    <col min="2313" max="2313" width="10.453125" style="58" bestFit="1" customWidth="1"/>
    <col min="2314" max="2314" width="7" style="58" bestFit="1" customWidth="1"/>
    <col min="2315" max="2315" width="5.90625" style="58" bestFit="1" customWidth="1"/>
    <col min="2316" max="2316" width="8.7265625" style="58" bestFit="1" customWidth="1"/>
    <col min="2317" max="2318" width="8.453125" style="58" bestFit="1" customWidth="1"/>
    <col min="2319" max="2319" width="8.6328125" style="58" customWidth="1"/>
    <col min="2320" max="2320" width="14.36328125" style="58" bestFit="1" customWidth="1"/>
    <col min="2321" max="2321" width="13.453125" style="58" customWidth="1"/>
    <col min="2322" max="2322" width="6" style="58" customWidth="1"/>
    <col min="2323" max="2323" width="17.26953125" style="58" customWidth="1"/>
    <col min="2324" max="2324" width="11" style="58" bestFit="1" customWidth="1"/>
    <col min="2325" max="2326" width="8.26953125" style="58" bestFit="1" customWidth="1"/>
    <col min="2327" max="2560" width="8.7265625" style="58"/>
    <col min="2561" max="2561" width="15.90625" style="58" customWidth="1"/>
    <col min="2562" max="2562" width="3.90625" style="58" bestFit="1" customWidth="1"/>
    <col min="2563" max="2563" width="38.26953125" style="58" customWidth="1"/>
    <col min="2564" max="2564" width="13.90625" style="58" bestFit="1" customWidth="1"/>
    <col min="2565" max="2565" width="16.26953125" style="58" customWidth="1"/>
    <col min="2566" max="2566" width="13.08984375" style="58" customWidth="1"/>
    <col min="2567" max="2567" width="7.36328125" style="58" customWidth="1"/>
    <col min="2568" max="2568" width="12.08984375" style="58" bestFit="1" customWidth="1"/>
    <col min="2569" max="2569" width="10.453125" style="58" bestFit="1" customWidth="1"/>
    <col min="2570" max="2570" width="7" style="58" bestFit="1" customWidth="1"/>
    <col min="2571" max="2571" width="5.90625" style="58" bestFit="1" customWidth="1"/>
    <col min="2572" max="2572" width="8.7265625" style="58" bestFit="1" customWidth="1"/>
    <col min="2573" max="2574" width="8.453125" style="58" bestFit="1" customWidth="1"/>
    <col min="2575" max="2575" width="8.6328125" style="58" customWidth="1"/>
    <col min="2576" max="2576" width="14.36328125" style="58" bestFit="1" customWidth="1"/>
    <col min="2577" max="2577" width="13.453125" style="58" customWidth="1"/>
    <col min="2578" max="2578" width="6" style="58" customWidth="1"/>
    <col min="2579" max="2579" width="17.26953125" style="58" customWidth="1"/>
    <col min="2580" max="2580" width="11" style="58" bestFit="1" customWidth="1"/>
    <col min="2581" max="2582" width="8.26953125" style="58" bestFit="1" customWidth="1"/>
    <col min="2583" max="2816" width="8.7265625" style="58"/>
    <col min="2817" max="2817" width="15.90625" style="58" customWidth="1"/>
    <col min="2818" max="2818" width="3.90625" style="58" bestFit="1" customWidth="1"/>
    <col min="2819" max="2819" width="38.26953125" style="58" customWidth="1"/>
    <col min="2820" max="2820" width="13.90625" style="58" bestFit="1" customWidth="1"/>
    <col min="2821" max="2821" width="16.26953125" style="58" customWidth="1"/>
    <col min="2822" max="2822" width="13.08984375" style="58" customWidth="1"/>
    <col min="2823" max="2823" width="7.36328125" style="58" customWidth="1"/>
    <col min="2824" max="2824" width="12.08984375" style="58" bestFit="1" customWidth="1"/>
    <col min="2825" max="2825" width="10.453125" style="58" bestFit="1" customWidth="1"/>
    <col min="2826" max="2826" width="7" style="58" bestFit="1" customWidth="1"/>
    <col min="2827" max="2827" width="5.90625" style="58" bestFit="1" customWidth="1"/>
    <col min="2828" max="2828" width="8.7265625" style="58" bestFit="1" customWidth="1"/>
    <col min="2829" max="2830" width="8.453125" style="58" bestFit="1" customWidth="1"/>
    <col min="2831" max="2831" width="8.6328125" style="58" customWidth="1"/>
    <col min="2832" max="2832" width="14.36328125" style="58" bestFit="1" customWidth="1"/>
    <col min="2833" max="2833" width="13.453125" style="58" customWidth="1"/>
    <col min="2834" max="2834" width="6" style="58" customWidth="1"/>
    <col min="2835" max="2835" width="17.26953125" style="58" customWidth="1"/>
    <col min="2836" max="2836" width="11" style="58" bestFit="1" customWidth="1"/>
    <col min="2837" max="2838" width="8.26953125" style="58" bestFit="1" customWidth="1"/>
    <col min="2839" max="3072" width="8.7265625" style="58"/>
    <col min="3073" max="3073" width="15.90625" style="58" customWidth="1"/>
    <col min="3074" max="3074" width="3.90625" style="58" bestFit="1" customWidth="1"/>
    <col min="3075" max="3075" width="38.26953125" style="58" customWidth="1"/>
    <col min="3076" max="3076" width="13.90625" style="58" bestFit="1" customWidth="1"/>
    <col min="3077" max="3077" width="16.26953125" style="58" customWidth="1"/>
    <col min="3078" max="3078" width="13.08984375" style="58" customWidth="1"/>
    <col min="3079" max="3079" width="7.36328125" style="58" customWidth="1"/>
    <col min="3080" max="3080" width="12.08984375" style="58" bestFit="1" customWidth="1"/>
    <col min="3081" max="3081" width="10.453125" style="58" bestFit="1" customWidth="1"/>
    <col min="3082" max="3082" width="7" style="58" bestFit="1" customWidth="1"/>
    <col min="3083" max="3083" width="5.90625" style="58" bestFit="1" customWidth="1"/>
    <col min="3084" max="3084" width="8.7265625" style="58" bestFit="1" customWidth="1"/>
    <col min="3085" max="3086" width="8.453125" style="58" bestFit="1" customWidth="1"/>
    <col min="3087" max="3087" width="8.6328125" style="58" customWidth="1"/>
    <col min="3088" max="3088" width="14.36328125" style="58" bestFit="1" customWidth="1"/>
    <col min="3089" max="3089" width="13.453125" style="58" customWidth="1"/>
    <col min="3090" max="3090" width="6" style="58" customWidth="1"/>
    <col min="3091" max="3091" width="17.26953125" style="58" customWidth="1"/>
    <col min="3092" max="3092" width="11" style="58" bestFit="1" customWidth="1"/>
    <col min="3093" max="3094" width="8.26953125" style="58" bestFit="1" customWidth="1"/>
    <col min="3095" max="3328" width="8.7265625" style="58"/>
    <col min="3329" max="3329" width="15.90625" style="58" customWidth="1"/>
    <col min="3330" max="3330" width="3.90625" style="58" bestFit="1" customWidth="1"/>
    <col min="3331" max="3331" width="38.26953125" style="58" customWidth="1"/>
    <col min="3332" max="3332" width="13.90625" style="58" bestFit="1" customWidth="1"/>
    <col min="3333" max="3333" width="16.26953125" style="58" customWidth="1"/>
    <col min="3334" max="3334" width="13.08984375" style="58" customWidth="1"/>
    <col min="3335" max="3335" width="7.36328125" style="58" customWidth="1"/>
    <col min="3336" max="3336" width="12.08984375" style="58" bestFit="1" customWidth="1"/>
    <col min="3337" max="3337" width="10.453125" style="58" bestFit="1" customWidth="1"/>
    <col min="3338" max="3338" width="7" style="58" bestFit="1" customWidth="1"/>
    <col min="3339" max="3339" width="5.90625" style="58" bestFit="1" customWidth="1"/>
    <col min="3340" max="3340" width="8.7265625" style="58" bestFit="1" customWidth="1"/>
    <col min="3341" max="3342" width="8.453125" style="58" bestFit="1" customWidth="1"/>
    <col min="3343" max="3343" width="8.6328125" style="58" customWidth="1"/>
    <col min="3344" max="3344" width="14.36328125" style="58" bestFit="1" customWidth="1"/>
    <col min="3345" max="3345" width="13.453125" style="58" customWidth="1"/>
    <col min="3346" max="3346" width="6" style="58" customWidth="1"/>
    <col min="3347" max="3347" width="17.26953125" style="58" customWidth="1"/>
    <col min="3348" max="3348" width="11" style="58" bestFit="1" customWidth="1"/>
    <col min="3349" max="3350" width="8.26953125" style="58" bestFit="1" customWidth="1"/>
    <col min="3351" max="3584" width="8.7265625" style="58"/>
    <col min="3585" max="3585" width="15.90625" style="58" customWidth="1"/>
    <col min="3586" max="3586" width="3.90625" style="58" bestFit="1" customWidth="1"/>
    <col min="3587" max="3587" width="38.26953125" style="58" customWidth="1"/>
    <col min="3588" max="3588" width="13.90625" style="58" bestFit="1" customWidth="1"/>
    <col min="3589" max="3589" width="16.26953125" style="58" customWidth="1"/>
    <col min="3590" max="3590" width="13.08984375" style="58" customWidth="1"/>
    <col min="3591" max="3591" width="7.36328125" style="58" customWidth="1"/>
    <col min="3592" max="3592" width="12.08984375" style="58" bestFit="1" customWidth="1"/>
    <col min="3593" max="3593" width="10.453125" style="58" bestFit="1" customWidth="1"/>
    <col min="3594" max="3594" width="7" style="58" bestFit="1" customWidth="1"/>
    <col min="3595" max="3595" width="5.90625" style="58" bestFit="1" customWidth="1"/>
    <col min="3596" max="3596" width="8.7265625" style="58" bestFit="1" customWidth="1"/>
    <col min="3597" max="3598" width="8.453125" style="58" bestFit="1" customWidth="1"/>
    <col min="3599" max="3599" width="8.6328125" style="58" customWidth="1"/>
    <col min="3600" max="3600" width="14.36328125" style="58" bestFit="1" customWidth="1"/>
    <col min="3601" max="3601" width="13.453125" style="58" customWidth="1"/>
    <col min="3602" max="3602" width="6" style="58" customWidth="1"/>
    <col min="3603" max="3603" width="17.26953125" style="58" customWidth="1"/>
    <col min="3604" max="3604" width="11" style="58" bestFit="1" customWidth="1"/>
    <col min="3605" max="3606" width="8.26953125" style="58" bestFit="1" customWidth="1"/>
    <col min="3607" max="3840" width="8.7265625" style="58"/>
    <col min="3841" max="3841" width="15.90625" style="58" customWidth="1"/>
    <col min="3842" max="3842" width="3.90625" style="58" bestFit="1" customWidth="1"/>
    <col min="3843" max="3843" width="38.26953125" style="58" customWidth="1"/>
    <col min="3844" max="3844" width="13.90625" style="58" bestFit="1" customWidth="1"/>
    <col min="3845" max="3845" width="16.26953125" style="58" customWidth="1"/>
    <col min="3846" max="3846" width="13.08984375" style="58" customWidth="1"/>
    <col min="3847" max="3847" width="7.36328125" style="58" customWidth="1"/>
    <col min="3848" max="3848" width="12.08984375" style="58" bestFit="1" customWidth="1"/>
    <col min="3849" max="3849" width="10.453125" style="58" bestFit="1" customWidth="1"/>
    <col min="3850" max="3850" width="7" style="58" bestFit="1" customWidth="1"/>
    <col min="3851" max="3851" width="5.90625" style="58" bestFit="1" customWidth="1"/>
    <col min="3852" max="3852" width="8.7265625" style="58" bestFit="1" customWidth="1"/>
    <col min="3853" max="3854" width="8.453125" style="58" bestFit="1" customWidth="1"/>
    <col min="3855" max="3855" width="8.6328125" style="58" customWidth="1"/>
    <col min="3856" max="3856" width="14.36328125" style="58" bestFit="1" customWidth="1"/>
    <col min="3857" max="3857" width="13.453125" style="58" customWidth="1"/>
    <col min="3858" max="3858" width="6" style="58" customWidth="1"/>
    <col min="3859" max="3859" width="17.26953125" style="58" customWidth="1"/>
    <col min="3860" max="3860" width="11" style="58" bestFit="1" customWidth="1"/>
    <col min="3861" max="3862" width="8.26953125" style="58" bestFit="1" customWidth="1"/>
    <col min="3863" max="4096" width="8.7265625" style="58"/>
    <col min="4097" max="4097" width="15.90625" style="58" customWidth="1"/>
    <col min="4098" max="4098" width="3.90625" style="58" bestFit="1" customWidth="1"/>
    <col min="4099" max="4099" width="38.26953125" style="58" customWidth="1"/>
    <col min="4100" max="4100" width="13.90625" style="58" bestFit="1" customWidth="1"/>
    <col min="4101" max="4101" width="16.26953125" style="58" customWidth="1"/>
    <col min="4102" max="4102" width="13.08984375" style="58" customWidth="1"/>
    <col min="4103" max="4103" width="7.36328125" style="58" customWidth="1"/>
    <col min="4104" max="4104" width="12.08984375" style="58" bestFit="1" customWidth="1"/>
    <col min="4105" max="4105" width="10.453125" style="58" bestFit="1" customWidth="1"/>
    <col min="4106" max="4106" width="7" style="58" bestFit="1" customWidth="1"/>
    <col min="4107" max="4107" width="5.90625" style="58" bestFit="1" customWidth="1"/>
    <col min="4108" max="4108" width="8.7265625" style="58" bestFit="1" customWidth="1"/>
    <col min="4109" max="4110" width="8.453125" style="58" bestFit="1" customWidth="1"/>
    <col min="4111" max="4111" width="8.6328125" style="58" customWidth="1"/>
    <col min="4112" max="4112" width="14.36328125" style="58" bestFit="1" customWidth="1"/>
    <col min="4113" max="4113" width="13.453125" style="58" customWidth="1"/>
    <col min="4114" max="4114" width="6" style="58" customWidth="1"/>
    <col min="4115" max="4115" width="17.26953125" style="58" customWidth="1"/>
    <col min="4116" max="4116" width="11" style="58" bestFit="1" customWidth="1"/>
    <col min="4117" max="4118" width="8.26953125" style="58" bestFit="1" customWidth="1"/>
    <col min="4119" max="4352" width="8.7265625" style="58"/>
    <col min="4353" max="4353" width="15.90625" style="58" customWidth="1"/>
    <col min="4354" max="4354" width="3.90625" style="58" bestFit="1" customWidth="1"/>
    <col min="4355" max="4355" width="38.26953125" style="58" customWidth="1"/>
    <col min="4356" max="4356" width="13.90625" style="58" bestFit="1" customWidth="1"/>
    <col min="4357" max="4357" width="16.26953125" style="58" customWidth="1"/>
    <col min="4358" max="4358" width="13.08984375" style="58" customWidth="1"/>
    <col min="4359" max="4359" width="7.36328125" style="58" customWidth="1"/>
    <col min="4360" max="4360" width="12.08984375" style="58" bestFit="1" customWidth="1"/>
    <col min="4361" max="4361" width="10.453125" style="58" bestFit="1" customWidth="1"/>
    <col min="4362" max="4362" width="7" style="58" bestFit="1" customWidth="1"/>
    <col min="4363" max="4363" width="5.90625" style="58" bestFit="1" customWidth="1"/>
    <col min="4364" max="4364" width="8.7265625" style="58" bestFit="1" customWidth="1"/>
    <col min="4365" max="4366" width="8.453125" style="58" bestFit="1" customWidth="1"/>
    <col min="4367" max="4367" width="8.6328125" style="58" customWidth="1"/>
    <col min="4368" max="4368" width="14.36328125" style="58" bestFit="1" customWidth="1"/>
    <col min="4369" max="4369" width="13.453125" style="58" customWidth="1"/>
    <col min="4370" max="4370" width="6" style="58" customWidth="1"/>
    <col min="4371" max="4371" width="17.26953125" style="58" customWidth="1"/>
    <col min="4372" max="4372" width="11" style="58" bestFit="1" customWidth="1"/>
    <col min="4373" max="4374" width="8.26953125" style="58" bestFit="1" customWidth="1"/>
    <col min="4375" max="4608" width="8.7265625" style="58"/>
    <col min="4609" max="4609" width="15.90625" style="58" customWidth="1"/>
    <col min="4610" max="4610" width="3.90625" style="58" bestFit="1" customWidth="1"/>
    <col min="4611" max="4611" width="38.26953125" style="58" customWidth="1"/>
    <col min="4612" max="4612" width="13.90625" style="58" bestFit="1" customWidth="1"/>
    <col min="4613" max="4613" width="16.26953125" style="58" customWidth="1"/>
    <col min="4614" max="4614" width="13.08984375" style="58" customWidth="1"/>
    <col min="4615" max="4615" width="7.36328125" style="58" customWidth="1"/>
    <col min="4616" max="4616" width="12.08984375" style="58" bestFit="1" customWidth="1"/>
    <col min="4617" max="4617" width="10.453125" style="58" bestFit="1" customWidth="1"/>
    <col min="4618" max="4618" width="7" style="58" bestFit="1" customWidth="1"/>
    <col min="4619" max="4619" width="5.90625" style="58" bestFit="1" customWidth="1"/>
    <col min="4620" max="4620" width="8.7265625" style="58" bestFit="1" customWidth="1"/>
    <col min="4621" max="4622" width="8.453125" style="58" bestFit="1" customWidth="1"/>
    <col min="4623" max="4623" width="8.6328125" style="58" customWidth="1"/>
    <col min="4624" max="4624" width="14.36328125" style="58" bestFit="1" customWidth="1"/>
    <col min="4625" max="4625" width="13.453125" style="58" customWidth="1"/>
    <col min="4626" max="4626" width="6" style="58" customWidth="1"/>
    <col min="4627" max="4627" width="17.26953125" style="58" customWidth="1"/>
    <col min="4628" max="4628" width="11" style="58" bestFit="1" customWidth="1"/>
    <col min="4629" max="4630" width="8.26953125" style="58" bestFit="1" customWidth="1"/>
    <col min="4631" max="4864" width="8.7265625" style="58"/>
    <col min="4865" max="4865" width="15.90625" style="58" customWidth="1"/>
    <col min="4866" max="4866" width="3.90625" style="58" bestFit="1" customWidth="1"/>
    <col min="4867" max="4867" width="38.26953125" style="58" customWidth="1"/>
    <col min="4868" max="4868" width="13.90625" style="58" bestFit="1" customWidth="1"/>
    <col min="4869" max="4869" width="16.26953125" style="58" customWidth="1"/>
    <col min="4870" max="4870" width="13.08984375" style="58" customWidth="1"/>
    <col min="4871" max="4871" width="7.36328125" style="58" customWidth="1"/>
    <col min="4872" max="4872" width="12.08984375" style="58" bestFit="1" customWidth="1"/>
    <col min="4873" max="4873" width="10.453125" style="58" bestFit="1" customWidth="1"/>
    <col min="4874" max="4874" width="7" style="58" bestFit="1" customWidth="1"/>
    <col min="4875" max="4875" width="5.90625" style="58" bestFit="1" customWidth="1"/>
    <col min="4876" max="4876" width="8.7265625" style="58" bestFit="1" customWidth="1"/>
    <col min="4877" max="4878" width="8.453125" style="58" bestFit="1" customWidth="1"/>
    <col min="4879" max="4879" width="8.6328125" style="58" customWidth="1"/>
    <col min="4880" max="4880" width="14.36328125" style="58" bestFit="1" customWidth="1"/>
    <col min="4881" max="4881" width="13.453125" style="58" customWidth="1"/>
    <col min="4882" max="4882" width="6" style="58" customWidth="1"/>
    <col min="4883" max="4883" width="17.26953125" style="58" customWidth="1"/>
    <col min="4884" max="4884" width="11" style="58" bestFit="1" customWidth="1"/>
    <col min="4885" max="4886" width="8.26953125" style="58" bestFit="1" customWidth="1"/>
    <col min="4887" max="5120" width="8.7265625" style="58"/>
    <col min="5121" max="5121" width="15.90625" style="58" customWidth="1"/>
    <col min="5122" max="5122" width="3.90625" style="58" bestFit="1" customWidth="1"/>
    <col min="5123" max="5123" width="38.26953125" style="58" customWidth="1"/>
    <col min="5124" max="5124" width="13.90625" style="58" bestFit="1" customWidth="1"/>
    <col min="5125" max="5125" width="16.26953125" style="58" customWidth="1"/>
    <col min="5126" max="5126" width="13.08984375" style="58" customWidth="1"/>
    <col min="5127" max="5127" width="7.36328125" style="58" customWidth="1"/>
    <col min="5128" max="5128" width="12.08984375" style="58" bestFit="1" customWidth="1"/>
    <col min="5129" max="5129" width="10.453125" style="58" bestFit="1" customWidth="1"/>
    <col min="5130" max="5130" width="7" style="58" bestFit="1" customWidth="1"/>
    <col min="5131" max="5131" width="5.90625" style="58" bestFit="1" customWidth="1"/>
    <col min="5132" max="5132" width="8.7265625" style="58" bestFit="1" customWidth="1"/>
    <col min="5133" max="5134" width="8.453125" style="58" bestFit="1" customWidth="1"/>
    <col min="5135" max="5135" width="8.6328125" style="58" customWidth="1"/>
    <col min="5136" max="5136" width="14.36328125" style="58" bestFit="1" customWidth="1"/>
    <col min="5137" max="5137" width="13.453125" style="58" customWidth="1"/>
    <col min="5138" max="5138" width="6" style="58" customWidth="1"/>
    <col min="5139" max="5139" width="17.26953125" style="58" customWidth="1"/>
    <col min="5140" max="5140" width="11" style="58" bestFit="1" customWidth="1"/>
    <col min="5141" max="5142" width="8.26953125" style="58" bestFit="1" customWidth="1"/>
    <col min="5143" max="5376" width="8.7265625" style="58"/>
    <col min="5377" max="5377" width="15.90625" style="58" customWidth="1"/>
    <col min="5378" max="5378" width="3.90625" style="58" bestFit="1" customWidth="1"/>
    <col min="5379" max="5379" width="38.26953125" style="58" customWidth="1"/>
    <col min="5380" max="5380" width="13.90625" style="58" bestFit="1" customWidth="1"/>
    <col min="5381" max="5381" width="16.26953125" style="58" customWidth="1"/>
    <col min="5382" max="5382" width="13.08984375" style="58" customWidth="1"/>
    <col min="5383" max="5383" width="7.36328125" style="58" customWidth="1"/>
    <col min="5384" max="5384" width="12.08984375" style="58" bestFit="1" customWidth="1"/>
    <col min="5385" max="5385" width="10.453125" style="58" bestFit="1" customWidth="1"/>
    <col min="5386" max="5386" width="7" style="58" bestFit="1" customWidth="1"/>
    <col min="5387" max="5387" width="5.90625" style="58" bestFit="1" customWidth="1"/>
    <col min="5388" max="5388" width="8.7265625" style="58" bestFit="1" customWidth="1"/>
    <col min="5389" max="5390" width="8.453125" style="58" bestFit="1" customWidth="1"/>
    <col min="5391" max="5391" width="8.6328125" style="58" customWidth="1"/>
    <col min="5392" max="5392" width="14.36328125" style="58" bestFit="1" customWidth="1"/>
    <col min="5393" max="5393" width="13.453125" style="58" customWidth="1"/>
    <col min="5394" max="5394" width="6" style="58" customWidth="1"/>
    <col min="5395" max="5395" width="17.26953125" style="58" customWidth="1"/>
    <col min="5396" max="5396" width="11" style="58" bestFit="1" customWidth="1"/>
    <col min="5397" max="5398" width="8.26953125" style="58" bestFit="1" customWidth="1"/>
    <col min="5399" max="5632" width="8.7265625" style="58"/>
    <col min="5633" max="5633" width="15.90625" style="58" customWidth="1"/>
    <col min="5634" max="5634" width="3.90625" style="58" bestFit="1" customWidth="1"/>
    <col min="5635" max="5635" width="38.26953125" style="58" customWidth="1"/>
    <col min="5636" max="5636" width="13.90625" style="58" bestFit="1" customWidth="1"/>
    <col min="5637" max="5637" width="16.26953125" style="58" customWidth="1"/>
    <col min="5638" max="5638" width="13.08984375" style="58" customWidth="1"/>
    <col min="5639" max="5639" width="7.36328125" style="58" customWidth="1"/>
    <col min="5640" max="5640" width="12.08984375" style="58" bestFit="1" customWidth="1"/>
    <col min="5641" max="5641" width="10.453125" style="58" bestFit="1" customWidth="1"/>
    <col min="5642" max="5642" width="7" style="58" bestFit="1" customWidth="1"/>
    <col min="5643" max="5643" width="5.90625" style="58" bestFit="1" customWidth="1"/>
    <col min="5644" max="5644" width="8.7265625" style="58" bestFit="1" customWidth="1"/>
    <col min="5645" max="5646" width="8.453125" style="58" bestFit="1" customWidth="1"/>
    <col min="5647" max="5647" width="8.6328125" style="58" customWidth="1"/>
    <col min="5648" max="5648" width="14.36328125" style="58" bestFit="1" customWidth="1"/>
    <col min="5649" max="5649" width="13.453125" style="58" customWidth="1"/>
    <col min="5650" max="5650" width="6" style="58" customWidth="1"/>
    <col min="5651" max="5651" width="17.26953125" style="58" customWidth="1"/>
    <col min="5652" max="5652" width="11" style="58" bestFit="1" customWidth="1"/>
    <col min="5653" max="5654" width="8.26953125" style="58" bestFit="1" customWidth="1"/>
    <col min="5655" max="5888" width="8.7265625" style="58"/>
    <col min="5889" max="5889" width="15.90625" style="58" customWidth="1"/>
    <col min="5890" max="5890" width="3.90625" style="58" bestFit="1" customWidth="1"/>
    <col min="5891" max="5891" width="38.26953125" style="58" customWidth="1"/>
    <col min="5892" max="5892" width="13.90625" style="58" bestFit="1" customWidth="1"/>
    <col min="5893" max="5893" width="16.26953125" style="58" customWidth="1"/>
    <col min="5894" max="5894" width="13.08984375" style="58" customWidth="1"/>
    <col min="5895" max="5895" width="7.36328125" style="58" customWidth="1"/>
    <col min="5896" max="5896" width="12.08984375" style="58" bestFit="1" customWidth="1"/>
    <col min="5897" max="5897" width="10.453125" style="58" bestFit="1" customWidth="1"/>
    <col min="5898" max="5898" width="7" style="58" bestFit="1" customWidth="1"/>
    <col min="5899" max="5899" width="5.90625" style="58" bestFit="1" customWidth="1"/>
    <col min="5900" max="5900" width="8.7265625" style="58" bestFit="1" customWidth="1"/>
    <col min="5901" max="5902" width="8.453125" style="58" bestFit="1" customWidth="1"/>
    <col min="5903" max="5903" width="8.6328125" style="58" customWidth="1"/>
    <col min="5904" max="5904" width="14.36328125" style="58" bestFit="1" customWidth="1"/>
    <col min="5905" max="5905" width="13.453125" style="58" customWidth="1"/>
    <col min="5906" max="5906" width="6" style="58" customWidth="1"/>
    <col min="5907" max="5907" width="17.26953125" style="58" customWidth="1"/>
    <col min="5908" max="5908" width="11" style="58" bestFit="1" customWidth="1"/>
    <col min="5909" max="5910" width="8.26953125" style="58" bestFit="1" customWidth="1"/>
    <col min="5911" max="6144" width="8.7265625" style="58"/>
    <col min="6145" max="6145" width="15.90625" style="58" customWidth="1"/>
    <col min="6146" max="6146" width="3.90625" style="58" bestFit="1" customWidth="1"/>
    <col min="6147" max="6147" width="38.26953125" style="58" customWidth="1"/>
    <col min="6148" max="6148" width="13.90625" style="58" bestFit="1" customWidth="1"/>
    <col min="6149" max="6149" width="16.26953125" style="58" customWidth="1"/>
    <col min="6150" max="6150" width="13.08984375" style="58" customWidth="1"/>
    <col min="6151" max="6151" width="7.36328125" style="58" customWidth="1"/>
    <col min="6152" max="6152" width="12.08984375" style="58" bestFit="1" customWidth="1"/>
    <col min="6153" max="6153" width="10.453125" style="58" bestFit="1" customWidth="1"/>
    <col min="6154" max="6154" width="7" style="58" bestFit="1" customWidth="1"/>
    <col min="6155" max="6155" width="5.90625" style="58" bestFit="1" customWidth="1"/>
    <col min="6156" max="6156" width="8.7265625" style="58" bestFit="1" customWidth="1"/>
    <col min="6157" max="6158" width="8.453125" style="58" bestFit="1" customWidth="1"/>
    <col min="6159" max="6159" width="8.6328125" style="58" customWidth="1"/>
    <col min="6160" max="6160" width="14.36328125" style="58" bestFit="1" customWidth="1"/>
    <col min="6161" max="6161" width="13.453125" style="58" customWidth="1"/>
    <col min="6162" max="6162" width="6" style="58" customWidth="1"/>
    <col min="6163" max="6163" width="17.26953125" style="58" customWidth="1"/>
    <col min="6164" max="6164" width="11" style="58" bestFit="1" customWidth="1"/>
    <col min="6165" max="6166" width="8.26953125" style="58" bestFit="1" customWidth="1"/>
    <col min="6167" max="6400" width="8.7265625" style="58"/>
    <col min="6401" max="6401" width="15.90625" style="58" customWidth="1"/>
    <col min="6402" max="6402" width="3.90625" style="58" bestFit="1" customWidth="1"/>
    <col min="6403" max="6403" width="38.26953125" style="58" customWidth="1"/>
    <col min="6404" max="6404" width="13.90625" style="58" bestFit="1" customWidth="1"/>
    <col min="6405" max="6405" width="16.26953125" style="58" customWidth="1"/>
    <col min="6406" max="6406" width="13.08984375" style="58" customWidth="1"/>
    <col min="6407" max="6407" width="7.36328125" style="58" customWidth="1"/>
    <col min="6408" max="6408" width="12.08984375" style="58" bestFit="1" customWidth="1"/>
    <col min="6409" max="6409" width="10.453125" style="58" bestFit="1" customWidth="1"/>
    <col min="6410" max="6410" width="7" style="58" bestFit="1" customWidth="1"/>
    <col min="6411" max="6411" width="5.90625" style="58" bestFit="1" customWidth="1"/>
    <col min="6412" max="6412" width="8.7265625" style="58" bestFit="1" customWidth="1"/>
    <col min="6413" max="6414" width="8.453125" style="58" bestFit="1" customWidth="1"/>
    <col min="6415" max="6415" width="8.6328125" style="58" customWidth="1"/>
    <col min="6416" max="6416" width="14.36328125" style="58" bestFit="1" customWidth="1"/>
    <col min="6417" max="6417" width="13.453125" style="58" customWidth="1"/>
    <col min="6418" max="6418" width="6" style="58" customWidth="1"/>
    <col min="6419" max="6419" width="17.26953125" style="58" customWidth="1"/>
    <col min="6420" max="6420" width="11" style="58" bestFit="1" customWidth="1"/>
    <col min="6421" max="6422" width="8.26953125" style="58" bestFit="1" customWidth="1"/>
    <col min="6423" max="6656" width="8.7265625" style="58"/>
    <col min="6657" max="6657" width="15.90625" style="58" customWidth="1"/>
    <col min="6658" max="6658" width="3.90625" style="58" bestFit="1" customWidth="1"/>
    <col min="6659" max="6659" width="38.26953125" style="58" customWidth="1"/>
    <col min="6660" max="6660" width="13.90625" style="58" bestFit="1" customWidth="1"/>
    <col min="6661" max="6661" width="16.26953125" style="58" customWidth="1"/>
    <col min="6662" max="6662" width="13.08984375" style="58" customWidth="1"/>
    <col min="6663" max="6663" width="7.36328125" style="58" customWidth="1"/>
    <col min="6664" max="6664" width="12.08984375" style="58" bestFit="1" customWidth="1"/>
    <col min="6665" max="6665" width="10.453125" style="58" bestFit="1" customWidth="1"/>
    <col min="6666" max="6666" width="7" style="58" bestFit="1" customWidth="1"/>
    <col min="6667" max="6667" width="5.90625" style="58" bestFit="1" customWidth="1"/>
    <col min="6668" max="6668" width="8.7265625" style="58" bestFit="1" customWidth="1"/>
    <col min="6669" max="6670" width="8.453125" style="58" bestFit="1" customWidth="1"/>
    <col min="6671" max="6671" width="8.6328125" style="58" customWidth="1"/>
    <col min="6672" max="6672" width="14.36328125" style="58" bestFit="1" customWidth="1"/>
    <col min="6673" max="6673" width="13.453125" style="58" customWidth="1"/>
    <col min="6674" max="6674" width="6" style="58" customWidth="1"/>
    <col min="6675" max="6675" width="17.26953125" style="58" customWidth="1"/>
    <col min="6676" max="6676" width="11" style="58" bestFit="1" customWidth="1"/>
    <col min="6677" max="6678" width="8.26953125" style="58" bestFit="1" customWidth="1"/>
    <col min="6679" max="6912" width="8.7265625" style="58"/>
    <col min="6913" max="6913" width="15.90625" style="58" customWidth="1"/>
    <col min="6914" max="6914" width="3.90625" style="58" bestFit="1" customWidth="1"/>
    <col min="6915" max="6915" width="38.26953125" style="58" customWidth="1"/>
    <col min="6916" max="6916" width="13.90625" style="58" bestFit="1" customWidth="1"/>
    <col min="6917" max="6917" width="16.26953125" style="58" customWidth="1"/>
    <col min="6918" max="6918" width="13.08984375" style="58" customWidth="1"/>
    <col min="6919" max="6919" width="7.36328125" style="58" customWidth="1"/>
    <col min="6920" max="6920" width="12.08984375" style="58" bestFit="1" customWidth="1"/>
    <col min="6921" max="6921" width="10.453125" style="58" bestFit="1" customWidth="1"/>
    <col min="6922" max="6922" width="7" style="58" bestFit="1" customWidth="1"/>
    <col min="6923" max="6923" width="5.90625" style="58" bestFit="1" customWidth="1"/>
    <col min="6924" max="6924" width="8.7265625" style="58" bestFit="1" customWidth="1"/>
    <col min="6925" max="6926" width="8.453125" style="58" bestFit="1" customWidth="1"/>
    <col min="6927" max="6927" width="8.6328125" style="58" customWidth="1"/>
    <col min="6928" max="6928" width="14.36328125" style="58" bestFit="1" customWidth="1"/>
    <col min="6929" max="6929" width="13.453125" style="58" customWidth="1"/>
    <col min="6930" max="6930" width="6" style="58" customWidth="1"/>
    <col min="6931" max="6931" width="17.26953125" style="58" customWidth="1"/>
    <col min="6932" max="6932" width="11" style="58" bestFit="1" customWidth="1"/>
    <col min="6933" max="6934" width="8.26953125" style="58" bestFit="1" customWidth="1"/>
    <col min="6935" max="7168" width="8.7265625" style="58"/>
    <col min="7169" max="7169" width="15.90625" style="58" customWidth="1"/>
    <col min="7170" max="7170" width="3.90625" style="58" bestFit="1" customWidth="1"/>
    <col min="7171" max="7171" width="38.26953125" style="58" customWidth="1"/>
    <col min="7172" max="7172" width="13.90625" style="58" bestFit="1" customWidth="1"/>
    <col min="7173" max="7173" width="16.26953125" style="58" customWidth="1"/>
    <col min="7174" max="7174" width="13.08984375" style="58" customWidth="1"/>
    <col min="7175" max="7175" width="7.36328125" style="58" customWidth="1"/>
    <col min="7176" max="7176" width="12.08984375" style="58" bestFit="1" customWidth="1"/>
    <col min="7177" max="7177" width="10.453125" style="58" bestFit="1" customWidth="1"/>
    <col min="7178" max="7178" width="7" style="58" bestFit="1" customWidth="1"/>
    <col min="7179" max="7179" width="5.90625" style="58" bestFit="1" customWidth="1"/>
    <col min="7180" max="7180" width="8.7265625" style="58" bestFit="1" customWidth="1"/>
    <col min="7181" max="7182" width="8.453125" style="58" bestFit="1" customWidth="1"/>
    <col min="7183" max="7183" width="8.6328125" style="58" customWidth="1"/>
    <col min="7184" max="7184" width="14.36328125" style="58" bestFit="1" customWidth="1"/>
    <col min="7185" max="7185" width="13.453125" style="58" customWidth="1"/>
    <col min="7186" max="7186" width="6" style="58" customWidth="1"/>
    <col min="7187" max="7187" width="17.26953125" style="58" customWidth="1"/>
    <col min="7188" max="7188" width="11" style="58" bestFit="1" customWidth="1"/>
    <col min="7189" max="7190" width="8.26953125" style="58" bestFit="1" customWidth="1"/>
    <col min="7191" max="7424" width="8.7265625" style="58"/>
    <col min="7425" max="7425" width="15.90625" style="58" customWidth="1"/>
    <col min="7426" max="7426" width="3.90625" style="58" bestFit="1" customWidth="1"/>
    <col min="7427" max="7427" width="38.26953125" style="58" customWidth="1"/>
    <col min="7428" max="7428" width="13.90625" style="58" bestFit="1" customWidth="1"/>
    <col min="7429" max="7429" width="16.26953125" style="58" customWidth="1"/>
    <col min="7430" max="7430" width="13.08984375" style="58" customWidth="1"/>
    <col min="7431" max="7431" width="7.36328125" style="58" customWidth="1"/>
    <col min="7432" max="7432" width="12.08984375" style="58" bestFit="1" customWidth="1"/>
    <col min="7433" max="7433" width="10.453125" style="58" bestFit="1" customWidth="1"/>
    <col min="7434" max="7434" width="7" style="58" bestFit="1" customWidth="1"/>
    <col min="7435" max="7435" width="5.90625" style="58" bestFit="1" customWidth="1"/>
    <col min="7436" max="7436" width="8.7265625" style="58" bestFit="1" customWidth="1"/>
    <col min="7437" max="7438" width="8.453125" style="58" bestFit="1" customWidth="1"/>
    <col min="7439" max="7439" width="8.6328125" style="58" customWidth="1"/>
    <col min="7440" max="7440" width="14.36328125" style="58" bestFit="1" customWidth="1"/>
    <col min="7441" max="7441" width="13.453125" style="58" customWidth="1"/>
    <col min="7442" max="7442" width="6" style="58" customWidth="1"/>
    <col min="7443" max="7443" width="17.26953125" style="58" customWidth="1"/>
    <col min="7444" max="7444" width="11" style="58" bestFit="1" customWidth="1"/>
    <col min="7445" max="7446" width="8.26953125" style="58" bestFit="1" customWidth="1"/>
    <col min="7447" max="7680" width="8.7265625" style="58"/>
    <col min="7681" max="7681" width="15.90625" style="58" customWidth="1"/>
    <col min="7682" max="7682" width="3.90625" style="58" bestFit="1" customWidth="1"/>
    <col min="7683" max="7683" width="38.26953125" style="58" customWidth="1"/>
    <col min="7684" max="7684" width="13.90625" style="58" bestFit="1" customWidth="1"/>
    <col min="7685" max="7685" width="16.26953125" style="58" customWidth="1"/>
    <col min="7686" max="7686" width="13.08984375" style="58" customWidth="1"/>
    <col min="7687" max="7687" width="7.36328125" style="58" customWidth="1"/>
    <col min="7688" max="7688" width="12.08984375" style="58" bestFit="1" customWidth="1"/>
    <col min="7689" max="7689" width="10.453125" style="58" bestFit="1" customWidth="1"/>
    <col min="7690" max="7690" width="7" style="58" bestFit="1" customWidth="1"/>
    <col min="7691" max="7691" width="5.90625" style="58" bestFit="1" customWidth="1"/>
    <col min="7692" max="7692" width="8.7265625" style="58" bestFit="1" customWidth="1"/>
    <col min="7693" max="7694" width="8.453125" style="58" bestFit="1" customWidth="1"/>
    <col min="7695" max="7695" width="8.6328125" style="58" customWidth="1"/>
    <col min="7696" max="7696" width="14.36328125" style="58" bestFit="1" customWidth="1"/>
    <col min="7697" max="7697" width="13.453125" style="58" customWidth="1"/>
    <col min="7698" max="7698" width="6" style="58" customWidth="1"/>
    <col min="7699" max="7699" width="17.26953125" style="58" customWidth="1"/>
    <col min="7700" max="7700" width="11" style="58" bestFit="1" customWidth="1"/>
    <col min="7701" max="7702" width="8.26953125" style="58" bestFit="1" customWidth="1"/>
    <col min="7703" max="7936" width="8.7265625" style="58"/>
    <col min="7937" max="7937" width="15.90625" style="58" customWidth="1"/>
    <col min="7938" max="7938" width="3.90625" style="58" bestFit="1" customWidth="1"/>
    <col min="7939" max="7939" width="38.26953125" style="58" customWidth="1"/>
    <col min="7940" max="7940" width="13.90625" style="58" bestFit="1" customWidth="1"/>
    <col min="7941" max="7941" width="16.26953125" style="58" customWidth="1"/>
    <col min="7942" max="7942" width="13.08984375" style="58" customWidth="1"/>
    <col min="7943" max="7943" width="7.36328125" style="58" customWidth="1"/>
    <col min="7944" max="7944" width="12.08984375" style="58" bestFit="1" customWidth="1"/>
    <col min="7945" max="7945" width="10.453125" style="58" bestFit="1" customWidth="1"/>
    <col min="7946" max="7946" width="7" style="58" bestFit="1" customWidth="1"/>
    <col min="7947" max="7947" width="5.90625" style="58" bestFit="1" customWidth="1"/>
    <col min="7948" max="7948" width="8.7265625" style="58" bestFit="1" customWidth="1"/>
    <col min="7949" max="7950" width="8.453125" style="58" bestFit="1" customWidth="1"/>
    <col min="7951" max="7951" width="8.6328125" style="58" customWidth="1"/>
    <col min="7952" max="7952" width="14.36328125" style="58" bestFit="1" customWidth="1"/>
    <col min="7953" max="7953" width="13.453125" style="58" customWidth="1"/>
    <col min="7954" max="7954" width="6" style="58" customWidth="1"/>
    <col min="7955" max="7955" width="17.26953125" style="58" customWidth="1"/>
    <col min="7956" max="7956" width="11" style="58" bestFit="1" customWidth="1"/>
    <col min="7957" max="7958" width="8.26953125" style="58" bestFit="1" customWidth="1"/>
    <col min="7959" max="8192" width="8.7265625" style="58"/>
    <col min="8193" max="8193" width="15.90625" style="58" customWidth="1"/>
    <col min="8194" max="8194" width="3.90625" style="58" bestFit="1" customWidth="1"/>
    <col min="8195" max="8195" width="38.26953125" style="58" customWidth="1"/>
    <col min="8196" max="8196" width="13.90625" style="58" bestFit="1" customWidth="1"/>
    <col min="8197" max="8197" width="16.26953125" style="58" customWidth="1"/>
    <col min="8198" max="8198" width="13.08984375" style="58" customWidth="1"/>
    <col min="8199" max="8199" width="7.36328125" style="58" customWidth="1"/>
    <col min="8200" max="8200" width="12.08984375" style="58" bestFit="1" customWidth="1"/>
    <col min="8201" max="8201" width="10.453125" style="58" bestFit="1" customWidth="1"/>
    <col min="8202" max="8202" width="7" style="58" bestFit="1" customWidth="1"/>
    <col min="8203" max="8203" width="5.90625" style="58" bestFit="1" customWidth="1"/>
    <col min="8204" max="8204" width="8.7265625" style="58" bestFit="1" customWidth="1"/>
    <col min="8205" max="8206" width="8.453125" style="58" bestFit="1" customWidth="1"/>
    <col min="8207" max="8207" width="8.6328125" style="58" customWidth="1"/>
    <col min="8208" max="8208" width="14.36328125" style="58" bestFit="1" customWidth="1"/>
    <col min="8209" max="8209" width="13.453125" style="58" customWidth="1"/>
    <col min="8210" max="8210" width="6" style="58" customWidth="1"/>
    <col min="8211" max="8211" width="17.26953125" style="58" customWidth="1"/>
    <col min="8212" max="8212" width="11" style="58" bestFit="1" customWidth="1"/>
    <col min="8213" max="8214" width="8.26953125" style="58" bestFit="1" customWidth="1"/>
    <col min="8215" max="8448" width="8.7265625" style="58"/>
    <col min="8449" max="8449" width="15.90625" style="58" customWidth="1"/>
    <col min="8450" max="8450" width="3.90625" style="58" bestFit="1" customWidth="1"/>
    <col min="8451" max="8451" width="38.26953125" style="58" customWidth="1"/>
    <col min="8452" max="8452" width="13.90625" style="58" bestFit="1" customWidth="1"/>
    <col min="8453" max="8453" width="16.26953125" style="58" customWidth="1"/>
    <col min="8454" max="8454" width="13.08984375" style="58" customWidth="1"/>
    <col min="8455" max="8455" width="7.36328125" style="58" customWidth="1"/>
    <col min="8456" max="8456" width="12.08984375" style="58" bestFit="1" customWidth="1"/>
    <col min="8457" max="8457" width="10.453125" style="58" bestFit="1" customWidth="1"/>
    <col min="8458" max="8458" width="7" style="58" bestFit="1" customWidth="1"/>
    <col min="8459" max="8459" width="5.90625" style="58" bestFit="1" customWidth="1"/>
    <col min="8460" max="8460" width="8.7265625" style="58" bestFit="1" customWidth="1"/>
    <col min="8461" max="8462" width="8.453125" style="58" bestFit="1" customWidth="1"/>
    <col min="8463" max="8463" width="8.6328125" style="58" customWidth="1"/>
    <col min="8464" max="8464" width="14.36328125" style="58" bestFit="1" customWidth="1"/>
    <col min="8465" max="8465" width="13.453125" style="58" customWidth="1"/>
    <col min="8466" max="8466" width="6" style="58" customWidth="1"/>
    <col min="8467" max="8467" width="17.26953125" style="58" customWidth="1"/>
    <col min="8468" max="8468" width="11" style="58" bestFit="1" customWidth="1"/>
    <col min="8469" max="8470" width="8.26953125" style="58" bestFit="1" customWidth="1"/>
    <col min="8471" max="8704" width="8.7265625" style="58"/>
    <col min="8705" max="8705" width="15.90625" style="58" customWidth="1"/>
    <col min="8706" max="8706" width="3.90625" style="58" bestFit="1" customWidth="1"/>
    <col min="8707" max="8707" width="38.26953125" style="58" customWidth="1"/>
    <col min="8708" max="8708" width="13.90625" style="58" bestFit="1" customWidth="1"/>
    <col min="8709" max="8709" width="16.26953125" style="58" customWidth="1"/>
    <col min="8710" max="8710" width="13.08984375" style="58" customWidth="1"/>
    <col min="8711" max="8711" width="7.36328125" style="58" customWidth="1"/>
    <col min="8712" max="8712" width="12.08984375" style="58" bestFit="1" customWidth="1"/>
    <col min="8713" max="8713" width="10.453125" style="58" bestFit="1" customWidth="1"/>
    <col min="8714" max="8714" width="7" style="58" bestFit="1" customWidth="1"/>
    <col min="8715" max="8715" width="5.90625" style="58" bestFit="1" customWidth="1"/>
    <col min="8716" max="8716" width="8.7265625" style="58" bestFit="1" customWidth="1"/>
    <col min="8717" max="8718" width="8.453125" style="58" bestFit="1" customWidth="1"/>
    <col min="8719" max="8719" width="8.6328125" style="58" customWidth="1"/>
    <col min="8720" max="8720" width="14.36328125" style="58" bestFit="1" customWidth="1"/>
    <col min="8721" max="8721" width="13.453125" style="58" customWidth="1"/>
    <col min="8722" max="8722" width="6" style="58" customWidth="1"/>
    <col min="8723" max="8723" width="17.26953125" style="58" customWidth="1"/>
    <col min="8724" max="8724" width="11" style="58" bestFit="1" customWidth="1"/>
    <col min="8725" max="8726" width="8.26953125" style="58" bestFit="1" customWidth="1"/>
    <col min="8727" max="8960" width="8.7265625" style="58"/>
    <col min="8961" max="8961" width="15.90625" style="58" customWidth="1"/>
    <col min="8962" max="8962" width="3.90625" style="58" bestFit="1" customWidth="1"/>
    <col min="8963" max="8963" width="38.26953125" style="58" customWidth="1"/>
    <col min="8964" max="8964" width="13.90625" style="58" bestFit="1" customWidth="1"/>
    <col min="8965" max="8965" width="16.26953125" style="58" customWidth="1"/>
    <col min="8966" max="8966" width="13.08984375" style="58" customWidth="1"/>
    <col min="8967" max="8967" width="7.36328125" style="58" customWidth="1"/>
    <col min="8968" max="8968" width="12.08984375" style="58" bestFit="1" customWidth="1"/>
    <col min="8969" max="8969" width="10.453125" style="58" bestFit="1" customWidth="1"/>
    <col min="8970" max="8970" width="7" style="58" bestFit="1" customWidth="1"/>
    <col min="8971" max="8971" width="5.90625" style="58" bestFit="1" customWidth="1"/>
    <col min="8972" max="8972" width="8.7265625" style="58" bestFit="1" customWidth="1"/>
    <col min="8973" max="8974" width="8.453125" style="58" bestFit="1" customWidth="1"/>
    <col min="8975" max="8975" width="8.6328125" style="58" customWidth="1"/>
    <col min="8976" max="8976" width="14.36328125" style="58" bestFit="1" customWidth="1"/>
    <col min="8977" max="8977" width="13.453125" style="58" customWidth="1"/>
    <col min="8978" max="8978" width="6" style="58" customWidth="1"/>
    <col min="8979" max="8979" width="17.26953125" style="58" customWidth="1"/>
    <col min="8980" max="8980" width="11" style="58" bestFit="1" customWidth="1"/>
    <col min="8981" max="8982" width="8.26953125" style="58" bestFit="1" customWidth="1"/>
    <col min="8983" max="9216" width="8.7265625" style="58"/>
    <col min="9217" max="9217" width="15.90625" style="58" customWidth="1"/>
    <col min="9218" max="9218" width="3.90625" style="58" bestFit="1" customWidth="1"/>
    <col min="9219" max="9219" width="38.26953125" style="58" customWidth="1"/>
    <col min="9220" max="9220" width="13.90625" style="58" bestFit="1" customWidth="1"/>
    <col min="9221" max="9221" width="16.26953125" style="58" customWidth="1"/>
    <col min="9222" max="9222" width="13.08984375" style="58" customWidth="1"/>
    <col min="9223" max="9223" width="7.36328125" style="58" customWidth="1"/>
    <col min="9224" max="9224" width="12.08984375" style="58" bestFit="1" customWidth="1"/>
    <col min="9225" max="9225" width="10.453125" style="58" bestFit="1" customWidth="1"/>
    <col min="9226" max="9226" width="7" style="58" bestFit="1" customWidth="1"/>
    <col min="9227" max="9227" width="5.90625" style="58" bestFit="1" customWidth="1"/>
    <col min="9228" max="9228" width="8.7265625" style="58" bestFit="1" customWidth="1"/>
    <col min="9229" max="9230" width="8.453125" style="58" bestFit="1" customWidth="1"/>
    <col min="9231" max="9231" width="8.6328125" style="58" customWidth="1"/>
    <col min="9232" max="9232" width="14.36328125" style="58" bestFit="1" customWidth="1"/>
    <col min="9233" max="9233" width="13.453125" style="58" customWidth="1"/>
    <col min="9234" max="9234" width="6" style="58" customWidth="1"/>
    <col min="9235" max="9235" width="17.26953125" style="58" customWidth="1"/>
    <col min="9236" max="9236" width="11" style="58" bestFit="1" customWidth="1"/>
    <col min="9237" max="9238" width="8.26953125" style="58" bestFit="1" customWidth="1"/>
    <col min="9239" max="9472" width="8.7265625" style="58"/>
    <col min="9473" max="9473" width="15.90625" style="58" customWidth="1"/>
    <col min="9474" max="9474" width="3.90625" style="58" bestFit="1" customWidth="1"/>
    <col min="9475" max="9475" width="38.26953125" style="58" customWidth="1"/>
    <col min="9476" max="9476" width="13.90625" style="58" bestFit="1" customWidth="1"/>
    <col min="9477" max="9477" width="16.26953125" style="58" customWidth="1"/>
    <col min="9478" max="9478" width="13.08984375" style="58" customWidth="1"/>
    <col min="9479" max="9479" width="7.36328125" style="58" customWidth="1"/>
    <col min="9480" max="9480" width="12.08984375" style="58" bestFit="1" customWidth="1"/>
    <col min="9481" max="9481" width="10.453125" style="58" bestFit="1" customWidth="1"/>
    <col min="9482" max="9482" width="7" style="58" bestFit="1" customWidth="1"/>
    <col min="9483" max="9483" width="5.90625" style="58" bestFit="1" customWidth="1"/>
    <col min="9484" max="9484" width="8.7265625" style="58" bestFit="1" customWidth="1"/>
    <col min="9485" max="9486" width="8.453125" style="58" bestFit="1" customWidth="1"/>
    <col min="9487" max="9487" width="8.6328125" style="58" customWidth="1"/>
    <col min="9488" max="9488" width="14.36328125" style="58" bestFit="1" customWidth="1"/>
    <col min="9489" max="9489" width="13.453125" style="58" customWidth="1"/>
    <col min="9490" max="9490" width="6" style="58" customWidth="1"/>
    <col min="9491" max="9491" width="17.26953125" style="58" customWidth="1"/>
    <col min="9492" max="9492" width="11" style="58" bestFit="1" customWidth="1"/>
    <col min="9493" max="9494" width="8.26953125" style="58" bestFit="1" customWidth="1"/>
    <col min="9495" max="9728" width="8.7265625" style="58"/>
    <col min="9729" max="9729" width="15.90625" style="58" customWidth="1"/>
    <col min="9730" max="9730" width="3.90625" style="58" bestFit="1" customWidth="1"/>
    <col min="9731" max="9731" width="38.26953125" style="58" customWidth="1"/>
    <col min="9732" max="9732" width="13.90625" style="58" bestFit="1" customWidth="1"/>
    <col min="9733" max="9733" width="16.26953125" style="58" customWidth="1"/>
    <col min="9734" max="9734" width="13.08984375" style="58" customWidth="1"/>
    <col min="9735" max="9735" width="7.36328125" style="58" customWidth="1"/>
    <col min="9736" max="9736" width="12.08984375" style="58" bestFit="1" customWidth="1"/>
    <col min="9737" max="9737" width="10.453125" style="58" bestFit="1" customWidth="1"/>
    <col min="9738" max="9738" width="7" style="58" bestFit="1" customWidth="1"/>
    <col min="9739" max="9739" width="5.90625" style="58" bestFit="1" customWidth="1"/>
    <col min="9740" max="9740" width="8.7265625" style="58" bestFit="1" customWidth="1"/>
    <col min="9741" max="9742" width="8.453125" style="58" bestFit="1" customWidth="1"/>
    <col min="9743" max="9743" width="8.6328125" style="58" customWidth="1"/>
    <col min="9744" max="9744" width="14.36328125" style="58" bestFit="1" customWidth="1"/>
    <col min="9745" max="9745" width="13.453125" style="58" customWidth="1"/>
    <col min="9746" max="9746" width="6" style="58" customWidth="1"/>
    <col min="9747" max="9747" width="17.26953125" style="58" customWidth="1"/>
    <col min="9748" max="9748" width="11" style="58" bestFit="1" customWidth="1"/>
    <col min="9749" max="9750" width="8.26953125" style="58" bestFit="1" customWidth="1"/>
    <col min="9751" max="9984" width="8.7265625" style="58"/>
    <col min="9985" max="9985" width="15.90625" style="58" customWidth="1"/>
    <col min="9986" max="9986" width="3.90625" style="58" bestFit="1" customWidth="1"/>
    <col min="9987" max="9987" width="38.26953125" style="58" customWidth="1"/>
    <col min="9988" max="9988" width="13.90625" style="58" bestFit="1" customWidth="1"/>
    <col min="9989" max="9989" width="16.26953125" style="58" customWidth="1"/>
    <col min="9990" max="9990" width="13.08984375" style="58" customWidth="1"/>
    <col min="9991" max="9991" width="7.36328125" style="58" customWidth="1"/>
    <col min="9992" max="9992" width="12.08984375" style="58" bestFit="1" customWidth="1"/>
    <col min="9993" max="9993" width="10.453125" style="58" bestFit="1" customWidth="1"/>
    <col min="9994" max="9994" width="7" style="58" bestFit="1" customWidth="1"/>
    <col min="9995" max="9995" width="5.90625" style="58" bestFit="1" customWidth="1"/>
    <col min="9996" max="9996" width="8.7265625" style="58" bestFit="1" customWidth="1"/>
    <col min="9997" max="9998" width="8.453125" style="58" bestFit="1" customWidth="1"/>
    <col min="9999" max="9999" width="8.6328125" style="58" customWidth="1"/>
    <col min="10000" max="10000" width="14.36328125" style="58" bestFit="1" customWidth="1"/>
    <col min="10001" max="10001" width="13.453125" style="58" customWidth="1"/>
    <col min="10002" max="10002" width="6" style="58" customWidth="1"/>
    <col min="10003" max="10003" width="17.26953125" style="58" customWidth="1"/>
    <col min="10004" max="10004" width="11" style="58" bestFit="1" customWidth="1"/>
    <col min="10005" max="10006" width="8.26953125" style="58" bestFit="1" customWidth="1"/>
    <col min="10007" max="10240" width="8.7265625" style="58"/>
    <col min="10241" max="10241" width="15.90625" style="58" customWidth="1"/>
    <col min="10242" max="10242" width="3.90625" style="58" bestFit="1" customWidth="1"/>
    <col min="10243" max="10243" width="38.26953125" style="58" customWidth="1"/>
    <col min="10244" max="10244" width="13.90625" style="58" bestFit="1" customWidth="1"/>
    <col min="10245" max="10245" width="16.26953125" style="58" customWidth="1"/>
    <col min="10246" max="10246" width="13.08984375" style="58" customWidth="1"/>
    <col min="10247" max="10247" width="7.36328125" style="58" customWidth="1"/>
    <col min="10248" max="10248" width="12.08984375" style="58" bestFit="1" customWidth="1"/>
    <col min="10249" max="10249" width="10.453125" style="58" bestFit="1" customWidth="1"/>
    <col min="10250" max="10250" width="7" style="58" bestFit="1" customWidth="1"/>
    <col min="10251" max="10251" width="5.90625" style="58" bestFit="1" customWidth="1"/>
    <col min="10252" max="10252" width="8.7265625" style="58" bestFit="1" customWidth="1"/>
    <col min="10253" max="10254" width="8.453125" style="58" bestFit="1" customWidth="1"/>
    <col min="10255" max="10255" width="8.6328125" style="58" customWidth="1"/>
    <col min="10256" max="10256" width="14.36328125" style="58" bestFit="1" customWidth="1"/>
    <col min="10257" max="10257" width="13.453125" style="58" customWidth="1"/>
    <col min="10258" max="10258" width="6" style="58" customWidth="1"/>
    <col min="10259" max="10259" width="17.26953125" style="58" customWidth="1"/>
    <col min="10260" max="10260" width="11" style="58" bestFit="1" customWidth="1"/>
    <col min="10261" max="10262" width="8.26953125" style="58" bestFit="1" customWidth="1"/>
    <col min="10263" max="10496" width="8.7265625" style="58"/>
    <col min="10497" max="10497" width="15.90625" style="58" customWidth="1"/>
    <col min="10498" max="10498" width="3.90625" style="58" bestFit="1" customWidth="1"/>
    <col min="10499" max="10499" width="38.26953125" style="58" customWidth="1"/>
    <col min="10500" max="10500" width="13.90625" style="58" bestFit="1" customWidth="1"/>
    <col min="10501" max="10501" width="16.26953125" style="58" customWidth="1"/>
    <col min="10502" max="10502" width="13.08984375" style="58" customWidth="1"/>
    <col min="10503" max="10503" width="7.36328125" style="58" customWidth="1"/>
    <col min="10504" max="10504" width="12.08984375" style="58" bestFit="1" customWidth="1"/>
    <col min="10505" max="10505" width="10.453125" style="58" bestFit="1" customWidth="1"/>
    <col min="10506" max="10506" width="7" style="58" bestFit="1" customWidth="1"/>
    <col min="10507" max="10507" width="5.90625" style="58" bestFit="1" customWidth="1"/>
    <col min="10508" max="10508" width="8.7265625" style="58" bestFit="1" customWidth="1"/>
    <col min="10509" max="10510" width="8.453125" style="58" bestFit="1" customWidth="1"/>
    <col min="10511" max="10511" width="8.6328125" style="58" customWidth="1"/>
    <col min="10512" max="10512" width="14.36328125" style="58" bestFit="1" customWidth="1"/>
    <col min="10513" max="10513" width="13.453125" style="58" customWidth="1"/>
    <col min="10514" max="10514" width="6" style="58" customWidth="1"/>
    <col min="10515" max="10515" width="17.26953125" style="58" customWidth="1"/>
    <col min="10516" max="10516" width="11" style="58" bestFit="1" customWidth="1"/>
    <col min="10517" max="10518" width="8.26953125" style="58" bestFit="1" customWidth="1"/>
    <col min="10519" max="10752" width="8.7265625" style="58"/>
    <col min="10753" max="10753" width="15.90625" style="58" customWidth="1"/>
    <col min="10754" max="10754" width="3.90625" style="58" bestFit="1" customWidth="1"/>
    <col min="10755" max="10755" width="38.26953125" style="58" customWidth="1"/>
    <col min="10756" max="10756" width="13.90625" style="58" bestFit="1" customWidth="1"/>
    <col min="10757" max="10757" width="16.26953125" style="58" customWidth="1"/>
    <col min="10758" max="10758" width="13.08984375" style="58" customWidth="1"/>
    <col min="10759" max="10759" width="7.36328125" style="58" customWidth="1"/>
    <col min="10760" max="10760" width="12.08984375" style="58" bestFit="1" customWidth="1"/>
    <col min="10761" max="10761" width="10.453125" style="58" bestFit="1" customWidth="1"/>
    <col min="10762" max="10762" width="7" style="58" bestFit="1" customWidth="1"/>
    <col min="10763" max="10763" width="5.90625" style="58" bestFit="1" customWidth="1"/>
    <col min="10764" max="10764" width="8.7265625" style="58" bestFit="1" customWidth="1"/>
    <col min="10765" max="10766" width="8.453125" style="58" bestFit="1" customWidth="1"/>
    <col min="10767" max="10767" width="8.6328125" style="58" customWidth="1"/>
    <col min="10768" max="10768" width="14.36328125" style="58" bestFit="1" customWidth="1"/>
    <col min="10769" max="10769" width="13.453125" style="58" customWidth="1"/>
    <col min="10770" max="10770" width="6" style="58" customWidth="1"/>
    <col min="10771" max="10771" width="17.26953125" style="58" customWidth="1"/>
    <col min="10772" max="10772" width="11" style="58" bestFit="1" customWidth="1"/>
    <col min="10773" max="10774" width="8.26953125" style="58" bestFit="1" customWidth="1"/>
    <col min="10775" max="11008" width="8.7265625" style="58"/>
    <col min="11009" max="11009" width="15.90625" style="58" customWidth="1"/>
    <col min="11010" max="11010" width="3.90625" style="58" bestFit="1" customWidth="1"/>
    <col min="11011" max="11011" width="38.26953125" style="58" customWidth="1"/>
    <col min="11012" max="11012" width="13.90625" style="58" bestFit="1" customWidth="1"/>
    <col min="11013" max="11013" width="16.26953125" style="58" customWidth="1"/>
    <col min="11014" max="11014" width="13.08984375" style="58" customWidth="1"/>
    <col min="11015" max="11015" width="7.36328125" style="58" customWidth="1"/>
    <col min="11016" max="11016" width="12.08984375" style="58" bestFit="1" customWidth="1"/>
    <col min="11017" max="11017" width="10.453125" style="58" bestFit="1" customWidth="1"/>
    <col min="11018" max="11018" width="7" style="58" bestFit="1" customWidth="1"/>
    <col min="11019" max="11019" width="5.90625" style="58" bestFit="1" customWidth="1"/>
    <col min="11020" max="11020" width="8.7265625" style="58" bestFit="1" customWidth="1"/>
    <col min="11021" max="11022" width="8.453125" style="58" bestFit="1" customWidth="1"/>
    <col min="11023" max="11023" width="8.6328125" style="58" customWidth="1"/>
    <col min="11024" max="11024" width="14.36328125" style="58" bestFit="1" customWidth="1"/>
    <col min="11025" max="11025" width="13.453125" style="58" customWidth="1"/>
    <col min="11026" max="11026" width="6" style="58" customWidth="1"/>
    <col min="11027" max="11027" width="17.26953125" style="58" customWidth="1"/>
    <col min="11028" max="11028" width="11" style="58" bestFit="1" customWidth="1"/>
    <col min="11029" max="11030" width="8.26953125" style="58" bestFit="1" customWidth="1"/>
    <col min="11031" max="11264" width="8.7265625" style="58"/>
    <col min="11265" max="11265" width="15.90625" style="58" customWidth="1"/>
    <col min="11266" max="11266" width="3.90625" style="58" bestFit="1" customWidth="1"/>
    <col min="11267" max="11267" width="38.26953125" style="58" customWidth="1"/>
    <col min="11268" max="11268" width="13.90625" style="58" bestFit="1" customWidth="1"/>
    <col min="11269" max="11269" width="16.26953125" style="58" customWidth="1"/>
    <col min="11270" max="11270" width="13.08984375" style="58" customWidth="1"/>
    <col min="11271" max="11271" width="7.36328125" style="58" customWidth="1"/>
    <col min="11272" max="11272" width="12.08984375" style="58" bestFit="1" customWidth="1"/>
    <col min="11273" max="11273" width="10.453125" style="58" bestFit="1" customWidth="1"/>
    <col min="11274" max="11274" width="7" style="58" bestFit="1" customWidth="1"/>
    <col min="11275" max="11275" width="5.90625" style="58" bestFit="1" customWidth="1"/>
    <col min="11276" max="11276" width="8.7265625" style="58" bestFit="1" customWidth="1"/>
    <col min="11277" max="11278" width="8.453125" style="58" bestFit="1" customWidth="1"/>
    <col min="11279" max="11279" width="8.6328125" style="58" customWidth="1"/>
    <col min="11280" max="11280" width="14.36328125" style="58" bestFit="1" customWidth="1"/>
    <col min="11281" max="11281" width="13.453125" style="58" customWidth="1"/>
    <col min="11282" max="11282" width="6" style="58" customWidth="1"/>
    <col min="11283" max="11283" width="17.26953125" style="58" customWidth="1"/>
    <col min="11284" max="11284" width="11" style="58" bestFit="1" customWidth="1"/>
    <col min="11285" max="11286" width="8.26953125" style="58" bestFit="1" customWidth="1"/>
    <col min="11287" max="11520" width="8.7265625" style="58"/>
    <col min="11521" max="11521" width="15.90625" style="58" customWidth="1"/>
    <col min="11522" max="11522" width="3.90625" style="58" bestFit="1" customWidth="1"/>
    <col min="11523" max="11523" width="38.26953125" style="58" customWidth="1"/>
    <col min="11524" max="11524" width="13.90625" style="58" bestFit="1" customWidth="1"/>
    <col min="11525" max="11525" width="16.26953125" style="58" customWidth="1"/>
    <col min="11526" max="11526" width="13.08984375" style="58" customWidth="1"/>
    <col min="11527" max="11527" width="7.36328125" style="58" customWidth="1"/>
    <col min="11528" max="11528" width="12.08984375" style="58" bestFit="1" customWidth="1"/>
    <col min="11529" max="11529" width="10.453125" style="58" bestFit="1" customWidth="1"/>
    <col min="11530" max="11530" width="7" style="58" bestFit="1" customWidth="1"/>
    <col min="11531" max="11531" width="5.90625" style="58" bestFit="1" customWidth="1"/>
    <col min="11532" max="11532" width="8.7265625" style="58" bestFit="1" customWidth="1"/>
    <col min="11533" max="11534" width="8.453125" style="58" bestFit="1" customWidth="1"/>
    <col min="11535" max="11535" width="8.6328125" style="58" customWidth="1"/>
    <col min="11536" max="11536" width="14.36328125" style="58" bestFit="1" customWidth="1"/>
    <col min="11537" max="11537" width="13.453125" style="58" customWidth="1"/>
    <col min="11538" max="11538" width="6" style="58" customWidth="1"/>
    <col min="11539" max="11539" width="17.26953125" style="58" customWidth="1"/>
    <col min="11540" max="11540" width="11" style="58" bestFit="1" customWidth="1"/>
    <col min="11541" max="11542" width="8.26953125" style="58" bestFit="1" customWidth="1"/>
    <col min="11543" max="11776" width="8.7265625" style="58"/>
    <col min="11777" max="11777" width="15.90625" style="58" customWidth="1"/>
    <col min="11778" max="11778" width="3.90625" style="58" bestFit="1" customWidth="1"/>
    <col min="11779" max="11779" width="38.26953125" style="58" customWidth="1"/>
    <col min="11780" max="11780" width="13.90625" style="58" bestFit="1" customWidth="1"/>
    <col min="11781" max="11781" width="16.26953125" style="58" customWidth="1"/>
    <col min="11782" max="11782" width="13.08984375" style="58" customWidth="1"/>
    <col min="11783" max="11783" width="7.36328125" style="58" customWidth="1"/>
    <col min="11784" max="11784" width="12.08984375" style="58" bestFit="1" customWidth="1"/>
    <col min="11785" max="11785" width="10.453125" style="58" bestFit="1" customWidth="1"/>
    <col min="11786" max="11786" width="7" style="58" bestFit="1" customWidth="1"/>
    <col min="11787" max="11787" width="5.90625" style="58" bestFit="1" customWidth="1"/>
    <col min="11788" max="11788" width="8.7265625" style="58" bestFit="1" customWidth="1"/>
    <col min="11789" max="11790" width="8.453125" style="58" bestFit="1" customWidth="1"/>
    <col min="11791" max="11791" width="8.6328125" style="58" customWidth="1"/>
    <col min="11792" max="11792" width="14.36328125" style="58" bestFit="1" customWidth="1"/>
    <col min="11793" max="11793" width="13.453125" style="58" customWidth="1"/>
    <col min="11794" max="11794" width="6" style="58" customWidth="1"/>
    <col min="11795" max="11795" width="17.26953125" style="58" customWidth="1"/>
    <col min="11796" max="11796" width="11" style="58" bestFit="1" customWidth="1"/>
    <col min="11797" max="11798" width="8.26953125" style="58" bestFit="1" customWidth="1"/>
    <col min="11799" max="12032" width="8.7265625" style="58"/>
    <col min="12033" max="12033" width="15.90625" style="58" customWidth="1"/>
    <col min="12034" max="12034" width="3.90625" style="58" bestFit="1" customWidth="1"/>
    <col min="12035" max="12035" width="38.26953125" style="58" customWidth="1"/>
    <col min="12036" max="12036" width="13.90625" style="58" bestFit="1" customWidth="1"/>
    <col min="12037" max="12037" width="16.26953125" style="58" customWidth="1"/>
    <col min="12038" max="12038" width="13.08984375" style="58" customWidth="1"/>
    <col min="12039" max="12039" width="7.36328125" style="58" customWidth="1"/>
    <col min="12040" max="12040" width="12.08984375" style="58" bestFit="1" customWidth="1"/>
    <col min="12041" max="12041" width="10.453125" style="58" bestFit="1" customWidth="1"/>
    <col min="12042" max="12042" width="7" style="58" bestFit="1" customWidth="1"/>
    <col min="12043" max="12043" width="5.90625" style="58" bestFit="1" customWidth="1"/>
    <col min="12044" max="12044" width="8.7265625" style="58" bestFit="1" customWidth="1"/>
    <col min="12045" max="12046" width="8.453125" style="58" bestFit="1" customWidth="1"/>
    <col min="12047" max="12047" width="8.6328125" style="58" customWidth="1"/>
    <col min="12048" max="12048" width="14.36328125" style="58" bestFit="1" customWidth="1"/>
    <col min="12049" max="12049" width="13.453125" style="58" customWidth="1"/>
    <col min="12050" max="12050" width="6" style="58" customWidth="1"/>
    <col min="12051" max="12051" width="17.26953125" style="58" customWidth="1"/>
    <col min="12052" max="12052" width="11" style="58" bestFit="1" customWidth="1"/>
    <col min="12053" max="12054" width="8.26953125" style="58" bestFit="1" customWidth="1"/>
    <col min="12055" max="12288" width="8.7265625" style="58"/>
    <col min="12289" max="12289" width="15.90625" style="58" customWidth="1"/>
    <col min="12290" max="12290" width="3.90625" style="58" bestFit="1" customWidth="1"/>
    <col min="12291" max="12291" width="38.26953125" style="58" customWidth="1"/>
    <col min="12292" max="12292" width="13.90625" style="58" bestFit="1" customWidth="1"/>
    <col min="12293" max="12293" width="16.26953125" style="58" customWidth="1"/>
    <col min="12294" max="12294" width="13.08984375" style="58" customWidth="1"/>
    <col min="12295" max="12295" width="7.36328125" style="58" customWidth="1"/>
    <col min="12296" max="12296" width="12.08984375" style="58" bestFit="1" customWidth="1"/>
    <col min="12297" max="12297" width="10.453125" style="58" bestFit="1" customWidth="1"/>
    <col min="12298" max="12298" width="7" style="58" bestFit="1" customWidth="1"/>
    <col min="12299" max="12299" width="5.90625" style="58" bestFit="1" customWidth="1"/>
    <col min="12300" max="12300" width="8.7265625" style="58" bestFit="1" customWidth="1"/>
    <col min="12301" max="12302" width="8.453125" style="58" bestFit="1" customWidth="1"/>
    <col min="12303" max="12303" width="8.6328125" style="58" customWidth="1"/>
    <col min="12304" max="12304" width="14.36328125" style="58" bestFit="1" customWidth="1"/>
    <col min="12305" max="12305" width="13.453125" style="58" customWidth="1"/>
    <col min="12306" max="12306" width="6" style="58" customWidth="1"/>
    <col min="12307" max="12307" width="17.26953125" style="58" customWidth="1"/>
    <col min="12308" max="12308" width="11" style="58" bestFit="1" customWidth="1"/>
    <col min="12309" max="12310" width="8.26953125" style="58" bestFit="1" customWidth="1"/>
    <col min="12311" max="12544" width="8.7265625" style="58"/>
    <col min="12545" max="12545" width="15.90625" style="58" customWidth="1"/>
    <col min="12546" max="12546" width="3.90625" style="58" bestFit="1" customWidth="1"/>
    <col min="12547" max="12547" width="38.26953125" style="58" customWidth="1"/>
    <col min="12548" max="12548" width="13.90625" style="58" bestFit="1" customWidth="1"/>
    <col min="12549" max="12549" width="16.26953125" style="58" customWidth="1"/>
    <col min="12550" max="12550" width="13.08984375" style="58" customWidth="1"/>
    <col min="12551" max="12551" width="7.36328125" style="58" customWidth="1"/>
    <col min="12552" max="12552" width="12.08984375" style="58" bestFit="1" customWidth="1"/>
    <col min="12553" max="12553" width="10.453125" style="58" bestFit="1" customWidth="1"/>
    <col min="12554" max="12554" width="7" style="58" bestFit="1" customWidth="1"/>
    <col min="12555" max="12555" width="5.90625" style="58" bestFit="1" customWidth="1"/>
    <col min="12556" max="12556" width="8.7265625" style="58" bestFit="1" customWidth="1"/>
    <col min="12557" max="12558" width="8.453125" style="58" bestFit="1" customWidth="1"/>
    <col min="12559" max="12559" width="8.6328125" style="58" customWidth="1"/>
    <col min="12560" max="12560" width="14.36328125" style="58" bestFit="1" customWidth="1"/>
    <col min="12561" max="12561" width="13.453125" style="58" customWidth="1"/>
    <col min="12562" max="12562" width="6" style="58" customWidth="1"/>
    <col min="12563" max="12563" width="17.26953125" style="58" customWidth="1"/>
    <col min="12564" max="12564" width="11" style="58" bestFit="1" customWidth="1"/>
    <col min="12565" max="12566" width="8.26953125" style="58" bestFit="1" customWidth="1"/>
    <col min="12567" max="12800" width="8.7265625" style="58"/>
    <col min="12801" max="12801" width="15.90625" style="58" customWidth="1"/>
    <col min="12802" max="12802" width="3.90625" style="58" bestFit="1" customWidth="1"/>
    <col min="12803" max="12803" width="38.26953125" style="58" customWidth="1"/>
    <col min="12804" max="12804" width="13.90625" style="58" bestFit="1" customWidth="1"/>
    <col min="12805" max="12805" width="16.26953125" style="58" customWidth="1"/>
    <col min="12806" max="12806" width="13.08984375" style="58" customWidth="1"/>
    <col min="12807" max="12807" width="7.36328125" style="58" customWidth="1"/>
    <col min="12808" max="12808" width="12.08984375" style="58" bestFit="1" customWidth="1"/>
    <col min="12809" max="12809" width="10.453125" style="58" bestFit="1" customWidth="1"/>
    <col min="12810" max="12810" width="7" style="58" bestFit="1" customWidth="1"/>
    <col min="12811" max="12811" width="5.90625" style="58" bestFit="1" customWidth="1"/>
    <col min="12812" max="12812" width="8.7265625" style="58" bestFit="1" customWidth="1"/>
    <col min="12813" max="12814" width="8.453125" style="58" bestFit="1" customWidth="1"/>
    <col min="12815" max="12815" width="8.6328125" style="58" customWidth="1"/>
    <col min="12816" max="12816" width="14.36328125" style="58" bestFit="1" customWidth="1"/>
    <col min="12817" max="12817" width="13.453125" style="58" customWidth="1"/>
    <col min="12818" max="12818" width="6" style="58" customWidth="1"/>
    <col min="12819" max="12819" width="17.26953125" style="58" customWidth="1"/>
    <col min="12820" max="12820" width="11" style="58" bestFit="1" customWidth="1"/>
    <col min="12821" max="12822" width="8.26953125" style="58" bestFit="1" customWidth="1"/>
    <col min="12823" max="13056" width="8.7265625" style="58"/>
    <col min="13057" max="13057" width="15.90625" style="58" customWidth="1"/>
    <col min="13058" max="13058" width="3.90625" style="58" bestFit="1" customWidth="1"/>
    <col min="13059" max="13059" width="38.26953125" style="58" customWidth="1"/>
    <col min="13060" max="13060" width="13.90625" style="58" bestFit="1" customWidth="1"/>
    <col min="13061" max="13061" width="16.26953125" style="58" customWidth="1"/>
    <col min="13062" max="13062" width="13.08984375" style="58" customWidth="1"/>
    <col min="13063" max="13063" width="7.36328125" style="58" customWidth="1"/>
    <col min="13064" max="13064" width="12.08984375" style="58" bestFit="1" customWidth="1"/>
    <col min="13065" max="13065" width="10.453125" style="58" bestFit="1" customWidth="1"/>
    <col min="13066" max="13066" width="7" style="58" bestFit="1" customWidth="1"/>
    <col min="13067" max="13067" width="5.90625" style="58" bestFit="1" customWidth="1"/>
    <col min="13068" max="13068" width="8.7265625" style="58" bestFit="1" customWidth="1"/>
    <col min="13069" max="13070" width="8.453125" style="58" bestFit="1" customWidth="1"/>
    <col min="13071" max="13071" width="8.6328125" style="58" customWidth="1"/>
    <col min="13072" max="13072" width="14.36328125" style="58" bestFit="1" customWidth="1"/>
    <col min="13073" max="13073" width="13.453125" style="58" customWidth="1"/>
    <col min="13074" max="13074" width="6" style="58" customWidth="1"/>
    <col min="13075" max="13075" width="17.26953125" style="58" customWidth="1"/>
    <col min="13076" max="13076" width="11" style="58" bestFit="1" customWidth="1"/>
    <col min="13077" max="13078" width="8.26953125" style="58" bestFit="1" customWidth="1"/>
    <col min="13079" max="13312" width="8.7265625" style="58"/>
    <col min="13313" max="13313" width="15.90625" style="58" customWidth="1"/>
    <col min="13314" max="13314" width="3.90625" style="58" bestFit="1" customWidth="1"/>
    <col min="13315" max="13315" width="38.26953125" style="58" customWidth="1"/>
    <col min="13316" max="13316" width="13.90625" style="58" bestFit="1" customWidth="1"/>
    <col min="13317" max="13317" width="16.26953125" style="58" customWidth="1"/>
    <col min="13318" max="13318" width="13.08984375" style="58" customWidth="1"/>
    <col min="13319" max="13319" width="7.36328125" style="58" customWidth="1"/>
    <col min="13320" max="13320" width="12.08984375" style="58" bestFit="1" customWidth="1"/>
    <col min="13321" max="13321" width="10.453125" style="58" bestFit="1" customWidth="1"/>
    <col min="13322" max="13322" width="7" style="58" bestFit="1" customWidth="1"/>
    <col min="13323" max="13323" width="5.90625" style="58" bestFit="1" customWidth="1"/>
    <col min="13324" max="13324" width="8.7265625" style="58" bestFit="1" customWidth="1"/>
    <col min="13325" max="13326" width="8.453125" style="58" bestFit="1" customWidth="1"/>
    <col min="13327" max="13327" width="8.6328125" style="58" customWidth="1"/>
    <col min="13328" max="13328" width="14.36328125" style="58" bestFit="1" customWidth="1"/>
    <col min="13329" max="13329" width="13.453125" style="58" customWidth="1"/>
    <col min="13330" max="13330" width="6" style="58" customWidth="1"/>
    <col min="13331" max="13331" width="17.26953125" style="58" customWidth="1"/>
    <col min="13332" max="13332" width="11" style="58" bestFit="1" customWidth="1"/>
    <col min="13333" max="13334" width="8.26953125" style="58" bestFit="1" customWidth="1"/>
    <col min="13335" max="13568" width="8.7265625" style="58"/>
    <col min="13569" max="13569" width="15.90625" style="58" customWidth="1"/>
    <col min="13570" max="13570" width="3.90625" style="58" bestFit="1" customWidth="1"/>
    <col min="13571" max="13571" width="38.26953125" style="58" customWidth="1"/>
    <col min="13572" max="13572" width="13.90625" style="58" bestFit="1" customWidth="1"/>
    <col min="13573" max="13573" width="16.26953125" style="58" customWidth="1"/>
    <col min="13574" max="13574" width="13.08984375" style="58" customWidth="1"/>
    <col min="13575" max="13575" width="7.36328125" style="58" customWidth="1"/>
    <col min="13576" max="13576" width="12.08984375" style="58" bestFit="1" customWidth="1"/>
    <col min="13577" max="13577" width="10.453125" style="58" bestFit="1" customWidth="1"/>
    <col min="13578" max="13578" width="7" style="58" bestFit="1" customWidth="1"/>
    <col min="13579" max="13579" width="5.90625" style="58" bestFit="1" customWidth="1"/>
    <col min="13580" max="13580" width="8.7265625" style="58" bestFit="1" customWidth="1"/>
    <col min="13581" max="13582" width="8.453125" style="58" bestFit="1" customWidth="1"/>
    <col min="13583" max="13583" width="8.6328125" style="58" customWidth="1"/>
    <col min="13584" max="13584" width="14.36328125" style="58" bestFit="1" customWidth="1"/>
    <col min="13585" max="13585" width="13.453125" style="58" customWidth="1"/>
    <col min="13586" max="13586" width="6" style="58" customWidth="1"/>
    <col min="13587" max="13587" width="17.26953125" style="58" customWidth="1"/>
    <col min="13588" max="13588" width="11" style="58" bestFit="1" customWidth="1"/>
    <col min="13589" max="13590" width="8.26953125" style="58" bestFit="1" customWidth="1"/>
    <col min="13591" max="13824" width="8.7265625" style="58"/>
    <col min="13825" max="13825" width="15.90625" style="58" customWidth="1"/>
    <col min="13826" max="13826" width="3.90625" style="58" bestFit="1" customWidth="1"/>
    <col min="13827" max="13827" width="38.26953125" style="58" customWidth="1"/>
    <col min="13828" max="13828" width="13.90625" style="58" bestFit="1" customWidth="1"/>
    <col min="13829" max="13829" width="16.26953125" style="58" customWidth="1"/>
    <col min="13830" max="13830" width="13.08984375" style="58" customWidth="1"/>
    <col min="13831" max="13831" width="7.36328125" style="58" customWidth="1"/>
    <col min="13832" max="13832" width="12.08984375" style="58" bestFit="1" customWidth="1"/>
    <col min="13833" max="13833" width="10.453125" style="58" bestFit="1" customWidth="1"/>
    <col min="13834" max="13834" width="7" style="58" bestFit="1" customWidth="1"/>
    <col min="13835" max="13835" width="5.90625" style="58" bestFit="1" customWidth="1"/>
    <col min="13836" max="13836" width="8.7265625" style="58" bestFit="1" customWidth="1"/>
    <col min="13837" max="13838" width="8.453125" style="58" bestFit="1" customWidth="1"/>
    <col min="13839" max="13839" width="8.6328125" style="58" customWidth="1"/>
    <col min="13840" max="13840" width="14.36328125" style="58" bestFit="1" customWidth="1"/>
    <col min="13841" max="13841" width="13.453125" style="58" customWidth="1"/>
    <col min="13842" max="13842" width="6" style="58" customWidth="1"/>
    <col min="13843" max="13843" width="17.26953125" style="58" customWidth="1"/>
    <col min="13844" max="13844" width="11" style="58" bestFit="1" customWidth="1"/>
    <col min="13845" max="13846" width="8.26953125" style="58" bestFit="1" customWidth="1"/>
    <col min="13847" max="14080" width="8.7265625" style="58"/>
    <col min="14081" max="14081" width="15.90625" style="58" customWidth="1"/>
    <col min="14082" max="14082" width="3.90625" style="58" bestFit="1" customWidth="1"/>
    <col min="14083" max="14083" width="38.26953125" style="58" customWidth="1"/>
    <col min="14084" max="14084" width="13.90625" style="58" bestFit="1" customWidth="1"/>
    <col min="14085" max="14085" width="16.26953125" style="58" customWidth="1"/>
    <col min="14086" max="14086" width="13.08984375" style="58" customWidth="1"/>
    <col min="14087" max="14087" width="7.36328125" style="58" customWidth="1"/>
    <col min="14088" max="14088" width="12.08984375" style="58" bestFit="1" customWidth="1"/>
    <col min="14089" max="14089" width="10.453125" style="58" bestFit="1" customWidth="1"/>
    <col min="14090" max="14090" width="7" style="58" bestFit="1" customWidth="1"/>
    <col min="14091" max="14091" width="5.90625" style="58" bestFit="1" customWidth="1"/>
    <col min="14092" max="14092" width="8.7265625" style="58" bestFit="1" customWidth="1"/>
    <col min="14093" max="14094" width="8.453125" style="58" bestFit="1" customWidth="1"/>
    <col min="14095" max="14095" width="8.6328125" style="58" customWidth="1"/>
    <col min="14096" max="14096" width="14.36328125" style="58" bestFit="1" customWidth="1"/>
    <col min="14097" max="14097" width="13.453125" style="58" customWidth="1"/>
    <col min="14098" max="14098" width="6" style="58" customWidth="1"/>
    <col min="14099" max="14099" width="17.26953125" style="58" customWidth="1"/>
    <col min="14100" max="14100" width="11" style="58" bestFit="1" customWidth="1"/>
    <col min="14101" max="14102" width="8.26953125" style="58" bestFit="1" customWidth="1"/>
    <col min="14103" max="14336" width="8.7265625" style="58"/>
    <col min="14337" max="14337" width="15.90625" style="58" customWidth="1"/>
    <col min="14338" max="14338" width="3.90625" style="58" bestFit="1" customWidth="1"/>
    <col min="14339" max="14339" width="38.26953125" style="58" customWidth="1"/>
    <col min="14340" max="14340" width="13.90625" style="58" bestFit="1" customWidth="1"/>
    <col min="14341" max="14341" width="16.26953125" style="58" customWidth="1"/>
    <col min="14342" max="14342" width="13.08984375" style="58" customWidth="1"/>
    <col min="14343" max="14343" width="7.36328125" style="58" customWidth="1"/>
    <col min="14344" max="14344" width="12.08984375" style="58" bestFit="1" customWidth="1"/>
    <col min="14345" max="14345" width="10.453125" style="58" bestFit="1" customWidth="1"/>
    <col min="14346" max="14346" width="7" style="58" bestFit="1" customWidth="1"/>
    <col min="14347" max="14347" width="5.90625" style="58" bestFit="1" customWidth="1"/>
    <col min="14348" max="14348" width="8.7265625" style="58" bestFit="1" customWidth="1"/>
    <col min="14349" max="14350" width="8.453125" style="58" bestFit="1" customWidth="1"/>
    <col min="14351" max="14351" width="8.6328125" style="58" customWidth="1"/>
    <col min="14352" max="14352" width="14.36328125" style="58" bestFit="1" customWidth="1"/>
    <col min="14353" max="14353" width="13.453125" style="58" customWidth="1"/>
    <col min="14354" max="14354" width="6" style="58" customWidth="1"/>
    <col min="14355" max="14355" width="17.26953125" style="58" customWidth="1"/>
    <col min="14356" max="14356" width="11" style="58" bestFit="1" customWidth="1"/>
    <col min="14357" max="14358" width="8.26953125" style="58" bestFit="1" customWidth="1"/>
    <col min="14359" max="14592" width="8.7265625" style="58"/>
    <col min="14593" max="14593" width="15.90625" style="58" customWidth="1"/>
    <col min="14594" max="14594" width="3.90625" style="58" bestFit="1" customWidth="1"/>
    <col min="14595" max="14595" width="38.26953125" style="58" customWidth="1"/>
    <col min="14596" max="14596" width="13.90625" style="58" bestFit="1" customWidth="1"/>
    <col min="14597" max="14597" width="16.26953125" style="58" customWidth="1"/>
    <col min="14598" max="14598" width="13.08984375" style="58" customWidth="1"/>
    <col min="14599" max="14599" width="7.36328125" style="58" customWidth="1"/>
    <col min="14600" max="14600" width="12.08984375" style="58" bestFit="1" customWidth="1"/>
    <col min="14601" max="14601" width="10.453125" style="58" bestFit="1" customWidth="1"/>
    <col min="14602" max="14602" width="7" style="58" bestFit="1" customWidth="1"/>
    <col min="14603" max="14603" width="5.90625" style="58" bestFit="1" customWidth="1"/>
    <col min="14604" max="14604" width="8.7265625" style="58" bestFit="1" customWidth="1"/>
    <col min="14605" max="14606" width="8.453125" style="58" bestFit="1" customWidth="1"/>
    <col min="14607" max="14607" width="8.6328125" style="58" customWidth="1"/>
    <col min="14608" max="14608" width="14.36328125" style="58" bestFit="1" customWidth="1"/>
    <col min="14609" max="14609" width="13.453125" style="58" customWidth="1"/>
    <col min="14610" max="14610" width="6" style="58" customWidth="1"/>
    <col min="14611" max="14611" width="17.26953125" style="58" customWidth="1"/>
    <col min="14612" max="14612" width="11" style="58" bestFit="1" customWidth="1"/>
    <col min="14613" max="14614" width="8.26953125" style="58" bestFit="1" customWidth="1"/>
    <col min="14615" max="14848" width="8.7265625" style="58"/>
    <col min="14849" max="14849" width="15.90625" style="58" customWidth="1"/>
    <col min="14850" max="14850" width="3.90625" style="58" bestFit="1" customWidth="1"/>
    <col min="14851" max="14851" width="38.26953125" style="58" customWidth="1"/>
    <col min="14852" max="14852" width="13.90625" style="58" bestFit="1" customWidth="1"/>
    <col min="14853" max="14853" width="16.26953125" style="58" customWidth="1"/>
    <col min="14854" max="14854" width="13.08984375" style="58" customWidth="1"/>
    <col min="14855" max="14855" width="7.36328125" style="58" customWidth="1"/>
    <col min="14856" max="14856" width="12.08984375" style="58" bestFit="1" customWidth="1"/>
    <col min="14857" max="14857" width="10.453125" style="58" bestFit="1" customWidth="1"/>
    <col min="14858" max="14858" width="7" style="58" bestFit="1" customWidth="1"/>
    <col min="14859" max="14859" width="5.90625" style="58" bestFit="1" customWidth="1"/>
    <col min="14860" max="14860" width="8.7265625" style="58" bestFit="1" customWidth="1"/>
    <col min="14861" max="14862" width="8.453125" style="58" bestFit="1" customWidth="1"/>
    <col min="14863" max="14863" width="8.6328125" style="58" customWidth="1"/>
    <col min="14864" max="14864" width="14.36328125" style="58" bestFit="1" customWidth="1"/>
    <col min="14865" max="14865" width="13.453125" style="58" customWidth="1"/>
    <col min="14866" max="14866" width="6" style="58" customWidth="1"/>
    <col min="14867" max="14867" width="17.26953125" style="58" customWidth="1"/>
    <col min="14868" max="14868" width="11" style="58" bestFit="1" customWidth="1"/>
    <col min="14869" max="14870" width="8.26953125" style="58" bestFit="1" customWidth="1"/>
    <col min="14871" max="15104" width="8.7265625" style="58"/>
    <col min="15105" max="15105" width="15.90625" style="58" customWidth="1"/>
    <col min="15106" max="15106" width="3.90625" style="58" bestFit="1" customWidth="1"/>
    <col min="15107" max="15107" width="38.26953125" style="58" customWidth="1"/>
    <col min="15108" max="15108" width="13.90625" style="58" bestFit="1" customWidth="1"/>
    <col min="15109" max="15109" width="16.26953125" style="58" customWidth="1"/>
    <col min="15110" max="15110" width="13.08984375" style="58" customWidth="1"/>
    <col min="15111" max="15111" width="7.36328125" style="58" customWidth="1"/>
    <col min="15112" max="15112" width="12.08984375" style="58" bestFit="1" customWidth="1"/>
    <col min="15113" max="15113" width="10.453125" style="58" bestFit="1" customWidth="1"/>
    <col min="15114" max="15114" width="7" style="58" bestFit="1" customWidth="1"/>
    <col min="15115" max="15115" width="5.90625" style="58" bestFit="1" customWidth="1"/>
    <col min="15116" max="15116" width="8.7265625" style="58" bestFit="1" customWidth="1"/>
    <col min="15117" max="15118" width="8.453125" style="58" bestFit="1" customWidth="1"/>
    <col min="15119" max="15119" width="8.6328125" style="58" customWidth="1"/>
    <col min="15120" max="15120" width="14.36328125" style="58" bestFit="1" customWidth="1"/>
    <col min="15121" max="15121" width="13.453125" style="58" customWidth="1"/>
    <col min="15122" max="15122" width="6" style="58" customWidth="1"/>
    <col min="15123" max="15123" width="17.26953125" style="58" customWidth="1"/>
    <col min="15124" max="15124" width="11" style="58" bestFit="1" customWidth="1"/>
    <col min="15125" max="15126" width="8.26953125" style="58" bestFit="1" customWidth="1"/>
    <col min="15127" max="15360" width="8.7265625" style="58"/>
    <col min="15361" max="15361" width="15.90625" style="58" customWidth="1"/>
    <col min="15362" max="15362" width="3.90625" style="58" bestFit="1" customWidth="1"/>
    <col min="15363" max="15363" width="38.26953125" style="58" customWidth="1"/>
    <col min="15364" max="15364" width="13.90625" style="58" bestFit="1" customWidth="1"/>
    <col min="15365" max="15365" width="16.26953125" style="58" customWidth="1"/>
    <col min="15366" max="15366" width="13.08984375" style="58" customWidth="1"/>
    <col min="15367" max="15367" width="7.36328125" style="58" customWidth="1"/>
    <col min="15368" max="15368" width="12.08984375" style="58" bestFit="1" customWidth="1"/>
    <col min="15369" max="15369" width="10.453125" style="58" bestFit="1" customWidth="1"/>
    <col min="15370" max="15370" width="7" style="58" bestFit="1" customWidth="1"/>
    <col min="15371" max="15371" width="5.90625" style="58" bestFit="1" customWidth="1"/>
    <col min="15372" max="15372" width="8.7265625" style="58" bestFit="1" customWidth="1"/>
    <col min="15373" max="15374" width="8.453125" style="58" bestFit="1" customWidth="1"/>
    <col min="15375" max="15375" width="8.6328125" style="58" customWidth="1"/>
    <col min="15376" max="15376" width="14.36328125" style="58" bestFit="1" customWidth="1"/>
    <col min="15377" max="15377" width="13.453125" style="58" customWidth="1"/>
    <col min="15378" max="15378" width="6" style="58" customWidth="1"/>
    <col min="15379" max="15379" width="17.26953125" style="58" customWidth="1"/>
    <col min="15380" max="15380" width="11" style="58" bestFit="1" customWidth="1"/>
    <col min="15381" max="15382" width="8.26953125" style="58" bestFit="1" customWidth="1"/>
    <col min="15383" max="15616" width="8.7265625" style="58"/>
    <col min="15617" max="15617" width="15.90625" style="58" customWidth="1"/>
    <col min="15618" max="15618" width="3.90625" style="58" bestFit="1" customWidth="1"/>
    <col min="15619" max="15619" width="38.26953125" style="58" customWidth="1"/>
    <col min="15620" max="15620" width="13.90625" style="58" bestFit="1" customWidth="1"/>
    <col min="15621" max="15621" width="16.26953125" style="58" customWidth="1"/>
    <col min="15622" max="15622" width="13.08984375" style="58" customWidth="1"/>
    <col min="15623" max="15623" width="7.36328125" style="58" customWidth="1"/>
    <col min="15624" max="15624" width="12.08984375" style="58" bestFit="1" customWidth="1"/>
    <col min="15625" max="15625" width="10.453125" style="58" bestFit="1" customWidth="1"/>
    <col min="15626" max="15626" width="7" style="58" bestFit="1" customWidth="1"/>
    <col min="15627" max="15627" width="5.90625" style="58" bestFit="1" customWidth="1"/>
    <col min="15628" max="15628" width="8.7265625" style="58" bestFit="1" customWidth="1"/>
    <col min="15629" max="15630" width="8.453125" style="58" bestFit="1" customWidth="1"/>
    <col min="15631" max="15631" width="8.6328125" style="58" customWidth="1"/>
    <col min="15632" max="15632" width="14.36328125" style="58" bestFit="1" customWidth="1"/>
    <col min="15633" max="15633" width="13.453125" style="58" customWidth="1"/>
    <col min="15634" max="15634" width="6" style="58" customWidth="1"/>
    <col min="15635" max="15635" width="17.26953125" style="58" customWidth="1"/>
    <col min="15636" max="15636" width="11" style="58" bestFit="1" customWidth="1"/>
    <col min="15637" max="15638" width="8.26953125" style="58" bestFit="1" customWidth="1"/>
    <col min="15639" max="15872" width="8.7265625" style="58"/>
    <col min="15873" max="15873" width="15.90625" style="58" customWidth="1"/>
    <col min="15874" max="15874" width="3.90625" style="58" bestFit="1" customWidth="1"/>
    <col min="15875" max="15875" width="38.26953125" style="58" customWidth="1"/>
    <col min="15876" max="15876" width="13.90625" style="58" bestFit="1" customWidth="1"/>
    <col min="15877" max="15877" width="16.26953125" style="58" customWidth="1"/>
    <col min="15878" max="15878" width="13.08984375" style="58" customWidth="1"/>
    <col min="15879" max="15879" width="7.36328125" style="58" customWidth="1"/>
    <col min="15880" max="15880" width="12.08984375" style="58" bestFit="1" customWidth="1"/>
    <col min="15881" max="15881" width="10.453125" style="58" bestFit="1" customWidth="1"/>
    <col min="15882" max="15882" width="7" style="58" bestFit="1" customWidth="1"/>
    <col min="15883" max="15883" width="5.90625" style="58" bestFit="1" customWidth="1"/>
    <col min="15884" max="15884" width="8.7265625" style="58" bestFit="1" customWidth="1"/>
    <col min="15885" max="15886" width="8.453125" style="58" bestFit="1" customWidth="1"/>
    <col min="15887" max="15887" width="8.6328125" style="58" customWidth="1"/>
    <col min="15888" max="15888" width="14.36328125" style="58" bestFit="1" customWidth="1"/>
    <col min="15889" max="15889" width="13.453125" style="58" customWidth="1"/>
    <col min="15890" max="15890" width="6" style="58" customWidth="1"/>
    <col min="15891" max="15891" width="17.26953125" style="58" customWidth="1"/>
    <col min="15892" max="15892" width="11" style="58" bestFit="1" customWidth="1"/>
    <col min="15893" max="15894" width="8.26953125" style="58" bestFit="1" customWidth="1"/>
    <col min="15895" max="16128" width="8.7265625" style="58"/>
    <col min="16129" max="16129" width="15.90625" style="58" customWidth="1"/>
    <col min="16130" max="16130" width="3.90625" style="58" bestFit="1" customWidth="1"/>
    <col min="16131" max="16131" width="38.26953125" style="58" customWidth="1"/>
    <col min="16132" max="16132" width="13.90625" style="58" bestFit="1" customWidth="1"/>
    <col min="16133" max="16133" width="16.26953125" style="58" customWidth="1"/>
    <col min="16134" max="16134" width="13.08984375" style="58" customWidth="1"/>
    <col min="16135" max="16135" width="7.36328125" style="58" customWidth="1"/>
    <col min="16136" max="16136" width="12.08984375" style="58" bestFit="1" customWidth="1"/>
    <col min="16137" max="16137" width="10.453125" style="58" bestFit="1" customWidth="1"/>
    <col min="16138" max="16138" width="7" style="58" bestFit="1" customWidth="1"/>
    <col min="16139" max="16139" width="5.90625" style="58" bestFit="1" customWidth="1"/>
    <col min="16140" max="16140" width="8.7265625" style="58" bestFit="1" customWidth="1"/>
    <col min="16141" max="16142" width="8.453125" style="58" bestFit="1" customWidth="1"/>
    <col min="16143" max="16143" width="8.6328125" style="58" customWidth="1"/>
    <col min="16144" max="16144" width="14.36328125" style="58" bestFit="1" customWidth="1"/>
    <col min="16145" max="16145" width="13.453125" style="58" customWidth="1"/>
    <col min="16146" max="16146" width="6" style="58" customWidth="1"/>
    <col min="16147" max="16147" width="17.26953125" style="58" customWidth="1"/>
    <col min="16148" max="16148" width="11" style="58" bestFit="1" customWidth="1"/>
    <col min="16149" max="16150" width="8.26953125" style="58" bestFit="1" customWidth="1"/>
    <col min="16151" max="16384" width="8.7265625" style="58"/>
  </cols>
  <sheetData>
    <row r="1" spans="1:33" ht="21.75" customHeight="1">
      <c r="A1" s="131"/>
      <c r="B1" s="131"/>
      <c r="R1" s="130"/>
    </row>
    <row r="2" spans="1:33" ht="15.5">
      <c r="E2" s="58"/>
      <c r="F2" s="129"/>
      <c r="J2" s="126" t="s">
        <v>130</v>
      </c>
      <c r="K2" s="126"/>
      <c r="L2" s="126"/>
      <c r="M2" s="126"/>
      <c r="N2" s="126"/>
      <c r="O2" s="126"/>
      <c r="P2" s="126"/>
      <c r="Q2" s="126"/>
      <c r="R2" s="478" t="s">
        <v>710</v>
      </c>
      <c r="S2" s="478"/>
      <c r="T2" s="478"/>
      <c r="U2" s="478"/>
      <c r="V2" s="478"/>
    </row>
    <row r="3" spans="1:33" ht="23.25" customHeight="1">
      <c r="A3" s="128" t="s">
        <v>2</v>
      </c>
      <c r="B3" s="127"/>
      <c r="E3" s="58"/>
      <c r="J3" s="126"/>
      <c r="R3" s="125"/>
      <c r="S3" s="384" t="s">
        <v>128</v>
      </c>
      <c r="T3" s="384"/>
      <c r="U3" s="384"/>
      <c r="V3" s="384"/>
      <c r="W3" s="384"/>
      <c r="X3" s="384"/>
      <c r="Z3" s="12" t="s">
        <v>4</v>
      </c>
      <c r="AA3" s="13"/>
      <c r="AB3" s="124" t="s">
        <v>5</v>
      </c>
      <c r="AC3" s="122"/>
      <c r="AD3" s="122"/>
      <c r="AE3" s="123" t="s">
        <v>6</v>
      </c>
      <c r="AF3" s="122"/>
      <c r="AG3" s="121"/>
    </row>
    <row r="4" spans="1:33" ht="14.25" customHeight="1" thickBot="1">
      <c r="A4" s="385" t="s">
        <v>127</v>
      </c>
      <c r="B4" s="388" t="s">
        <v>126</v>
      </c>
      <c r="C4" s="389"/>
      <c r="D4" s="394"/>
      <c r="E4" s="396"/>
      <c r="F4" s="388" t="s">
        <v>125</v>
      </c>
      <c r="G4" s="398"/>
      <c r="H4" s="379" t="s">
        <v>124</v>
      </c>
      <c r="I4" s="400" t="s">
        <v>123</v>
      </c>
      <c r="J4" s="401" t="s">
        <v>122</v>
      </c>
      <c r="K4" s="531" t="s">
        <v>448</v>
      </c>
      <c r="L4" s="394"/>
      <c r="M4" s="394"/>
      <c r="N4" s="394"/>
      <c r="O4" s="396"/>
      <c r="P4" s="379" t="s">
        <v>14</v>
      </c>
      <c r="Q4" s="405" t="s">
        <v>545</v>
      </c>
      <c r="R4" s="406"/>
      <c r="S4" s="407"/>
      <c r="T4" s="411" t="s">
        <v>16</v>
      </c>
      <c r="U4" s="413" t="s">
        <v>17</v>
      </c>
      <c r="V4" s="379" t="s">
        <v>18</v>
      </c>
      <c r="W4" s="418" t="s">
        <v>19</v>
      </c>
      <c r="X4" s="419"/>
      <c r="Z4" s="439" t="s">
        <v>625</v>
      </c>
      <c r="AA4" s="439" t="s">
        <v>624</v>
      </c>
      <c r="AB4" s="438" t="s">
        <v>22</v>
      </c>
      <c r="AC4" s="433" t="s">
        <v>23</v>
      </c>
      <c r="AD4" s="433" t="s">
        <v>24</v>
      </c>
      <c r="AE4" s="438" t="s">
        <v>22</v>
      </c>
      <c r="AF4" s="433" t="s">
        <v>23</v>
      </c>
      <c r="AG4" s="433" t="s">
        <v>25</v>
      </c>
    </row>
    <row r="5" spans="1:33" ht="11.25" customHeight="1">
      <c r="A5" s="386"/>
      <c r="B5" s="390"/>
      <c r="C5" s="391"/>
      <c r="D5" s="395"/>
      <c r="E5" s="397"/>
      <c r="F5" s="392"/>
      <c r="G5" s="399"/>
      <c r="H5" s="386"/>
      <c r="I5" s="386"/>
      <c r="J5" s="390"/>
      <c r="K5" s="477" t="s">
        <v>26</v>
      </c>
      <c r="L5" s="430" t="s">
        <v>623</v>
      </c>
      <c r="M5" s="421" t="s">
        <v>622</v>
      </c>
      <c r="N5" s="495" t="s">
        <v>29</v>
      </c>
      <c r="O5" s="495" t="s">
        <v>30</v>
      </c>
      <c r="P5" s="416"/>
      <c r="Q5" s="408"/>
      <c r="R5" s="409"/>
      <c r="S5" s="410"/>
      <c r="T5" s="412"/>
      <c r="U5" s="414"/>
      <c r="V5" s="386"/>
      <c r="W5" s="379" t="s">
        <v>23</v>
      </c>
      <c r="X5" s="379" t="s">
        <v>24</v>
      </c>
      <c r="Z5" s="439"/>
      <c r="AA5" s="439"/>
      <c r="AB5" s="439"/>
      <c r="AC5" s="434"/>
      <c r="AD5" s="434"/>
      <c r="AE5" s="439"/>
      <c r="AF5" s="434"/>
      <c r="AG5" s="434"/>
    </row>
    <row r="6" spans="1:33" ht="11.25" customHeight="1">
      <c r="A6" s="386"/>
      <c r="B6" s="390"/>
      <c r="C6" s="391"/>
      <c r="D6" s="385" t="s">
        <v>121</v>
      </c>
      <c r="E6" s="420" t="s">
        <v>32</v>
      </c>
      <c r="F6" s="385" t="s">
        <v>121</v>
      </c>
      <c r="G6" s="400" t="s">
        <v>621</v>
      </c>
      <c r="H6" s="386"/>
      <c r="I6" s="386"/>
      <c r="J6" s="390"/>
      <c r="K6" s="422"/>
      <c r="L6" s="431"/>
      <c r="M6" s="422"/>
      <c r="N6" s="496"/>
      <c r="O6" s="496"/>
      <c r="P6" s="416"/>
      <c r="Q6" s="379" t="s">
        <v>34</v>
      </c>
      <c r="R6" s="379" t="s">
        <v>35</v>
      </c>
      <c r="S6" s="385" t="s">
        <v>36</v>
      </c>
      <c r="T6" s="402" t="s">
        <v>37</v>
      </c>
      <c r="U6" s="414"/>
      <c r="V6" s="386"/>
      <c r="W6" s="380"/>
      <c r="X6" s="380"/>
      <c r="Z6" s="439"/>
      <c r="AA6" s="439"/>
      <c r="AB6" s="439"/>
      <c r="AC6" s="434"/>
      <c r="AD6" s="434"/>
      <c r="AE6" s="439"/>
      <c r="AF6" s="434"/>
      <c r="AG6" s="434"/>
    </row>
    <row r="7" spans="1:33">
      <c r="A7" s="386"/>
      <c r="B7" s="390"/>
      <c r="C7" s="391"/>
      <c r="D7" s="386"/>
      <c r="E7" s="386"/>
      <c r="F7" s="386"/>
      <c r="G7" s="386"/>
      <c r="H7" s="386"/>
      <c r="I7" s="386"/>
      <c r="J7" s="390"/>
      <c r="K7" s="422"/>
      <c r="L7" s="431"/>
      <c r="M7" s="422"/>
      <c r="N7" s="496"/>
      <c r="O7" s="496"/>
      <c r="P7" s="416"/>
      <c r="Q7" s="416"/>
      <c r="R7" s="416"/>
      <c r="S7" s="386"/>
      <c r="T7" s="403"/>
      <c r="U7" s="414"/>
      <c r="V7" s="386"/>
      <c r="W7" s="380"/>
      <c r="X7" s="380"/>
      <c r="Z7" s="439"/>
      <c r="AA7" s="439"/>
      <c r="AB7" s="439"/>
      <c r="AC7" s="434"/>
      <c r="AD7" s="434"/>
      <c r="AE7" s="439"/>
      <c r="AF7" s="434"/>
      <c r="AG7" s="434"/>
    </row>
    <row r="8" spans="1:33">
      <c r="A8" s="387"/>
      <c r="B8" s="392"/>
      <c r="C8" s="393"/>
      <c r="D8" s="387"/>
      <c r="E8" s="387"/>
      <c r="F8" s="387"/>
      <c r="G8" s="387"/>
      <c r="H8" s="387"/>
      <c r="I8" s="387"/>
      <c r="J8" s="392"/>
      <c r="K8" s="423"/>
      <c r="L8" s="432"/>
      <c r="M8" s="423"/>
      <c r="N8" s="399"/>
      <c r="O8" s="399"/>
      <c r="P8" s="417"/>
      <c r="Q8" s="417"/>
      <c r="R8" s="417"/>
      <c r="S8" s="387"/>
      <c r="T8" s="404"/>
      <c r="U8" s="415"/>
      <c r="V8" s="387"/>
      <c r="W8" s="381"/>
      <c r="X8" s="381"/>
      <c r="Z8" s="440"/>
      <c r="AA8" s="440"/>
      <c r="AB8" s="440"/>
      <c r="AC8" s="435"/>
      <c r="AD8" s="435"/>
      <c r="AE8" s="440"/>
      <c r="AF8" s="435"/>
      <c r="AG8" s="435"/>
    </row>
    <row r="9" spans="1:33" ht="24" customHeight="1">
      <c r="A9" s="362" t="s">
        <v>709</v>
      </c>
      <c r="B9" s="358"/>
      <c r="C9" s="357" t="s">
        <v>708</v>
      </c>
      <c r="D9" s="135" t="s">
        <v>707</v>
      </c>
      <c r="E9" s="92" t="s">
        <v>99</v>
      </c>
      <c r="F9" s="133" t="s">
        <v>676</v>
      </c>
      <c r="G9" s="134">
        <v>1.992</v>
      </c>
      <c r="H9" s="133" t="s">
        <v>630</v>
      </c>
      <c r="I9" s="258" t="str">
        <f t="shared" ref="I9:I49" si="0">IF(Z9="","",(IF(AA9-Z9&gt;0,CONCATENATE(TEXT(Z9,"#,##0"),"~",TEXT(AA9,"#,##0")),TEXT(Z9,"#,##0"))))</f>
        <v>1,870</v>
      </c>
      <c r="J9" s="355">
        <v>5</v>
      </c>
      <c r="K9" s="354">
        <v>17.899999999999999</v>
      </c>
      <c r="L9" s="263">
        <f t="shared" ref="L9:L49" si="1">IF(K9&gt;0,1/K9*37.7*68.6,"")</f>
        <v>144.48156424581009</v>
      </c>
      <c r="M9" s="262">
        <f t="shared" ref="M9:M49" si="2">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</f>
        <v>12.299999999999999</v>
      </c>
      <c r="N9" s="261">
        <f t="shared" ref="N9:N49" si="3">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</f>
        <v>15.9</v>
      </c>
      <c r="O9" s="260" t="str">
        <f t="shared" ref="O9:O49" si="4">IF(Z9="","",IF(AE9="",TEXT(AB9,"#,##0.0"),(IF(AB9-AE9&gt;0,CONCATENATE(TEXT(AE9,"#,##0.0"),"~",TEXT(AB9,"#,##0.0")),TEXT(AB9,"#,##0.0")))))</f>
        <v>22.5</v>
      </c>
      <c r="P9" s="134" t="s">
        <v>641</v>
      </c>
      <c r="Q9" s="133" t="s">
        <v>628</v>
      </c>
      <c r="R9" s="134" t="s">
        <v>154</v>
      </c>
      <c r="S9" s="135"/>
      <c r="T9" s="257"/>
      <c r="U9" s="256">
        <f t="shared" ref="U9:U49" si="5">IF(K9="","",ROUNDDOWN(K9/M9*100,0))</f>
        <v>145</v>
      </c>
      <c r="V9" s="255">
        <f t="shared" ref="V9:V49" si="6">IF(K9="","",ROUNDDOWN(K9/N9*100,0))</f>
        <v>112</v>
      </c>
      <c r="W9" s="255">
        <f t="shared" ref="W9:W49" si="7">IF(Z9="","",IF(AF9="",IF(AC9&lt;55,"",AC9),IF(AF9-AC9&gt;0,CONCATENATE(AC9,"~",AF9),AC9)))</f>
        <v>79</v>
      </c>
      <c r="X9" s="254" t="str">
        <f t="shared" ref="X9:X49" si="8">IF(AC9&lt;55,"",AD9)</f>
        <v>★2.5</v>
      </c>
      <c r="Z9" s="290">
        <v>1870</v>
      </c>
      <c r="AA9" s="290">
        <v>1870</v>
      </c>
      <c r="AB9" s="252">
        <f t="shared" ref="AB9:AB49" si="9">IF(Z9="","",ROUNDUP(ROUND(IF(Z9&gt;=2759,9.5,IF(Z9&lt;2759,(-2.47/1000000*Z9*Z9)-(8.52/10000*Z9)+30.65)),1)*1.1,1))</f>
        <v>22.5</v>
      </c>
      <c r="AC9" s="63">
        <f t="shared" ref="AC9:AC49" si="10">IF(K9="","",ROUNDDOWN(K9/AB9*100,0))</f>
        <v>79</v>
      </c>
      <c r="AD9" s="63" t="str">
        <f t="shared" ref="AD9:AD49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★2.5</v>
      </c>
      <c r="AE9" s="252">
        <f t="shared" ref="AE9:AE49" si="12">IF(AA9="","",ROUNDUP(ROUND(IF(AA9&gt;=2759,9.5,IF(AA9&lt;2759,(-2.47/1000000*AA9*AA9)-(8.52/10000*AA9)+30.65)),1)*1.1,1))</f>
        <v>22.5</v>
      </c>
      <c r="AF9" s="63">
        <f t="shared" ref="AF9:AF49" si="13">IF(AE9="","",IF(K9="","",ROUNDDOWN(K9/AE9*100,0)))</f>
        <v>79</v>
      </c>
      <c r="AG9" s="63" t="str">
        <f t="shared" ref="AG9:AG49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★2.5</v>
      </c>
    </row>
    <row r="10" spans="1:33" ht="24" customHeight="1">
      <c r="A10" s="348" t="s">
        <v>706</v>
      </c>
      <c r="B10" s="320"/>
      <c r="C10" s="343"/>
      <c r="D10" s="135" t="s">
        <v>705</v>
      </c>
      <c r="E10" s="92" t="s">
        <v>97</v>
      </c>
      <c r="F10" s="133" t="s">
        <v>676</v>
      </c>
      <c r="G10" s="134">
        <v>1.992</v>
      </c>
      <c r="H10" s="133" t="s">
        <v>630</v>
      </c>
      <c r="I10" s="258" t="str">
        <f t="shared" si="0"/>
        <v>1,900</v>
      </c>
      <c r="J10" s="355">
        <v>5</v>
      </c>
      <c r="K10" s="354">
        <v>17.899999999999999</v>
      </c>
      <c r="L10" s="263">
        <f t="shared" si="1"/>
        <v>144.48156424581009</v>
      </c>
      <c r="M10" s="262">
        <f t="shared" si="2"/>
        <v>11.299999999999999</v>
      </c>
      <c r="N10" s="261">
        <f t="shared" si="3"/>
        <v>14.9</v>
      </c>
      <c r="O10" s="260" t="str">
        <f t="shared" si="4"/>
        <v>22.2</v>
      </c>
      <c r="P10" s="134" t="s">
        <v>641</v>
      </c>
      <c r="Q10" s="133" t="s">
        <v>628</v>
      </c>
      <c r="R10" s="134" t="s">
        <v>154</v>
      </c>
      <c r="S10" s="135"/>
      <c r="T10" s="257"/>
      <c r="U10" s="256">
        <f t="shared" si="5"/>
        <v>158</v>
      </c>
      <c r="V10" s="255">
        <f t="shared" si="6"/>
        <v>120</v>
      </c>
      <c r="W10" s="255">
        <f t="shared" si="7"/>
        <v>80</v>
      </c>
      <c r="X10" s="254" t="str">
        <f t="shared" si="8"/>
        <v>★3.0</v>
      </c>
      <c r="Z10" s="290">
        <v>1900</v>
      </c>
      <c r="AA10" s="290">
        <v>1900</v>
      </c>
      <c r="AB10" s="252">
        <f t="shared" si="9"/>
        <v>22.200000000000003</v>
      </c>
      <c r="AC10" s="63">
        <f t="shared" si="10"/>
        <v>80</v>
      </c>
      <c r="AD10" s="63" t="str">
        <f t="shared" si="11"/>
        <v>★3.0</v>
      </c>
      <c r="AE10" s="252">
        <f t="shared" si="12"/>
        <v>22.200000000000003</v>
      </c>
      <c r="AF10" s="63">
        <f t="shared" si="13"/>
        <v>80</v>
      </c>
      <c r="AG10" s="63" t="str">
        <f t="shared" si="14"/>
        <v>★3.0</v>
      </c>
    </row>
    <row r="11" spans="1:33" ht="24" customHeight="1">
      <c r="A11" s="348"/>
      <c r="B11" s="356"/>
      <c r="C11" s="357" t="s">
        <v>704</v>
      </c>
      <c r="D11" s="135" t="s">
        <v>703</v>
      </c>
      <c r="E11" s="92" t="s">
        <v>701</v>
      </c>
      <c r="F11" s="133">
        <v>654</v>
      </c>
      <c r="G11" s="134">
        <v>1.9490000000000001</v>
      </c>
      <c r="H11" s="133" t="s">
        <v>630</v>
      </c>
      <c r="I11" s="258" t="str">
        <f t="shared" si="0"/>
        <v>1,800~1,860</v>
      </c>
      <c r="J11" s="355">
        <v>5</v>
      </c>
      <c r="K11" s="354">
        <v>16.399999999999999</v>
      </c>
      <c r="L11" s="263">
        <f t="shared" si="1"/>
        <v>157.69634146341465</v>
      </c>
      <c r="M11" s="262">
        <f t="shared" si="2"/>
        <v>12.299999999999999</v>
      </c>
      <c r="N11" s="261">
        <f t="shared" si="3"/>
        <v>15.9</v>
      </c>
      <c r="O11" s="260" t="str">
        <f t="shared" si="4"/>
        <v>22.6~23.3</v>
      </c>
      <c r="P11" s="134" t="s">
        <v>629</v>
      </c>
      <c r="Q11" s="133" t="s">
        <v>628</v>
      </c>
      <c r="R11" s="134" t="s">
        <v>627</v>
      </c>
      <c r="S11" s="135"/>
      <c r="T11" s="257"/>
      <c r="U11" s="256">
        <f t="shared" si="5"/>
        <v>133</v>
      </c>
      <c r="V11" s="255">
        <f t="shared" si="6"/>
        <v>103</v>
      </c>
      <c r="W11" s="255" t="str">
        <f t="shared" si="7"/>
        <v>70~72</v>
      </c>
      <c r="X11" s="254" t="str">
        <f t="shared" si="8"/>
        <v>★2.0</v>
      </c>
      <c r="Z11" s="290">
        <v>1800</v>
      </c>
      <c r="AA11" s="290">
        <v>1860</v>
      </c>
      <c r="AB11" s="252">
        <f t="shared" si="9"/>
        <v>23.3</v>
      </c>
      <c r="AC11" s="63">
        <f t="shared" si="10"/>
        <v>70</v>
      </c>
      <c r="AD11" s="63" t="str">
        <f t="shared" si="11"/>
        <v>★2.0</v>
      </c>
      <c r="AE11" s="252">
        <f t="shared" si="12"/>
        <v>22.6</v>
      </c>
      <c r="AF11" s="63">
        <f t="shared" si="13"/>
        <v>72</v>
      </c>
      <c r="AG11" s="63" t="str">
        <f t="shared" si="14"/>
        <v>★2.0</v>
      </c>
    </row>
    <row r="12" spans="1:33" ht="24" customHeight="1">
      <c r="A12" s="348"/>
      <c r="B12" s="356"/>
      <c r="C12" s="346"/>
      <c r="D12" s="135" t="s">
        <v>702</v>
      </c>
      <c r="E12" s="92" t="s">
        <v>701</v>
      </c>
      <c r="F12" s="133">
        <v>654</v>
      </c>
      <c r="G12" s="134">
        <v>1.9490000000000001</v>
      </c>
      <c r="H12" s="133" t="s">
        <v>630</v>
      </c>
      <c r="I12" s="258" t="str">
        <f t="shared" si="0"/>
        <v>1,780~1,840</v>
      </c>
      <c r="J12" s="355">
        <v>5</v>
      </c>
      <c r="K12" s="354">
        <v>16.5</v>
      </c>
      <c r="L12" s="263">
        <f t="shared" si="1"/>
        <v>156.74060606060607</v>
      </c>
      <c r="M12" s="262">
        <f t="shared" si="2"/>
        <v>12.299999999999999</v>
      </c>
      <c r="N12" s="261">
        <f t="shared" si="3"/>
        <v>15.9</v>
      </c>
      <c r="O12" s="260" t="str">
        <f t="shared" si="4"/>
        <v>22.8~23.5</v>
      </c>
      <c r="P12" s="134" t="s">
        <v>629</v>
      </c>
      <c r="Q12" s="133" t="s">
        <v>628</v>
      </c>
      <c r="R12" s="134" t="s">
        <v>627</v>
      </c>
      <c r="S12" s="135"/>
      <c r="T12" s="257"/>
      <c r="U12" s="256">
        <f t="shared" si="5"/>
        <v>134</v>
      </c>
      <c r="V12" s="255">
        <f t="shared" si="6"/>
        <v>103</v>
      </c>
      <c r="W12" s="255" t="str">
        <f t="shared" si="7"/>
        <v>70~72</v>
      </c>
      <c r="X12" s="254" t="str">
        <f t="shared" si="8"/>
        <v>★2.0</v>
      </c>
      <c r="Z12" s="290">
        <v>1780</v>
      </c>
      <c r="AA12" s="290">
        <v>1840</v>
      </c>
      <c r="AB12" s="252">
        <f t="shared" si="9"/>
        <v>23.5</v>
      </c>
      <c r="AC12" s="63">
        <f t="shared" si="10"/>
        <v>70</v>
      </c>
      <c r="AD12" s="63" t="str">
        <f t="shared" si="11"/>
        <v>★2.0</v>
      </c>
      <c r="AE12" s="252">
        <f t="shared" si="12"/>
        <v>22.8</v>
      </c>
      <c r="AF12" s="63">
        <f t="shared" si="13"/>
        <v>72</v>
      </c>
      <c r="AG12" s="63" t="str">
        <f t="shared" si="14"/>
        <v>★2.0</v>
      </c>
    </row>
    <row r="13" spans="1:33" ht="24" customHeight="1">
      <c r="A13" s="348"/>
      <c r="B13" s="358"/>
      <c r="C13" s="357" t="s">
        <v>700</v>
      </c>
      <c r="D13" s="135" t="s">
        <v>699</v>
      </c>
      <c r="E13" s="92" t="s">
        <v>698</v>
      </c>
      <c r="F13" s="133" t="s">
        <v>676</v>
      </c>
      <c r="G13" s="134">
        <v>1.992</v>
      </c>
      <c r="H13" s="133" t="s">
        <v>630</v>
      </c>
      <c r="I13" s="258" t="str">
        <f t="shared" si="0"/>
        <v>1,820~1,860</v>
      </c>
      <c r="J13" s="355">
        <v>5</v>
      </c>
      <c r="K13" s="354">
        <v>18</v>
      </c>
      <c r="L13" s="263">
        <f t="shared" si="1"/>
        <v>143.67888888888888</v>
      </c>
      <c r="M13" s="262">
        <f t="shared" si="2"/>
        <v>12.299999999999999</v>
      </c>
      <c r="N13" s="261">
        <f t="shared" si="3"/>
        <v>15.9</v>
      </c>
      <c r="O13" s="260" t="str">
        <f t="shared" si="4"/>
        <v>22.6~23.0</v>
      </c>
      <c r="P13" s="134" t="s">
        <v>641</v>
      </c>
      <c r="Q13" s="133" t="s">
        <v>628</v>
      </c>
      <c r="R13" s="134" t="s">
        <v>627</v>
      </c>
      <c r="S13" s="135"/>
      <c r="T13" s="257"/>
      <c r="U13" s="256">
        <f t="shared" si="5"/>
        <v>146</v>
      </c>
      <c r="V13" s="255">
        <f t="shared" si="6"/>
        <v>113</v>
      </c>
      <c r="W13" s="255" t="str">
        <f t="shared" si="7"/>
        <v>78~79</v>
      </c>
      <c r="X13" s="254" t="str">
        <f t="shared" si="8"/>
        <v>★2.5</v>
      </c>
      <c r="Z13" s="290">
        <v>1820</v>
      </c>
      <c r="AA13" s="290">
        <v>1860</v>
      </c>
      <c r="AB13" s="252">
        <f t="shared" si="9"/>
        <v>23</v>
      </c>
      <c r="AC13" s="63">
        <f t="shared" si="10"/>
        <v>78</v>
      </c>
      <c r="AD13" s="63" t="str">
        <f t="shared" si="11"/>
        <v>★2.5</v>
      </c>
      <c r="AE13" s="252">
        <f t="shared" si="12"/>
        <v>22.6</v>
      </c>
      <c r="AF13" s="63">
        <f t="shared" si="13"/>
        <v>79</v>
      </c>
      <c r="AG13" s="63" t="str">
        <f t="shared" si="14"/>
        <v>★2.5</v>
      </c>
    </row>
    <row r="14" spans="1:33" ht="24" customHeight="1">
      <c r="A14" s="348"/>
      <c r="B14" s="356"/>
      <c r="C14" s="346"/>
      <c r="D14" s="135" t="s">
        <v>697</v>
      </c>
      <c r="E14" s="92" t="s">
        <v>696</v>
      </c>
      <c r="F14" s="133" t="s">
        <v>676</v>
      </c>
      <c r="G14" s="134">
        <v>1.992</v>
      </c>
      <c r="H14" s="133" t="s">
        <v>630</v>
      </c>
      <c r="I14" s="258" t="str">
        <f t="shared" si="0"/>
        <v>1,870</v>
      </c>
      <c r="J14" s="355">
        <v>5</v>
      </c>
      <c r="K14" s="354">
        <v>18</v>
      </c>
      <c r="L14" s="263">
        <f t="shared" si="1"/>
        <v>143.67888888888888</v>
      </c>
      <c r="M14" s="262">
        <f t="shared" si="2"/>
        <v>12.299999999999999</v>
      </c>
      <c r="N14" s="261">
        <f t="shared" si="3"/>
        <v>15.9</v>
      </c>
      <c r="O14" s="260" t="str">
        <f t="shared" si="4"/>
        <v>22.5</v>
      </c>
      <c r="P14" s="134" t="s">
        <v>641</v>
      </c>
      <c r="Q14" s="133" t="s">
        <v>628</v>
      </c>
      <c r="R14" s="134" t="s">
        <v>627</v>
      </c>
      <c r="S14" s="135"/>
      <c r="T14" s="257"/>
      <c r="U14" s="256">
        <f t="shared" si="5"/>
        <v>146</v>
      </c>
      <c r="V14" s="255">
        <f t="shared" si="6"/>
        <v>113</v>
      </c>
      <c r="W14" s="255">
        <f t="shared" si="7"/>
        <v>80</v>
      </c>
      <c r="X14" s="254" t="str">
        <f t="shared" si="8"/>
        <v>★3.0</v>
      </c>
      <c r="Z14" s="290">
        <v>1870</v>
      </c>
      <c r="AA14" s="290">
        <v>1870</v>
      </c>
      <c r="AB14" s="252">
        <f t="shared" si="9"/>
        <v>22.5</v>
      </c>
      <c r="AC14" s="63">
        <f t="shared" si="10"/>
        <v>80</v>
      </c>
      <c r="AD14" s="63" t="str">
        <f t="shared" si="11"/>
        <v>★3.0</v>
      </c>
      <c r="AE14" s="252">
        <f t="shared" si="12"/>
        <v>22.5</v>
      </c>
      <c r="AF14" s="63">
        <f t="shared" si="13"/>
        <v>80</v>
      </c>
      <c r="AG14" s="63" t="str">
        <f t="shared" si="14"/>
        <v>★3.0</v>
      </c>
    </row>
    <row r="15" spans="1:33" ht="24" customHeight="1">
      <c r="A15" s="348"/>
      <c r="B15" s="358"/>
      <c r="C15" s="357" t="s">
        <v>695</v>
      </c>
      <c r="D15" s="135" t="s">
        <v>694</v>
      </c>
      <c r="E15" s="92" t="s">
        <v>693</v>
      </c>
      <c r="F15" s="133" t="s">
        <v>676</v>
      </c>
      <c r="G15" s="134">
        <v>1.992</v>
      </c>
      <c r="H15" s="133" t="s">
        <v>630</v>
      </c>
      <c r="I15" s="258" t="str">
        <f t="shared" si="0"/>
        <v>1,890~1,940</v>
      </c>
      <c r="J15" s="355">
        <v>5</v>
      </c>
      <c r="K15" s="354">
        <v>17.2</v>
      </c>
      <c r="L15" s="263">
        <f t="shared" si="1"/>
        <v>150.36162790697676</v>
      </c>
      <c r="M15" s="262">
        <f t="shared" si="2"/>
        <v>11.299999999999999</v>
      </c>
      <c r="N15" s="261">
        <f t="shared" si="3"/>
        <v>14.9</v>
      </c>
      <c r="O15" s="260" t="str">
        <f t="shared" si="4"/>
        <v>21.7~22.3</v>
      </c>
      <c r="P15" s="134" t="s">
        <v>641</v>
      </c>
      <c r="Q15" s="133" t="s">
        <v>628</v>
      </c>
      <c r="R15" s="134" t="s">
        <v>627</v>
      </c>
      <c r="S15" s="135"/>
      <c r="T15" s="257"/>
      <c r="U15" s="256">
        <f t="shared" si="5"/>
        <v>152</v>
      </c>
      <c r="V15" s="255">
        <f t="shared" si="6"/>
        <v>115</v>
      </c>
      <c r="W15" s="255" t="str">
        <f t="shared" si="7"/>
        <v>77~79</v>
      </c>
      <c r="X15" s="254" t="str">
        <f t="shared" si="8"/>
        <v>★2.5</v>
      </c>
      <c r="Z15" s="290">
        <v>1890</v>
      </c>
      <c r="AA15" s="290">
        <v>1940</v>
      </c>
      <c r="AB15" s="252">
        <f t="shared" si="9"/>
        <v>22.3</v>
      </c>
      <c r="AC15" s="63">
        <f t="shared" si="10"/>
        <v>77</v>
      </c>
      <c r="AD15" s="63" t="str">
        <f t="shared" si="11"/>
        <v>★2.5</v>
      </c>
      <c r="AE15" s="252">
        <f t="shared" si="12"/>
        <v>21.700000000000003</v>
      </c>
      <c r="AF15" s="63">
        <f t="shared" si="13"/>
        <v>79</v>
      </c>
      <c r="AG15" s="63" t="str">
        <f t="shared" si="14"/>
        <v>★2.5</v>
      </c>
    </row>
    <row r="16" spans="1:33" ht="24" customHeight="1">
      <c r="A16" s="348"/>
      <c r="B16" s="358"/>
      <c r="C16" s="357" t="s">
        <v>692</v>
      </c>
      <c r="D16" s="135" t="s">
        <v>691</v>
      </c>
      <c r="E16" s="92" t="s">
        <v>99</v>
      </c>
      <c r="F16" s="133" t="s">
        <v>676</v>
      </c>
      <c r="G16" s="134">
        <v>1.992</v>
      </c>
      <c r="H16" s="133" t="s">
        <v>630</v>
      </c>
      <c r="I16" s="258" t="str">
        <f t="shared" si="0"/>
        <v>1,980</v>
      </c>
      <c r="J16" s="355">
        <v>5</v>
      </c>
      <c r="K16" s="354">
        <v>16</v>
      </c>
      <c r="L16" s="263">
        <f t="shared" si="1"/>
        <v>161.63874999999999</v>
      </c>
      <c r="M16" s="262">
        <f t="shared" si="2"/>
        <v>11.299999999999999</v>
      </c>
      <c r="N16" s="261">
        <f t="shared" si="3"/>
        <v>14.9</v>
      </c>
      <c r="O16" s="260" t="str">
        <f t="shared" si="4"/>
        <v>21.3</v>
      </c>
      <c r="P16" s="134" t="s">
        <v>641</v>
      </c>
      <c r="Q16" s="133" t="s">
        <v>628</v>
      </c>
      <c r="R16" s="134" t="s">
        <v>154</v>
      </c>
      <c r="S16" s="135"/>
      <c r="T16" s="257"/>
      <c r="U16" s="256">
        <f t="shared" si="5"/>
        <v>141</v>
      </c>
      <c r="V16" s="255">
        <f t="shared" si="6"/>
        <v>107</v>
      </c>
      <c r="W16" s="255">
        <f t="shared" si="7"/>
        <v>75</v>
      </c>
      <c r="X16" s="254" t="str">
        <f t="shared" si="8"/>
        <v>★2.5</v>
      </c>
      <c r="Z16" s="290">
        <v>1980</v>
      </c>
      <c r="AA16" s="290">
        <v>1980</v>
      </c>
      <c r="AB16" s="252">
        <f t="shared" si="9"/>
        <v>21.3</v>
      </c>
      <c r="AC16" s="63">
        <f t="shared" si="10"/>
        <v>75</v>
      </c>
      <c r="AD16" s="63" t="str">
        <f t="shared" si="11"/>
        <v>★2.5</v>
      </c>
      <c r="AE16" s="252">
        <f t="shared" si="12"/>
        <v>21.3</v>
      </c>
      <c r="AF16" s="63">
        <f t="shared" si="13"/>
        <v>75</v>
      </c>
      <c r="AG16" s="63" t="str">
        <f t="shared" si="14"/>
        <v>★2.5</v>
      </c>
    </row>
    <row r="17" spans="1:33" ht="24" customHeight="1">
      <c r="A17" s="348"/>
      <c r="B17" s="356"/>
      <c r="C17" s="346"/>
      <c r="D17" s="135" t="s">
        <v>690</v>
      </c>
      <c r="E17" s="92" t="s">
        <v>97</v>
      </c>
      <c r="F17" s="133" t="s">
        <v>676</v>
      </c>
      <c r="G17" s="134">
        <v>1.992</v>
      </c>
      <c r="H17" s="133" t="s">
        <v>630</v>
      </c>
      <c r="I17" s="258" t="str">
        <f t="shared" si="0"/>
        <v>2,020</v>
      </c>
      <c r="J17" s="355">
        <v>5</v>
      </c>
      <c r="K17" s="354">
        <v>16</v>
      </c>
      <c r="L17" s="263">
        <f t="shared" si="1"/>
        <v>161.63874999999999</v>
      </c>
      <c r="M17" s="262">
        <f t="shared" si="2"/>
        <v>10.4</v>
      </c>
      <c r="N17" s="261">
        <f t="shared" si="3"/>
        <v>14</v>
      </c>
      <c r="O17" s="260" t="str">
        <f t="shared" si="4"/>
        <v>20.8</v>
      </c>
      <c r="P17" s="134" t="s">
        <v>641</v>
      </c>
      <c r="Q17" s="133" t="s">
        <v>628</v>
      </c>
      <c r="R17" s="134" t="s">
        <v>154</v>
      </c>
      <c r="S17" s="135"/>
      <c r="T17" s="257"/>
      <c r="U17" s="256">
        <f t="shared" si="5"/>
        <v>153</v>
      </c>
      <c r="V17" s="255">
        <f t="shared" si="6"/>
        <v>114</v>
      </c>
      <c r="W17" s="255">
        <f t="shared" si="7"/>
        <v>76</v>
      </c>
      <c r="X17" s="254" t="str">
        <f t="shared" si="8"/>
        <v>★2.5</v>
      </c>
      <c r="Z17" s="290">
        <v>2020</v>
      </c>
      <c r="AA17" s="290">
        <v>2020</v>
      </c>
      <c r="AB17" s="252">
        <f t="shared" si="9"/>
        <v>20.8</v>
      </c>
      <c r="AC17" s="63">
        <f t="shared" si="10"/>
        <v>76</v>
      </c>
      <c r="AD17" s="63" t="str">
        <f t="shared" si="11"/>
        <v>★2.5</v>
      </c>
      <c r="AE17" s="252">
        <f t="shared" si="12"/>
        <v>20.8</v>
      </c>
      <c r="AF17" s="63">
        <f t="shared" si="13"/>
        <v>76</v>
      </c>
      <c r="AG17" s="63" t="str">
        <f t="shared" si="14"/>
        <v>★2.5</v>
      </c>
    </row>
    <row r="18" spans="1:33" ht="24" customHeight="1">
      <c r="A18" s="348"/>
      <c r="B18" s="361"/>
      <c r="C18" s="360" t="s">
        <v>689</v>
      </c>
      <c r="D18" s="135" t="s">
        <v>688</v>
      </c>
      <c r="E18" s="92" t="s">
        <v>419</v>
      </c>
      <c r="F18" s="133" t="s">
        <v>676</v>
      </c>
      <c r="G18" s="134">
        <v>1.992</v>
      </c>
      <c r="H18" s="133" t="s">
        <v>630</v>
      </c>
      <c r="I18" s="258" t="str">
        <f t="shared" si="0"/>
        <v>2,020~2,060</v>
      </c>
      <c r="J18" s="355">
        <v>5</v>
      </c>
      <c r="K18" s="354">
        <v>16.7</v>
      </c>
      <c r="L18" s="263">
        <f t="shared" si="1"/>
        <v>154.86347305389222</v>
      </c>
      <c r="M18" s="262">
        <f t="shared" si="2"/>
        <v>10.4</v>
      </c>
      <c r="N18" s="261">
        <f t="shared" si="3"/>
        <v>14</v>
      </c>
      <c r="O18" s="260" t="str">
        <f t="shared" si="4"/>
        <v>20.3~20.8</v>
      </c>
      <c r="P18" s="134" t="s">
        <v>641</v>
      </c>
      <c r="Q18" s="133" t="s">
        <v>628</v>
      </c>
      <c r="R18" s="134" t="s">
        <v>154</v>
      </c>
      <c r="S18" s="135"/>
      <c r="T18" s="257"/>
      <c r="U18" s="256">
        <f t="shared" si="5"/>
        <v>160</v>
      </c>
      <c r="V18" s="255">
        <f t="shared" si="6"/>
        <v>119</v>
      </c>
      <c r="W18" s="255" t="str">
        <f t="shared" si="7"/>
        <v>80~82</v>
      </c>
      <c r="X18" s="254" t="str">
        <f t="shared" si="8"/>
        <v>★3.0</v>
      </c>
      <c r="Z18" s="290">
        <v>2020</v>
      </c>
      <c r="AA18" s="290">
        <v>2060</v>
      </c>
      <c r="AB18" s="252">
        <f t="shared" si="9"/>
        <v>20.8</v>
      </c>
      <c r="AC18" s="63">
        <f t="shared" si="10"/>
        <v>80</v>
      </c>
      <c r="AD18" s="63" t="str">
        <f t="shared" si="11"/>
        <v>★3.0</v>
      </c>
      <c r="AE18" s="252">
        <f t="shared" si="12"/>
        <v>20.3</v>
      </c>
      <c r="AF18" s="63">
        <f t="shared" si="13"/>
        <v>82</v>
      </c>
      <c r="AG18" s="63" t="str">
        <f t="shared" si="14"/>
        <v>★3.0</v>
      </c>
    </row>
    <row r="19" spans="1:33" ht="24" customHeight="1">
      <c r="A19" s="348"/>
      <c r="B19" s="356"/>
      <c r="C19" s="346" t="s">
        <v>687</v>
      </c>
      <c r="D19" s="135" t="s">
        <v>686</v>
      </c>
      <c r="E19" s="92" t="s">
        <v>685</v>
      </c>
      <c r="F19" s="133">
        <v>654</v>
      </c>
      <c r="G19" s="134">
        <v>1.9490000000000001</v>
      </c>
      <c r="H19" s="133" t="s">
        <v>630</v>
      </c>
      <c r="I19" s="258" t="str">
        <f t="shared" si="0"/>
        <v>1,890~1,950</v>
      </c>
      <c r="J19" s="355">
        <v>5</v>
      </c>
      <c r="K19" s="354">
        <v>15.1</v>
      </c>
      <c r="L19" s="263">
        <f t="shared" si="1"/>
        <v>171.27284768211922</v>
      </c>
      <c r="M19" s="262">
        <f t="shared" si="2"/>
        <v>11.299999999999999</v>
      </c>
      <c r="N19" s="261">
        <f t="shared" si="3"/>
        <v>14.9</v>
      </c>
      <c r="O19" s="260" t="str">
        <f t="shared" si="4"/>
        <v>21.6~22.3</v>
      </c>
      <c r="P19" s="134" t="s">
        <v>629</v>
      </c>
      <c r="Q19" s="133" t="s">
        <v>628</v>
      </c>
      <c r="R19" s="134" t="s">
        <v>154</v>
      </c>
      <c r="S19" s="135"/>
      <c r="T19" s="257"/>
      <c r="U19" s="256">
        <f t="shared" si="5"/>
        <v>133</v>
      </c>
      <c r="V19" s="255">
        <f t="shared" si="6"/>
        <v>101</v>
      </c>
      <c r="W19" s="255" t="str">
        <f t="shared" si="7"/>
        <v>67~69</v>
      </c>
      <c r="X19" s="254" t="str">
        <f t="shared" si="8"/>
        <v>★1.5</v>
      </c>
      <c r="Z19" s="290">
        <v>1890</v>
      </c>
      <c r="AA19" s="290">
        <v>1950</v>
      </c>
      <c r="AB19" s="252">
        <f t="shared" si="9"/>
        <v>22.3</v>
      </c>
      <c r="AC19" s="63">
        <f t="shared" si="10"/>
        <v>67</v>
      </c>
      <c r="AD19" s="63" t="str">
        <f t="shared" si="11"/>
        <v>★1.5</v>
      </c>
      <c r="AE19" s="252">
        <f t="shared" si="12"/>
        <v>21.6</v>
      </c>
      <c r="AF19" s="63">
        <f t="shared" si="13"/>
        <v>69</v>
      </c>
      <c r="AG19" s="63" t="str">
        <f t="shared" si="14"/>
        <v>★1.5</v>
      </c>
    </row>
    <row r="20" spans="1:33" ht="24" customHeight="1">
      <c r="A20" s="348"/>
      <c r="B20" s="356"/>
      <c r="C20" s="346"/>
      <c r="D20" s="135" t="s">
        <v>684</v>
      </c>
      <c r="E20" s="92" t="s">
        <v>184</v>
      </c>
      <c r="F20" s="133">
        <v>654</v>
      </c>
      <c r="G20" s="134">
        <v>1.9490000000000001</v>
      </c>
      <c r="H20" s="133" t="s">
        <v>630</v>
      </c>
      <c r="I20" s="258" t="str">
        <f t="shared" si="0"/>
        <v>1,870</v>
      </c>
      <c r="J20" s="355">
        <v>5</v>
      </c>
      <c r="K20" s="354">
        <v>15.1</v>
      </c>
      <c r="L20" s="263">
        <f t="shared" si="1"/>
        <v>171.27284768211922</v>
      </c>
      <c r="M20" s="262">
        <f t="shared" si="2"/>
        <v>12.299999999999999</v>
      </c>
      <c r="N20" s="261">
        <f t="shared" si="3"/>
        <v>15.9</v>
      </c>
      <c r="O20" s="260" t="str">
        <f t="shared" si="4"/>
        <v>22.5</v>
      </c>
      <c r="P20" s="134" t="s">
        <v>629</v>
      </c>
      <c r="Q20" s="133" t="s">
        <v>628</v>
      </c>
      <c r="R20" s="134" t="s">
        <v>154</v>
      </c>
      <c r="S20" s="135"/>
      <c r="T20" s="257"/>
      <c r="U20" s="256">
        <f t="shared" si="5"/>
        <v>122</v>
      </c>
      <c r="V20" s="255">
        <f t="shared" si="6"/>
        <v>94</v>
      </c>
      <c r="W20" s="255">
        <f t="shared" si="7"/>
        <v>67</v>
      </c>
      <c r="X20" s="254" t="str">
        <f t="shared" si="8"/>
        <v>★1.5</v>
      </c>
      <c r="Z20" s="290">
        <v>1870</v>
      </c>
      <c r="AA20" s="290">
        <v>1870</v>
      </c>
      <c r="AB20" s="252">
        <f t="shared" si="9"/>
        <v>22.5</v>
      </c>
      <c r="AC20" s="63">
        <f t="shared" si="10"/>
        <v>67</v>
      </c>
      <c r="AD20" s="63" t="str">
        <f t="shared" si="11"/>
        <v>★1.5</v>
      </c>
      <c r="AE20" s="252">
        <f t="shared" si="12"/>
        <v>22.5</v>
      </c>
      <c r="AF20" s="63">
        <f t="shared" si="13"/>
        <v>67</v>
      </c>
      <c r="AG20" s="63" t="str">
        <f t="shared" si="14"/>
        <v>★1.5</v>
      </c>
    </row>
    <row r="21" spans="1:33" ht="24" customHeight="1">
      <c r="A21" s="348"/>
      <c r="B21" s="320"/>
      <c r="C21" s="343"/>
      <c r="D21" s="135" t="s">
        <v>684</v>
      </c>
      <c r="E21" s="92" t="s">
        <v>683</v>
      </c>
      <c r="F21" s="133">
        <v>654</v>
      </c>
      <c r="G21" s="134">
        <v>1.9490000000000001</v>
      </c>
      <c r="H21" s="133" t="s">
        <v>630</v>
      </c>
      <c r="I21" s="258" t="str">
        <f t="shared" si="0"/>
        <v>1,880~1,930</v>
      </c>
      <c r="J21" s="355">
        <v>5</v>
      </c>
      <c r="K21" s="354">
        <v>15.1</v>
      </c>
      <c r="L21" s="263">
        <f t="shared" si="1"/>
        <v>171.27284768211922</v>
      </c>
      <c r="M21" s="262">
        <f t="shared" si="2"/>
        <v>11.299999999999999</v>
      </c>
      <c r="N21" s="261">
        <f t="shared" si="3"/>
        <v>14.9</v>
      </c>
      <c r="O21" s="260" t="str">
        <f t="shared" si="4"/>
        <v>21.8~22.4</v>
      </c>
      <c r="P21" s="134" t="s">
        <v>629</v>
      </c>
      <c r="Q21" s="133" t="s">
        <v>628</v>
      </c>
      <c r="R21" s="134" t="s">
        <v>154</v>
      </c>
      <c r="S21" s="135"/>
      <c r="T21" s="257"/>
      <c r="U21" s="256">
        <f t="shared" si="5"/>
        <v>133</v>
      </c>
      <c r="V21" s="255">
        <f t="shared" si="6"/>
        <v>101</v>
      </c>
      <c r="W21" s="255" t="str">
        <f t="shared" si="7"/>
        <v>67~69</v>
      </c>
      <c r="X21" s="254" t="str">
        <f t="shared" si="8"/>
        <v>★1.5</v>
      </c>
      <c r="Z21" s="290">
        <v>1880</v>
      </c>
      <c r="AA21" s="290">
        <v>1930</v>
      </c>
      <c r="AB21" s="252">
        <f t="shared" si="9"/>
        <v>22.400000000000002</v>
      </c>
      <c r="AC21" s="63">
        <f t="shared" si="10"/>
        <v>67</v>
      </c>
      <c r="AD21" s="63" t="str">
        <f t="shared" si="11"/>
        <v>★1.5</v>
      </c>
      <c r="AE21" s="252">
        <f t="shared" si="12"/>
        <v>21.8</v>
      </c>
      <c r="AF21" s="63">
        <f t="shared" si="13"/>
        <v>69</v>
      </c>
      <c r="AG21" s="63" t="str">
        <f t="shared" si="14"/>
        <v>★1.5</v>
      </c>
    </row>
    <row r="22" spans="1:33" ht="24" customHeight="1">
      <c r="A22" s="348"/>
      <c r="B22" s="356"/>
      <c r="C22" s="359" t="s">
        <v>682</v>
      </c>
      <c r="D22" s="135" t="s">
        <v>681</v>
      </c>
      <c r="E22" s="92" t="s">
        <v>680</v>
      </c>
      <c r="F22" s="133" t="s">
        <v>676</v>
      </c>
      <c r="G22" s="134">
        <v>1.992</v>
      </c>
      <c r="H22" s="133" t="s">
        <v>630</v>
      </c>
      <c r="I22" s="258" t="str">
        <f t="shared" si="0"/>
        <v>2,320</v>
      </c>
      <c r="J22" s="355">
        <v>5</v>
      </c>
      <c r="K22" s="354">
        <v>14.2</v>
      </c>
      <c r="L22" s="263">
        <f t="shared" si="1"/>
        <v>182.12816901408451</v>
      </c>
      <c r="M22" s="262">
        <f t="shared" si="2"/>
        <v>8.1999999999999993</v>
      </c>
      <c r="N22" s="261">
        <f t="shared" si="3"/>
        <v>11.7</v>
      </c>
      <c r="O22" s="260" t="str">
        <f t="shared" si="4"/>
        <v>17.0</v>
      </c>
      <c r="P22" s="134" t="s">
        <v>641</v>
      </c>
      <c r="Q22" s="133" t="s">
        <v>628</v>
      </c>
      <c r="R22" s="134" t="s">
        <v>154</v>
      </c>
      <c r="S22" s="135"/>
      <c r="T22" s="257"/>
      <c r="U22" s="256">
        <f t="shared" si="5"/>
        <v>173</v>
      </c>
      <c r="V22" s="255">
        <f t="shared" si="6"/>
        <v>121</v>
      </c>
      <c r="W22" s="255">
        <f t="shared" si="7"/>
        <v>83</v>
      </c>
      <c r="X22" s="254" t="str">
        <f t="shared" si="8"/>
        <v>★3.0</v>
      </c>
      <c r="Z22" s="290">
        <v>2320</v>
      </c>
      <c r="AA22" s="290">
        <v>2320</v>
      </c>
      <c r="AB22" s="252">
        <f t="shared" si="9"/>
        <v>17</v>
      </c>
      <c r="AC22" s="63">
        <f t="shared" si="10"/>
        <v>83</v>
      </c>
      <c r="AD22" s="63" t="str">
        <f t="shared" si="11"/>
        <v>★3.0</v>
      </c>
      <c r="AE22" s="252">
        <f t="shared" si="12"/>
        <v>17</v>
      </c>
      <c r="AF22" s="63">
        <f t="shared" si="13"/>
        <v>83</v>
      </c>
      <c r="AG22" s="63" t="str">
        <f t="shared" si="14"/>
        <v>★3.0</v>
      </c>
    </row>
    <row r="23" spans="1:33" ht="24" customHeight="1">
      <c r="A23" s="348"/>
      <c r="B23" s="356"/>
      <c r="C23" s="359"/>
      <c r="D23" s="135" t="s">
        <v>678</v>
      </c>
      <c r="E23" s="92" t="s">
        <v>679</v>
      </c>
      <c r="F23" s="133" t="s">
        <v>676</v>
      </c>
      <c r="G23" s="134">
        <v>1.992</v>
      </c>
      <c r="H23" s="133" t="s">
        <v>630</v>
      </c>
      <c r="I23" s="258" t="str">
        <f t="shared" si="0"/>
        <v>2,340~2,380</v>
      </c>
      <c r="J23" s="355">
        <v>5</v>
      </c>
      <c r="K23" s="354">
        <v>14.2</v>
      </c>
      <c r="L23" s="263">
        <f t="shared" si="1"/>
        <v>182.12816901408451</v>
      </c>
      <c r="M23" s="262">
        <f t="shared" si="2"/>
        <v>8.1999999999999993</v>
      </c>
      <c r="N23" s="261">
        <f t="shared" si="3"/>
        <v>11.7</v>
      </c>
      <c r="O23" s="260" t="str">
        <f t="shared" si="4"/>
        <v>16.1~16.7</v>
      </c>
      <c r="P23" s="134" t="s">
        <v>641</v>
      </c>
      <c r="Q23" s="133" t="s">
        <v>628</v>
      </c>
      <c r="R23" s="134" t="s">
        <v>154</v>
      </c>
      <c r="S23" s="135"/>
      <c r="T23" s="257"/>
      <c r="U23" s="256">
        <f t="shared" si="5"/>
        <v>173</v>
      </c>
      <c r="V23" s="255">
        <f t="shared" si="6"/>
        <v>121</v>
      </c>
      <c r="W23" s="255" t="str">
        <f t="shared" si="7"/>
        <v>85~88</v>
      </c>
      <c r="X23" s="254" t="str">
        <f t="shared" si="8"/>
        <v>★3.5</v>
      </c>
      <c r="Z23" s="290">
        <v>2340</v>
      </c>
      <c r="AA23" s="290">
        <v>2380</v>
      </c>
      <c r="AB23" s="252">
        <f t="shared" si="9"/>
        <v>16.700000000000003</v>
      </c>
      <c r="AC23" s="63">
        <f t="shared" si="10"/>
        <v>85</v>
      </c>
      <c r="AD23" s="63" t="str">
        <f t="shared" si="11"/>
        <v>★3.5</v>
      </c>
      <c r="AE23" s="252">
        <f t="shared" si="12"/>
        <v>16.100000000000001</v>
      </c>
      <c r="AF23" s="63">
        <f t="shared" si="13"/>
        <v>88</v>
      </c>
      <c r="AG23" s="63" t="str">
        <f t="shared" si="14"/>
        <v>★3.5</v>
      </c>
    </row>
    <row r="24" spans="1:33" ht="24" customHeight="1">
      <c r="A24" s="348"/>
      <c r="B24" s="356"/>
      <c r="C24" s="359"/>
      <c r="D24" s="135" t="s">
        <v>678</v>
      </c>
      <c r="E24" s="92" t="s">
        <v>677</v>
      </c>
      <c r="F24" s="133" t="s">
        <v>676</v>
      </c>
      <c r="G24" s="134">
        <v>1.992</v>
      </c>
      <c r="H24" s="133" t="s">
        <v>630</v>
      </c>
      <c r="I24" s="258" t="str">
        <f t="shared" si="0"/>
        <v>2,350~2,410</v>
      </c>
      <c r="J24" s="355">
        <v>7</v>
      </c>
      <c r="K24" s="354">
        <v>14.2</v>
      </c>
      <c r="L24" s="263">
        <f t="shared" si="1"/>
        <v>182.12816901408451</v>
      </c>
      <c r="M24" s="262">
        <f t="shared" si="2"/>
        <v>8.1999999999999993</v>
      </c>
      <c r="N24" s="261">
        <f t="shared" si="3"/>
        <v>11.7</v>
      </c>
      <c r="O24" s="260" t="str">
        <f t="shared" si="4"/>
        <v>15.8~16.5</v>
      </c>
      <c r="P24" s="134" t="s">
        <v>641</v>
      </c>
      <c r="Q24" s="133" t="s">
        <v>628</v>
      </c>
      <c r="R24" s="134" t="s">
        <v>154</v>
      </c>
      <c r="S24" s="135"/>
      <c r="T24" s="257"/>
      <c r="U24" s="256">
        <f t="shared" si="5"/>
        <v>173</v>
      </c>
      <c r="V24" s="255">
        <f t="shared" si="6"/>
        <v>121</v>
      </c>
      <c r="W24" s="255" t="str">
        <f t="shared" si="7"/>
        <v>86~89</v>
      </c>
      <c r="X24" s="254" t="str">
        <f t="shared" si="8"/>
        <v>★3.5</v>
      </c>
      <c r="Z24" s="290">
        <v>2350</v>
      </c>
      <c r="AA24" s="290">
        <v>2410</v>
      </c>
      <c r="AB24" s="252">
        <f t="shared" si="9"/>
        <v>16.5</v>
      </c>
      <c r="AC24" s="63">
        <f t="shared" si="10"/>
        <v>86</v>
      </c>
      <c r="AD24" s="63" t="str">
        <f t="shared" si="11"/>
        <v>★3.5</v>
      </c>
      <c r="AE24" s="252">
        <f t="shared" si="12"/>
        <v>15.799999999999999</v>
      </c>
      <c r="AF24" s="63">
        <f t="shared" si="13"/>
        <v>89</v>
      </c>
      <c r="AG24" s="63" t="str">
        <f t="shared" si="14"/>
        <v>★3.5</v>
      </c>
    </row>
    <row r="25" spans="1:33" ht="24" customHeight="1">
      <c r="A25" s="348"/>
      <c r="B25" s="358"/>
      <c r="C25" s="357" t="s">
        <v>675</v>
      </c>
      <c r="D25" s="135" t="s">
        <v>674</v>
      </c>
      <c r="E25" s="92" t="s">
        <v>669</v>
      </c>
      <c r="F25" s="133">
        <v>656</v>
      </c>
      <c r="G25" s="134">
        <v>2.9239999999999999</v>
      </c>
      <c r="H25" s="133" t="s">
        <v>630</v>
      </c>
      <c r="I25" s="258" t="str">
        <f t="shared" si="0"/>
        <v>2,350~2,370</v>
      </c>
      <c r="J25" s="355">
        <v>5</v>
      </c>
      <c r="K25" s="354">
        <v>11.7</v>
      </c>
      <c r="L25" s="263">
        <f t="shared" si="1"/>
        <v>221.04444444444442</v>
      </c>
      <c r="M25" s="262">
        <f t="shared" si="2"/>
        <v>8.1999999999999993</v>
      </c>
      <c r="N25" s="261">
        <f t="shared" si="3"/>
        <v>11.7</v>
      </c>
      <c r="O25" s="260" t="str">
        <f t="shared" si="4"/>
        <v>16.3~16.5</v>
      </c>
      <c r="P25" s="134" t="s">
        <v>629</v>
      </c>
      <c r="Q25" s="133" t="s">
        <v>628</v>
      </c>
      <c r="R25" s="134" t="s">
        <v>154</v>
      </c>
      <c r="S25" s="135"/>
      <c r="T25" s="257"/>
      <c r="U25" s="256">
        <f t="shared" si="5"/>
        <v>142</v>
      </c>
      <c r="V25" s="255">
        <f t="shared" si="6"/>
        <v>100</v>
      </c>
      <c r="W25" s="255" t="str">
        <f t="shared" si="7"/>
        <v>70~71</v>
      </c>
      <c r="X25" s="254" t="str">
        <f t="shared" si="8"/>
        <v>★2.0</v>
      </c>
      <c r="Z25" s="290">
        <v>2350</v>
      </c>
      <c r="AA25" s="290">
        <v>2370</v>
      </c>
      <c r="AB25" s="252">
        <f t="shared" si="9"/>
        <v>16.5</v>
      </c>
      <c r="AC25" s="63">
        <f t="shared" si="10"/>
        <v>70</v>
      </c>
      <c r="AD25" s="63" t="str">
        <f t="shared" si="11"/>
        <v>★2.0</v>
      </c>
      <c r="AE25" s="252">
        <f t="shared" si="12"/>
        <v>16.3</v>
      </c>
      <c r="AF25" s="63">
        <f t="shared" si="13"/>
        <v>71</v>
      </c>
      <c r="AG25" s="63" t="str">
        <f t="shared" si="14"/>
        <v>★2.0</v>
      </c>
    </row>
    <row r="26" spans="1:33" ht="24" customHeight="1">
      <c r="A26" s="348"/>
      <c r="B26" s="320"/>
      <c r="C26" s="343"/>
      <c r="D26" s="135" t="s">
        <v>673</v>
      </c>
      <c r="E26" s="92" t="s">
        <v>672</v>
      </c>
      <c r="F26" s="133">
        <v>656</v>
      </c>
      <c r="G26" s="134">
        <v>2.9239999999999999</v>
      </c>
      <c r="H26" s="133" t="s">
        <v>630</v>
      </c>
      <c r="I26" s="258" t="str">
        <f t="shared" si="0"/>
        <v>2,430~2,450</v>
      </c>
      <c r="J26" s="355">
        <v>5</v>
      </c>
      <c r="K26" s="354">
        <v>11.7</v>
      </c>
      <c r="L26" s="263">
        <f t="shared" si="1"/>
        <v>221.04444444444442</v>
      </c>
      <c r="M26" s="262">
        <f t="shared" si="2"/>
        <v>8.1999999999999993</v>
      </c>
      <c r="N26" s="261">
        <f t="shared" si="3"/>
        <v>11.7</v>
      </c>
      <c r="O26" s="260" t="str">
        <f t="shared" si="4"/>
        <v>15.1~15.4</v>
      </c>
      <c r="P26" s="134" t="s">
        <v>629</v>
      </c>
      <c r="Q26" s="133" t="s">
        <v>628</v>
      </c>
      <c r="R26" s="134" t="s">
        <v>154</v>
      </c>
      <c r="S26" s="135"/>
      <c r="T26" s="257"/>
      <c r="U26" s="256">
        <f t="shared" si="5"/>
        <v>142</v>
      </c>
      <c r="V26" s="255">
        <f t="shared" si="6"/>
        <v>100</v>
      </c>
      <c r="W26" s="255" t="str">
        <f t="shared" si="7"/>
        <v>75~77</v>
      </c>
      <c r="X26" s="254" t="str">
        <f t="shared" si="8"/>
        <v>★2.5</v>
      </c>
      <c r="Z26" s="290">
        <v>2430</v>
      </c>
      <c r="AA26" s="290">
        <v>2450</v>
      </c>
      <c r="AB26" s="252">
        <f t="shared" si="9"/>
        <v>15.4</v>
      </c>
      <c r="AC26" s="63">
        <f t="shared" si="10"/>
        <v>75</v>
      </c>
      <c r="AD26" s="63" t="str">
        <f t="shared" si="11"/>
        <v>★2.5</v>
      </c>
      <c r="AE26" s="252">
        <f t="shared" si="12"/>
        <v>15.1</v>
      </c>
      <c r="AF26" s="63">
        <f t="shared" si="13"/>
        <v>77</v>
      </c>
      <c r="AG26" s="63" t="str">
        <f t="shared" si="14"/>
        <v>★2.5</v>
      </c>
    </row>
    <row r="27" spans="1:33" ht="24" customHeight="1">
      <c r="A27" s="348"/>
      <c r="B27" s="356"/>
      <c r="C27" s="346" t="s">
        <v>671</v>
      </c>
      <c r="D27" s="135" t="s">
        <v>670</v>
      </c>
      <c r="E27" s="92" t="s">
        <v>669</v>
      </c>
      <c r="F27" s="133" t="s">
        <v>642</v>
      </c>
      <c r="G27" s="134">
        <v>2.988</v>
      </c>
      <c r="H27" s="133" t="s">
        <v>630</v>
      </c>
      <c r="I27" s="258" t="str">
        <f t="shared" si="0"/>
        <v>2,460~2,480</v>
      </c>
      <c r="J27" s="355">
        <v>7</v>
      </c>
      <c r="K27" s="354">
        <v>12.4</v>
      </c>
      <c r="L27" s="263">
        <f t="shared" si="1"/>
        <v>208.56612903225806</v>
      </c>
      <c r="M27" s="262">
        <f t="shared" si="2"/>
        <v>8.1999999999999993</v>
      </c>
      <c r="N27" s="261">
        <f t="shared" si="3"/>
        <v>11.7</v>
      </c>
      <c r="O27" s="260" t="str">
        <f t="shared" si="4"/>
        <v>14.7~15.0</v>
      </c>
      <c r="P27" s="134" t="s">
        <v>641</v>
      </c>
      <c r="Q27" s="133" t="s">
        <v>628</v>
      </c>
      <c r="R27" s="134" t="s">
        <v>154</v>
      </c>
      <c r="S27" s="135"/>
      <c r="T27" s="257"/>
      <c r="U27" s="256">
        <f t="shared" si="5"/>
        <v>151</v>
      </c>
      <c r="V27" s="255">
        <f t="shared" si="6"/>
        <v>105</v>
      </c>
      <c r="W27" s="255" t="str">
        <f t="shared" si="7"/>
        <v>82~84</v>
      </c>
      <c r="X27" s="254" t="str">
        <f t="shared" si="8"/>
        <v>★3.0</v>
      </c>
      <c r="Z27" s="290">
        <v>2460</v>
      </c>
      <c r="AA27" s="290">
        <v>2480</v>
      </c>
      <c r="AB27" s="252">
        <f t="shared" si="9"/>
        <v>15</v>
      </c>
      <c r="AC27" s="63">
        <f t="shared" si="10"/>
        <v>82</v>
      </c>
      <c r="AD27" s="63" t="str">
        <f t="shared" si="11"/>
        <v>★3.0</v>
      </c>
      <c r="AE27" s="252">
        <f t="shared" si="12"/>
        <v>14.7</v>
      </c>
      <c r="AF27" s="63">
        <f t="shared" si="13"/>
        <v>84</v>
      </c>
      <c r="AG27" s="63" t="str">
        <f t="shared" si="14"/>
        <v>★3.0</v>
      </c>
    </row>
    <row r="28" spans="1:33" ht="24" customHeight="1">
      <c r="A28" s="348"/>
      <c r="B28" s="356"/>
      <c r="C28" s="346"/>
      <c r="D28" s="135" t="s">
        <v>668</v>
      </c>
      <c r="E28" s="92" t="s">
        <v>509</v>
      </c>
      <c r="F28" s="133" t="s">
        <v>642</v>
      </c>
      <c r="G28" s="134">
        <v>2.988</v>
      </c>
      <c r="H28" s="133" t="s">
        <v>630</v>
      </c>
      <c r="I28" s="258" t="str">
        <f t="shared" si="0"/>
        <v>2,540</v>
      </c>
      <c r="J28" s="355">
        <v>7</v>
      </c>
      <c r="K28" s="354">
        <v>12.4</v>
      </c>
      <c r="L28" s="263">
        <f t="shared" si="1"/>
        <v>208.56612903225806</v>
      </c>
      <c r="M28" s="262">
        <f t="shared" si="2"/>
        <v>8.1999999999999993</v>
      </c>
      <c r="N28" s="261">
        <f t="shared" si="3"/>
        <v>11.7</v>
      </c>
      <c r="O28" s="260" t="str">
        <f t="shared" si="4"/>
        <v>13.9</v>
      </c>
      <c r="P28" s="134" t="s">
        <v>641</v>
      </c>
      <c r="Q28" s="133" t="s">
        <v>628</v>
      </c>
      <c r="R28" s="134" t="s">
        <v>154</v>
      </c>
      <c r="S28" s="135"/>
      <c r="T28" s="257"/>
      <c r="U28" s="256">
        <f t="shared" si="5"/>
        <v>151</v>
      </c>
      <c r="V28" s="255">
        <f t="shared" si="6"/>
        <v>105</v>
      </c>
      <c r="W28" s="255">
        <f t="shared" si="7"/>
        <v>89</v>
      </c>
      <c r="X28" s="254" t="str">
        <f t="shared" si="8"/>
        <v>★3.5</v>
      </c>
      <c r="Z28" s="290">
        <v>2540</v>
      </c>
      <c r="AA28" s="290">
        <v>2540</v>
      </c>
      <c r="AB28" s="252">
        <f t="shared" si="9"/>
        <v>13.9</v>
      </c>
      <c r="AC28" s="63">
        <f t="shared" si="10"/>
        <v>89</v>
      </c>
      <c r="AD28" s="63" t="str">
        <f t="shared" si="11"/>
        <v>★3.5</v>
      </c>
      <c r="AE28" s="252">
        <f t="shared" si="12"/>
        <v>13.9</v>
      </c>
      <c r="AF28" s="63">
        <f t="shared" si="13"/>
        <v>89</v>
      </c>
      <c r="AG28" s="63" t="str">
        <f t="shared" si="14"/>
        <v>★3.5</v>
      </c>
    </row>
    <row r="29" spans="1:33" ht="24" customHeight="1">
      <c r="A29" s="348"/>
      <c r="B29" s="356"/>
      <c r="C29" s="346"/>
      <c r="D29" s="135" t="s">
        <v>668</v>
      </c>
      <c r="E29" s="92" t="s">
        <v>667</v>
      </c>
      <c r="F29" s="133" t="s">
        <v>642</v>
      </c>
      <c r="G29" s="134">
        <v>2.988</v>
      </c>
      <c r="H29" s="133" t="s">
        <v>630</v>
      </c>
      <c r="I29" s="258" t="str">
        <f t="shared" si="0"/>
        <v>2,560</v>
      </c>
      <c r="J29" s="355">
        <v>7</v>
      </c>
      <c r="K29" s="354">
        <v>12.4</v>
      </c>
      <c r="L29" s="263">
        <f t="shared" si="1"/>
        <v>208.56612903225806</v>
      </c>
      <c r="M29" s="262">
        <f t="shared" si="2"/>
        <v>8.1999999999999993</v>
      </c>
      <c r="N29" s="261">
        <f t="shared" si="3"/>
        <v>11.7</v>
      </c>
      <c r="O29" s="260" t="str">
        <f t="shared" si="4"/>
        <v>13.6</v>
      </c>
      <c r="P29" s="134" t="s">
        <v>641</v>
      </c>
      <c r="Q29" s="133" t="s">
        <v>628</v>
      </c>
      <c r="R29" s="134" t="s">
        <v>154</v>
      </c>
      <c r="S29" s="135"/>
      <c r="T29" s="257"/>
      <c r="U29" s="256">
        <f t="shared" si="5"/>
        <v>151</v>
      </c>
      <c r="V29" s="255">
        <f t="shared" si="6"/>
        <v>105</v>
      </c>
      <c r="W29" s="255">
        <f t="shared" si="7"/>
        <v>91</v>
      </c>
      <c r="X29" s="254" t="str">
        <f t="shared" si="8"/>
        <v>★4.0</v>
      </c>
      <c r="Z29" s="290">
        <v>2560</v>
      </c>
      <c r="AA29" s="290">
        <v>2560</v>
      </c>
      <c r="AB29" s="252">
        <f t="shared" si="9"/>
        <v>13.6</v>
      </c>
      <c r="AC29" s="63">
        <f t="shared" si="10"/>
        <v>91</v>
      </c>
      <c r="AD29" s="63" t="str">
        <f t="shared" si="11"/>
        <v>★4.0</v>
      </c>
      <c r="AE29" s="252">
        <f t="shared" si="12"/>
        <v>13.6</v>
      </c>
      <c r="AF29" s="63">
        <f t="shared" si="13"/>
        <v>91</v>
      </c>
      <c r="AG29" s="63" t="str">
        <f t="shared" si="14"/>
        <v>★4.0</v>
      </c>
    </row>
    <row r="30" spans="1:33" ht="24" customHeight="1">
      <c r="A30" s="348"/>
      <c r="B30" s="358"/>
      <c r="C30" s="357" t="s">
        <v>666</v>
      </c>
      <c r="D30" s="135" t="s">
        <v>665</v>
      </c>
      <c r="E30" s="92" t="s">
        <v>419</v>
      </c>
      <c r="F30" s="133" t="s">
        <v>642</v>
      </c>
      <c r="G30" s="134">
        <v>2.988</v>
      </c>
      <c r="H30" s="133" t="s">
        <v>630</v>
      </c>
      <c r="I30" s="258" t="str">
        <f t="shared" si="0"/>
        <v>2,380~2,400</v>
      </c>
      <c r="J30" s="355">
        <v>5</v>
      </c>
      <c r="K30" s="354">
        <v>12.7</v>
      </c>
      <c r="L30" s="263">
        <f t="shared" si="1"/>
        <v>203.63937007874014</v>
      </c>
      <c r="M30" s="262">
        <f t="shared" si="2"/>
        <v>8.1999999999999993</v>
      </c>
      <c r="N30" s="261">
        <f t="shared" si="3"/>
        <v>11.7</v>
      </c>
      <c r="O30" s="260" t="str">
        <f t="shared" si="4"/>
        <v>15.9~16.1</v>
      </c>
      <c r="P30" s="134" t="s">
        <v>641</v>
      </c>
      <c r="Q30" s="133" t="s">
        <v>628</v>
      </c>
      <c r="R30" s="134" t="s">
        <v>154</v>
      </c>
      <c r="S30" s="135"/>
      <c r="T30" s="257"/>
      <c r="U30" s="256">
        <f t="shared" si="5"/>
        <v>154</v>
      </c>
      <c r="V30" s="255">
        <f t="shared" si="6"/>
        <v>108</v>
      </c>
      <c r="W30" s="255" t="str">
        <f t="shared" si="7"/>
        <v>78~79</v>
      </c>
      <c r="X30" s="254" t="str">
        <f t="shared" si="8"/>
        <v>★2.5</v>
      </c>
      <c r="Z30" s="290">
        <v>2380</v>
      </c>
      <c r="AA30" s="290">
        <v>2400</v>
      </c>
      <c r="AB30" s="252">
        <f t="shared" si="9"/>
        <v>16.100000000000001</v>
      </c>
      <c r="AC30" s="63">
        <f t="shared" si="10"/>
        <v>78</v>
      </c>
      <c r="AD30" s="63" t="str">
        <f t="shared" si="11"/>
        <v>★2.5</v>
      </c>
      <c r="AE30" s="252">
        <f t="shared" si="12"/>
        <v>15.9</v>
      </c>
      <c r="AF30" s="63">
        <f t="shared" si="13"/>
        <v>79</v>
      </c>
      <c r="AG30" s="63" t="str">
        <f t="shared" si="14"/>
        <v>★2.5</v>
      </c>
    </row>
    <row r="31" spans="1:33" ht="24" customHeight="1">
      <c r="A31" s="348"/>
      <c r="B31" s="356"/>
      <c r="C31" s="346"/>
      <c r="D31" s="135" t="s">
        <v>663</v>
      </c>
      <c r="E31" s="92" t="s">
        <v>664</v>
      </c>
      <c r="F31" s="133" t="s">
        <v>642</v>
      </c>
      <c r="G31" s="134">
        <v>2.988</v>
      </c>
      <c r="H31" s="133" t="s">
        <v>630</v>
      </c>
      <c r="I31" s="258" t="str">
        <f t="shared" si="0"/>
        <v>2,460</v>
      </c>
      <c r="J31" s="355">
        <v>5</v>
      </c>
      <c r="K31" s="354">
        <v>12.7</v>
      </c>
      <c r="L31" s="263">
        <f t="shared" si="1"/>
        <v>203.63937007874014</v>
      </c>
      <c r="M31" s="262">
        <f t="shared" si="2"/>
        <v>8.1999999999999993</v>
      </c>
      <c r="N31" s="261">
        <f t="shared" si="3"/>
        <v>11.7</v>
      </c>
      <c r="O31" s="260" t="str">
        <f t="shared" si="4"/>
        <v>15.0</v>
      </c>
      <c r="P31" s="134" t="s">
        <v>641</v>
      </c>
      <c r="Q31" s="133" t="s">
        <v>628</v>
      </c>
      <c r="R31" s="134" t="s">
        <v>154</v>
      </c>
      <c r="S31" s="135"/>
      <c r="T31" s="257"/>
      <c r="U31" s="256">
        <f t="shared" si="5"/>
        <v>154</v>
      </c>
      <c r="V31" s="255">
        <f t="shared" si="6"/>
        <v>108</v>
      </c>
      <c r="W31" s="255">
        <f t="shared" si="7"/>
        <v>84</v>
      </c>
      <c r="X31" s="254" t="str">
        <f t="shared" si="8"/>
        <v>★3.0</v>
      </c>
      <c r="Z31" s="290">
        <v>2460</v>
      </c>
      <c r="AA31" s="290">
        <v>2460</v>
      </c>
      <c r="AB31" s="252">
        <f t="shared" si="9"/>
        <v>15</v>
      </c>
      <c r="AC31" s="63">
        <f t="shared" si="10"/>
        <v>84</v>
      </c>
      <c r="AD31" s="63" t="str">
        <f t="shared" si="11"/>
        <v>★3.0</v>
      </c>
      <c r="AE31" s="252">
        <f t="shared" si="12"/>
        <v>15</v>
      </c>
      <c r="AF31" s="63">
        <f t="shared" si="13"/>
        <v>84</v>
      </c>
      <c r="AG31" s="63" t="str">
        <f t="shared" si="14"/>
        <v>★3.0</v>
      </c>
    </row>
    <row r="32" spans="1:33" ht="24" customHeight="1">
      <c r="A32" s="348"/>
      <c r="B32" s="356"/>
      <c r="C32" s="346"/>
      <c r="D32" s="135" t="s">
        <v>663</v>
      </c>
      <c r="E32" s="92" t="s">
        <v>612</v>
      </c>
      <c r="F32" s="133" t="s">
        <v>642</v>
      </c>
      <c r="G32" s="134">
        <v>2.988</v>
      </c>
      <c r="H32" s="133" t="s">
        <v>630</v>
      </c>
      <c r="I32" s="258" t="str">
        <f t="shared" si="0"/>
        <v>2,480</v>
      </c>
      <c r="J32" s="355">
        <v>5</v>
      </c>
      <c r="K32" s="354">
        <v>12.7</v>
      </c>
      <c r="L32" s="263">
        <f t="shared" si="1"/>
        <v>203.63937007874014</v>
      </c>
      <c r="M32" s="262">
        <f t="shared" si="2"/>
        <v>8.1999999999999993</v>
      </c>
      <c r="N32" s="261">
        <f t="shared" si="3"/>
        <v>11.7</v>
      </c>
      <c r="O32" s="260" t="str">
        <f t="shared" si="4"/>
        <v>14.7</v>
      </c>
      <c r="P32" s="134" t="s">
        <v>641</v>
      </c>
      <c r="Q32" s="133" t="s">
        <v>628</v>
      </c>
      <c r="R32" s="134" t="s">
        <v>154</v>
      </c>
      <c r="S32" s="135"/>
      <c r="T32" s="257"/>
      <c r="U32" s="256">
        <f t="shared" si="5"/>
        <v>154</v>
      </c>
      <c r="V32" s="255">
        <f t="shared" si="6"/>
        <v>108</v>
      </c>
      <c r="W32" s="255">
        <f t="shared" si="7"/>
        <v>86</v>
      </c>
      <c r="X32" s="254" t="str">
        <f t="shared" si="8"/>
        <v>★3.5</v>
      </c>
      <c r="Z32" s="290">
        <v>2480</v>
      </c>
      <c r="AA32" s="290">
        <v>2480</v>
      </c>
      <c r="AB32" s="252">
        <f t="shared" si="9"/>
        <v>14.7</v>
      </c>
      <c r="AC32" s="63">
        <f t="shared" si="10"/>
        <v>86</v>
      </c>
      <c r="AD32" s="63" t="str">
        <f t="shared" si="11"/>
        <v>★3.5</v>
      </c>
      <c r="AE32" s="252">
        <f t="shared" si="12"/>
        <v>14.7</v>
      </c>
      <c r="AF32" s="63">
        <f t="shared" si="13"/>
        <v>86</v>
      </c>
      <c r="AG32" s="63" t="str">
        <f t="shared" si="14"/>
        <v>★3.5</v>
      </c>
    </row>
    <row r="33" spans="1:33" ht="24" customHeight="1">
      <c r="A33" s="348"/>
      <c r="B33" s="358"/>
      <c r="C33" s="357" t="s">
        <v>662</v>
      </c>
      <c r="D33" s="135" t="s">
        <v>661</v>
      </c>
      <c r="E33" s="92" t="s">
        <v>660</v>
      </c>
      <c r="F33" s="133">
        <v>656</v>
      </c>
      <c r="G33" s="134">
        <v>2.9239999999999999</v>
      </c>
      <c r="H33" s="133" t="s">
        <v>630</v>
      </c>
      <c r="I33" s="258" t="str">
        <f t="shared" si="0"/>
        <v>2,540~2,570</v>
      </c>
      <c r="J33" s="355">
        <v>7</v>
      </c>
      <c r="K33" s="354">
        <v>11.3</v>
      </c>
      <c r="L33" s="263">
        <f t="shared" si="1"/>
        <v>228.86902654867257</v>
      </c>
      <c r="M33" s="262">
        <f t="shared" si="2"/>
        <v>8.1999999999999993</v>
      </c>
      <c r="N33" s="261">
        <f t="shared" si="3"/>
        <v>11.7</v>
      </c>
      <c r="O33" s="260" t="str">
        <f t="shared" si="4"/>
        <v>13.4~13.9</v>
      </c>
      <c r="P33" s="134" t="s">
        <v>629</v>
      </c>
      <c r="Q33" s="133" t="s">
        <v>628</v>
      </c>
      <c r="R33" s="134" t="s">
        <v>154</v>
      </c>
      <c r="S33" s="135"/>
      <c r="T33" s="257"/>
      <c r="U33" s="256">
        <f t="shared" si="5"/>
        <v>137</v>
      </c>
      <c r="V33" s="255">
        <f t="shared" si="6"/>
        <v>96</v>
      </c>
      <c r="W33" s="255" t="str">
        <f t="shared" si="7"/>
        <v>81~84</v>
      </c>
      <c r="X33" s="254" t="str">
        <f t="shared" si="8"/>
        <v>★3.0</v>
      </c>
      <c r="Z33" s="290">
        <v>2540</v>
      </c>
      <c r="AA33" s="290">
        <v>2570</v>
      </c>
      <c r="AB33" s="252">
        <f t="shared" si="9"/>
        <v>13.9</v>
      </c>
      <c r="AC33" s="63">
        <f t="shared" si="10"/>
        <v>81</v>
      </c>
      <c r="AD33" s="63" t="str">
        <f t="shared" si="11"/>
        <v>★3.0</v>
      </c>
      <c r="AE33" s="252">
        <f t="shared" si="12"/>
        <v>13.4</v>
      </c>
      <c r="AF33" s="63">
        <f t="shared" si="13"/>
        <v>84</v>
      </c>
      <c r="AG33" s="63" t="str">
        <f t="shared" si="14"/>
        <v>★3.0</v>
      </c>
    </row>
    <row r="34" spans="1:33" ht="24" customHeight="1">
      <c r="A34" s="348"/>
      <c r="B34" s="320"/>
      <c r="C34" s="343"/>
      <c r="D34" s="135" t="s">
        <v>659</v>
      </c>
      <c r="E34" s="92" t="s">
        <v>658</v>
      </c>
      <c r="F34" s="133">
        <v>656</v>
      </c>
      <c r="G34" s="134">
        <v>2.9239999999999999</v>
      </c>
      <c r="H34" s="133" t="s">
        <v>630</v>
      </c>
      <c r="I34" s="258" t="str">
        <f t="shared" si="0"/>
        <v>2,590</v>
      </c>
      <c r="J34" s="355">
        <v>7</v>
      </c>
      <c r="K34" s="354">
        <v>11.3</v>
      </c>
      <c r="L34" s="263">
        <f t="shared" si="1"/>
        <v>228.86902654867257</v>
      </c>
      <c r="M34" s="262">
        <f t="shared" si="2"/>
        <v>8.1999999999999993</v>
      </c>
      <c r="N34" s="261">
        <f t="shared" si="3"/>
        <v>11.7</v>
      </c>
      <c r="O34" s="260" t="str">
        <f t="shared" si="4"/>
        <v>13.1</v>
      </c>
      <c r="P34" s="134" t="s">
        <v>629</v>
      </c>
      <c r="Q34" s="133" t="s">
        <v>628</v>
      </c>
      <c r="R34" s="134" t="s">
        <v>154</v>
      </c>
      <c r="S34" s="135"/>
      <c r="T34" s="257"/>
      <c r="U34" s="256">
        <f t="shared" si="5"/>
        <v>137</v>
      </c>
      <c r="V34" s="255">
        <f t="shared" si="6"/>
        <v>96</v>
      </c>
      <c r="W34" s="255">
        <f t="shared" si="7"/>
        <v>86</v>
      </c>
      <c r="X34" s="254" t="str">
        <f t="shared" si="8"/>
        <v>★3.5</v>
      </c>
      <c r="Z34" s="290">
        <v>2590</v>
      </c>
      <c r="AA34" s="290">
        <v>2590</v>
      </c>
      <c r="AB34" s="252">
        <f t="shared" si="9"/>
        <v>13.1</v>
      </c>
      <c r="AC34" s="63">
        <f t="shared" si="10"/>
        <v>86</v>
      </c>
      <c r="AD34" s="63" t="str">
        <f t="shared" si="11"/>
        <v>★3.5</v>
      </c>
      <c r="AE34" s="252">
        <f t="shared" si="12"/>
        <v>13.1</v>
      </c>
      <c r="AF34" s="63">
        <f t="shared" si="13"/>
        <v>86</v>
      </c>
      <c r="AG34" s="63" t="str">
        <f t="shared" si="14"/>
        <v>★3.5</v>
      </c>
    </row>
    <row r="35" spans="1:33" ht="24" customHeight="1">
      <c r="A35" s="348"/>
      <c r="B35" s="356"/>
      <c r="C35" s="346" t="s">
        <v>657</v>
      </c>
      <c r="D35" s="135" t="s">
        <v>656</v>
      </c>
      <c r="E35" s="92" t="s">
        <v>655</v>
      </c>
      <c r="F35" s="133" t="s">
        <v>642</v>
      </c>
      <c r="G35" s="134">
        <v>2.988</v>
      </c>
      <c r="H35" s="133" t="s">
        <v>630</v>
      </c>
      <c r="I35" s="258" t="str">
        <f t="shared" si="0"/>
        <v>2,590~2,610</v>
      </c>
      <c r="J35" s="355">
        <v>7</v>
      </c>
      <c r="K35" s="354">
        <v>12</v>
      </c>
      <c r="L35" s="263">
        <f t="shared" si="1"/>
        <v>215.51833333333332</v>
      </c>
      <c r="M35" s="262">
        <f t="shared" si="2"/>
        <v>8.1999999999999993</v>
      </c>
      <c r="N35" s="261">
        <f t="shared" si="3"/>
        <v>11.7</v>
      </c>
      <c r="O35" s="260" t="str">
        <f t="shared" si="4"/>
        <v>12.8~13.1</v>
      </c>
      <c r="P35" s="134" t="s">
        <v>641</v>
      </c>
      <c r="Q35" s="133" t="s">
        <v>628</v>
      </c>
      <c r="R35" s="134" t="s">
        <v>154</v>
      </c>
      <c r="S35" s="135"/>
      <c r="T35" s="257"/>
      <c r="U35" s="256">
        <f t="shared" si="5"/>
        <v>146</v>
      </c>
      <c r="V35" s="255">
        <f t="shared" si="6"/>
        <v>102</v>
      </c>
      <c r="W35" s="255" t="str">
        <f t="shared" si="7"/>
        <v>91~93</v>
      </c>
      <c r="X35" s="254" t="str">
        <f t="shared" si="8"/>
        <v>★4.0</v>
      </c>
      <c r="Z35" s="290">
        <v>2590</v>
      </c>
      <c r="AA35" s="290">
        <v>2610</v>
      </c>
      <c r="AB35" s="252">
        <f t="shared" si="9"/>
        <v>13.1</v>
      </c>
      <c r="AC35" s="63">
        <f t="shared" si="10"/>
        <v>91</v>
      </c>
      <c r="AD35" s="63" t="str">
        <f t="shared" si="11"/>
        <v>★4.0</v>
      </c>
      <c r="AE35" s="252">
        <f t="shared" si="12"/>
        <v>12.799999999999999</v>
      </c>
      <c r="AF35" s="63">
        <f t="shared" si="13"/>
        <v>93</v>
      </c>
      <c r="AG35" s="63" t="str">
        <f t="shared" si="14"/>
        <v>★4.0</v>
      </c>
    </row>
    <row r="36" spans="1:33" ht="24" customHeight="1">
      <c r="A36" s="348"/>
      <c r="B36" s="356"/>
      <c r="C36" s="346"/>
      <c r="D36" s="135" t="s">
        <v>653</v>
      </c>
      <c r="E36" s="92" t="s">
        <v>654</v>
      </c>
      <c r="F36" s="133" t="s">
        <v>642</v>
      </c>
      <c r="G36" s="134">
        <v>2.988</v>
      </c>
      <c r="H36" s="133" t="s">
        <v>630</v>
      </c>
      <c r="I36" s="258" t="str">
        <f t="shared" si="0"/>
        <v>2,630</v>
      </c>
      <c r="J36" s="355">
        <v>7</v>
      </c>
      <c r="K36" s="354">
        <v>12</v>
      </c>
      <c r="L36" s="263">
        <f t="shared" si="1"/>
        <v>215.51833333333332</v>
      </c>
      <c r="M36" s="262">
        <f t="shared" si="2"/>
        <v>8.1999999999999993</v>
      </c>
      <c r="N36" s="261">
        <f t="shared" si="3"/>
        <v>11.7</v>
      </c>
      <c r="O36" s="260" t="str">
        <f t="shared" si="4"/>
        <v>12.5</v>
      </c>
      <c r="P36" s="134" t="s">
        <v>641</v>
      </c>
      <c r="Q36" s="133" t="s">
        <v>628</v>
      </c>
      <c r="R36" s="134" t="s">
        <v>154</v>
      </c>
      <c r="S36" s="135"/>
      <c r="T36" s="257"/>
      <c r="U36" s="256">
        <f t="shared" si="5"/>
        <v>146</v>
      </c>
      <c r="V36" s="255">
        <f t="shared" si="6"/>
        <v>102</v>
      </c>
      <c r="W36" s="255">
        <f t="shared" si="7"/>
        <v>96</v>
      </c>
      <c r="X36" s="254" t="str">
        <f t="shared" si="8"/>
        <v>★4.5</v>
      </c>
      <c r="Z36" s="290">
        <v>2630</v>
      </c>
      <c r="AA36" s="290">
        <v>2630</v>
      </c>
      <c r="AB36" s="252">
        <f t="shared" si="9"/>
        <v>12.5</v>
      </c>
      <c r="AC36" s="63">
        <f t="shared" si="10"/>
        <v>96</v>
      </c>
      <c r="AD36" s="63" t="str">
        <f t="shared" si="11"/>
        <v>★4.5</v>
      </c>
      <c r="AE36" s="252">
        <f t="shared" si="12"/>
        <v>12.5</v>
      </c>
      <c r="AF36" s="63">
        <f t="shared" si="13"/>
        <v>96</v>
      </c>
      <c r="AG36" s="63" t="str">
        <f t="shared" si="14"/>
        <v>★4.5</v>
      </c>
    </row>
    <row r="37" spans="1:33" ht="24" customHeight="1">
      <c r="A37" s="348"/>
      <c r="B37" s="356"/>
      <c r="C37" s="346"/>
      <c r="D37" s="135" t="s">
        <v>653</v>
      </c>
      <c r="E37" s="92" t="s">
        <v>652</v>
      </c>
      <c r="F37" s="133" t="s">
        <v>642</v>
      </c>
      <c r="G37" s="134">
        <v>2.988</v>
      </c>
      <c r="H37" s="133" t="s">
        <v>630</v>
      </c>
      <c r="I37" s="258" t="str">
        <f t="shared" si="0"/>
        <v>2,660~2,700</v>
      </c>
      <c r="J37" s="355">
        <v>7</v>
      </c>
      <c r="K37" s="354">
        <v>12</v>
      </c>
      <c r="L37" s="263">
        <f t="shared" si="1"/>
        <v>215.51833333333332</v>
      </c>
      <c r="M37" s="262">
        <f t="shared" si="2"/>
        <v>8.1999999999999993</v>
      </c>
      <c r="N37" s="261">
        <f t="shared" si="3"/>
        <v>11.7</v>
      </c>
      <c r="O37" s="260" t="str">
        <f t="shared" si="4"/>
        <v>11.4~12.0</v>
      </c>
      <c r="P37" s="134" t="s">
        <v>641</v>
      </c>
      <c r="Q37" s="133" t="s">
        <v>628</v>
      </c>
      <c r="R37" s="134" t="s">
        <v>154</v>
      </c>
      <c r="S37" s="135"/>
      <c r="T37" s="257"/>
      <c r="U37" s="256">
        <f t="shared" si="5"/>
        <v>146</v>
      </c>
      <c r="V37" s="255">
        <f t="shared" si="6"/>
        <v>102</v>
      </c>
      <c r="W37" s="255" t="str">
        <f t="shared" si="7"/>
        <v>100~105</v>
      </c>
      <c r="X37" s="254" t="str">
        <f t="shared" si="8"/>
        <v>★5.0</v>
      </c>
      <c r="Z37" s="290">
        <v>2660</v>
      </c>
      <c r="AA37" s="290">
        <v>2700</v>
      </c>
      <c r="AB37" s="252">
        <f t="shared" si="9"/>
        <v>12</v>
      </c>
      <c r="AC37" s="63">
        <f t="shared" si="10"/>
        <v>100</v>
      </c>
      <c r="AD37" s="63" t="str">
        <f t="shared" si="11"/>
        <v>★5.0</v>
      </c>
      <c r="AE37" s="252">
        <f t="shared" si="12"/>
        <v>11.4</v>
      </c>
      <c r="AF37" s="63">
        <f t="shared" si="13"/>
        <v>105</v>
      </c>
      <c r="AG37" s="63" t="str">
        <f t="shared" si="14"/>
        <v>★5.5</v>
      </c>
    </row>
    <row r="38" spans="1:33" ht="24" customHeight="1">
      <c r="A38" s="348"/>
      <c r="B38" s="358"/>
      <c r="C38" s="357" t="s">
        <v>651</v>
      </c>
      <c r="D38" s="135" t="s">
        <v>650</v>
      </c>
      <c r="E38" s="92" t="s">
        <v>649</v>
      </c>
      <c r="F38" s="133" t="s">
        <v>642</v>
      </c>
      <c r="G38" s="134">
        <v>2.988</v>
      </c>
      <c r="H38" s="133" t="s">
        <v>630</v>
      </c>
      <c r="I38" s="258" t="str">
        <f t="shared" si="0"/>
        <v>2,280~2,330</v>
      </c>
      <c r="J38" s="355">
        <v>5</v>
      </c>
      <c r="K38" s="354">
        <v>13.5</v>
      </c>
      <c r="L38" s="263">
        <f t="shared" si="1"/>
        <v>191.57185185185185</v>
      </c>
      <c r="M38" s="262">
        <f t="shared" si="2"/>
        <v>8.1999999999999993</v>
      </c>
      <c r="N38" s="261">
        <f t="shared" si="3"/>
        <v>11.7</v>
      </c>
      <c r="O38" s="260" t="str">
        <f t="shared" si="4"/>
        <v>16.9~17.5</v>
      </c>
      <c r="P38" s="134" t="s">
        <v>641</v>
      </c>
      <c r="Q38" s="133" t="s">
        <v>628</v>
      </c>
      <c r="R38" s="134" t="s">
        <v>154</v>
      </c>
      <c r="S38" s="135"/>
      <c r="T38" s="257"/>
      <c r="U38" s="256">
        <f t="shared" si="5"/>
        <v>164</v>
      </c>
      <c r="V38" s="255">
        <f t="shared" si="6"/>
        <v>115</v>
      </c>
      <c r="W38" s="255" t="str">
        <f t="shared" si="7"/>
        <v>77~79</v>
      </c>
      <c r="X38" s="254" t="str">
        <f t="shared" si="8"/>
        <v>★2.5</v>
      </c>
      <c r="Z38" s="290">
        <v>2280</v>
      </c>
      <c r="AA38" s="290">
        <v>2330</v>
      </c>
      <c r="AB38" s="252">
        <f t="shared" si="9"/>
        <v>17.5</v>
      </c>
      <c r="AC38" s="63">
        <f t="shared" si="10"/>
        <v>77</v>
      </c>
      <c r="AD38" s="63" t="str">
        <f t="shared" si="11"/>
        <v>★2.5</v>
      </c>
      <c r="AE38" s="252">
        <f t="shared" si="12"/>
        <v>16.900000000000002</v>
      </c>
      <c r="AF38" s="63">
        <f t="shared" si="13"/>
        <v>79</v>
      </c>
      <c r="AG38" s="63" t="str">
        <f t="shared" si="14"/>
        <v>★2.5</v>
      </c>
    </row>
    <row r="39" spans="1:33" ht="24" customHeight="1">
      <c r="A39" s="348"/>
      <c r="B39" s="356"/>
      <c r="C39" s="346"/>
      <c r="D39" s="135" t="s">
        <v>644</v>
      </c>
      <c r="E39" s="92" t="s">
        <v>648</v>
      </c>
      <c r="F39" s="133" t="s">
        <v>642</v>
      </c>
      <c r="G39" s="134">
        <v>2.988</v>
      </c>
      <c r="H39" s="133" t="s">
        <v>630</v>
      </c>
      <c r="I39" s="258" t="str">
        <f t="shared" si="0"/>
        <v>2,190</v>
      </c>
      <c r="J39" s="355">
        <v>5</v>
      </c>
      <c r="K39" s="354">
        <v>13.5</v>
      </c>
      <c r="L39" s="263">
        <f t="shared" si="1"/>
        <v>191.57185185185185</v>
      </c>
      <c r="M39" s="262">
        <f t="shared" si="2"/>
        <v>9.6</v>
      </c>
      <c r="N39" s="261">
        <f t="shared" si="3"/>
        <v>13.1</v>
      </c>
      <c r="O39" s="260" t="str">
        <f t="shared" si="4"/>
        <v>18.6</v>
      </c>
      <c r="P39" s="134" t="s">
        <v>641</v>
      </c>
      <c r="Q39" s="133" t="s">
        <v>628</v>
      </c>
      <c r="R39" s="134" t="s">
        <v>154</v>
      </c>
      <c r="S39" s="135"/>
      <c r="T39" s="257"/>
      <c r="U39" s="256">
        <f t="shared" si="5"/>
        <v>140</v>
      </c>
      <c r="V39" s="255">
        <f t="shared" si="6"/>
        <v>103</v>
      </c>
      <c r="W39" s="255">
        <f t="shared" si="7"/>
        <v>72</v>
      </c>
      <c r="X39" s="254" t="str">
        <f t="shared" si="8"/>
        <v>★2.0</v>
      </c>
      <c r="Z39" s="290">
        <v>2190</v>
      </c>
      <c r="AA39" s="290">
        <v>2190</v>
      </c>
      <c r="AB39" s="252">
        <f t="shared" si="9"/>
        <v>18.600000000000001</v>
      </c>
      <c r="AC39" s="63">
        <f t="shared" si="10"/>
        <v>72</v>
      </c>
      <c r="AD39" s="63" t="str">
        <f t="shared" si="11"/>
        <v>★2.0</v>
      </c>
      <c r="AE39" s="252">
        <f t="shared" si="12"/>
        <v>18.600000000000001</v>
      </c>
      <c r="AF39" s="63">
        <f t="shared" si="13"/>
        <v>72</v>
      </c>
      <c r="AG39" s="63" t="str">
        <f t="shared" si="14"/>
        <v>★2.0</v>
      </c>
    </row>
    <row r="40" spans="1:33" ht="24" customHeight="1">
      <c r="A40" s="348"/>
      <c r="B40" s="356"/>
      <c r="C40" s="346"/>
      <c r="D40" s="135" t="s">
        <v>644</v>
      </c>
      <c r="E40" s="92" t="s">
        <v>647</v>
      </c>
      <c r="F40" s="133" t="s">
        <v>642</v>
      </c>
      <c r="G40" s="134">
        <v>2.988</v>
      </c>
      <c r="H40" s="133" t="s">
        <v>630</v>
      </c>
      <c r="I40" s="258" t="str">
        <f t="shared" si="0"/>
        <v>2,250</v>
      </c>
      <c r="J40" s="355">
        <v>5</v>
      </c>
      <c r="K40" s="354">
        <v>13.5</v>
      </c>
      <c r="L40" s="263">
        <f t="shared" si="1"/>
        <v>191.57185185185185</v>
      </c>
      <c r="M40" s="262">
        <f t="shared" si="2"/>
        <v>9.6</v>
      </c>
      <c r="N40" s="261">
        <f t="shared" si="3"/>
        <v>13.1</v>
      </c>
      <c r="O40" s="260" t="str">
        <f t="shared" si="4"/>
        <v>17.9</v>
      </c>
      <c r="P40" s="134" t="s">
        <v>641</v>
      </c>
      <c r="Q40" s="133" t="s">
        <v>628</v>
      </c>
      <c r="R40" s="134" t="s">
        <v>154</v>
      </c>
      <c r="S40" s="135"/>
      <c r="T40" s="257"/>
      <c r="U40" s="256">
        <f t="shared" si="5"/>
        <v>140</v>
      </c>
      <c r="V40" s="255">
        <f t="shared" si="6"/>
        <v>103</v>
      </c>
      <c r="W40" s="255">
        <f t="shared" si="7"/>
        <v>75</v>
      </c>
      <c r="X40" s="254" t="str">
        <f t="shared" si="8"/>
        <v>★2.5</v>
      </c>
      <c r="Z40" s="290">
        <v>2250</v>
      </c>
      <c r="AA40" s="290">
        <v>2250</v>
      </c>
      <c r="AB40" s="252">
        <f t="shared" si="9"/>
        <v>17.900000000000002</v>
      </c>
      <c r="AC40" s="63">
        <f t="shared" si="10"/>
        <v>75</v>
      </c>
      <c r="AD40" s="63" t="str">
        <f t="shared" si="11"/>
        <v>★2.5</v>
      </c>
      <c r="AE40" s="252">
        <f t="shared" si="12"/>
        <v>17.900000000000002</v>
      </c>
      <c r="AF40" s="63">
        <f t="shared" si="13"/>
        <v>75</v>
      </c>
      <c r="AG40" s="63" t="str">
        <f t="shared" si="14"/>
        <v>★2.5</v>
      </c>
    </row>
    <row r="41" spans="1:33" ht="24" customHeight="1">
      <c r="A41" s="348"/>
      <c r="B41" s="356"/>
      <c r="C41" s="346"/>
      <c r="D41" s="135" t="s">
        <v>644</v>
      </c>
      <c r="E41" s="92" t="s">
        <v>646</v>
      </c>
      <c r="F41" s="133" t="s">
        <v>642</v>
      </c>
      <c r="G41" s="134">
        <v>2.988</v>
      </c>
      <c r="H41" s="133" t="s">
        <v>630</v>
      </c>
      <c r="I41" s="258" t="str">
        <f t="shared" si="0"/>
        <v>2,160</v>
      </c>
      <c r="J41" s="355">
        <v>5</v>
      </c>
      <c r="K41" s="354">
        <v>13.7</v>
      </c>
      <c r="L41" s="263">
        <f t="shared" si="1"/>
        <v>188.77518248175184</v>
      </c>
      <c r="M41" s="262">
        <f t="shared" si="2"/>
        <v>9.6</v>
      </c>
      <c r="N41" s="261">
        <f t="shared" si="3"/>
        <v>13.1</v>
      </c>
      <c r="O41" s="260" t="str">
        <f t="shared" si="4"/>
        <v>19.1</v>
      </c>
      <c r="P41" s="134" t="s">
        <v>641</v>
      </c>
      <c r="Q41" s="133" t="s">
        <v>628</v>
      </c>
      <c r="R41" s="134" t="s">
        <v>154</v>
      </c>
      <c r="S41" s="135"/>
      <c r="T41" s="257"/>
      <c r="U41" s="256">
        <f t="shared" si="5"/>
        <v>142</v>
      </c>
      <c r="V41" s="255">
        <f t="shared" si="6"/>
        <v>104</v>
      </c>
      <c r="W41" s="255">
        <f t="shared" si="7"/>
        <v>71</v>
      </c>
      <c r="X41" s="254" t="str">
        <f t="shared" si="8"/>
        <v>★2.0</v>
      </c>
      <c r="Z41" s="290">
        <v>2160</v>
      </c>
      <c r="AA41" s="290">
        <v>2160</v>
      </c>
      <c r="AB41" s="252">
        <f t="shared" si="9"/>
        <v>19.100000000000001</v>
      </c>
      <c r="AC41" s="63">
        <f t="shared" si="10"/>
        <v>71</v>
      </c>
      <c r="AD41" s="63" t="str">
        <f t="shared" si="11"/>
        <v>★2.0</v>
      </c>
      <c r="AE41" s="252">
        <f t="shared" si="12"/>
        <v>19.100000000000001</v>
      </c>
      <c r="AF41" s="63">
        <f t="shared" si="13"/>
        <v>71</v>
      </c>
      <c r="AG41" s="63" t="str">
        <f t="shared" si="14"/>
        <v>★2.0</v>
      </c>
    </row>
    <row r="42" spans="1:33" ht="24" customHeight="1">
      <c r="A42" s="348"/>
      <c r="B42" s="356"/>
      <c r="C42" s="346"/>
      <c r="D42" s="135" t="s">
        <v>644</v>
      </c>
      <c r="E42" s="92" t="s">
        <v>645</v>
      </c>
      <c r="F42" s="133" t="s">
        <v>642</v>
      </c>
      <c r="G42" s="134">
        <v>2.988</v>
      </c>
      <c r="H42" s="133" t="s">
        <v>630</v>
      </c>
      <c r="I42" s="258" t="str">
        <f t="shared" si="0"/>
        <v>2,130~2,220</v>
      </c>
      <c r="J42" s="355">
        <v>5</v>
      </c>
      <c r="K42" s="354">
        <v>13.7</v>
      </c>
      <c r="L42" s="263">
        <f t="shared" si="1"/>
        <v>188.77518248175184</v>
      </c>
      <c r="M42" s="262">
        <f t="shared" si="2"/>
        <v>9.6</v>
      </c>
      <c r="N42" s="261">
        <f t="shared" si="3"/>
        <v>13.1</v>
      </c>
      <c r="O42" s="260" t="str">
        <f t="shared" si="4"/>
        <v>18.3~19.4</v>
      </c>
      <c r="P42" s="134" t="s">
        <v>641</v>
      </c>
      <c r="Q42" s="133" t="s">
        <v>628</v>
      </c>
      <c r="R42" s="134" t="s">
        <v>154</v>
      </c>
      <c r="S42" s="135"/>
      <c r="T42" s="257"/>
      <c r="U42" s="256">
        <f t="shared" si="5"/>
        <v>142</v>
      </c>
      <c r="V42" s="255">
        <f t="shared" si="6"/>
        <v>104</v>
      </c>
      <c r="W42" s="255" t="str">
        <f t="shared" si="7"/>
        <v>70~74</v>
      </c>
      <c r="X42" s="254" t="str">
        <f t="shared" si="8"/>
        <v>★2.0</v>
      </c>
      <c r="Z42" s="290">
        <v>2130</v>
      </c>
      <c r="AA42" s="290">
        <v>2220</v>
      </c>
      <c r="AB42" s="252">
        <f t="shared" si="9"/>
        <v>19.400000000000002</v>
      </c>
      <c r="AC42" s="63">
        <f t="shared" si="10"/>
        <v>70</v>
      </c>
      <c r="AD42" s="63" t="str">
        <f t="shared" si="11"/>
        <v>★2.0</v>
      </c>
      <c r="AE42" s="252">
        <f t="shared" si="12"/>
        <v>18.3</v>
      </c>
      <c r="AF42" s="63">
        <f t="shared" si="13"/>
        <v>74</v>
      </c>
      <c r="AG42" s="63" t="str">
        <f t="shared" si="14"/>
        <v>★2.0</v>
      </c>
    </row>
    <row r="43" spans="1:33" ht="24" customHeight="1">
      <c r="A43" s="348"/>
      <c r="B43" s="356"/>
      <c r="C43" s="346"/>
      <c r="D43" s="135" t="s">
        <v>644</v>
      </c>
      <c r="E43" s="92" t="s">
        <v>643</v>
      </c>
      <c r="F43" s="133" t="s">
        <v>642</v>
      </c>
      <c r="G43" s="134">
        <v>2.988</v>
      </c>
      <c r="H43" s="133" t="s">
        <v>630</v>
      </c>
      <c r="I43" s="258" t="str">
        <f t="shared" si="0"/>
        <v>2,240~2,270</v>
      </c>
      <c r="J43" s="355">
        <v>5</v>
      </c>
      <c r="K43" s="354">
        <v>13.7</v>
      </c>
      <c r="L43" s="263">
        <f t="shared" si="1"/>
        <v>188.77518248175184</v>
      </c>
      <c r="M43" s="262">
        <f t="shared" si="2"/>
        <v>9.6</v>
      </c>
      <c r="N43" s="261">
        <f t="shared" si="3"/>
        <v>13.1</v>
      </c>
      <c r="O43" s="260" t="str">
        <f t="shared" si="4"/>
        <v>17.6~18.0</v>
      </c>
      <c r="P43" s="134" t="s">
        <v>641</v>
      </c>
      <c r="Q43" s="133" t="s">
        <v>628</v>
      </c>
      <c r="R43" s="134" t="s">
        <v>154</v>
      </c>
      <c r="S43" s="135"/>
      <c r="T43" s="257"/>
      <c r="U43" s="256">
        <f t="shared" si="5"/>
        <v>142</v>
      </c>
      <c r="V43" s="255">
        <f t="shared" si="6"/>
        <v>104</v>
      </c>
      <c r="W43" s="255" t="str">
        <f t="shared" si="7"/>
        <v>76~77</v>
      </c>
      <c r="X43" s="254" t="str">
        <f t="shared" si="8"/>
        <v>★2.5</v>
      </c>
      <c r="Z43" s="290">
        <v>2240</v>
      </c>
      <c r="AA43" s="290">
        <v>2270</v>
      </c>
      <c r="AB43" s="252">
        <f t="shared" si="9"/>
        <v>18</v>
      </c>
      <c r="AC43" s="63">
        <f t="shared" si="10"/>
        <v>76</v>
      </c>
      <c r="AD43" s="63" t="str">
        <f t="shared" si="11"/>
        <v>★2.5</v>
      </c>
      <c r="AE43" s="252">
        <f t="shared" si="12"/>
        <v>17.600000000000001</v>
      </c>
      <c r="AF43" s="63">
        <f t="shared" si="13"/>
        <v>77</v>
      </c>
      <c r="AG43" s="63" t="str">
        <f t="shared" si="14"/>
        <v>★2.5</v>
      </c>
    </row>
    <row r="44" spans="1:33" ht="24" customHeight="1">
      <c r="A44" s="348"/>
      <c r="B44" s="358"/>
      <c r="C44" s="357" t="s">
        <v>640</v>
      </c>
      <c r="D44" s="135" t="s">
        <v>639</v>
      </c>
      <c r="E44" s="92" t="s">
        <v>638</v>
      </c>
      <c r="F44" s="133">
        <v>654</v>
      </c>
      <c r="G44" s="134">
        <v>1.9490000000000001</v>
      </c>
      <c r="H44" s="133" t="s">
        <v>630</v>
      </c>
      <c r="I44" s="258" t="str">
        <f t="shared" si="0"/>
        <v>2,380~2,400</v>
      </c>
      <c r="J44" s="355">
        <v>7</v>
      </c>
      <c r="K44" s="354">
        <v>13</v>
      </c>
      <c r="L44" s="263">
        <f t="shared" si="1"/>
        <v>198.94</v>
      </c>
      <c r="M44" s="262">
        <f t="shared" si="2"/>
        <v>8.1999999999999993</v>
      </c>
      <c r="N44" s="261">
        <f t="shared" si="3"/>
        <v>11.7</v>
      </c>
      <c r="O44" s="260" t="str">
        <f t="shared" si="4"/>
        <v>15.9~16.1</v>
      </c>
      <c r="P44" s="134" t="s">
        <v>629</v>
      </c>
      <c r="Q44" s="133" t="s">
        <v>628</v>
      </c>
      <c r="R44" s="134" t="s">
        <v>627</v>
      </c>
      <c r="S44" s="135"/>
      <c r="T44" s="257"/>
      <c r="U44" s="256">
        <f t="shared" si="5"/>
        <v>158</v>
      </c>
      <c r="V44" s="255">
        <f t="shared" si="6"/>
        <v>111</v>
      </c>
      <c r="W44" s="255" t="str">
        <f t="shared" si="7"/>
        <v>80~81</v>
      </c>
      <c r="X44" s="254" t="str">
        <f t="shared" si="8"/>
        <v>★3.0</v>
      </c>
      <c r="Z44" s="290">
        <v>2380</v>
      </c>
      <c r="AA44" s="290">
        <v>2400</v>
      </c>
      <c r="AB44" s="252">
        <f t="shared" si="9"/>
        <v>16.100000000000001</v>
      </c>
      <c r="AC44" s="63">
        <f t="shared" si="10"/>
        <v>80</v>
      </c>
      <c r="AD44" s="63" t="str">
        <f t="shared" si="11"/>
        <v>★3.0</v>
      </c>
      <c r="AE44" s="252">
        <f t="shared" si="12"/>
        <v>15.9</v>
      </c>
      <c r="AF44" s="63">
        <f t="shared" si="13"/>
        <v>81</v>
      </c>
      <c r="AG44" s="63" t="str">
        <f t="shared" si="14"/>
        <v>★3.0</v>
      </c>
    </row>
    <row r="45" spans="1:33" ht="24" customHeight="1">
      <c r="A45" s="348"/>
      <c r="B45" s="356"/>
      <c r="C45" s="346"/>
      <c r="D45" s="135" t="s">
        <v>635</v>
      </c>
      <c r="E45" s="92" t="s">
        <v>637</v>
      </c>
      <c r="F45" s="133">
        <v>654</v>
      </c>
      <c r="G45" s="134">
        <v>1.9490000000000001</v>
      </c>
      <c r="H45" s="133" t="s">
        <v>630</v>
      </c>
      <c r="I45" s="258" t="str">
        <f t="shared" si="0"/>
        <v>2,420~2,470</v>
      </c>
      <c r="J45" s="355">
        <v>7</v>
      </c>
      <c r="K45" s="354">
        <v>12.6</v>
      </c>
      <c r="L45" s="263">
        <f t="shared" si="1"/>
        <v>205.25555555555553</v>
      </c>
      <c r="M45" s="262">
        <f t="shared" si="2"/>
        <v>8.1999999999999993</v>
      </c>
      <c r="N45" s="261">
        <f t="shared" si="3"/>
        <v>11.7</v>
      </c>
      <c r="O45" s="260" t="str">
        <f t="shared" si="4"/>
        <v>14.9~15.6</v>
      </c>
      <c r="P45" s="134" t="s">
        <v>629</v>
      </c>
      <c r="Q45" s="133" t="s">
        <v>628</v>
      </c>
      <c r="R45" s="134" t="s">
        <v>627</v>
      </c>
      <c r="S45" s="135"/>
      <c r="T45" s="257"/>
      <c r="U45" s="256">
        <f t="shared" si="5"/>
        <v>153</v>
      </c>
      <c r="V45" s="255">
        <f t="shared" si="6"/>
        <v>107</v>
      </c>
      <c r="W45" s="255" t="str">
        <f t="shared" si="7"/>
        <v>80~84</v>
      </c>
      <c r="X45" s="254" t="str">
        <f t="shared" si="8"/>
        <v>★3.0</v>
      </c>
      <c r="Z45" s="290">
        <v>2420</v>
      </c>
      <c r="AA45" s="290">
        <v>2470</v>
      </c>
      <c r="AB45" s="252">
        <f t="shared" si="9"/>
        <v>15.6</v>
      </c>
      <c r="AC45" s="63">
        <f t="shared" si="10"/>
        <v>80</v>
      </c>
      <c r="AD45" s="63" t="str">
        <f t="shared" si="11"/>
        <v>★3.0</v>
      </c>
      <c r="AE45" s="252">
        <f t="shared" si="12"/>
        <v>14.9</v>
      </c>
      <c r="AF45" s="63">
        <f t="shared" si="13"/>
        <v>84</v>
      </c>
      <c r="AG45" s="63" t="str">
        <f t="shared" si="14"/>
        <v>★3.0</v>
      </c>
    </row>
    <row r="46" spans="1:33" ht="24" customHeight="1">
      <c r="A46" s="348"/>
      <c r="B46" s="356"/>
      <c r="C46" s="346"/>
      <c r="D46" s="135" t="s">
        <v>635</v>
      </c>
      <c r="E46" s="92" t="s">
        <v>636</v>
      </c>
      <c r="F46" s="133">
        <v>654</v>
      </c>
      <c r="G46" s="134">
        <v>1.9490000000000001</v>
      </c>
      <c r="H46" s="133" t="s">
        <v>630</v>
      </c>
      <c r="I46" s="258" t="str">
        <f t="shared" si="0"/>
        <v>2,480~2,520</v>
      </c>
      <c r="J46" s="355">
        <v>7</v>
      </c>
      <c r="K46" s="354">
        <v>12.6</v>
      </c>
      <c r="L46" s="263">
        <f t="shared" si="1"/>
        <v>205.25555555555553</v>
      </c>
      <c r="M46" s="262">
        <f t="shared" si="2"/>
        <v>8.1999999999999993</v>
      </c>
      <c r="N46" s="261">
        <f t="shared" si="3"/>
        <v>11.7</v>
      </c>
      <c r="O46" s="260" t="str">
        <f t="shared" si="4"/>
        <v>14.1~14.7</v>
      </c>
      <c r="P46" s="134" t="s">
        <v>629</v>
      </c>
      <c r="Q46" s="133" t="s">
        <v>628</v>
      </c>
      <c r="R46" s="134" t="s">
        <v>627</v>
      </c>
      <c r="S46" s="135"/>
      <c r="T46" s="257"/>
      <c r="U46" s="256">
        <f t="shared" si="5"/>
        <v>153</v>
      </c>
      <c r="V46" s="255">
        <f t="shared" si="6"/>
        <v>107</v>
      </c>
      <c r="W46" s="255" t="str">
        <f t="shared" si="7"/>
        <v>85~89</v>
      </c>
      <c r="X46" s="254" t="str">
        <f t="shared" si="8"/>
        <v>★3.5</v>
      </c>
      <c r="Z46" s="290">
        <v>2480</v>
      </c>
      <c r="AA46" s="290">
        <v>2520</v>
      </c>
      <c r="AB46" s="252">
        <f t="shared" si="9"/>
        <v>14.7</v>
      </c>
      <c r="AC46" s="63">
        <f t="shared" si="10"/>
        <v>85</v>
      </c>
      <c r="AD46" s="63" t="str">
        <f t="shared" si="11"/>
        <v>★3.5</v>
      </c>
      <c r="AE46" s="252">
        <f t="shared" si="12"/>
        <v>14.1</v>
      </c>
      <c r="AF46" s="63">
        <f t="shared" si="13"/>
        <v>89</v>
      </c>
      <c r="AG46" s="63" t="str">
        <f t="shared" si="14"/>
        <v>★3.5</v>
      </c>
    </row>
    <row r="47" spans="1:33" ht="24" customHeight="1">
      <c r="A47" s="348"/>
      <c r="B47" s="356"/>
      <c r="C47" s="346"/>
      <c r="D47" s="135" t="s">
        <v>635</v>
      </c>
      <c r="E47" s="92" t="s">
        <v>634</v>
      </c>
      <c r="F47" s="133">
        <v>654</v>
      </c>
      <c r="G47" s="134">
        <v>1.9490000000000001</v>
      </c>
      <c r="H47" s="133" t="s">
        <v>630</v>
      </c>
      <c r="I47" s="258" t="str">
        <f t="shared" si="0"/>
        <v>2,530~2,540</v>
      </c>
      <c r="J47" s="355">
        <v>7</v>
      </c>
      <c r="K47" s="354">
        <v>12.6</v>
      </c>
      <c r="L47" s="263">
        <f t="shared" si="1"/>
        <v>205.25555555555553</v>
      </c>
      <c r="M47" s="262">
        <f t="shared" si="2"/>
        <v>8.1999999999999993</v>
      </c>
      <c r="N47" s="261">
        <f t="shared" si="3"/>
        <v>11.7</v>
      </c>
      <c r="O47" s="260" t="str">
        <f t="shared" si="4"/>
        <v>13.9~14.0</v>
      </c>
      <c r="P47" s="134" t="s">
        <v>629</v>
      </c>
      <c r="Q47" s="133" t="s">
        <v>628</v>
      </c>
      <c r="R47" s="134" t="s">
        <v>627</v>
      </c>
      <c r="S47" s="135"/>
      <c r="T47" s="257"/>
      <c r="U47" s="256">
        <f t="shared" si="5"/>
        <v>153</v>
      </c>
      <c r="V47" s="255">
        <f t="shared" si="6"/>
        <v>107</v>
      </c>
      <c r="W47" s="255">
        <f t="shared" si="7"/>
        <v>90</v>
      </c>
      <c r="X47" s="254" t="str">
        <f t="shared" si="8"/>
        <v>★4.0</v>
      </c>
      <c r="Z47" s="290">
        <v>2530</v>
      </c>
      <c r="AA47" s="290">
        <v>2540</v>
      </c>
      <c r="AB47" s="252">
        <f t="shared" si="9"/>
        <v>14</v>
      </c>
      <c r="AC47" s="63">
        <f t="shared" si="10"/>
        <v>90</v>
      </c>
      <c r="AD47" s="63" t="str">
        <f t="shared" si="11"/>
        <v>★4.0</v>
      </c>
      <c r="AE47" s="252">
        <f t="shared" si="12"/>
        <v>13.9</v>
      </c>
      <c r="AF47" s="63">
        <f t="shared" si="13"/>
        <v>90</v>
      </c>
      <c r="AG47" s="63" t="str">
        <f t="shared" si="14"/>
        <v>★4.0</v>
      </c>
    </row>
    <row r="48" spans="1:33" ht="24" customHeight="1">
      <c r="A48" s="348"/>
      <c r="B48" s="356"/>
      <c r="C48" s="346"/>
      <c r="D48" s="135" t="s">
        <v>632</v>
      </c>
      <c r="E48" s="92" t="s">
        <v>633</v>
      </c>
      <c r="F48" s="133">
        <v>654</v>
      </c>
      <c r="G48" s="134">
        <v>1.9490000000000001</v>
      </c>
      <c r="H48" s="133" t="s">
        <v>630</v>
      </c>
      <c r="I48" s="258" t="str">
        <f t="shared" si="0"/>
        <v>2,480~2,500</v>
      </c>
      <c r="J48" s="355">
        <v>7</v>
      </c>
      <c r="K48" s="354">
        <v>12.6</v>
      </c>
      <c r="L48" s="263">
        <f t="shared" si="1"/>
        <v>205.25555555555553</v>
      </c>
      <c r="M48" s="262">
        <f t="shared" si="2"/>
        <v>8.1999999999999993</v>
      </c>
      <c r="N48" s="261">
        <f t="shared" si="3"/>
        <v>11.7</v>
      </c>
      <c r="O48" s="260" t="str">
        <f t="shared" si="4"/>
        <v>14.5~14.7</v>
      </c>
      <c r="P48" s="134" t="s">
        <v>629</v>
      </c>
      <c r="Q48" s="133" t="s">
        <v>628</v>
      </c>
      <c r="R48" s="134" t="s">
        <v>627</v>
      </c>
      <c r="S48" s="135"/>
      <c r="T48" s="257"/>
      <c r="U48" s="256">
        <f t="shared" si="5"/>
        <v>153</v>
      </c>
      <c r="V48" s="255">
        <f t="shared" si="6"/>
        <v>107</v>
      </c>
      <c r="W48" s="255" t="str">
        <f t="shared" si="7"/>
        <v>85~86</v>
      </c>
      <c r="X48" s="254" t="str">
        <f t="shared" si="8"/>
        <v>★3.5</v>
      </c>
      <c r="Z48" s="290">
        <v>2480</v>
      </c>
      <c r="AA48" s="290">
        <v>2500</v>
      </c>
      <c r="AB48" s="252">
        <f t="shared" si="9"/>
        <v>14.7</v>
      </c>
      <c r="AC48" s="63">
        <f t="shared" si="10"/>
        <v>85</v>
      </c>
      <c r="AD48" s="63" t="str">
        <f t="shared" si="11"/>
        <v>★3.5</v>
      </c>
      <c r="AE48" s="252">
        <f t="shared" si="12"/>
        <v>14.5</v>
      </c>
      <c r="AF48" s="63">
        <f t="shared" si="13"/>
        <v>86</v>
      </c>
      <c r="AG48" s="63" t="str">
        <f t="shared" si="14"/>
        <v>★3.5</v>
      </c>
    </row>
    <row r="49" spans="1:33" ht="24" customHeight="1">
      <c r="A49" s="321"/>
      <c r="B49" s="320"/>
      <c r="C49" s="343"/>
      <c r="D49" s="135" t="s">
        <v>632</v>
      </c>
      <c r="E49" s="92" t="s">
        <v>631</v>
      </c>
      <c r="F49" s="133">
        <v>654</v>
      </c>
      <c r="G49" s="134">
        <v>1.9490000000000001</v>
      </c>
      <c r="H49" s="133" t="s">
        <v>630</v>
      </c>
      <c r="I49" s="258" t="str">
        <f t="shared" si="0"/>
        <v>2,530~2,560</v>
      </c>
      <c r="J49" s="355">
        <v>7</v>
      </c>
      <c r="K49" s="354">
        <v>12.6</v>
      </c>
      <c r="L49" s="263">
        <f t="shared" si="1"/>
        <v>205.25555555555553</v>
      </c>
      <c r="M49" s="262">
        <f t="shared" si="2"/>
        <v>8.1999999999999993</v>
      </c>
      <c r="N49" s="261">
        <f t="shared" si="3"/>
        <v>11.7</v>
      </c>
      <c r="O49" s="260" t="str">
        <f t="shared" si="4"/>
        <v>13.6~14.0</v>
      </c>
      <c r="P49" s="134" t="s">
        <v>629</v>
      </c>
      <c r="Q49" s="133" t="s">
        <v>628</v>
      </c>
      <c r="R49" s="134" t="s">
        <v>627</v>
      </c>
      <c r="S49" s="135"/>
      <c r="T49" s="257"/>
      <c r="U49" s="256">
        <f t="shared" si="5"/>
        <v>153</v>
      </c>
      <c r="V49" s="255">
        <f t="shared" si="6"/>
        <v>107</v>
      </c>
      <c r="W49" s="255" t="str">
        <f t="shared" si="7"/>
        <v>90~92</v>
      </c>
      <c r="X49" s="254" t="str">
        <f t="shared" si="8"/>
        <v>★4.0</v>
      </c>
      <c r="Z49" s="290">
        <v>2530</v>
      </c>
      <c r="AA49" s="290">
        <v>2560</v>
      </c>
      <c r="AB49" s="252">
        <f t="shared" si="9"/>
        <v>14</v>
      </c>
      <c r="AC49" s="63">
        <f t="shared" si="10"/>
        <v>90</v>
      </c>
      <c r="AD49" s="63" t="str">
        <f t="shared" si="11"/>
        <v>★4.0</v>
      </c>
      <c r="AE49" s="252">
        <f t="shared" si="12"/>
        <v>13.6</v>
      </c>
      <c r="AF49" s="63">
        <f t="shared" si="13"/>
        <v>92</v>
      </c>
      <c r="AG49" s="63" t="str">
        <f t="shared" si="14"/>
        <v>★4.0</v>
      </c>
    </row>
    <row r="50" spans="1:33">
      <c r="E50" s="58"/>
      <c r="J50" s="62"/>
      <c r="M50" s="61"/>
    </row>
    <row r="51" spans="1:33">
      <c r="B51" s="58" t="s">
        <v>77</v>
      </c>
      <c r="E51" s="58"/>
    </row>
    <row r="52" spans="1:33">
      <c r="B52" s="58" t="s">
        <v>76</v>
      </c>
      <c r="E52" s="58"/>
    </row>
    <row r="53" spans="1:33">
      <c r="B53" s="58" t="s">
        <v>75</v>
      </c>
      <c r="E53" s="58"/>
    </row>
    <row r="54" spans="1:33">
      <c r="B54" s="58" t="s">
        <v>74</v>
      </c>
      <c r="E54" s="58"/>
    </row>
    <row r="55" spans="1:33">
      <c r="B55" s="58" t="s">
        <v>73</v>
      </c>
      <c r="E55" s="58"/>
    </row>
    <row r="56" spans="1:33">
      <c r="B56" s="58" t="s">
        <v>72</v>
      </c>
      <c r="E56" s="58"/>
    </row>
    <row r="57" spans="1:33">
      <c r="B57" s="58" t="s">
        <v>71</v>
      </c>
      <c r="E57" s="58"/>
    </row>
    <row r="58" spans="1:33">
      <c r="B58" s="58" t="s">
        <v>70</v>
      </c>
      <c r="E58" s="58"/>
    </row>
    <row r="59" spans="1:33">
      <c r="B59" s="58" t="s">
        <v>69</v>
      </c>
      <c r="E59" s="58"/>
    </row>
    <row r="60" spans="1:33">
      <c r="C60" s="58" t="s">
        <v>68</v>
      </c>
      <c r="E60" s="58"/>
    </row>
    <row r="91" ht="33.65" customHeight="1"/>
    <row r="104" spans="5:5">
      <c r="E104" s="60"/>
    </row>
  </sheetData>
  <sheetProtection selectLockedCells="1"/>
  <mergeCells count="40">
    <mergeCell ref="R2:V2"/>
    <mergeCell ref="S3:X3"/>
    <mergeCell ref="A4:A8"/>
    <mergeCell ref="B4:C8"/>
    <mergeCell ref="D4:D5"/>
    <mergeCell ref="E4:E5"/>
    <mergeCell ref="F4:G5"/>
    <mergeCell ref="D6:D8"/>
    <mergeCell ref="E6:E8"/>
    <mergeCell ref="F6:F8"/>
    <mergeCell ref="G6:G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AD4:AD8"/>
    <mergeCell ref="K4:O4"/>
    <mergeCell ref="P4:P8"/>
    <mergeCell ref="Q4:S5"/>
    <mergeCell ref="T4:T5"/>
    <mergeCell ref="U4:U8"/>
    <mergeCell ref="V4:V8"/>
    <mergeCell ref="H4:H8"/>
    <mergeCell ref="I4:I8"/>
    <mergeCell ref="J4:J8"/>
    <mergeCell ref="W4:X4"/>
    <mergeCell ref="AE4:AE8"/>
    <mergeCell ref="S6:S8"/>
    <mergeCell ref="T6:T8"/>
    <mergeCell ref="R6:R8"/>
    <mergeCell ref="Z4:Z8"/>
    <mergeCell ref="AA4:AA8"/>
    <mergeCell ref="AB4:AB8"/>
    <mergeCell ref="AC4:AC8"/>
    <mergeCell ref="Q6:Q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1" firstPageNumber="0" fitToHeight="0" orientation="landscape" r:id="rId1"/>
  <headerFooter alignWithMargins="0">
    <oddHeader>&amp;R様式1-2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10E4B-FC7D-4B54-8762-430D28B121D2}">
  <sheetPr>
    <tabColor rgb="FFFFFF00"/>
    <pageSetUpPr fitToPage="1"/>
  </sheetPr>
  <dimension ref="A1:AG88"/>
  <sheetViews>
    <sheetView view="pageBreakPreview" zoomScale="85" zoomScaleNormal="100" zoomScaleSheetLayoutView="85" workbookViewId="0">
      <selection activeCell="D29" sqref="D29"/>
    </sheetView>
  </sheetViews>
  <sheetFormatPr defaultRowHeight="10"/>
  <cols>
    <col min="1" max="1" width="15.90625" style="67" customWidth="1"/>
    <col min="2" max="2" width="3.90625" style="67" bestFit="1" customWidth="1"/>
    <col min="3" max="3" width="38.26953125" style="67" customWidth="1"/>
    <col min="4" max="4" width="13.90625" style="67" bestFit="1" customWidth="1"/>
    <col min="5" max="5" width="16.26953125" style="67" customWidth="1"/>
    <col min="6" max="6" width="13.08984375" style="67" customWidth="1"/>
    <col min="7" max="7" width="7.36328125" style="67" customWidth="1"/>
    <col min="8" max="8" width="12.08984375" style="67" bestFit="1" customWidth="1"/>
    <col min="9" max="9" width="10.453125" style="67" bestFit="1" customWidth="1"/>
    <col min="10" max="10" width="7" style="67" bestFit="1" customWidth="1"/>
    <col min="11" max="11" width="6.36328125" style="67" bestFit="1" customWidth="1"/>
    <col min="12" max="12" width="8.7265625" style="67" bestFit="1" customWidth="1"/>
    <col min="13" max="14" width="8.453125" style="67" bestFit="1" customWidth="1"/>
    <col min="15" max="15" width="8.6328125" style="67" customWidth="1"/>
    <col min="16" max="16" width="14.36328125" style="67" bestFit="1" customWidth="1"/>
    <col min="17" max="17" width="13.453125" style="67" customWidth="1"/>
    <col min="18" max="18" width="6" style="67" customWidth="1"/>
    <col min="19" max="19" width="17.26953125" style="67" customWidth="1"/>
    <col min="20" max="20" width="11" style="67" bestFit="1" customWidth="1"/>
    <col min="21" max="22" width="8.26953125" style="67" bestFit="1" customWidth="1"/>
    <col min="23" max="25" width="8.7265625" style="67"/>
    <col min="26" max="27" width="10.6328125" style="67" customWidth="1"/>
    <col min="28" max="33" width="9" style="67" customWidth="1"/>
    <col min="34" max="256" width="8.7265625" style="67"/>
    <col min="257" max="257" width="15.90625" style="67" customWidth="1"/>
    <col min="258" max="258" width="3.90625" style="67" bestFit="1" customWidth="1"/>
    <col min="259" max="259" width="38.26953125" style="67" customWidth="1"/>
    <col min="260" max="260" width="13.90625" style="67" bestFit="1" customWidth="1"/>
    <col min="261" max="261" width="16.26953125" style="67" customWidth="1"/>
    <col min="262" max="262" width="13.08984375" style="67" customWidth="1"/>
    <col min="263" max="263" width="7.36328125" style="67" customWidth="1"/>
    <col min="264" max="264" width="12.08984375" style="67" bestFit="1" customWidth="1"/>
    <col min="265" max="265" width="10.453125" style="67" bestFit="1" customWidth="1"/>
    <col min="266" max="266" width="7" style="67" bestFit="1" customWidth="1"/>
    <col min="267" max="267" width="5.90625" style="67" bestFit="1" customWidth="1"/>
    <col min="268" max="268" width="8.7265625" style="67" bestFit="1" customWidth="1"/>
    <col min="269" max="270" width="8.453125" style="67" bestFit="1" customWidth="1"/>
    <col min="271" max="271" width="8.6328125" style="67" customWidth="1"/>
    <col min="272" max="272" width="14.36328125" style="67" bestFit="1" customWidth="1"/>
    <col min="273" max="273" width="13.453125" style="67" customWidth="1"/>
    <col min="274" max="274" width="6" style="67" customWidth="1"/>
    <col min="275" max="275" width="17.26953125" style="67" customWidth="1"/>
    <col min="276" max="276" width="11" style="67" bestFit="1" customWidth="1"/>
    <col min="277" max="278" width="8.26953125" style="67" bestFit="1" customWidth="1"/>
    <col min="279" max="512" width="8.7265625" style="67"/>
    <col min="513" max="513" width="15.90625" style="67" customWidth="1"/>
    <col min="514" max="514" width="3.90625" style="67" bestFit="1" customWidth="1"/>
    <col min="515" max="515" width="38.26953125" style="67" customWidth="1"/>
    <col min="516" max="516" width="13.90625" style="67" bestFit="1" customWidth="1"/>
    <col min="517" max="517" width="16.26953125" style="67" customWidth="1"/>
    <col min="518" max="518" width="13.08984375" style="67" customWidth="1"/>
    <col min="519" max="519" width="7.36328125" style="67" customWidth="1"/>
    <col min="520" max="520" width="12.08984375" style="67" bestFit="1" customWidth="1"/>
    <col min="521" max="521" width="10.453125" style="67" bestFit="1" customWidth="1"/>
    <col min="522" max="522" width="7" style="67" bestFit="1" customWidth="1"/>
    <col min="523" max="523" width="5.90625" style="67" bestFit="1" customWidth="1"/>
    <col min="524" max="524" width="8.7265625" style="67" bestFit="1" customWidth="1"/>
    <col min="525" max="526" width="8.453125" style="67" bestFit="1" customWidth="1"/>
    <col min="527" max="527" width="8.6328125" style="67" customWidth="1"/>
    <col min="528" max="528" width="14.36328125" style="67" bestFit="1" customWidth="1"/>
    <col min="529" max="529" width="13.453125" style="67" customWidth="1"/>
    <col min="530" max="530" width="6" style="67" customWidth="1"/>
    <col min="531" max="531" width="17.26953125" style="67" customWidth="1"/>
    <col min="532" max="532" width="11" style="67" bestFit="1" customWidth="1"/>
    <col min="533" max="534" width="8.26953125" style="67" bestFit="1" customWidth="1"/>
    <col min="535" max="768" width="8.7265625" style="67"/>
    <col min="769" max="769" width="15.90625" style="67" customWidth="1"/>
    <col min="770" max="770" width="3.90625" style="67" bestFit="1" customWidth="1"/>
    <col min="771" max="771" width="38.26953125" style="67" customWidth="1"/>
    <col min="772" max="772" width="13.90625" style="67" bestFit="1" customWidth="1"/>
    <col min="773" max="773" width="16.26953125" style="67" customWidth="1"/>
    <col min="774" max="774" width="13.08984375" style="67" customWidth="1"/>
    <col min="775" max="775" width="7.36328125" style="67" customWidth="1"/>
    <col min="776" max="776" width="12.08984375" style="67" bestFit="1" customWidth="1"/>
    <col min="777" max="777" width="10.453125" style="67" bestFit="1" customWidth="1"/>
    <col min="778" max="778" width="7" style="67" bestFit="1" customWidth="1"/>
    <col min="779" max="779" width="5.90625" style="67" bestFit="1" customWidth="1"/>
    <col min="780" max="780" width="8.7265625" style="67" bestFit="1" customWidth="1"/>
    <col min="781" max="782" width="8.453125" style="67" bestFit="1" customWidth="1"/>
    <col min="783" max="783" width="8.6328125" style="67" customWidth="1"/>
    <col min="784" max="784" width="14.36328125" style="67" bestFit="1" customWidth="1"/>
    <col min="785" max="785" width="13.453125" style="67" customWidth="1"/>
    <col min="786" max="786" width="6" style="67" customWidth="1"/>
    <col min="787" max="787" width="17.26953125" style="67" customWidth="1"/>
    <col min="788" max="788" width="11" style="67" bestFit="1" customWidth="1"/>
    <col min="789" max="790" width="8.26953125" style="67" bestFit="1" customWidth="1"/>
    <col min="791" max="1024" width="8.7265625" style="67"/>
    <col min="1025" max="1025" width="15.90625" style="67" customWidth="1"/>
    <col min="1026" max="1026" width="3.90625" style="67" bestFit="1" customWidth="1"/>
    <col min="1027" max="1027" width="38.26953125" style="67" customWidth="1"/>
    <col min="1028" max="1028" width="13.90625" style="67" bestFit="1" customWidth="1"/>
    <col min="1029" max="1029" width="16.26953125" style="67" customWidth="1"/>
    <col min="1030" max="1030" width="13.08984375" style="67" customWidth="1"/>
    <col min="1031" max="1031" width="7.36328125" style="67" customWidth="1"/>
    <col min="1032" max="1032" width="12.08984375" style="67" bestFit="1" customWidth="1"/>
    <col min="1033" max="1033" width="10.453125" style="67" bestFit="1" customWidth="1"/>
    <col min="1034" max="1034" width="7" style="67" bestFit="1" customWidth="1"/>
    <col min="1035" max="1035" width="5.90625" style="67" bestFit="1" customWidth="1"/>
    <col min="1036" max="1036" width="8.7265625" style="67" bestFit="1" customWidth="1"/>
    <col min="1037" max="1038" width="8.453125" style="67" bestFit="1" customWidth="1"/>
    <col min="1039" max="1039" width="8.6328125" style="67" customWidth="1"/>
    <col min="1040" max="1040" width="14.36328125" style="67" bestFit="1" customWidth="1"/>
    <col min="1041" max="1041" width="13.453125" style="67" customWidth="1"/>
    <col min="1042" max="1042" width="6" style="67" customWidth="1"/>
    <col min="1043" max="1043" width="17.26953125" style="67" customWidth="1"/>
    <col min="1044" max="1044" width="11" style="67" bestFit="1" customWidth="1"/>
    <col min="1045" max="1046" width="8.26953125" style="67" bestFit="1" customWidth="1"/>
    <col min="1047" max="1280" width="8.7265625" style="67"/>
    <col min="1281" max="1281" width="15.90625" style="67" customWidth="1"/>
    <col min="1282" max="1282" width="3.90625" style="67" bestFit="1" customWidth="1"/>
    <col min="1283" max="1283" width="38.26953125" style="67" customWidth="1"/>
    <col min="1284" max="1284" width="13.90625" style="67" bestFit="1" customWidth="1"/>
    <col min="1285" max="1285" width="16.26953125" style="67" customWidth="1"/>
    <col min="1286" max="1286" width="13.08984375" style="67" customWidth="1"/>
    <col min="1287" max="1287" width="7.36328125" style="67" customWidth="1"/>
    <col min="1288" max="1288" width="12.08984375" style="67" bestFit="1" customWidth="1"/>
    <col min="1289" max="1289" width="10.453125" style="67" bestFit="1" customWidth="1"/>
    <col min="1290" max="1290" width="7" style="67" bestFit="1" customWidth="1"/>
    <col min="1291" max="1291" width="5.90625" style="67" bestFit="1" customWidth="1"/>
    <col min="1292" max="1292" width="8.7265625" style="67" bestFit="1" customWidth="1"/>
    <col min="1293" max="1294" width="8.453125" style="67" bestFit="1" customWidth="1"/>
    <col min="1295" max="1295" width="8.6328125" style="67" customWidth="1"/>
    <col min="1296" max="1296" width="14.36328125" style="67" bestFit="1" customWidth="1"/>
    <col min="1297" max="1297" width="13.453125" style="67" customWidth="1"/>
    <col min="1298" max="1298" width="6" style="67" customWidth="1"/>
    <col min="1299" max="1299" width="17.26953125" style="67" customWidth="1"/>
    <col min="1300" max="1300" width="11" style="67" bestFit="1" customWidth="1"/>
    <col min="1301" max="1302" width="8.26953125" style="67" bestFit="1" customWidth="1"/>
    <col min="1303" max="1536" width="8.7265625" style="67"/>
    <col min="1537" max="1537" width="15.90625" style="67" customWidth="1"/>
    <col min="1538" max="1538" width="3.90625" style="67" bestFit="1" customWidth="1"/>
    <col min="1539" max="1539" width="38.26953125" style="67" customWidth="1"/>
    <col min="1540" max="1540" width="13.90625" style="67" bestFit="1" customWidth="1"/>
    <col min="1541" max="1541" width="16.26953125" style="67" customWidth="1"/>
    <col min="1542" max="1542" width="13.08984375" style="67" customWidth="1"/>
    <col min="1543" max="1543" width="7.36328125" style="67" customWidth="1"/>
    <col min="1544" max="1544" width="12.08984375" style="67" bestFit="1" customWidth="1"/>
    <col min="1545" max="1545" width="10.453125" style="67" bestFit="1" customWidth="1"/>
    <col min="1546" max="1546" width="7" style="67" bestFit="1" customWidth="1"/>
    <col min="1547" max="1547" width="5.90625" style="67" bestFit="1" customWidth="1"/>
    <col min="1548" max="1548" width="8.7265625" style="67" bestFit="1" customWidth="1"/>
    <col min="1549" max="1550" width="8.453125" style="67" bestFit="1" customWidth="1"/>
    <col min="1551" max="1551" width="8.6328125" style="67" customWidth="1"/>
    <col min="1552" max="1552" width="14.36328125" style="67" bestFit="1" customWidth="1"/>
    <col min="1553" max="1553" width="13.453125" style="67" customWidth="1"/>
    <col min="1554" max="1554" width="6" style="67" customWidth="1"/>
    <col min="1555" max="1555" width="17.26953125" style="67" customWidth="1"/>
    <col min="1556" max="1556" width="11" style="67" bestFit="1" customWidth="1"/>
    <col min="1557" max="1558" width="8.26953125" style="67" bestFit="1" customWidth="1"/>
    <col min="1559" max="1792" width="8.7265625" style="67"/>
    <col min="1793" max="1793" width="15.90625" style="67" customWidth="1"/>
    <col min="1794" max="1794" width="3.90625" style="67" bestFit="1" customWidth="1"/>
    <col min="1795" max="1795" width="38.26953125" style="67" customWidth="1"/>
    <col min="1796" max="1796" width="13.90625" style="67" bestFit="1" customWidth="1"/>
    <col min="1797" max="1797" width="16.26953125" style="67" customWidth="1"/>
    <col min="1798" max="1798" width="13.08984375" style="67" customWidth="1"/>
    <col min="1799" max="1799" width="7.36328125" style="67" customWidth="1"/>
    <col min="1800" max="1800" width="12.08984375" style="67" bestFit="1" customWidth="1"/>
    <col min="1801" max="1801" width="10.453125" style="67" bestFit="1" customWidth="1"/>
    <col min="1802" max="1802" width="7" style="67" bestFit="1" customWidth="1"/>
    <col min="1803" max="1803" width="5.90625" style="67" bestFit="1" customWidth="1"/>
    <col min="1804" max="1804" width="8.7265625" style="67" bestFit="1" customWidth="1"/>
    <col min="1805" max="1806" width="8.453125" style="67" bestFit="1" customWidth="1"/>
    <col min="1807" max="1807" width="8.6328125" style="67" customWidth="1"/>
    <col min="1808" max="1808" width="14.36328125" style="67" bestFit="1" customWidth="1"/>
    <col min="1809" max="1809" width="13.453125" style="67" customWidth="1"/>
    <col min="1810" max="1810" width="6" style="67" customWidth="1"/>
    <col min="1811" max="1811" width="17.26953125" style="67" customWidth="1"/>
    <col min="1812" max="1812" width="11" style="67" bestFit="1" customWidth="1"/>
    <col min="1813" max="1814" width="8.26953125" style="67" bestFit="1" customWidth="1"/>
    <col min="1815" max="2048" width="8.7265625" style="67"/>
    <col min="2049" max="2049" width="15.90625" style="67" customWidth="1"/>
    <col min="2050" max="2050" width="3.90625" style="67" bestFit="1" customWidth="1"/>
    <col min="2051" max="2051" width="38.26953125" style="67" customWidth="1"/>
    <col min="2052" max="2052" width="13.90625" style="67" bestFit="1" customWidth="1"/>
    <col min="2053" max="2053" width="16.26953125" style="67" customWidth="1"/>
    <col min="2054" max="2054" width="13.08984375" style="67" customWidth="1"/>
    <col min="2055" max="2055" width="7.36328125" style="67" customWidth="1"/>
    <col min="2056" max="2056" width="12.08984375" style="67" bestFit="1" customWidth="1"/>
    <col min="2057" max="2057" width="10.453125" style="67" bestFit="1" customWidth="1"/>
    <col min="2058" max="2058" width="7" style="67" bestFit="1" customWidth="1"/>
    <col min="2059" max="2059" width="5.90625" style="67" bestFit="1" customWidth="1"/>
    <col min="2060" max="2060" width="8.7265625" style="67" bestFit="1" customWidth="1"/>
    <col min="2061" max="2062" width="8.453125" style="67" bestFit="1" customWidth="1"/>
    <col min="2063" max="2063" width="8.6328125" style="67" customWidth="1"/>
    <col min="2064" max="2064" width="14.36328125" style="67" bestFit="1" customWidth="1"/>
    <col min="2065" max="2065" width="13.453125" style="67" customWidth="1"/>
    <col min="2066" max="2066" width="6" style="67" customWidth="1"/>
    <col min="2067" max="2067" width="17.26953125" style="67" customWidth="1"/>
    <col min="2068" max="2068" width="11" style="67" bestFit="1" customWidth="1"/>
    <col min="2069" max="2070" width="8.26953125" style="67" bestFit="1" customWidth="1"/>
    <col min="2071" max="2304" width="8.7265625" style="67"/>
    <col min="2305" max="2305" width="15.90625" style="67" customWidth="1"/>
    <col min="2306" max="2306" width="3.90625" style="67" bestFit="1" customWidth="1"/>
    <col min="2307" max="2307" width="38.26953125" style="67" customWidth="1"/>
    <col min="2308" max="2308" width="13.90625" style="67" bestFit="1" customWidth="1"/>
    <col min="2309" max="2309" width="16.26953125" style="67" customWidth="1"/>
    <col min="2310" max="2310" width="13.08984375" style="67" customWidth="1"/>
    <col min="2311" max="2311" width="7.36328125" style="67" customWidth="1"/>
    <col min="2312" max="2312" width="12.08984375" style="67" bestFit="1" customWidth="1"/>
    <col min="2313" max="2313" width="10.453125" style="67" bestFit="1" customWidth="1"/>
    <col min="2314" max="2314" width="7" style="67" bestFit="1" customWidth="1"/>
    <col min="2315" max="2315" width="5.90625" style="67" bestFit="1" customWidth="1"/>
    <col min="2316" max="2316" width="8.7265625" style="67" bestFit="1" customWidth="1"/>
    <col min="2317" max="2318" width="8.453125" style="67" bestFit="1" customWidth="1"/>
    <col min="2319" max="2319" width="8.6328125" style="67" customWidth="1"/>
    <col min="2320" max="2320" width="14.36328125" style="67" bestFit="1" customWidth="1"/>
    <col min="2321" max="2321" width="13.453125" style="67" customWidth="1"/>
    <col min="2322" max="2322" width="6" style="67" customWidth="1"/>
    <col min="2323" max="2323" width="17.26953125" style="67" customWidth="1"/>
    <col min="2324" max="2324" width="11" style="67" bestFit="1" customWidth="1"/>
    <col min="2325" max="2326" width="8.26953125" style="67" bestFit="1" customWidth="1"/>
    <col min="2327" max="2560" width="8.7265625" style="67"/>
    <col min="2561" max="2561" width="15.90625" style="67" customWidth="1"/>
    <col min="2562" max="2562" width="3.90625" style="67" bestFit="1" customWidth="1"/>
    <col min="2563" max="2563" width="38.26953125" style="67" customWidth="1"/>
    <col min="2564" max="2564" width="13.90625" style="67" bestFit="1" customWidth="1"/>
    <col min="2565" max="2565" width="16.26953125" style="67" customWidth="1"/>
    <col min="2566" max="2566" width="13.08984375" style="67" customWidth="1"/>
    <col min="2567" max="2567" width="7.36328125" style="67" customWidth="1"/>
    <col min="2568" max="2568" width="12.08984375" style="67" bestFit="1" customWidth="1"/>
    <col min="2569" max="2569" width="10.453125" style="67" bestFit="1" customWidth="1"/>
    <col min="2570" max="2570" width="7" style="67" bestFit="1" customWidth="1"/>
    <col min="2571" max="2571" width="5.90625" style="67" bestFit="1" customWidth="1"/>
    <col min="2572" max="2572" width="8.7265625" style="67" bestFit="1" customWidth="1"/>
    <col min="2573" max="2574" width="8.453125" style="67" bestFit="1" customWidth="1"/>
    <col min="2575" max="2575" width="8.6328125" style="67" customWidth="1"/>
    <col min="2576" max="2576" width="14.36328125" style="67" bestFit="1" customWidth="1"/>
    <col min="2577" max="2577" width="13.453125" style="67" customWidth="1"/>
    <col min="2578" max="2578" width="6" style="67" customWidth="1"/>
    <col min="2579" max="2579" width="17.26953125" style="67" customWidth="1"/>
    <col min="2580" max="2580" width="11" style="67" bestFit="1" customWidth="1"/>
    <col min="2581" max="2582" width="8.26953125" style="67" bestFit="1" customWidth="1"/>
    <col min="2583" max="2816" width="8.7265625" style="67"/>
    <col min="2817" max="2817" width="15.90625" style="67" customWidth="1"/>
    <col min="2818" max="2818" width="3.90625" style="67" bestFit="1" customWidth="1"/>
    <col min="2819" max="2819" width="38.26953125" style="67" customWidth="1"/>
    <col min="2820" max="2820" width="13.90625" style="67" bestFit="1" customWidth="1"/>
    <col min="2821" max="2821" width="16.26953125" style="67" customWidth="1"/>
    <col min="2822" max="2822" width="13.08984375" style="67" customWidth="1"/>
    <col min="2823" max="2823" width="7.36328125" style="67" customWidth="1"/>
    <col min="2824" max="2824" width="12.08984375" style="67" bestFit="1" customWidth="1"/>
    <col min="2825" max="2825" width="10.453125" style="67" bestFit="1" customWidth="1"/>
    <col min="2826" max="2826" width="7" style="67" bestFit="1" customWidth="1"/>
    <col min="2827" max="2827" width="5.90625" style="67" bestFit="1" customWidth="1"/>
    <col min="2828" max="2828" width="8.7265625" style="67" bestFit="1" customWidth="1"/>
    <col min="2829" max="2830" width="8.453125" style="67" bestFit="1" customWidth="1"/>
    <col min="2831" max="2831" width="8.6328125" style="67" customWidth="1"/>
    <col min="2832" max="2832" width="14.36328125" style="67" bestFit="1" customWidth="1"/>
    <col min="2833" max="2833" width="13.453125" style="67" customWidth="1"/>
    <col min="2834" max="2834" width="6" style="67" customWidth="1"/>
    <col min="2835" max="2835" width="17.26953125" style="67" customWidth="1"/>
    <col min="2836" max="2836" width="11" style="67" bestFit="1" customWidth="1"/>
    <col min="2837" max="2838" width="8.26953125" style="67" bestFit="1" customWidth="1"/>
    <col min="2839" max="3072" width="8.7265625" style="67"/>
    <col min="3073" max="3073" width="15.90625" style="67" customWidth="1"/>
    <col min="3074" max="3074" width="3.90625" style="67" bestFit="1" customWidth="1"/>
    <col min="3075" max="3075" width="38.26953125" style="67" customWidth="1"/>
    <col min="3076" max="3076" width="13.90625" style="67" bestFit="1" customWidth="1"/>
    <col min="3077" max="3077" width="16.26953125" style="67" customWidth="1"/>
    <col min="3078" max="3078" width="13.08984375" style="67" customWidth="1"/>
    <col min="3079" max="3079" width="7.36328125" style="67" customWidth="1"/>
    <col min="3080" max="3080" width="12.08984375" style="67" bestFit="1" customWidth="1"/>
    <col min="3081" max="3081" width="10.453125" style="67" bestFit="1" customWidth="1"/>
    <col min="3082" max="3082" width="7" style="67" bestFit="1" customWidth="1"/>
    <col min="3083" max="3083" width="5.90625" style="67" bestFit="1" customWidth="1"/>
    <col min="3084" max="3084" width="8.7265625" style="67" bestFit="1" customWidth="1"/>
    <col min="3085" max="3086" width="8.453125" style="67" bestFit="1" customWidth="1"/>
    <col min="3087" max="3087" width="8.6328125" style="67" customWidth="1"/>
    <col min="3088" max="3088" width="14.36328125" style="67" bestFit="1" customWidth="1"/>
    <col min="3089" max="3089" width="13.453125" style="67" customWidth="1"/>
    <col min="3090" max="3090" width="6" style="67" customWidth="1"/>
    <col min="3091" max="3091" width="17.26953125" style="67" customWidth="1"/>
    <col min="3092" max="3092" width="11" style="67" bestFit="1" customWidth="1"/>
    <col min="3093" max="3094" width="8.26953125" style="67" bestFit="1" customWidth="1"/>
    <col min="3095" max="3328" width="8.7265625" style="67"/>
    <col min="3329" max="3329" width="15.90625" style="67" customWidth="1"/>
    <col min="3330" max="3330" width="3.90625" style="67" bestFit="1" customWidth="1"/>
    <col min="3331" max="3331" width="38.26953125" style="67" customWidth="1"/>
    <col min="3332" max="3332" width="13.90625" style="67" bestFit="1" customWidth="1"/>
    <col min="3333" max="3333" width="16.26953125" style="67" customWidth="1"/>
    <col min="3334" max="3334" width="13.08984375" style="67" customWidth="1"/>
    <col min="3335" max="3335" width="7.36328125" style="67" customWidth="1"/>
    <col min="3336" max="3336" width="12.08984375" style="67" bestFit="1" customWidth="1"/>
    <col min="3337" max="3337" width="10.453125" style="67" bestFit="1" customWidth="1"/>
    <col min="3338" max="3338" width="7" style="67" bestFit="1" customWidth="1"/>
    <col min="3339" max="3339" width="5.90625" style="67" bestFit="1" customWidth="1"/>
    <col min="3340" max="3340" width="8.7265625" style="67" bestFit="1" customWidth="1"/>
    <col min="3341" max="3342" width="8.453125" style="67" bestFit="1" customWidth="1"/>
    <col min="3343" max="3343" width="8.6328125" style="67" customWidth="1"/>
    <col min="3344" max="3344" width="14.36328125" style="67" bestFit="1" customWidth="1"/>
    <col min="3345" max="3345" width="13.453125" style="67" customWidth="1"/>
    <col min="3346" max="3346" width="6" style="67" customWidth="1"/>
    <col min="3347" max="3347" width="17.26953125" style="67" customWidth="1"/>
    <col min="3348" max="3348" width="11" style="67" bestFit="1" customWidth="1"/>
    <col min="3349" max="3350" width="8.26953125" style="67" bestFit="1" customWidth="1"/>
    <col min="3351" max="3584" width="8.7265625" style="67"/>
    <col min="3585" max="3585" width="15.90625" style="67" customWidth="1"/>
    <col min="3586" max="3586" width="3.90625" style="67" bestFit="1" customWidth="1"/>
    <col min="3587" max="3587" width="38.26953125" style="67" customWidth="1"/>
    <col min="3588" max="3588" width="13.90625" style="67" bestFit="1" customWidth="1"/>
    <col min="3589" max="3589" width="16.26953125" style="67" customWidth="1"/>
    <col min="3590" max="3590" width="13.08984375" style="67" customWidth="1"/>
    <col min="3591" max="3591" width="7.36328125" style="67" customWidth="1"/>
    <col min="3592" max="3592" width="12.08984375" style="67" bestFit="1" customWidth="1"/>
    <col min="3593" max="3593" width="10.453125" style="67" bestFit="1" customWidth="1"/>
    <col min="3594" max="3594" width="7" style="67" bestFit="1" customWidth="1"/>
    <col min="3595" max="3595" width="5.90625" style="67" bestFit="1" customWidth="1"/>
    <col min="3596" max="3596" width="8.7265625" style="67" bestFit="1" customWidth="1"/>
    <col min="3597" max="3598" width="8.453125" style="67" bestFit="1" customWidth="1"/>
    <col min="3599" max="3599" width="8.6328125" style="67" customWidth="1"/>
    <col min="3600" max="3600" width="14.36328125" style="67" bestFit="1" customWidth="1"/>
    <col min="3601" max="3601" width="13.453125" style="67" customWidth="1"/>
    <col min="3602" max="3602" width="6" style="67" customWidth="1"/>
    <col min="3603" max="3603" width="17.26953125" style="67" customWidth="1"/>
    <col min="3604" max="3604" width="11" style="67" bestFit="1" customWidth="1"/>
    <col min="3605" max="3606" width="8.26953125" style="67" bestFit="1" customWidth="1"/>
    <col min="3607" max="3840" width="8.7265625" style="67"/>
    <col min="3841" max="3841" width="15.90625" style="67" customWidth="1"/>
    <col min="3842" max="3842" width="3.90625" style="67" bestFit="1" customWidth="1"/>
    <col min="3843" max="3843" width="38.26953125" style="67" customWidth="1"/>
    <col min="3844" max="3844" width="13.90625" style="67" bestFit="1" customWidth="1"/>
    <col min="3845" max="3845" width="16.26953125" style="67" customWidth="1"/>
    <col min="3846" max="3846" width="13.08984375" style="67" customWidth="1"/>
    <col min="3847" max="3847" width="7.36328125" style="67" customWidth="1"/>
    <col min="3848" max="3848" width="12.08984375" style="67" bestFit="1" customWidth="1"/>
    <col min="3849" max="3849" width="10.453125" style="67" bestFit="1" customWidth="1"/>
    <col min="3850" max="3850" width="7" style="67" bestFit="1" customWidth="1"/>
    <col min="3851" max="3851" width="5.90625" style="67" bestFit="1" customWidth="1"/>
    <col min="3852" max="3852" width="8.7265625" style="67" bestFit="1" customWidth="1"/>
    <col min="3853" max="3854" width="8.453125" style="67" bestFit="1" customWidth="1"/>
    <col min="3855" max="3855" width="8.6328125" style="67" customWidth="1"/>
    <col min="3856" max="3856" width="14.36328125" style="67" bestFit="1" customWidth="1"/>
    <col min="3857" max="3857" width="13.453125" style="67" customWidth="1"/>
    <col min="3858" max="3858" width="6" style="67" customWidth="1"/>
    <col min="3859" max="3859" width="17.26953125" style="67" customWidth="1"/>
    <col min="3860" max="3860" width="11" style="67" bestFit="1" customWidth="1"/>
    <col min="3861" max="3862" width="8.26953125" style="67" bestFit="1" customWidth="1"/>
    <col min="3863" max="4096" width="8.7265625" style="67"/>
    <col min="4097" max="4097" width="15.90625" style="67" customWidth="1"/>
    <col min="4098" max="4098" width="3.90625" style="67" bestFit="1" customWidth="1"/>
    <col min="4099" max="4099" width="38.26953125" style="67" customWidth="1"/>
    <col min="4100" max="4100" width="13.90625" style="67" bestFit="1" customWidth="1"/>
    <col min="4101" max="4101" width="16.26953125" style="67" customWidth="1"/>
    <col min="4102" max="4102" width="13.08984375" style="67" customWidth="1"/>
    <col min="4103" max="4103" width="7.36328125" style="67" customWidth="1"/>
    <col min="4104" max="4104" width="12.08984375" style="67" bestFit="1" customWidth="1"/>
    <col min="4105" max="4105" width="10.453125" style="67" bestFit="1" customWidth="1"/>
    <col min="4106" max="4106" width="7" style="67" bestFit="1" customWidth="1"/>
    <col min="4107" max="4107" width="5.90625" style="67" bestFit="1" customWidth="1"/>
    <col min="4108" max="4108" width="8.7265625" style="67" bestFit="1" customWidth="1"/>
    <col min="4109" max="4110" width="8.453125" style="67" bestFit="1" customWidth="1"/>
    <col min="4111" max="4111" width="8.6328125" style="67" customWidth="1"/>
    <col min="4112" max="4112" width="14.36328125" style="67" bestFit="1" customWidth="1"/>
    <col min="4113" max="4113" width="13.453125" style="67" customWidth="1"/>
    <col min="4114" max="4114" width="6" style="67" customWidth="1"/>
    <col min="4115" max="4115" width="17.26953125" style="67" customWidth="1"/>
    <col min="4116" max="4116" width="11" style="67" bestFit="1" customWidth="1"/>
    <col min="4117" max="4118" width="8.26953125" style="67" bestFit="1" customWidth="1"/>
    <col min="4119" max="4352" width="8.7265625" style="67"/>
    <col min="4353" max="4353" width="15.90625" style="67" customWidth="1"/>
    <col min="4354" max="4354" width="3.90625" style="67" bestFit="1" customWidth="1"/>
    <col min="4355" max="4355" width="38.26953125" style="67" customWidth="1"/>
    <col min="4356" max="4356" width="13.90625" style="67" bestFit="1" customWidth="1"/>
    <col min="4357" max="4357" width="16.26953125" style="67" customWidth="1"/>
    <col min="4358" max="4358" width="13.08984375" style="67" customWidth="1"/>
    <col min="4359" max="4359" width="7.36328125" style="67" customWidth="1"/>
    <col min="4360" max="4360" width="12.08984375" style="67" bestFit="1" customWidth="1"/>
    <col min="4361" max="4361" width="10.453125" style="67" bestFit="1" customWidth="1"/>
    <col min="4362" max="4362" width="7" style="67" bestFit="1" customWidth="1"/>
    <col min="4363" max="4363" width="5.90625" style="67" bestFit="1" customWidth="1"/>
    <col min="4364" max="4364" width="8.7265625" style="67" bestFit="1" customWidth="1"/>
    <col min="4365" max="4366" width="8.453125" style="67" bestFit="1" customWidth="1"/>
    <col min="4367" max="4367" width="8.6328125" style="67" customWidth="1"/>
    <col min="4368" max="4368" width="14.36328125" style="67" bestFit="1" customWidth="1"/>
    <col min="4369" max="4369" width="13.453125" style="67" customWidth="1"/>
    <col min="4370" max="4370" width="6" style="67" customWidth="1"/>
    <col min="4371" max="4371" width="17.26953125" style="67" customWidth="1"/>
    <col min="4372" max="4372" width="11" style="67" bestFit="1" customWidth="1"/>
    <col min="4373" max="4374" width="8.26953125" style="67" bestFit="1" customWidth="1"/>
    <col min="4375" max="4608" width="8.7265625" style="67"/>
    <col min="4609" max="4609" width="15.90625" style="67" customWidth="1"/>
    <col min="4610" max="4610" width="3.90625" style="67" bestFit="1" customWidth="1"/>
    <col min="4611" max="4611" width="38.26953125" style="67" customWidth="1"/>
    <col min="4612" max="4612" width="13.90625" style="67" bestFit="1" customWidth="1"/>
    <col min="4613" max="4613" width="16.26953125" style="67" customWidth="1"/>
    <col min="4614" max="4614" width="13.08984375" style="67" customWidth="1"/>
    <col min="4615" max="4615" width="7.36328125" style="67" customWidth="1"/>
    <col min="4616" max="4616" width="12.08984375" style="67" bestFit="1" customWidth="1"/>
    <col min="4617" max="4617" width="10.453125" style="67" bestFit="1" customWidth="1"/>
    <col min="4618" max="4618" width="7" style="67" bestFit="1" customWidth="1"/>
    <col min="4619" max="4619" width="5.90625" style="67" bestFit="1" customWidth="1"/>
    <col min="4620" max="4620" width="8.7265625" style="67" bestFit="1" customWidth="1"/>
    <col min="4621" max="4622" width="8.453125" style="67" bestFit="1" customWidth="1"/>
    <col min="4623" max="4623" width="8.6328125" style="67" customWidth="1"/>
    <col min="4624" max="4624" width="14.36328125" style="67" bestFit="1" customWidth="1"/>
    <col min="4625" max="4625" width="13.453125" style="67" customWidth="1"/>
    <col min="4626" max="4626" width="6" style="67" customWidth="1"/>
    <col min="4627" max="4627" width="17.26953125" style="67" customWidth="1"/>
    <col min="4628" max="4628" width="11" style="67" bestFit="1" customWidth="1"/>
    <col min="4629" max="4630" width="8.26953125" style="67" bestFit="1" customWidth="1"/>
    <col min="4631" max="4864" width="8.7265625" style="67"/>
    <col min="4865" max="4865" width="15.90625" style="67" customWidth="1"/>
    <col min="4866" max="4866" width="3.90625" style="67" bestFit="1" customWidth="1"/>
    <col min="4867" max="4867" width="38.26953125" style="67" customWidth="1"/>
    <col min="4868" max="4868" width="13.90625" style="67" bestFit="1" customWidth="1"/>
    <col min="4869" max="4869" width="16.26953125" style="67" customWidth="1"/>
    <col min="4870" max="4870" width="13.08984375" style="67" customWidth="1"/>
    <col min="4871" max="4871" width="7.36328125" style="67" customWidth="1"/>
    <col min="4872" max="4872" width="12.08984375" style="67" bestFit="1" customWidth="1"/>
    <col min="4873" max="4873" width="10.453125" style="67" bestFit="1" customWidth="1"/>
    <col min="4874" max="4874" width="7" style="67" bestFit="1" customWidth="1"/>
    <col min="4875" max="4875" width="5.90625" style="67" bestFit="1" customWidth="1"/>
    <col min="4876" max="4876" width="8.7265625" style="67" bestFit="1" customWidth="1"/>
    <col min="4877" max="4878" width="8.453125" style="67" bestFit="1" customWidth="1"/>
    <col min="4879" max="4879" width="8.6328125" style="67" customWidth="1"/>
    <col min="4880" max="4880" width="14.36328125" style="67" bestFit="1" customWidth="1"/>
    <col min="4881" max="4881" width="13.453125" style="67" customWidth="1"/>
    <col min="4882" max="4882" width="6" style="67" customWidth="1"/>
    <col min="4883" max="4883" width="17.26953125" style="67" customWidth="1"/>
    <col min="4884" max="4884" width="11" style="67" bestFit="1" customWidth="1"/>
    <col min="4885" max="4886" width="8.26953125" style="67" bestFit="1" customWidth="1"/>
    <col min="4887" max="5120" width="8.7265625" style="67"/>
    <col min="5121" max="5121" width="15.90625" style="67" customWidth="1"/>
    <col min="5122" max="5122" width="3.90625" style="67" bestFit="1" customWidth="1"/>
    <col min="5123" max="5123" width="38.26953125" style="67" customWidth="1"/>
    <col min="5124" max="5124" width="13.90625" style="67" bestFit="1" customWidth="1"/>
    <col min="5125" max="5125" width="16.26953125" style="67" customWidth="1"/>
    <col min="5126" max="5126" width="13.08984375" style="67" customWidth="1"/>
    <col min="5127" max="5127" width="7.36328125" style="67" customWidth="1"/>
    <col min="5128" max="5128" width="12.08984375" style="67" bestFit="1" customWidth="1"/>
    <col min="5129" max="5129" width="10.453125" style="67" bestFit="1" customWidth="1"/>
    <col min="5130" max="5130" width="7" style="67" bestFit="1" customWidth="1"/>
    <col min="5131" max="5131" width="5.90625" style="67" bestFit="1" customWidth="1"/>
    <col min="5132" max="5132" width="8.7265625" style="67" bestFit="1" customWidth="1"/>
    <col min="5133" max="5134" width="8.453125" style="67" bestFit="1" customWidth="1"/>
    <col min="5135" max="5135" width="8.6328125" style="67" customWidth="1"/>
    <col min="5136" max="5136" width="14.36328125" style="67" bestFit="1" customWidth="1"/>
    <col min="5137" max="5137" width="13.453125" style="67" customWidth="1"/>
    <col min="5138" max="5138" width="6" style="67" customWidth="1"/>
    <col min="5139" max="5139" width="17.26953125" style="67" customWidth="1"/>
    <col min="5140" max="5140" width="11" style="67" bestFit="1" customWidth="1"/>
    <col min="5141" max="5142" width="8.26953125" style="67" bestFit="1" customWidth="1"/>
    <col min="5143" max="5376" width="8.7265625" style="67"/>
    <col min="5377" max="5377" width="15.90625" style="67" customWidth="1"/>
    <col min="5378" max="5378" width="3.90625" style="67" bestFit="1" customWidth="1"/>
    <col min="5379" max="5379" width="38.26953125" style="67" customWidth="1"/>
    <col min="5380" max="5380" width="13.90625" style="67" bestFit="1" customWidth="1"/>
    <col min="5381" max="5381" width="16.26953125" style="67" customWidth="1"/>
    <col min="5382" max="5382" width="13.08984375" style="67" customWidth="1"/>
    <col min="5383" max="5383" width="7.36328125" style="67" customWidth="1"/>
    <col min="5384" max="5384" width="12.08984375" style="67" bestFit="1" customWidth="1"/>
    <col min="5385" max="5385" width="10.453125" style="67" bestFit="1" customWidth="1"/>
    <col min="5386" max="5386" width="7" style="67" bestFit="1" customWidth="1"/>
    <col min="5387" max="5387" width="5.90625" style="67" bestFit="1" customWidth="1"/>
    <col min="5388" max="5388" width="8.7265625" style="67" bestFit="1" customWidth="1"/>
    <col min="5389" max="5390" width="8.453125" style="67" bestFit="1" customWidth="1"/>
    <col min="5391" max="5391" width="8.6328125" style="67" customWidth="1"/>
    <col min="5392" max="5392" width="14.36328125" style="67" bestFit="1" customWidth="1"/>
    <col min="5393" max="5393" width="13.453125" style="67" customWidth="1"/>
    <col min="5394" max="5394" width="6" style="67" customWidth="1"/>
    <col min="5395" max="5395" width="17.26953125" style="67" customWidth="1"/>
    <col min="5396" max="5396" width="11" style="67" bestFit="1" customWidth="1"/>
    <col min="5397" max="5398" width="8.26953125" style="67" bestFit="1" customWidth="1"/>
    <col min="5399" max="5632" width="8.7265625" style="67"/>
    <col min="5633" max="5633" width="15.90625" style="67" customWidth="1"/>
    <col min="5634" max="5634" width="3.90625" style="67" bestFit="1" customWidth="1"/>
    <col min="5635" max="5635" width="38.26953125" style="67" customWidth="1"/>
    <col min="5636" max="5636" width="13.90625" style="67" bestFit="1" customWidth="1"/>
    <col min="5637" max="5637" width="16.26953125" style="67" customWidth="1"/>
    <col min="5638" max="5638" width="13.08984375" style="67" customWidth="1"/>
    <col min="5639" max="5639" width="7.36328125" style="67" customWidth="1"/>
    <col min="5640" max="5640" width="12.08984375" style="67" bestFit="1" customWidth="1"/>
    <col min="5641" max="5641" width="10.453125" style="67" bestFit="1" customWidth="1"/>
    <col min="5642" max="5642" width="7" style="67" bestFit="1" customWidth="1"/>
    <col min="5643" max="5643" width="5.90625" style="67" bestFit="1" customWidth="1"/>
    <col min="5644" max="5644" width="8.7265625" style="67" bestFit="1" customWidth="1"/>
    <col min="5645" max="5646" width="8.453125" style="67" bestFit="1" customWidth="1"/>
    <col min="5647" max="5647" width="8.6328125" style="67" customWidth="1"/>
    <col min="5648" max="5648" width="14.36328125" style="67" bestFit="1" customWidth="1"/>
    <col min="5649" max="5649" width="13.453125" style="67" customWidth="1"/>
    <col min="5650" max="5650" width="6" style="67" customWidth="1"/>
    <col min="5651" max="5651" width="17.26953125" style="67" customWidth="1"/>
    <col min="5652" max="5652" width="11" style="67" bestFit="1" customWidth="1"/>
    <col min="5653" max="5654" width="8.26953125" style="67" bestFit="1" customWidth="1"/>
    <col min="5655" max="5888" width="8.7265625" style="67"/>
    <col min="5889" max="5889" width="15.90625" style="67" customWidth="1"/>
    <col min="5890" max="5890" width="3.90625" style="67" bestFit="1" customWidth="1"/>
    <col min="5891" max="5891" width="38.26953125" style="67" customWidth="1"/>
    <col min="5892" max="5892" width="13.90625" style="67" bestFit="1" customWidth="1"/>
    <col min="5893" max="5893" width="16.26953125" style="67" customWidth="1"/>
    <col min="5894" max="5894" width="13.08984375" style="67" customWidth="1"/>
    <col min="5895" max="5895" width="7.36328125" style="67" customWidth="1"/>
    <col min="5896" max="5896" width="12.08984375" style="67" bestFit="1" customWidth="1"/>
    <col min="5897" max="5897" width="10.453125" style="67" bestFit="1" customWidth="1"/>
    <col min="5898" max="5898" width="7" style="67" bestFit="1" customWidth="1"/>
    <col min="5899" max="5899" width="5.90625" style="67" bestFit="1" customWidth="1"/>
    <col min="5900" max="5900" width="8.7265625" style="67" bestFit="1" customWidth="1"/>
    <col min="5901" max="5902" width="8.453125" style="67" bestFit="1" customWidth="1"/>
    <col min="5903" max="5903" width="8.6328125" style="67" customWidth="1"/>
    <col min="5904" max="5904" width="14.36328125" style="67" bestFit="1" customWidth="1"/>
    <col min="5905" max="5905" width="13.453125" style="67" customWidth="1"/>
    <col min="5906" max="5906" width="6" style="67" customWidth="1"/>
    <col min="5907" max="5907" width="17.26953125" style="67" customWidth="1"/>
    <col min="5908" max="5908" width="11" style="67" bestFit="1" customWidth="1"/>
    <col min="5909" max="5910" width="8.26953125" style="67" bestFit="1" customWidth="1"/>
    <col min="5911" max="6144" width="8.7265625" style="67"/>
    <col min="6145" max="6145" width="15.90625" style="67" customWidth="1"/>
    <col min="6146" max="6146" width="3.90625" style="67" bestFit="1" customWidth="1"/>
    <col min="6147" max="6147" width="38.26953125" style="67" customWidth="1"/>
    <col min="6148" max="6148" width="13.90625" style="67" bestFit="1" customWidth="1"/>
    <col min="6149" max="6149" width="16.26953125" style="67" customWidth="1"/>
    <col min="6150" max="6150" width="13.08984375" style="67" customWidth="1"/>
    <col min="6151" max="6151" width="7.36328125" style="67" customWidth="1"/>
    <col min="6152" max="6152" width="12.08984375" style="67" bestFit="1" customWidth="1"/>
    <col min="6153" max="6153" width="10.453125" style="67" bestFit="1" customWidth="1"/>
    <col min="6154" max="6154" width="7" style="67" bestFit="1" customWidth="1"/>
    <col min="6155" max="6155" width="5.90625" style="67" bestFit="1" customWidth="1"/>
    <col min="6156" max="6156" width="8.7265625" style="67" bestFit="1" customWidth="1"/>
    <col min="6157" max="6158" width="8.453125" style="67" bestFit="1" customWidth="1"/>
    <col min="6159" max="6159" width="8.6328125" style="67" customWidth="1"/>
    <col min="6160" max="6160" width="14.36328125" style="67" bestFit="1" customWidth="1"/>
    <col min="6161" max="6161" width="13.453125" style="67" customWidth="1"/>
    <col min="6162" max="6162" width="6" style="67" customWidth="1"/>
    <col min="6163" max="6163" width="17.26953125" style="67" customWidth="1"/>
    <col min="6164" max="6164" width="11" style="67" bestFit="1" customWidth="1"/>
    <col min="6165" max="6166" width="8.26953125" style="67" bestFit="1" customWidth="1"/>
    <col min="6167" max="6400" width="8.7265625" style="67"/>
    <col min="6401" max="6401" width="15.90625" style="67" customWidth="1"/>
    <col min="6402" max="6402" width="3.90625" style="67" bestFit="1" customWidth="1"/>
    <col min="6403" max="6403" width="38.26953125" style="67" customWidth="1"/>
    <col min="6404" max="6404" width="13.90625" style="67" bestFit="1" customWidth="1"/>
    <col min="6405" max="6405" width="16.26953125" style="67" customWidth="1"/>
    <col min="6406" max="6406" width="13.08984375" style="67" customWidth="1"/>
    <col min="6407" max="6407" width="7.36328125" style="67" customWidth="1"/>
    <col min="6408" max="6408" width="12.08984375" style="67" bestFit="1" customWidth="1"/>
    <col min="6409" max="6409" width="10.453125" style="67" bestFit="1" customWidth="1"/>
    <col min="6410" max="6410" width="7" style="67" bestFit="1" customWidth="1"/>
    <col min="6411" max="6411" width="5.90625" style="67" bestFit="1" customWidth="1"/>
    <col min="6412" max="6412" width="8.7265625" style="67" bestFit="1" customWidth="1"/>
    <col min="6413" max="6414" width="8.453125" style="67" bestFit="1" customWidth="1"/>
    <col min="6415" max="6415" width="8.6328125" style="67" customWidth="1"/>
    <col min="6416" max="6416" width="14.36328125" style="67" bestFit="1" customWidth="1"/>
    <col min="6417" max="6417" width="13.453125" style="67" customWidth="1"/>
    <col min="6418" max="6418" width="6" style="67" customWidth="1"/>
    <col min="6419" max="6419" width="17.26953125" style="67" customWidth="1"/>
    <col min="6420" max="6420" width="11" style="67" bestFit="1" customWidth="1"/>
    <col min="6421" max="6422" width="8.26953125" style="67" bestFit="1" customWidth="1"/>
    <col min="6423" max="6656" width="8.7265625" style="67"/>
    <col min="6657" max="6657" width="15.90625" style="67" customWidth="1"/>
    <col min="6658" max="6658" width="3.90625" style="67" bestFit="1" customWidth="1"/>
    <col min="6659" max="6659" width="38.26953125" style="67" customWidth="1"/>
    <col min="6660" max="6660" width="13.90625" style="67" bestFit="1" customWidth="1"/>
    <col min="6661" max="6661" width="16.26953125" style="67" customWidth="1"/>
    <col min="6662" max="6662" width="13.08984375" style="67" customWidth="1"/>
    <col min="6663" max="6663" width="7.36328125" style="67" customWidth="1"/>
    <col min="6664" max="6664" width="12.08984375" style="67" bestFit="1" customWidth="1"/>
    <col min="6665" max="6665" width="10.453125" style="67" bestFit="1" customWidth="1"/>
    <col min="6666" max="6666" width="7" style="67" bestFit="1" customWidth="1"/>
    <col min="6667" max="6667" width="5.90625" style="67" bestFit="1" customWidth="1"/>
    <col min="6668" max="6668" width="8.7265625" style="67" bestFit="1" customWidth="1"/>
    <col min="6669" max="6670" width="8.453125" style="67" bestFit="1" customWidth="1"/>
    <col min="6671" max="6671" width="8.6328125" style="67" customWidth="1"/>
    <col min="6672" max="6672" width="14.36328125" style="67" bestFit="1" customWidth="1"/>
    <col min="6673" max="6673" width="13.453125" style="67" customWidth="1"/>
    <col min="6674" max="6674" width="6" style="67" customWidth="1"/>
    <col min="6675" max="6675" width="17.26953125" style="67" customWidth="1"/>
    <col min="6676" max="6676" width="11" style="67" bestFit="1" customWidth="1"/>
    <col min="6677" max="6678" width="8.26953125" style="67" bestFit="1" customWidth="1"/>
    <col min="6679" max="6912" width="8.7265625" style="67"/>
    <col min="6913" max="6913" width="15.90625" style="67" customWidth="1"/>
    <col min="6914" max="6914" width="3.90625" style="67" bestFit="1" customWidth="1"/>
    <col min="6915" max="6915" width="38.26953125" style="67" customWidth="1"/>
    <col min="6916" max="6916" width="13.90625" style="67" bestFit="1" customWidth="1"/>
    <col min="6917" max="6917" width="16.26953125" style="67" customWidth="1"/>
    <col min="6918" max="6918" width="13.08984375" style="67" customWidth="1"/>
    <col min="6919" max="6919" width="7.36328125" style="67" customWidth="1"/>
    <col min="6920" max="6920" width="12.08984375" style="67" bestFit="1" customWidth="1"/>
    <col min="6921" max="6921" width="10.453125" style="67" bestFit="1" customWidth="1"/>
    <col min="6922" max="6922" width="7" style="67" bestFit="1" customWidth="1"/>
    <col min="6923" max="6923" width="5.90625" style="67" bestFit="1" customWidth="1"/>
    <col min="6924" max="6924" width="8.7265625" style="67" bestFit="1" customWidth="1"/>
    <col min="6925" max="6926" width="8.453125" style="67" bestFit="1" customWidth="1"/>
    <col min="6927" max="6927" width="8.6328125" style="67" customWidth="1"/>
    <col min="6928" max="6928" width="14.36328125" style="67" bestFit="1" customWidth="1"/>
    <col min="6929" max="6929" width="13.453125" style="67" customWidth="1"/>
    <col min="6930" max="6930" width="6" style="67" customWidth="1"/>
    <col min="6931" max="6931" width="17.26953125" style="67" customWidth="1"/>
    <col min="6932" max="6932" width="11" style="67" bestFit="1" customWidth="1"/>
    <col min="6933" max="6934" width="8.26953125" style="67" bestFit="1" customWidth="1"/>
    <col min="6935" max="7168" width="8.7265625" style="67"/>
    <col min="7169" max="7169" width="15.90625" style="67" customWidth="1"/>
    <col min="7170" max="7170" width="3.90625" style="67" bestFit="1" customWidth="1"/>
    <col min="7171" max="7171" width="38.26953125" style="67" customWidth="1"/>
    <col min="7172" max="7172" width="13.90625" style="67" bestFit="1" customWidth="1"/>
    <col min="7173" max="7173" width="16.26953125" style="67" customWidth="1"/>
    <col min="7174" max="7174" width="13.08984375" style="67" customWidth="1"/>
    <col min="7175" max="7175" width="7.36328125" style="67" customWidth="1"/>
    <col min="7176" max="7176" width="12.08984375" style="67" bestFit="1" customWidth="1"/>
    <col min="7177" max="7177" width="10.453125" style="67" bestFit="1" customWidth="1"/>
    <col min="7178" max="7178" width="7" style="67" bestFit="1" customWidth="1"/>
    <col min="7179" max="7179" width="5.90625" style="67" bestFit="1" customWidth="1"/>
    <col min="7180" max="7180" width="8.7265625" style="67" bestFit="1" customWidth="1"/>
    <col min="7181" max="7182" width="8.453125" style="67" bestFit="1" customWidth="1"/>
    <col min="7183" max="7183" width="8.6328125" style="67" customWidth="1"/>
    <col min="7184" max="7184" width="14.36328125" style="67" bestFit="1" customWidth="1"/>
    <col min="7185" max="7185" width="13.453125" style="67" customWidth="1"/>
    <col min="7186" max="7186" width="6" style="67" customWidth="1"/>
    <col min="7187" max="7187" width="17.26953125" style="67" customWidth="1"/>
    <col min="7188" max="7188" width="11" style="67" bestFit="1" customWidth="1"/>
    <col min="7189" max="7190" width="8.26953125" style="67" bestFit="1" customWidth="1"/>
    <col min="7191" max="7424" width="8.7265625" style="67"/>
    <col min="7425" max="7425" width="15.90625" style="67" customWidth="1"/>
    <col min="7426" max="7426" width="3.90625" style="67" bestFit="1" customWidth="1"/>
    <col min="7427" max="7427" width="38.26953125" style="67" customWidth="1"/>
    <col min="7428" max="7428" width="13.90625" style="67" bestFit="1" customWidth="1"/>
    <col min="7429" max="7429" width="16.26953125" style="67" customWidth="1"/>
    <col min="7430" max="7430" width="13.08984375" style="67" customWidth="1"/>
    <col min="7431" max="7431" width="7.36328125" style="67" customWidth="1"/>
    <col min="7432" max="7432" width="12.08984375" style="67" bestFit="1" customWidth="1"/>
    <col min="7433" max="7433" width="10.453125" style="67" bestFit="1" customWidth="1"/>
    <col min="7434" max="7434" width="7" style="67" bestFit="1" customWidth="1"/>
    <col min="7435" max="7435" width="5.90625" style="67" bestFit="1" customWidth="1"/>
    <col min="7436" max="7436" width="8.7265625" style="67" bestFit="1" customWidth="1"/>
    <col min="7437" max="7438" width="8.453125" style="67" bestFit="1" customWidth="1"/>
    <col min="7439" max="7439" width="8.6328125" style="67" customWidth="1"/>
    <col min="7440" max="7440" width="14.36328125" style="67" bestFit="1" customWidth="1"/>
    <col min="7441" max="7441" width="13.453125" style="67" customWidth="1"/>
    <col min="7442" max="7442" width="6" style="67" customWidth="1"/>
    <col min="7443" max="7443" width="17.26953125" style="67" customWidth="1"/>
    <col min="7444" max="7444" width="11" style="67" bestFit="1" customWidth="1"/>
    <col min="7445" max="7446" width="8.26953125" style="67" bestFit="1" customWidth="1"/>
    <col min="7447" max="7680" width="8.7265625" style="67"/>
    <col min="7681" max="7681" width="15.90625" style="67" customWidth="1"/>
    <col min="7682" max="7682" width="3.90625" style="67" bestFit="1" customWidth="1"/>
    <col min="7683" max="7683" width="38.26953125" style="67" customWidth="1"/>
    <col min="7684" max="7684" width="13.90625" style="67" bestFit="1" customWidth="1"/>
    <col min="7685" max="7685" width="16.26953125" style="67" customWidth="1"/>
    <col min="7686" max="7686" width="13.08984375" style="67" customWidth="1"/>
    <col min="7687" max="7687" width="7.36328125" style="67" customWidth="1"/>
    <col min="7688" max="7688" width="12.08984375" style="67" bestFit="1" customWidth="1"/>
    <col min="7689" max="7689" width="10.453125" style="67" bestFit="1" customWidth="1"/>
    <col min="7690" max="7690" width="7" style="67" bestFit="1" customWidth="1"/>
    <col min="7691" max="7691" width="5.90625" style="67" bestFit="1" customWidth="1"/>
    <col min="7692" max="7692" width="8.7265625" style="67" bestFit="1" customWidth="1"/>
    <col min="7693" max="7694" width="8.453125" style="67" bestFit="1" customWidth="1"/>
    <col min="7695" max="7695" width="8.6328125" style="67" customWidth="1"/>
    <col min="7696" max="7696" width="14.36328125" style="67" bestFit="1" customWidth="1"/>
    <col min="7697" max="7697" width="13.453125" style="67" customWidth="1"/>
    <col min="7698" max="7698" width="6" style="67" customWidth="1"/>
    <col min="7699" max="7699" width="17.26953125" style="67" customWidth="1"/>
    <col min="7700" max="7700" width="11" style="67" bestFit="1" customWidth="1"/>
    <col min="7701" max="7702" width="8.26953125" style="67" bestFit="1" customWidth="1"/>
    <col min="7703" max="7936" width="8.7265625" style="67"/>
    <col min="7937" max="7937" width="15.90625" style="67" customWidth="1"/>
    <col min="7938" max="7938" width="3.90625" style="67" bestFit="1" customWidth="1"/>
    <col min="7939" max="7939" width="38.26953125" style="67" customWidth="1"/>
    <col min="7940" max="7940" width="13.90625" style="67" bestFit="1" customWidth="1"/>
    <col min="7941" max="7941" width="16.26953125" style="67" customWidth="1"/>
    <col min="7942" max="7942" width="13.08984375" style="67" customWidth="1"/>
    <col min="7943" max="7943" width="7.36328125" style="67" customWidth="1"/>
    <col min="7944" max="7944" width="12.08984375" style="67" bestFit="1" customWidth="1"/>
    <col min="7945" max="7945" width="10.453125" style="67" bestFit="1" customWidth="1"/>
    <col min="7946" max="7946" width="7" style="67" bestFit="1" customWidth="1"/>
    <col min="7947" max="7947" width="5.90625" style="67" bestFit="1" customWidth="1"/>
    <col min="7948" max="7948" width="8.7265625" style="67" bestFit="1" customWidth="1"/>
    <col min="7949" max="7950" width="8.453125" style="67" bestFit="1" customWidth="1"/>
    <col min="7951" max="7951" width="8.6328125" style="67" customWidth="1"/>
    <col min="7952" max="7952" width="14.36328125" style="67" bestFit="1" customWidth="1"/>
    <col min="7953" max="7953" width="13.453125" style="67" customWidth="1"/>
    <col min="7954" max="7954" width="6" style="67" customWidth="1"/>
    <col min="7955" max="7955" width="17.26953125" style="67" customWidth="1"/>
    <col min="7956" max="7956" width="11" style="67" bestFit="1" customWidth="1"/>
    <col min="7957" max="7958" width="8.26953125" style="67" bestFit="1" customWidth="1"/>
    <col min="7959" max="8192" width="8.7265625" style="67"/>
    <col min="8193" max="8193" width="15.90625" style="67" customWidth="1"/>
    <col min="8194" max="8194" width="3.90625" style="67" bestFit="1" customWidth="1"/>
    <col min="8195" max="8195" width="38.26953125" style="67" customWidth="1"/>
    <col min="8196" max="8196" width="13.90625" style="67" bestFit="1" customWidth="1"/>
    <col min="8197" max="8197" width="16.26953125" style="67" customWidth="1"/>
    <col min="8198" max="8198" width="13.08984375" style="67" customWidth="1"/>
    <col min="8199" max="8199" width="7.36328125" style="67" customWidth="1"/>
    <col min="8200" max="8200" width="12.08984375" style="67" bestFit="1" customWidth="1"/>
    <col min="8201" max="8201" width="10.453125" style="67" bestFit="1" customWidth="1"/>
    <col min="8202" max="8202" width="7" style="67" bestFit="1" customWidth="1"/>
    <col min="8203" max="8203" width="5.90625" style="67" bestFit="1" customWidth="1"/>
    <col min="8204" max="8204" width="8.7265625" style="67" bestFit="1" customWidth="1"/>
    <col min="8205" max="8206" width="8.453125" style="67" bestFit="1" customWidth="1"/>
    <col min="8207" max="8207" width="8.6328125" style="67" customWidth="1"/>
    <col min="8208" max="8208" width="14.36328125" style="67" bestFit="1" customWidth="1"/>
    <col min="8209" max="8209" width="13.453125" style="67" customWidth="1"/>
    <col min="8210" max="8210" width="6" style="67" customWidth="1"/>
    <col min="8211" max="8211" width="17.26953125" style="67" customWidth="1"/>
    <col min="8212" max="8212" width="11" style="67" bestFit="1" customWidth="1"/>
    <col min="8213" max="8214" width="8.26953125" style="67" bestFit="1" customWidth="1"/>
    <col min="8215" max="8448" width="8.7265625" style="67"/>
    <col min="8449" max="8449" width="15.90625" style="67" customWidth="1"/>
    <col min="8450" max="8450" width="3.90625" style="67" bestFit="1" customWidth="1"/>
    <col min="8451" max="8451" width="38.26953125" style="67" customWidth="1"/>
    <col min="8452" max="8452" width="13.90625" style="67" bestFit="1" customWidth="1"/>
    <col min="8453" max="8453" width="16.26953125" style="67" customWidth="1"/>
    <col min="8454" max="8454" width="13.08984375" style="67" customWidth="1"/>
    <col min="8455" max="8455" width="7.36328125" style="67" customWidth="1"/>
    <col min="8456" max="8456" width="12.08984375" style="67" bestFit="1" customWidth="1"/>
    <col min="8457" max="8457" width="10.453125" style="67" bestFit="1" customWidth="1"/>
    <col min="8458" max="8458" width="7" style="67" bestFit="1" customWidth="1"/>
    <col min="8459" max="8459" width="5.90625" style="67" bestFit="1" customWidth="1"/>
    <col min="8460" max="8460" width="8.7265625" style="67" bestFit="1" customWidth="1"/>
    <col min="8461" max="8462" width="8.453125" style="67" bestFit="1" customWidth="1"/>
    <col min="8463" max="8463" width="8.6328125" style="67" customWidth="1"/>
    <col min="8464" max="8464" width="14.36328125" style="67" bestFit="1" customWidth="1"/>
    <col min="8465" max="8465" width="13.453125" style="67" customWidth="1"/>
    <col min="8466" max="8466" width="6" style="67" customWidth="1"/>
    <col min="8467" max="8467" width="17.26953125" style="67" customWidth="1"/>
    <col min="8468" max="8468" width="11" style="67" bestFit="1" customWidth="1"/>
    <col min="8469" max="8470" width="8.26953125" style="67" bestFit="1" customWidth="1"/>
    <col min="8471" max="8704" width="8.7265625" style="67"/>
    <col min="8705" max="8705" width="15.90625" style="67" customWidth="1"/>
    <col min="8706" max="8706" width="3.90625" style="67" bestFit="1" customWidth="1"/>
    <col min="8707" max="8707" width="38.26953125" style="67" customWidth="1"/>
    <col min="8708" max="8708" width="13.90625" style="67" bestFit="1" customWidth="1"/>
    <col min="8709" max="8709" width="16.26953125" style="67" customWidth="1"/>
    <col min="8710" max="8710" width="13.08984375" style="67" customWidth="1"/>
    <col min="8711" max="8711" width="7.36328125" style="67" customWidth="1"/>
    <col min="8712" max="8712" width="12.08984375" style="67" bestFit="1" customWidth="1"/>
    <col min="8713" max="8713" width="10.453125" style="67" bestFit="1" customWidth="1"/>
    <col min="8714" max="8714" width="7" style="67" bestFit="1" customWidth="1"/>
    <col min="8715" max="8715" width="5.90625" style="67" bestFit="1" customWidth="1"/>
    <col min="8716" max="8716" width="8.7265625" style="67" bestFit="1" customWidth="1"/>
    <col min="8717" max="8718" width="8.453125" style="67" bestFit="1" customWidth="1"/>
    <col min="8719" max="8719" width="8.6328125" style="67" customWidth="1"/>
    <col min="8720" max="8720" width="14.36328125" style="67" bestFit="1" customWidth="1"/>
    <col min="8721" max="8721" width="13.453125" style="67" customWidth="1"/>
    <col min="8722" max="8722" width="6" style="67" customWidth="1"/>
    <col min="8723" max="8723" width="17.26953125" style="67" customWidth="1"/>
    <col min="8724" max="8724" width="11" style="67" bestFit="1" customWidth="1"/>
    <col min="8725" max="8726" width="8.26953125" style="67" bestFit="1" customWidth="1"/>
    <col min="8727" max="8960" width="8.7265625" style="67"/>
    <col min="8961" max="8961" width="15.90625" style="67" customWidth="1"/>
    <col min="8962" max="8962" width="3.90625" style="67" bestFit="1" customWidth="1"/>
    <col min="8963" max="8963" width="38.26953125" style="67" customWidth="1"/>
    <col min="8964" max="8964" width="13.90625" style="67" bestFit="1" customWidth="1"/>
    <col min="8965" max="8965" width="16.26953125" style="67" customWidth="1"/>
    <col min="8966" max="8966" width="13.08984375" style="67" customWidth="1"/>
    <col min="8967" max="8967" width="7.36328125" style="67" customWidth="1"/>
    <col min="8968" max="8968" width="12.08984375" style="67" bestFit="1" customWidth="1"/>
    <col min="8969" max="8969" width="10.453125" style="67" bestFit="1" customWidth="1"/>
    <col min="8970" max="8970" width="7" style="67" bestFit="1" customWidth="1"/>
    <col min="8971" max="8971" width="5.90625" style="67" bestFit="1" customWidth="1"/>
    <col min="8972" max="8972" width="8.7265625" style="67" bestFit="1" customWidth="1"/>
    <col min="8973" max="8974" width="8.453125" style="67" bestFit="1" customWidth="1"/>
    <col min="8975" max="8975" width="8.6328125" style="67" customWidth="1"/>
    <col min="8976" max="8976" width="14.36328125" style="67" bestFit="1" customWidth="1"/>
    <col min="8977" max="8977" width="13.453125" style="67" customWidth="1"/>
    <col min="8978" max="8978" width="6" style="67" customWidth="1"/>
    <col min="8979" max="8979" width="17.26953125" style="67" customWidth="1"/>
    <col min="8980" max="8980" width="11" style="67" bestFit="1" customWidth="1"/>
    <col min="8981" max="8982" width="8.26953125" style="67" bestFit="1" customWidth="1"/>
    <col min="8983" max="9216" width="8.7265625" style="67"/>
    <col min="9217" max="9217" width="15.90625" style="67" customWidth="1"/>
    <col min="9218" max="9218" width="3.90625" style="67" bestFit="1" customWidth="1"/>
    <col min="9219" max="9219" width="38.26953125" style="67" customWidth="1"/>
    <col min="9220" max="9220" width="13.90625" style="67" bestFit="1" customWidth="1"/>
    <col min="9221" max="9221" width="16.26953125" style="67" customWidth="1"/>
    <col min="9222" max="9222" width="13.08984375" style="67" customWidth="1"/>
    <col min="9223" max="9223" width="7.36328125" style="67" customWidth="1"/>
    <col min="9224" max="9224" width="12.08984375" style="67" bestFit="1" customWidth="1"/>
    <col min="9225" max="9225" width="10.453125" style="67" bestFit="1" customWidth="1"/>
    <col min="9226" max="9226" width="7" style="67" bestFit="1" customWidth="1"/>
    <col min="9227" max="9227" width="5.90625" style="67" bestFit="1" customWidth="1"/>
    <col min="9228" max="9228" width="8.7265625" style="67" bestFit="1" customWidth="1"/>
    <col min="9229" max="9230" width="8.453125" style="67" bestFit="1" customWidth="1"/>
    <col min="9231" max="9231" width="8.6328125" style="67" customWidth="1"/>
    <col min="9232" max="9232" width="14.36328125" style="67" bestFit="1" customWidth="1"/>
    <col min="9233" max="9233" width="13.453125" style="67" customWidth="1"/>
    <col min="9234" max="9234" width="6" style="67" customWidth="1"/>
    <col min="9235" max="9235" width="17.26953125" style="67" customWidth="1"/>
    <col min="9236" max="9236" width="11" style="67" bestFit="1" customWidth="1"/>
    <col min="9237" max="9238" width="8.26953125" style="67" bestFit="1" customWidth="1"/>
    <col min="9239" max="9472" width="8.7265625" style="67"/>
    <col min="9473" max="9473" width="15.90625" style="67" customWidth="1"/>
    <col min="9474" max="9474" width="3.90625" style="67" bestFit="1" customWidth="1"/>
    <col min="9475" max="9475" width="38.26953125" style="67" customWidth="1"/>
    <col min="9476" max="9476" width="13.90625" style="67" bestFit="1" customWidth="1"/>
    <col min="9477" max="9477" width="16.26953125" style="67" customWidth="1"/>
    <col min="9478" max="9478" width="13.08984375" style="67" customWidth="1"/>
    <col min="9479" max="9479" width="7.36328125" style="67" customWidth="1"/>
    <col min="9480" max="9480" width="12.08984375" style="67" bestFit="1" customWidth="1"/>
    <col min="9481" max="9481" width="10.453125" style="67" bestFit="1" customWidth="1"/>
    <col min="9482" max="9482" width="7" style="67" bestFit="1" customWidth="1"/>
    <col min="9483" max="9483" width="5.90625" style="67" bestFit="1" customWidth="1"/>
    <col min="9484" max="9484" width="8.7265625" style="67" bestFit="1" customWidth="1"/>
    <col min="9485" max="9486" width="8.453125" style="67" bestFit="1" customWidth="1"/>
    <col min="9487" max="9487" width="8.6328125" style="67" customWidth="1"/>
    <col min="9488" max="9488" width="14.36328125" style="67" bestFit="1" customWidth="1"/>
    <col min="9489" max="9489" width="13.453125" style="67" customWidth="1"/>
    <col min="9490" max="9490" width="6" style="67" customWidth="1"/>
    <col min="9491" max="9491" width="17.26953125" style="67" customWidth="1"/>
    <col min="9492" max="9492" width="11" style="67" bestFit="1" customWidth="1"/>
    <col min="9493" max="9494" width="8.26953125" style="67" bestFit="1" customWidth="1"/>
    <col min="9495" max="9728" width="8.7265625" style="67"/>
    <col min="9729" max="9729" width="15.90625" style="67" customWidth="1"/>
    <col min="9730" max="9730" width="3.90625" style="67" bestFit="1" customWidth="1"/>
    <col min="9731" max="9731" width="38.26953125" style="67" customWidth="1"/>
    <col min="9732" max="9732" width="13.90625" style="67" bestFit="1" customWidth="1"/>
    <col min="9733" max="9733" width="16.26953125" style="67" customWidth="1"/>
    <col min="9734" max="9734" width="13.08984375" style="67" customWidth="1"/>
    <col min="9735" max="9735" width="7.36328125" style="67" customWidth="1"/>
    <col min="9736" max="9736" width="12.08984375" style="67" bestFit="1" customWidth="1"/>
    <col min="9737" max="9737" width="10.453125" style="67" bestFit="1" customWidth="1"/>
    <col min="9738" max="9738" width="7" style="67" bestFit="1" customWidth="1"/>
    <col min="9739" max="9739" width="5.90625" style="67" bestFit="1" customWidth="1"/>
    <col min="9740" max="9740" width="8.7265625" style="67" bestFit="1" customWidth="1"/>
    <col min="9741" max="9742" width="8.453125" style="67" bestFit="1" customWidth="1"/>
    <col min="9743" max="9743" width="8.6328125" style="67" customWidth="1"/>
    <col min="9744" max="9744" width="14.36328125" style="67" bestFit="1" customWidth="1"/>
    <col min="9745" max="9745" width="13.453125" style="67" customWidth="1"/>
    <col min="9746" max="9746" width="6" style="67" customWidth="1"/>
    <col min="9747" max="9747" width="17.26953125" style="67" customWidth="1"/>
    <col min="9748" max="9748" width="11" style="67" bestFit="1" customWidth="1"/>
    <col min="9749" max="9750" width="8.26953125" style="67" bestFit="1" customWidth="1"/>
    <col min="9751" max="9984" width="8.7265625" style="67"/>
    <col min="9985" max="9985" width="15.90625" style="67" customWidth="1"/>
    <col min="9986" max="9986" width="3.90625" style="67" bestFit="1" customWidth="1"/>
    <col min="9987" max="9987" width="38.26953125" style="67" customWidth="1"/>
    <col min="9988" max="9988" width="13.90625" style="67" bestFit="1" customWidth="1"/>
    <col min="9989" max="9989" width="16.26953125" style="67" customWidth="1"/>
    <col min="9990" max="9990" width="13.08984375" style="67" customWidth="1"/>
    <col min="9991" max="9991" width="7.36328125" style="67" customWidth="1"/>
    <col min="9992" max="9992" width="12.08984375" style="67" bestFit="1" customWidth="1"/>
    <col min="9993" max="9993" width="10.453125" style="67" bestFit="1" customWidth="1"/>
    <col min="9994" max="9994" width="7" style="67" bestFit="1" customWidth="1"/>
    <col min="9995" max="9995" width="5.90625" style="67" bestFit="1" customWidth="1"/>
    <col min="9996" max="9996" width="8.7265625" style="67" bestFit="1" customWidth="1"/>
    <col min="9997" max="9998" width="8.453125" style="67" bestFit="1" customWidth="1"/>
    <col min="9999" max="9999" width="8.6328125" style="67" customWidth="1"/>
    <col min="10000" max="10000" width="14.36328125" style="67" bestFit="1" customWidth="1"/>
    <col min="10001" max="10001" width="13.453125" style="67" customWidth="1"/>
    <col min="10002" max="10002" width="6" style="67" customWidth="1"/>
    <col min="10003" max="10003" width="17.26953125" style="67" customWidth="1"/>
    <col min="10004" max="10004" width="11" style="67" bestFit="1" customWidth="1"/>
    <col min="10005" max="10006" width="8.26953125" style="67" bestFit="1" customWidth="1"/>
    <col min="10007" max="10240" width="8.7265625" style="67"/>
    <col min="10241" max="10241" width="15.90625" style="67" customWidth="1"/>
    <col min="10242" max="10242" width="3.90625" style="67" bestFit="1" customWidth="1"/>
    <col min="10243" max="10243" width="38.26953125" style="67" customWidth="1"/>
    <col min="10244" max="10244" width="13.90625" style="67" bestFit="1" customWidth="1"/>
    <col min="10245" max="10245" width="16.26953125" style="67" customWidth="1"/>
    <col min="10246" max="10246" width="13.08984375" style="67" customWidth="1"/>
    <col min="10247" max="10247" width="7.36328125" style="67" customWidth="1"/>
    <col min="10248" max="10248" width="12.08984375" style="67" bestFit="1" customWidth="1"/>
    <col min="10249" max="10249" width="10.453125" style="67" bestFit="1" customWidth="1"/>
    <col min="10250" max="10250" width="7" style="67" bestFit="1" customWidth="1"/>
    <col min="10251" max="10251" width="5.90625" style="67" bestFit="1" customWidth="1"/>
    <col min="10252" max="10252" width="8.7265625" style="67" bestFit="1" customWidth="1"/>
    <col min="10253" max="10254" width="8.453125" style="67" bestFit="1" customWidth="1"/>
    <col min="10255" max="10255" width="8.6328125" style="67" customWidth="1"/>
    <col min="10256" max="10256" width="14.36328125" style="67" bestFit="1" customWidth="1"/>
    <col min="10257" max="10257" width="13.453125" style="67" customWidth="1"/>
    <col min="10258" max="10258" width="6" style="67" customWidth="1"/>
    <col min="10259" max="10259" width="17.26953125" style="67" customWidth="1"/>
    <col min="10260" max="10260" width="11" style="67" bestFit="1" customWidth="1"/>
    <col min="10261" max="10262" width="8.26953125" style="67" bestFit="1" customWidth="1"/>
    <col min="10263" max="10496" width="8.7265625" style="67"/>
    <col min="10497" max="10497" width="15.90625" style="67" customWidth="1"/>
    <col min="10498" max="10498" width="3.90625" style="67" bestFit="1" customWidth="1"/>
    <col min="10499" max="10499" width="38.26953125" style="67" customWidth="1"/>
    <col min="10500" max="10500" width="13.90625" style="67" bestFit="1" customWidth="1"/>
    <col min="10501" max="10501" width="16.26953125" style="67" customWidth="1"/>
    <col min="10502" max="10502" width="13.08984375" style="67" customWidth="1"/>
    <col min="10503" max="10503" width="7.36328125" style="67" customWidth="1"/>
    <col min="10504" max="10504" width="12.08984375" style="67" bestFit="1" customWidth="1"/>
    <col min="10505" max="10505" width="10.453125" style="67" bestFit="1" customWidth="1"/>
    <col min="10506" max="10506" width="7" style="67" bestFit="1" customWidth="1"/>
    <col min="10507" max="10507" width="5.90625" style="67" bestFit="1" customWidth="1"/>
    <col min="10508" max="10508" width="8.7265625" style="67" bestFit="1" customWidth="1"/>
    <col min="10509" max="10510" width="8.453125" style="67" bestFit="1" customWidth="1"/>
    <col min="10511" max="10511" width="8.6328125" style="67" customWidth="1"/>
    <col min="10512" max="10512" width="14.36328125" style="67" bestFit="1" customWidth="1"/>
    <col min="10513" max="10513" width="13.453125" style="67" customWidth="1"/>
    <col min="10514" max="10514" width="6" style="67" customWidth="1"/>
    <col min="10515" max="10515" width="17.26953125" style="67" customWidth="1"/>
    <col min="10516" max="10516" width="11" style="67" bestFit="1" customWidth="1"/>
    <col min="10517" max="10518" width="8.26953125" style="67" bestFit="1" customWidth="1"/>
    <col min="10519" max="10752" width="8.7265625" style="67"/>
    <col min="10753" max="10753" width="15.90625" style="67" customWidth="1"/>
    <col min="10754" max="10754" width="3.90625" style="67" bestFit="1" customWidth="1"/>
    <col min="10755" max="10755" width="38.26953125" style="67" customWidth="1"/>
    <col min="10756" max="10756" width="13.90625" style="67" bestFit="1" customWidth="1"/>
    <col min="10757" max="10757" width="16.26953125" style="67" customWidth="1"/>
    <col min="10758" max="10758" width="13.08984375" style="67" customWidth="1"/>
    <col min="10759" max="10759" width="7.36328125" style="67" customWidth="1"/>
    <col min="10760" max="10760" width="12.08984375" style="67" bestFit="1" customWidth="1"/>
    <col min="10761" max="10761" width="10.453125" style="67" bestFit="1" customWidth="1"/>
    <col min="10762" max="10762" width="7" style="67" bestFit="1" customWidth="1"/>
    <col min="10763" max="10763" width="5.90625" style="67" bestFit="1" customWidth="1"/>
    <col min="10764" max="10764" width="8.7265625" style="67" bestFit="1" customWidth="1"/>
    <col min="10765" max="10766" width="8.453125" style="67" bestFit="1" customWidth="1"/>
    <col min="10767" max="10767" width="8.6328125" style="67" customWidth="1"/>
    <col min="10768" max="10768" width="14.36328125" style="67" bestFit="1" customWidth="1"/>
    <col min="10769" max="10769" width="13.453125" style="67" customWidth="1"/>
    <col min="10770" max="10770" width="6" style="67" customWidth="1"/>
    <col min="10771" max="10771" width="17.26953125" style="67" customWidth="1"/>
    <col min="10772" max="10772" width="11" style="67" bestFit="1" customWidth="1"/>
    <col min="10773" max="10774" width="8.26953125" style="67" bestFit="1" customWidth="1"/>
    <col min="10775" max="11008" width="8.7265625" style="67"/>
    <col min="11009" max="11009" width="15.90625" style="67" customWidth="1"/>
    <col min="11010" max="11010" width="3.90625" style="67" bestFit="1" customWidth="1"/>
    <col min="11011" max="11011" width="38.26953125" style="67" customWidth="1"/>
    <col min="11012" max="11012" width="13.90625" style="67" bestFit="1" customWidth="1"/>
    <col min="11013" max="11013" width="16.26953125" style="67" customWidth="1"/>
    <col min="11014" max="11014" width="13.08984375" style="67" customWidth="1"/>
    <col min="11015" max="11015" width="7.36328125" style="67" customWidth="1"/>
    <col min="11016" max="11016" width="12.08984375" style="67" bestFit="1" customWidth="1"/>
    <col min="11017" max="11017" width="10.453125" style="67" bestFit="1" customWidth="1"/>
    <col min="11018" max="11018" width="7" style="67" bestFit="1" customWidth="1"/>
    <col min="11019" max="11019" width="5.90625" style="67" bestFit="1" customWidth="1"/>
    <col min="11020" max="11020" width="8.7265625" style="67" bestFit="1" customWidth="1"/>
    <col min="11021" max="11022" width="8.453125" style="67" bestFit="1" customWidth="1"/>
    <col min="11023" max="11023" width="8.6328125" style="67" customWidth="1"/>
    <col min="11024" max="11024" width="14.36328125" style="67" bestFit="1" customWidth="1"/>
    <col min="11025" max="11025" width="13.453125" style="67" customWidth="1"/>
    <col min="11026" max="11026" width="6" style="67" customWidth="1"/>
    <col min="11027" max="11027" width="17.26953125" style="67" customWidth="1"/>
    <col min="11028" max="11028" width="11" style="67" bestFit="1" customWidth="1"/>
    <col min="11029" max="11030" width="8.26953125" style="67" bestFit="1" customWidth="1"/>
    <col min="11031" max="11264" width="8.7265625" style="67"/>
    <col min="11265" max="11265" width="15.90625" style="67" customWidth="1"/>
    <col min="11266" max="11266" width="3.90625" style="67" bestFit="1" customWidth="1"/>
    <col min="11267" max="11267" width="38.26953125" style="67" customWidth="1"/>
    <col min="11268" max="11268" width="13.90625" style="67" bestFit="1" customWidth="1"/>
    <col min="11269" max="11269" width="16.26953125" style="67" customWidth="1"/>
    <col min="11270" max="11270" width="13.08984375" style="67" customWidth="1"/>
    <col min="11271" max="11271" width="7.36328125" style="67" customWidth="1"/>
    <col min="11272" max="11272" width="12.08984375" style="67" bestFit="1" customWidth="1"/>
    <col min="11273" max="11273" width="10.453125" style="67" bestFit="1" customWidth="1"/>
    <col min="11274" max="11274" width="7" style="67" bestFit="1" customWidth="1"/>
    <col min="11275" max="11275" width="5.90625" style="67" bestFit="1" customWidth="1"/>
    <col min="11276" max="11276" width="8.7265625" style="67" bestFit="1" customWidth="1"/>
    <col min="11277" max="11278" width="8.453125" style="67" bestFit="1" customWidth="1"/>
    <col min="11279" max="11279" width="8.6328125" style="67" customWidth="1"/>
    <col min="11280" max="11280" width="14.36328125" style="67" bestFit="1" customWidth="1"/>
    <col min="11281" max="11281" width="13.453125" style="67" customWidth="1"/>
    <col min="11282" max="11282" width="6" style="67" customWidth="1"/>
    <col min="11283" max="11283" width="17.26953125" style="67" customWidth="1"/>
    <col min="11284" max="11284" width="11" style="67" bestFit="1" customWidth="1"/>
    <col min="11285" max="11286" width="8.26953125" style="67" bestFit="1" customWidth="1"/>
    <col min="11287" max="11520" width="8.7265625" style="67"/>
    <col min="11521" max="11521" width="15.90625" style="67" customWidth="1"/>
    <col min="11522" max="11522" width="3.90625" style="67" bestFit="1" customWidth="1"/>
    <col min="11523" max="11523" width="38.26953125" style="67" customWidth="1"/>
    <col min="11524" max="11524" width="13.90625" style="67" bestFit="1" customWidth="1"/>
    <col min="11525" max="11525" width="16.26953125" style="67" customWidth="1"/>
    <col min="11526" max="11526" width="13.08984375" style="67" customWidth="1"/>
    <col min="11527" max="11527" width="7.36328125" style="67" customWidth="1"/>
    <col min="11528" max="11528" width="12.08984375" style="67" bestFit="1" customWidth="1"/>
    <col min="11529" max="11529" width="10.453125" style="67" bestFit="1" customWidth="1"/>
    <col min="11530" max="11530" width="7" style="67" bestFit="1" customWidth="1"/>
    <col min="11531" max="11531" width="5.90625" style="67" bestFit="1" customWidth="1"/>
    <col min="11532" max="11532" width="8.7265625" style="67" bestFit="1" customWidth="1"/>
    <col min="11533" max="11534" width="8.453125" style="67" bestFit="1" customWidth="1"/>
    <col min="11535" max="11535" width="8.6328125" style="67" customWidth="1"/>
    <col min="11536" max="11536" width="14.36328125" style="67" bestFit="1" customWidth="1"/>
    <col min="11537" max="11537" width="13.453125" style="67" customWidth="1"/>
    <col min="11538" max="11538" width="6" style="67" customWidth="1"/>
    <col min="11539" max="11539" width="17.26953125" style="67" customWidth="1"/>
    <col min="11540" max="11540" width="11" style="67" bestFit="1" customWidth="1"/>
    <col min="11541" max="11542" width="8.26953125" style="67" bestFit="1" customWidth="1"/>
    <col min="11543" max="11776" width="8.7265625" style="67"/>
    <col min="11777" max="11777" width="15.90625" style="67" customWidth="1"/>
    <col min="11778" max="11778" width="3.90625" style="67" bestFit="1" customWidth="1"/>
    <col min="11779" max="11779" width="38.26953125" style="67" customWidth="1"/>
    <col min="11780" max="11780" width="13.90625" style="67" bestFit="1" customWidth="1"/>
    <col min="11781" max="11781" width="16.26953125" style="67" customWidth="1"/>
    <col min="11782" max="11782" width="13.08984375" style="67" customWidth="1"/>
    <col min="11783" max="11783" width="7.36328125" style="67" customWidth="1"/>
    <col min="11784" max="11784" width="12.08984375" style="67" bestFit="1" customWidth="1"/>
    <col min="11785" max="11785" width="10.453125" style="67" bestFit="1" customWidth="1"/>
    <col min="11786" max="11786" width="7" style="67" bestFit="1" customWidth="1"/>
    <col min="11787" max="11787" width="5.90625" style="67" bestFit="1" customWidth="1"/>
    <col min="11788" max="11788" width="8.7265625" style="67" bestFit="1" customWidth="1"/>
    <col min="11789" max="11790" width="8.453125" style="67" bestFit="1" customWidth="1"/>
    <col min="11791" max="11791" width="8.6328125" style="67" customWidth="1"/>
    <col min="11792" max="11792" width="14.36328125" style="67" bestFit="1" customWidth="1"/>
    <col min="11793" max="11793" width="13.453125" style="67" customWidth="1"/>
    <col min="11794" max="11794" width="6" style="67" customWidth="1"/>
    <col min="11795" max="11795" width="17.26953125" style="67" customWidth="1"/>
    <col min="11796" max="11796" width="11" style="67" bestFit="1" customWidth="1"/>
    <col min="11797" max="11798" width="8.26953125" style="67" bestFit="1" customWidth="1"/>
    <col min="11799" max="12032" width="8.7265625" style="67"/>
    <col min="12033" max="12033" width="15.90625" style="67" customWidth="1"/>
    <col min="12034" max="12034" width="3.90625" style="67" bestFit="1" customWidth="1"/>
    <col min="12035" max="12035" width="38.26953125" style="67" customWidth="1"/>
    <col min="12036" max="12036" width="13.90625" style="67" bestFit="1" customWidth="1"/>
    <col min="12037" max="12037" width="16.26953125" style="67" customWidth="1"/>
    <col min="12038" max="12038" width="13.08984375" style="67" customWidth="1"/>
    <col min="12039" max="12039" width="7.36328125" style="67" customWidth="1"/>
    <col min="12040" max="12040" width="12.08984375" style="67" bestFit="1" customWidth="1"/>
    <col min="12041" max="12041" width="10.453125" style="67" bestFit="1" customWidth="1"/>
    <col min="12042" max="12042" width="7" style="67" bestFit="1" customWidth="1"/>
    <col min="12043" max="12043" width="5.90625" style="67" bestFit="1" customWidth="1"/>
    <col min="12044" max="12044" width="8.7265625" style="67" bestFit="1" customWidth="1"/>
    <col min="12045" max="12046" width="8.453125" style="67" bestFit="1" customWidth="1"/>
    <col min="12047" max="12047" width="8.6328125" style="67" customWidth="1"/>
    <col min="12048" max="12048" width="14.36328125" style="67" bestFit="1" customWidth="1"/>
    <col min="12049" max="12049" width="13.453125" style="67" customWidth="1"/>
    <col min="12050" max="12050" width="6" style="67" customWidth="1"/>
    <col min="12051" max="12051" width="17.26953125" style="67" customWidth="1"/>
    <col min="12052" max="12052" width="11" style="67" bestFit="1" customWidth="1"/>
    <col min="12053" max="12054" width="8.26953125" style="67" bestFit="1" customWidth="1"/>
    <col min="12055" max="12288" width="8.7265625" style="67"/>
    <col min="12289" max="12289" width="15.90625" style="67" customWidth="1"/>
    <col min="12290" max="12290" width="3.90625" style="67" bestFit="1" customWidth="1"/>
    <col min="12291" max="12291" width="38.26953125" style="67" customWidth="1"/>
    <col min="12292" max="12292" width="13.90625" style="67" bestFit="1" customWidth="1"/>
    <col min="12293" max="12293" width="16.26953125" style="67" customWidth="1"/>
    <col min="12294" max="12294" width="13.08984375" style="67" customWidth="1"/>
    <col min="12295" max="12295" width="7.36328125" style="67" customWidth="1"/>
    <col min="12296" max="12296" width="12.08984375" style="67" bestFit="1" customWidth="1"/>
    <col min="12297" max="12297" width="10.453125" style="67" bestFit="1" customWidth="1"/>
    <col min="12298" max="12298" width="7" style="67" bestFit="1" customWidth="1"/>
    <col min="12299" max="12299" width="5.90625" style="67" bestFit="1" customWidth="1"/>
    <col min="12300" max="12300" width="8.7265625" style="67" bestFit="1" customWidth="1"/>
    <col min="12301" max="12302" width="8.453125" style="67" bestFit="1" customWidth="1"/>
    <col min="12303" max="12303" width="8.6328125" style="67" customWidth="1"/>
    <col min="12304" max="12304" width="14.36328125" style="67" bestFit="1" customWidth="1"/>
    <col min="12305" max="12305" width="13.453125" style="67" customWidth="1"/>
    <col min="12306" max="12306" width="6" style="67" customWidth="1"/>
    <col min="12307" max="12307" width="17.26953125" style="67" customWidth="1"/>
    <col min="12308" max="12308" width="11" style="67" bestFit="1" customWidth="1"/>
    <col min="12309" max="12310" width="8.26953125" style="67" bestFit="1" customWidth="1"/>
    <col min="12311" max="12544" width="8.7265625" style="67"/>
    <col min="12545" max="12545" width="15.90625" style="67" customWidth="1"/>
    <col min="12546" max="12546" width="3.90625" style="67" bestFit="1" customWidth="1"/>
    <col min="12547" max="12547" width="38.26953125" style="67" customWidth="1"/>
    <col min="12548" max="12548" width="13.90625" style="67" bestFit="1" customWidth="1"/>
    <col min="12549" max="12549" width="16.26953125" style="67" customWidth="1"/>
    <col min="12550" max="12550" width="13.08984375" style="67" customWidth="1"/>
    <col min="12551" max="12551" width="7.36328125" style="67" customWidth="1"/>
    <col min="12552" max="12552" width="12.08984375" style="67" bestFit="1" customWidth="1"/>
    <col min="12553" max="12553" width="10.453125" style="67" bestFit="1" customWidth="1"/>
    <col min="12554" max="12554" width="7" style="67" bestFit="1" customWidth="1"/>
    <col min="12555" max="12555" width="5.90625" style="67" bestFit="1" customWidth="1"/>
    <col min="12556" max="12556" width="8.7265625" style="67" bestFit="1" customWidth="1"/>
    <col min="12557" max="12558" width="8.453125" style="67" bestFit="1" customWidth="1"/>
    <col min="12559" max="12559" width="8.6328125" style="67" customWidth="1"/>
    <col min="12560" max="12560" width="14.36328125" style="67" bestFit="1" customWidth="1"/>
    <col min="12561" max="12561" width="13.453125" style="67" customWidth="1"/>
    <col min="12562" max="12562" width="6" style="67" customWidth="1"/>
    <col min="12563" max="12563" width="17.26953125" style="67" customWidth="1"/>
    <col min="12564" max="12564" width="11" style="67" bestFit="1" customWidth="1"/>
    <col min="12565" max="12566" width="8.26953125" style="67" bestFit="1" customWidth="1"/>
    <col min="12567" max="12800" width="8.7265625" style="67"/>
    <col min="12801" max="12801" width="15.90625" style="67" customWidth="1"/>
    <col min="12802" max="12802" width="3.90625" style="67" bestFit="1" customWidth="1"/>
    <col min="12803" max="12803" width="38.26953125" style="67" customWidth="1"/>
    <col min="12804" max="12804" width="13.90625" style="67" bestFit="1" customWidth="1"/>
    <col min="12805" max="12805" width="16.26953125" style="67" customWidth="1"/>
    <col min="12806" max="12806" width="13.08984375" style="67" customWidth="1"/>
    <col min="12807" max="12807" width="7.36328125" style="67" customWidth="1"/>
    <col min="12808" max="12808" width="12.08984375" style="67" bestFit="1" customWidth="1"/>
    <col min="12809" max="12809" width="10.453125" style="67" bestFit="1" customWidth="1"/>
    <col min="12810" max="12810" width="7" style="67" bestFit="1" customWidth="1"/>
    <col min="12811" max="12811" width="5.90625" style="67" bestFit="1" customWidth="1"/>
    <col min="12812" max="12812" width="8.7265625" style="67" bestFit="1" customWidth="1"/>
    <col min="12813" max="12814" width="8.453125" style="67" bestFit="1" customWidth="1"/>
    <col min="12815" max="12815" width="8.6328125" style="67" customWidth="1"/>
    <col min="12816" max="12816" width="14.36328125" style="67" bestFit="1" customWidth="1"/>
    <col min="12817" max="12817" width="13.453125" style="67" customWidth="1"/>
    <col min="12818" max="12818" width="6" style="67" customWidth="1"/>
    <col min="12819" max="12819" width="17.26953125" style="67" customWidth="1"/>
    <col min="12820" max="12820" width="11" style="67" bestFit="1" customWidth="1"/>
    <col min="12821" max="12822" width="8.26953125" style="67" bestFit="1" customWidth="1"/>
    <col min="12823" max="13056" width="8.7265625" style="67"/>
    <col min="13057" max="13057" width="15.90625" style="67" customWidth="1"/>
    <col min="13058" max="13058" width="3.90625" style="67" bestFit="1" customWidth="1"/>
    <col min="13059" max="13059" width="38.26953125" style="67" customWidth="1"/>
    <col min="13060" max="13060" width="13.90625" style="67" bestFit="1" customWidth="1"/>
    <col min="13061" max="13061" width="16.26953125" style="67" customWidth="1"/>
    <col min="13062" max="13062" width="13.08984375" style="67" customWidth="1"/>
    <col min="13063" max="13063" width="7.36328125" style="67" customWidth="1"/>
    <col min="13064" max="13064" width="12.08984375" style="67" bestFit="1" customWidth="1"/>
    <col min="13065" max="13065" width="10.453125" style="67" bestFit="1" customWidth="1"/>
    <col min="13066" max="13066" width="7" style="67" bestFit="1" customWidth="1"/>
    <col min="13067" max="13067" width="5.90625" style="67" bestFit="1" customWidth="1"/>
    <col min="13068" max="13068" width="8.7265625" style="67" bestFit="1" customWidth="1"/>
    <col min="13069" max="13070" width="8.453125" style="67" bestFit="1" customWidth="1"/>
    <col min="13071" max="13071" width="8.6328125" style="67" customWidth="1"/>
    <col min="13072" max="13072" width="14.36328125" style="67" bestFit="1" customWidth="1"/>
    <col min="13073" max="13073" width="13.453125" style="67" customWidth="1"/>
    <col min="13074" max="13074" width="6" style="67" customWidth="1"/>
    <col min="13075" max="13075" width="17.26953125" style="67" customWidth="1"/>
    <col min="13076" max="13076" width="11" style="67" bestFit="1" customWidth="1"/>
    <col min="13077" max="13078" width="8.26953125" style="67" bestFit="1" customWidth="1"/>
    <col min="13079" max="13312" width="8.7265625" style="67"/>
    <col min="13313" max="13313" width="15.90625" style="67" customWidth="1"/>
    <col min="13314" max="13314" width="3.90625" style="67" bestFit="1" customWidth="1"/>
    <col min="13315" max="13315" width="38.26953125" style="67" customWidth="1"/>
    <col min="13316" max="13316" width="13.90625" style="67" bestFit="1" customWidth="1"/>
    <col min="13317" max="13317" width="16.26953125" style="67" customWidth="1"/>
    <col min="13318" max="13318" width="13.08984375" style="67" customWidth="1"/>
    <col min="13319" max="13319" width="7.36328125" style="67" customWidth="1"/>
    <col min="13320" max="13320" width="12.08984375" style="67" bestFit="1" customWidth="1"/>
    <col min="13321" max="13321" width="10.453125" style="67" bestFit="1" customWidth="1"/>
    <col min="13322" max="13322" width="7" style="67" bestFit="1" customWidth="1"/>
    <col min="13323" max="13323" width="5.90625" style="67" bestFit="1" customWidth="1"/>
    <col min="13324" max="13324" width="8.7265625" style="67" bestFit="1" customWidth="1"/>
    <col min="13325" max="13326" width="8.453125" style="67" bestFit="1" customWidth="1"/>
    <col min="13327" max="13327" width="8.6328125" style="67" customWidth="1"/>
    <col min="13328" max="13328" width="14.36328125" style="67" bestFit="1" customWidth="1"/>
    <col min="13329" max="13329" width="13.453125" style="67" customWidth="1"/>
    <col min="13330" max="13330" width="6" style="67" customWidth="1"/>
    <col min="13331" max="13331" width="17.26953125" style="67" customWidth="1"/>
    <col min="13332" max="13332" width="11" style="67" bestFit="1" customWidth="1"/>
    <col min="13333" max="13334" width="8.26953125" style="67" bestFit="1" customWidth="1"/>
    <col min="13335" max="13568" width="8.7265625" style="67"/>
    <col min="13569" max="13569" width="15.90625" style="67" customWidth="1"/>
    <col min="13570" max="13570" width="3.90625" style="67" bestFit="1" customWidth="1"/>
    <col min="13571" max="13571" width="38.26953125" style="67" customWidth="1"/>
    <col min="13572" max="13572" width="13.90625" style="67" bestFit="1" customWidth="1"/>
    <col min="13573" max="13573" width="16.26953125" style="67" customWidth="1"/>
    <col min="13574" max="13574" width="13.08984375" style="67" customWidth="1"/>
    <col min="13575" max="13575" width="7.36328125" style="67" customWidth="1"/>
    <col min="13576" max="13576" width="12.08984375" style="67" bestFit="1" customWidth="1"/>
    <col min="13577" max="13577" width="10.453125" style="67" bestFit="1" customWidth="1"/>
    <col min="13578" max="13578" width="7" style="67" bestFit="1" customWidth="1"/>
    <col min="13579" max="13579" width="5.90625" style="67" bestFit="1" customWidth="1"/>
    <col min="13580" max="13580" width="8.7265625" style="67" bestFit="1" customWidth="1"/>
    <col min="13581" max="13582" width="8.453125" style="67" bestFit="1" customWidth="1"/>
    <col min="13583" max="13583" width="8.6328125" style="67" customWidth="1"/>
    <col min="13584" max="13584" width="14.36328125" style="67" bestFit="1" customWidth="1"/>
    <col min="13585" max="13585" width="13.453125" style="67" customWidth="1"/>
    <col min="13586" max="13586" width="6" style="67" customWidth="1"/>
    <col min="13587" max="13587" width="17.26953125" style="67" customWidth="1"/>
    <col min="13588" max="13588" width="11" style="67" bestFit="1" customWidth="1"/>
    <col min="13589" max="13590" width="8.26953125" style="67" bestFit="1" customWidth="1"/>
    <col min="13591" max="13824" width="8.7265625" style="67"/>
    <col min="13825" max="13825" width="15.90625" style="67" customWidth="1"/>
    <col min="13826" max="13826" width="3.90625" style="67" bestFit="1" customWidth="1"/>
    <col min="13827" max="13827" width="38.26953125" style="67" customWidth="1"/>
    <col min="13828" max="13828" width="13.90625" style="67" bestFit="1" customWidth="1"/>
    <col min="13829" max="13829" width="16.26953125" style="67" customWidth="1"/>
    <col min="13830" max="13830" width="13.08984375" style="67" customWidth="1"/>
    <col min="13831" max="13831" width="7.36328125" style="67" customWidth="1"/>
    <col min="13832" max="13832" width="12.08984375" style="67" bestFit="1" customWidth="1"/>
    <col min="13833" max="13833" width="10.453125" style="67" bestFit="1" customWidth="1"/>
    <col min="13834" max="13834" width="7" style="67" bestFit="1" customWidth="1"/>
    <col min="13835" max="13835" width="5.90625" style="67" bestFit="1" customWidth="1"/>
    <col min="13836" max="13836" width="8.7265625" style="67" bestFit="1" customWidth="1"/>
    <col min="13837" max="13838" width="8.453125" style="67" bestFit="1" customWidth="1"/>
    <col min="13839" max="13839" width="8.6328125" style="67" customWidth="1"/>
    <col min="13840" max="13840" width="14.36328125" style="67" bestFit="1" customWidth="1"/>
    <col min="13841" max="13841" width="13.453125" style="67" customWidth="1"/>
    <col min="13842" max="13842" width="6" style="67" customWidth="1"/>
    <col min="13843" max="13843" width="17.26953125" style="67" customWidth="1"/>
    <col min="13844" max="13844" width="11" style="67" bestFit="1" customWidth="1"/>
    <col min="13845" max="13846" width="8.26953125" style="67" bestFit="1" customWidth="1"/>
    <col min="13847" max="14080" width="8.7265625" style="67"/>
    <col min="14081" max="14081" width="15.90625" style="67" customWidth="1"/>
    <col min="14082" max="14082" width="3.90625" style="67" bestFit="1" customWidth="1"/>
    <col min="14083" max="14083" width="38.26953125" style="67" customWidth="1"/>
    <col min="14084" max="14084" width="13.90625" style="67" bestFit="1" customWidth="1"/>
    <col min="14085" max="14085" width="16.26953125" style="67" customWidth="1"/>
    <col min="14086" max="14086" width="13.08984375" style="67" customWidth="1"/>
    <col min="14087" max="14087" width="7.36328125" style="67" customWidth="1"/>
    <col min="14088" max="14088" width="12.08984375" style="67" bestFit="1" customWidth="1"/>
    <col min="14089" max="14089" width="10.453125" style="67" bestFit="1" customWidth="1"/>
    <col min="14090" max="14090" width="7" style="67" bestFit="1" customWidth="1"/>
    <col min="14091" max="14091" width="5.90625" style="67" bestFit="1" customWidth="1"/>
    <col min="14092" max="14092" width="8.7265625" style="67" bestFit="1" customWidth="1"/>
    <col min="14093" max="14094" width="8.453125" style="67" bestFit="1" customWidth="1"/>
    <col min="14095" max="14095" width="8.6328125" style="67" customWidth="1"/>
    <col min="14096" max="14096" width="14.36328125" style="67" bestFit="1" customWidth="1"/>
    <col min="14097" max="14097" width="13.453125" style="67" customWidth="1"/>
    <col min="14098" max="14098" width="6" style="67" customWidth="1"/>
    <col min="14099" max="14099" width="17.26953125" style="67" customWidth="1"/>
    <col min="14100" max="14100" width="11" style="67" bestFit="1" customWidth="1"/>
    <col min="14101" max="14102" width="8.26953125" style="67" bestFit="1" customWidth="1"/>
    <col min="14103" max="14336" width="8.7265625" style="67"/>
    <col min="14337" max="14337" width="15.90625" style="67" customWidth="1"/>
    <col min="14338" max="14338" width="3.90625" style="67" bestFit="1" customWidth="1"/>
    <col min="14339" max="14339" width="38.26953125" style="67" customWidth="1"/>
    <col min="14340" max="14340" width="13.90625" style="67" bestFit="1" customWidth="1"/>
    <col min="14341" max="14341" width="16.26953125" style="67" customWidth="1"/>
    <col min="14342" max="14342" width="13.08984375" style="67" customWidth="1"/>
    <col min="14343" max="14343" width="7.36328125" style="67" customWidth="1"/>
    <col min="14344" max="14344" width="12.08984375" style="67" bestFit="1" customWidth="1"/>
    <col min="14345" max="14345" width="10.453125" style="67" bestFit="1" customWidth="1"/>
    <col min="14346" max="14346" width="7" style="67" bestFit="1" customWidth="1"/>
    <col min="14347" max="14347" width="5.90625" style="67" bestFit="1" customWidth="1"/>
    <col min="14348" max="14348" width="8.7265625" style="67" bestFit="1" customWidth="1"/>
    <col min="14349" max="14350" width="8.453125" style="67" bestFit="1" customWidth="1"/>
    <col min="14351" max="14351" width="8.6328125" style="67" customWidth="1"/>
    <col min="14352" max="14352" width="14.36328125" style="67" bestFit="1" customWidth="1"/>
    <col min="14353" max="14353" width="13.453125" style="67" customWidth="1"/>
    <col min="14354" max="14354" width="6" style="67" customWidth="1"/>
    <col min="14355" max="14355" width="17.26953125" style="67" customWidth="1"/>
    <col min="14356" max="14356" width="11" style="67" bestFit="1" customWidth="1"/>
    <col min="14357" max="14358" width="8.26953125" style="67" bestFit="1" customWidth="1"/>
    <col min="14359" max="14592" width="8.7265625" style="67"/>
    <col min="14593" max="14593" width="15.90625" style="67" customWidth="1"/>
    <col min="14594" max="14594" width="3.90625" style="67" bestFit="1" customWidth="1"/>
    <col min="14595" max="14595" width="38.26953125" style="67" customWidth="1"/>
    <col min="14596" max="14596" width="13.90625" style="67" bestFit="1" customWidth="1"/>
    <col min="14597" max="14597" width="16.26953125" style="67" customWidth="1"/>
    <col min="14598" max="14598" width="13.08984375" style="67" customWidth="1"/>
    <col min="14599" max="14599" width="7.36328125" style="67" customWidth="1"/>
    <col min="14600" max="14600" width="12.08984375" style="67" bestFit="1" customWidth="1"/>
    <col min="14601" max="14601" width="10.453125" style="67" bestFit="1" customWidth="1"/>
    <col min="14602" max="14602" width="7" style="67" bestFit="1" customWidth="1"/>
    <col min="14603" max="14603" width="5.90625" style="67" bestFit="1" customWidth="1"/>
    <col min="14604" max="14604" width="8.7265625" style="67" bestFit="1" customWidth="1"/>
    <col min="14605" max="14606" width="8.453125" style="67" bestFit="1" customWidth="1"/>
    <col min="14607" max="14607" width="8.6328125" style="67" customWidth="1"/>
    <col min="14608" max="14608" width="14.36328125" style="67" bestFit="1" customWidth="1"/>
    <col min="14609" max="14609" width="13.453125" style="67" customWidth="1"/>
    <col min="14610" max="14610" width="6" style="67" customWidth="1"/>
    <col min="14611" max="14611" width="17.26953125" style="67" customWidth="1"/>
    <col min="14612" max="14612" width="11" style="67" bestFit="1" customWidth="1"/>
    <col min="14613" max="14614" width="8.26953125" style="67" bestFit="1" customWidth="1"/>
    <col min="14615" max="14848" width="8.7265625" style="67"/>
    <col min="14849" max="14849" width="15.90625" style="67" customWidth="1"/>
    <col min="14850" max="14850" width="3.90625" style="67" bestFit="1" customWidth="1"/>
    <col min="14851" max="14851" width="38.26953125" style="67" customWidth="1"/>
    <col min="14852" max="14852" width="13.90625" style="67" bestFit="1" customWidth="1"/>
    <col min="14853" max="14853" width="16.26953125" style="67" customWidth="1"/>
    <col min="14854" max="14854" width="13.08984375" style="67" customWidth="1"/>
    <col min="14855" max="14855" width="7.36328125" style="67" customWidth="1"/>
    <col min="14856" max="14856" width="12.08984375" style="67" bestFit="1" customWidth="1"/>
    <col min="14857" max="14857" width="10.453125" style="67" bestFit="1" customWidth="1"/>
    <col min="14858" max="14858" width="7" style="67" bestFit="1" customWidth="1"/>
    <col min="14859" max="14859" width="5.90625" style="67" bestFit="1" customWidth="1"/>
    <col min="14860" max="14860" width="8.7265625" style="67" bestFit="1" customWidth="1"/>
    <col min="14861" max="14862" width="8.453125" style="67" bestFit="1" customWidth="1"/>
    <col min="14863" max="14863" width="8.6328125" style="67" customWidth="1"/>
    <col min="14864" max="14864" width="14.36328125" style="67" bestFit="1" customWidth="1"/>
    <col min="14865" max="14865" width="13.453125" style="67" customWidth="1"/>
    <col min="14866" max="14866" width="6" style="67" customWidth="1"/>
    <col min="14867" max="14867" width="17.26953125" style="67" customWidth="1"/>
    <col min="14868" max="14868" width="11" style="67" bestFit="1" customWidth="1"/>
    <col min="14869" max="14870" width="8.26953125" style="67" bestFit="1" customWidth="1"/>
    <col min="14871" max="15104" width="8.7265625" style="67"/>
    <col min="15105" max="15105" width="15.90625" style="67" customWidth="1"/>
    <col min="15106" max="15106" width="3.90625" style="67" bestFit="1" customWidth="1"/>
    <col min="15107" max="15107" width="38.26953125" style="67" customWidth="1"/>
    <col min="15108" max="15108" width="13.90625" style="67" bestFit="1" customWidth="1"/>
    <col min="15109" max="15109" width="16.26953125" style="67" customWidth="1"/>
    <col min="15110" max="15110" width="13.08984375" style="67" customWidth="1"/>
    <col min="15111" max="15111" width="7.36328125" style="67" customWidth="1"/>
    <col min="15112" max="15112" width="12.08984375" style="67" bestFit="1" customWidth="1"/>
    <col min="15113" max="15113" width="10.453125" style="67" bestFit="1" customWidth="1"/>
    <col min="15114" max="15114" width="7" style="67" bestFit="1" customWidth="1"/>
    <col min="15115" max="15115" width="5.90625" style="67" bestFit="1" customWidth="1"/>
    <col min="15116" max="15116" width="8.7265625" style="67" bestFit="1" customWidth="1"/>
    <col min="15117" max="15118" width="8.453125" style="67" bestFit="1" customWidth="1"/>
    <col min="15119" max="15119" width="8.6328125" style="67" customWidth="1"/>
    <col min="15120" max="15120" width="14.36328125" style="67" bestFit="1" customWidth="1"/>
    <col min="15121" max="15121" width="13.453125" style="67" customWidth="1"/>
    <col min="15122" max="15122" width="6" style="67" customWidth="1"/>
    <col min="15123" max="15123" width="17.26953125" style="67" customWidth="1"/>
    <col min="15124" max="15124" width="11" style="67" bestFit="1" customWidth="1"/>
    <col min="15125" max="15126" width="8.26953125" style="67" bestFit="1" customWidth="1"/>
    <col min="15127" max="15360" width="8.7265625" style="67"/>
    <col min="15361" max="15361" width="15.90625" style="67" customWidth="1"/>
    <col min="15362" max="15362" width="3.90625" style="67" bestFit="1" customWidth="1"/>
    <col min="15363" max="15363" width="38.26953125" style="67" customWidth="1"/>
    <col min="15364" max="15364" width="13.90625" style="67" bestFit="1" customWidth="1"/>
    <col min="15365" max="15365" width="16.26953125" style="67" customWidth="1"/>
    <col min="15366" max="15366" width="13.08984375" style="67" customWidth="1"/>
    <col min="15367" max="15367" width="7.36328125" style="67" customWidth="1"/>
    <col min="15368" max="15368" width="12.08984375" style="67" bestFit="1" customWidth="1"/>
    <col min="15369" max="15369" width="10.453125" style="67" bestFit="1" customWidth="1"/>
    <col min="15370" max="15370" width="7" style="67" bestFit="1" customWidth="1"/>
    <col min="15371" max="15371" width="5.90625" style="67" bestFit="1" customWidth="1"/>
    <col min="15372" max="15372" width="8.7265625" style="67" bestFit="1" customWidth="1"/>
    <col min="15373" max="15374" width="8.453125" style="67" bestFit="1" customWidth="1"/>
    <col min="15375" max="15375" width="8.6328125" style="67" customWidth="1"/>
    <col min="15376" max="15376" width="14.36328125" style="67" bestFit="1" customWidth="1"/>
    <col min="15377" max="15377" width="13.453125" style="67" customWidth="1"/>
    <col min="15378" max="15378" width="6" style="67" customWidth="1"/>
    <col min="15379" max="15379" width="17.26953125" style="67" customWidth="1"/>
    <col min="15380" max="15380" width="11" style="67" bestFit="1" customWidth="1"/>
    <col min="15381" max="15382" width="8.26953125" style="67" bestFit="1" customWidth="1"/>
    <col min="15383" max="15616" width="8.7265625" style="67"/>
    <col min="15617" max="15617" width="15.90625" style="67" customWidth="1"/>
    <col min="15618" max="15618" width="3.90625" style="67" bestFit="1" customWidth="1"/>
    <col min="15619" max="15619" width="38.26953125" style="67" customWidth="1"/>
    <col min="15620" max="15620" width="13.90625" style="67" bestFit="1" customWidth="1"/>
    <col min="15621" max="15621" width="16.26953125" style="67" customWidth="1"/>
    <col min="15622" max="15622" width="13.08984375" style="67" customWidth="1"/>
    <col min="15623" max="15623" width="7.36328125" style="67" customWidth="1"/>
    <col min="15624" max="15624" width="12.08984375" style="67" bestFit="1" customWidth="1"/>
    <col min="15625" max="15625" width="10.453125" style="67" bestFit="1" customWidth="1"/>
    <col min="15626" max="15626" width="7" style="67" bestFit="1" customWidth="1"/>
    <col min="15627" max="15627" width="5.90625" style="67" bestFit="1" customWidth="1"/>
    <col min="15628" max="15628" width="8.7265625" style="67" bestFit="1" customWidth="1"/>
    <col min="15629" max="15630" width="8.453125" style="67" bestFit="1" customWidth="1"/>
    <col min="15631" max="15631" width="8.6328125" style="67" customWidth="1"/>
    <col min="15632" max="15632" width="14.36328125" style="67" bestFit="1" customWidth="1"/>
    <col min="15633" max="15633" width="13.453125" style="67" customWidth="1"/>
    <col min="15634" max="15634" width="6" style="67" customWidth="1"/>
    <col min="15635" max="15635" width="17.26953125" style="67" customWidth="1"/>
    <col min="15636" max="15636" width="11" style="67" bestFit="1" customWidth="1"/>
    <col min="15637" max="15638" width="8.26953125" style="67" bestFit="1" customWidth="1"/>
    <col min="15639" max="15872" width="8.7265625" style="67"/>
    <col min="15873" max="15873" width="15.90625" style="67" customWidth="1"/>
    <col min="15874" max="15874" width="3.90625" style="67" bestFit="1" customWidth="1"/>
    <col min="15875" max="15875" width="38.26953125" style="67" customWidth="1"/>
    <col min="15876" max="15876" width="13.90625" style="67" bestFit="1" customWidth="1"/>
    <col min="15877" max="15877" width="16.26953125" style="67" customWidth="1"/>
    <col min="15878" max="15878" width="13.08984375" style="67" customWidth="1"/>
    <col min="15879" max="15879" width="7.36328125" style="67" customWidth="1"/>
    <col min="15880" max="15880" width="12.08984375" style="67" bestFit="1" customWidth="1"/>
    <col min="15881" max="15881" width="10.453125" style="67" bestFit="1" customWidth="1"/>
    <col min="15882" max="15882" width="7" style="67" bestFit="1" customWidth="1"/>
    <col min="15883" max="15883" width="5.90625" style="67" bestFit="1" customWidth="1"/>
    <col min="15884" max="15884" width="8.7265625" style="67" bestFit="1" customWidth="1"/>
    <col min="15885" max="15886" width="8.453125" style="67" bestFit="1" customWidth="1"/>
    <col min="15887" max="15887" width="8.6328125" style="67" customWidth="1"/>
    <col min="15888" max="15888" width="14.36328125" style="67" bestFit="1" customWidth="1"/>
    <col min="15889" max="15889" width="13.453125" style="67" customWidth="1"/>
    <col min="15890" max="15890" width="6" style="67" customWidth="1"/>
    <col min="15891" max="15891" width="17.26953125" style="67" customWidth="1"/>
    <col min="15892" max="15892" width="11" style="67" bestFit="1" customWidth="1"/>
    <col min="15893" max="15894" width="8.26953125" style="67" bestFit="1" customWidth="1"/>
    <col min="15895" max="16128" width="8.7265625" style="67"/>
    <col min="16129" max="16129" width="15.90625" style="67" customWidth="1"/>
    <col min="16130" max="16130" width="3.90625" style="67" bestFit="1" customWidth="1"/>
    <col min="16131" max="16131" width="38.26953125" style="67" customWidth="1"/>
    <col min="16132" max="16132" width="13.90625" style="67" bestFit="1" customWidth="1"/>
    <col min="16133" max="16133" width="16.26953125" style="67" customWidth="1"/>
    <col min="16134" max="16134" width="13.08984375" style="67" customWidth="1"/>
    <col min="16135" max="16135" width="7.36328125" style="67" customWidth="1"/>
    <col min="16136" max="16136" width="12.08984375" style="67" bestFit="1" customWidth="1"/>
    <col min="16137" max="16137" width="10.453125" style="67" bestFit="1" customWidth="1"/>
    <col min="16138" max="16138" width="7" style="67" bestFit="1" customWidth="1"/>
    <col min="16139" max="16139" width="5.90625" style="67" bestFit="1" customWidth="1"/>
    <col min="16140" max="16140" width="8.7265625" style="67" bestFit="1" customWidth="1"/>
    <col min="16141" max="16142" width="8.453125" style="67" bestFit="1" customWidth="1"/>
    <col min="16143" max="16143" width="8.6328125" style="67" customWidth="1"/>
    <col min="16144" max="16144" width="14.36328125" style="67" bestFit="1" customWidth="1"/>
    <col min="16145" max="16145" width="13.453125" style="67" customWidth="1"/>
    <col min="16146" max="16146" width="6" style="67" customWidth="1"/>
    <col min="16147" max="16147" width="17.26953125" style="67" customWidth="1"/>
    <col min="16148" max="16148" width="11" style="67" bestFit="1" customWidth="1"/>
    <col min="16149" max="16150" width="8.26953125" style="67" bestFit="1" customWidth="1"/>
    <col min="16151" max="16384" width="8.7265625" style="67"/>
  </cols>
  <sheetData>
    <row r="1" spans="1:33" ht="8" customHeight="1">
      <c r="A1" s="310"/>
      <c r="B1" s="310"/>
      <c r="R1" s="309"/>
    </row>
    <row r="2" spans="1:33" ht="15.5">
      <c r="F2" s="308"/>
      <c r="J2" s="305" t="s">
        <v>553</v>
      </c>
      <c r="K2" s="305"/>
      <c r="L2" s="305"/>
      <c r="M2" s="305"/>
      <c r="N2" s="305"/>
      <c r="O2" s="305"/>
      <c r="P2" s="305"/>
      <c r="Q2" s="305"/>
      <c r="R2" s="579"/>
      <c r="S2" s="579"/>
      <c r="T2" s="579"/>
      <c r="U2" s="579"/>
      <c r="V2" s="579"/>
    </row>
    <row r="3" spans="1:33" ht="23.25" customHeight="1">
      <c r="A3" s="307" t="s">
        <v>2</v>
      </c>
      <c r="B3" s="306"/>
      <c r="J3" s="305"/>
      <c r="R3" s="304"/>
      <c r="S3" s="580" t="s">
        <v>552</v>
      </c>
      <c r="T3" s="580"/>
      <c r="U3" s="580"/>
      <c r="V3" s="580"/>
      <c r="W3" s="580"/>
      <c r="X3" s="580"/>
      <c r="Z3" s="303" t="s">
        <v>4</v>
      </c>
      <c r="AA3" s="302"/>
      <c r="AB3" s="301" t="s">
        <v>5</v>
      </c>
      <c r="AC3" s="299"/>
      <c r="AD3" s="299"/>
      <c r="AE3" s="300" t="s">
        <v>6</v>
      </c>
      <c r="AF3" s="299"/>
      <c r="AG3" s="298"/>
    </row>
    <row r="4" spans="1:33" ht="14.25" customHeight="1" thickBot="1">
      <c r="A4" s="575" t="s">
        <v>551</v>
      </c>
      <c r="B4" s="581" t="s">
        <v>550</v>
      </c>
      <c r="C4" s="582"/>
      <c r="D4" s="562"/>
      <c r="E4" s="563"/>
      <c r="F4" s="581" t="s">
        <v>549</v>
      </c>
      <c r="G4" s="587"/>
      <c r="H4" s="538" t="s">
        <v>124</v>
      </c>
      <c r="I4" s="543" t="s">
        <v>548</v>
      </c>
      <c r="J4" s="544" t="s">
        <v>547</v>
      </c>
      <c r="K4" s="561" t="s">
        <v>546</v>
      </c>
      <c r="L4" s="562"/>
      <c r="M4" s="562"/>
      <c r="N4" s="562"/>
      <c r="O4" s="563"/>
      <c r="P4" s="538" t="s">
        <v>14</v>
      </c>
      <c r="Q4" s="564" t="s">
        <v>545</v>
      </c>
      <c r="R4" s="565"/>
      <c r="S4" s="566"/>
      <c r="T4" s="570" t="s">
        <v>544</v>
      </c>
      <c r="U4" s="572" t="s">
        <v>17</v>
      </c>
      <c r="V4" s="538" t="s">
        <v>18</v>
      </c>
      <c r="W4" s="547" t="s">
        <v>19</v>
      </c>
      <c r="X4" s="548"/>
      <c r="Z4" s="532" t="s">
        <v>543</v>
      </c>
      <c r="AA4" s="532" t="s">
        <v>542</v>
      </c>
      <c r="AB4" s="534" t="s">
        <v>541</v>
      </c>
      <c r="AC4" s="535" t="s">
        <v>23</v>
      </c>
      <c r="AD4" s="535" t="s">
        <v>24</v>
      </c>
      <c r="AE4" s="534" t="s">
        <v>541</v>
      </c>
      <c r="AF4" s="535" t="s">
        <v>23</v>
      </c>
      <c r="AG4" s="535" t="s">
        <v>25</v>
      </c>
    </row>
    <row r="5" spans="1:33" ht="13.5" customHeight="1">
      <c r="A5" s="541"/>
      <c r="B5" s="545"/>
      <c r="C5" s="583"/>
      <c r="D5" s="585"/>
      <c r="E5" s="586"/>
      <c r="F5" s="546"/>
      <c r="G5" s="558"/>
      <c r="H5" s="541"/>
      <c r="I5" s="541"/>
      <c r="J5" s="545"/>
      <c r="K5" s="549" t="s">
        <v>540</v>
      </c>
      <c r="L5" s="552" t="s">
        <v>539</v>
      </c>
      <c r="M5" s="555" t="s">
        <v>538</v>
      </c>
      <c r="N5" s="556" t="s">
        <v>537</v>
      </c>
      <c r="O5" s="556" t="s">
        <v>536</v>
      </c>
      <c r="P5" s="539"/>
      <c r="Q5" s="567"/>
      <c r="R5" s="568"/>
      <c r="S5" s="569"/>
      <c r="T5" s="571"/>
      <c r="U5" s="573"/>
      <c r="V5" s="541"/>
      <c r="W5" s="538" t="s">
        <v>23</v>
      </c>
      <c r="X5" s="538" t="s">
        <v>24</v>
      </c>
      <c r="Z5" s="532"/>
      <c r="AA5" s="532"/>
      <c r="AB5" s="532"/>
      <c r="AC5" s="536"/>
      <c r="AD5" s="536"/>
      <c r="AE5" s="532"/>
      <c r="AF5" s="536"/>
      <c r="AG5" s="536"/>
    </row>
    <row r="6" spans="1:33" ht="13.5" customHeight="1">
      <c r="A6" s="541"/>
      <c r="B6" s="545"/>
      <c r="C6" s="583"/>
      <c r="D6" s="575" t="s">
        <v>535</v>
      </c>
      <c r="E6" s="588" t="s">
        <v>32</v>
      </c>
      <c r="F6" s="575" t="s">
        <v>535</v>
      </c>
      <c r="G6" s="543" t="s">
        <v>534</v>
      </c>
      <c r="H6" s="541"/>
      <c r="I6" s="541"/>
      <c r="J6" s="545"/>
      <c r="K6" s="550"/>
      <c r="L6" s="553"/>
      <c r="M6" s="550"/>
      <c r="N6" s="557"/>
      <c r="O6" s="557"/>
      <c r="P6" s="539"/>
      <c r="Q6" s="538" t="s">
        <v>34</v>
      </c>
      <c r="R6" s="538" t="s">
        <v>35</v>
      </c>
      <c r="S6" s="575" t="s">
        <v>533</v>
      </c>
      <c r="T6" s="576" t="s">
        <v>37</v>
      </c>
      <c r="U6" s="573"/>
      <c r="V6" s="541"/>
      <c r="W6" s="559"/>
      <c r="X6" s="559"/>
      <c r="Z6" s="532"/>
      <c r="AA6" s="532"/>
      <c r="AB6" s="532"/>
      <c r="AC6" s="536"/>
      <c r="AD6" s="536"/>
      <c r="AE6" s="532"/>
      <c r="AF6" s="536"/>
      <c r="AG6" s="536"/>
    </row>
    <row r="7" spans="1:33" ht="13.5" customHeight="1">
      <c r="A7" s="541"/>
      <c r="B7" s="545"/>
      <c r="C7" s="583"/>
      <c r="D7" s="541"/>
      <c r="E7" s="541"/>
      <c r="F7" s="541"/>
      <c r="G7" s="541"/>
      <c r="H7" s="541"/>
      <c r="I7" s="541"/>
      <c r="J7" s="545"/>
      <c r="K7" s="550"/>
      <c r="L7" s="553"/>
      <c r="M7" s="550"/>
      <c r="N7" s="557"/>
      <c r="O7" s="557"/>
      <c r="P7" s="539"/>
      <c r="Q7" s="539"/>
      <c r="R7" s="539"/>
      <c r="S7" s="541"/>
      <c r="T7" s="577"/>
      <c r="U7" s="573"/>
      <c r="V7" s="541"/>
      <c r="W7" s="559"/>
      <c r="X7" s="559"/>
      <c r="Z7" s="532"/>
      <c r="AA7" s="532"/>
      <c r="AB7" s="532"/>
      <c r="AC7" s="536"/>
      <c r="AD7" s="536"/>
      <c r="AE7" s="532"/>
      <c r="AF7" s="536"/>
      <c r="AG7" s="536"/>
    </row>
    <row r="8" spans="1:33" ht="13.5" customHeight="1">
      <c r="A8" s="542"/>
      <c r="B8" s="546"/>
      <c r="C8" s="584"/>
      <c r="D8" s="542"/>
      <c r="E8" s="542"/>
      <c r="F8" s="542"/>
      <c r="G8" s="542"/>
      <c r="H8" s="542"/>
      <c r="I8" s="542"/>
      <c r="J8" s="546"/>
      <c r="K8" s="551"/>
      <c r="L8" s="554"/>
      <c r="M8" s="551"/>
      <c r="N8" s="558"/>
      <c r="O8" s="558"/>
      <c r="P8" s="540"/>
      <c r="Q8" s="540"/>
      <c r="R8" s="540"/>
      <c r="S8" s="542"/>
      <c r="T8" s="578"/>
      <c r="U8" s="574"/>
      <c r="V8" s="542"/>
      <c r="W8" s="560"/>
      <c r="X8" s="560"/>
      <c r="Z8" s="533"/>
      <c r="AA8" s="533"/>
      <c r="AB8" s="533"/>
      <c r="AC8" s="537"/>
      <c r="AD8" s="537"/>
      <c r="AE8" s="533"/>
      <c r="AF8" s="537"/>
      <c r="AG8" s="537"/>
    </row>
    <row r="9" spans="1:33" ht="47" customHeight="1">
      <c r="A9" s="281" t="s">
        <v>489</v>
      </c>
      <c r="B9" s="275"/>
      <c r="C9" s="283" t="s">
        <v>532</v>
      </c>
      <c r="D9" s="247" t="s">
        <v>531</v>
      </c>
      <c r="E9" s="228" t="s">
        <v>41</v>
      </c>
      <c r="F9" s="297" t="s">
        <v>493</v>
      </c>
      <c r="G9" s="244">
        <v>2993</v>
      </c>
      <c r="H9" s="243" t="s">
        <v>468</v>
      </c>
      <c r="I9" s="241" t="s">
        <v>530</v>
      </c>
      <c r="J9" s="225">
        <v>5</v>
      </c>
      <c r="K9" s="223">
        <v>10.5</v>
      </c>
      <c r="L9" s="224">
        <f t="shared" ref="L9:L42" si="0">IF(K9&gt;0,1/K9*37.7*68.6,"")</f>
        <v>246.30666666666664</v>
      </c>
      <c r="M9" s="223">
        <f t="shared" ref="M9:M42" si="1"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8.1999999999999993</v>
      </c>
      <c r="N9" s="222">
        <f t="shared" ref="N9:N42" si="2"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11.7</v>
      </c>
      <c r="O9" s="221" t="str">
        <f t="shared" ref="O9:O42" si="3">IF(Z9="","",IF(AE9="",TEXT(AB9,"#,##0.0"),(IF(AB9-AE9&gt;0,CONCATENATE(TEXT(AE9,"#,##0.0"),"~",TEXT(AB9,"#,##0.0")),TEXT(AB9,"#,##0.0")))))</f>
        <v>11.4~11.7</v>
      </c>
      <c r="P9" s="219" t="s">
        <v>455</v>
      </c>
      <c r="Q9" s="220" t="s">
        <v>454</v>
      </c>
      <c r="R9" s="219" t="s">
        <v>50</v>
      </c>
      <c r="S9" s="218"/>
      <c r="T9" s="217"/>
      <c r="U9" s="216">
        <f t="shared" ref="U9:U42" si="4">IFERROR(IF(K9&lt;M9,"",(ROUNDDOWN(K9/M9*100,0))),"")</f>
        <v>128</v>
      </c>
      <c r="V9" s="215" t="str">
        <f t="shared" ref="V9:V42" si="5">IFERROR(IF(K9&lt;N9,"",(ROUNDDOWN(K9/N9*100,0))),"")</f>
        <v/>
      </c>
      <c r="W9" s="215" t="str">
        <f t="shared" ref="W9:W42" si="6">IF(AC9&lt;55,"",IF(AA9="",AC9,IF(AF9-AC9&gt;0,CONCATENATE(AC9,"~",AF9),AC9)))</f>
        <v>89~92</v>
      </c>
      <c r="X9" s="214" t="str">
        <f t="shared" ref="X9:X42" si="7">IF(AC9&lt;55,"",AD9)</f>
        <v>★3.5</v>
      </c>
      <c r="Z9" s="212">
        <v>2680</v>
      </c>
      <c r="AA9" s="213">
        <v>2700</v>
      </c>
      <c r="AB9" s="64">
        <f t="shared" ref="AB9:AB42" si="8">IF(Z9="","",ROUNDUP(ROUND(IF(Z9&gt;=2759,9.5,IF(Z9&lt;2759,(-2.47/1000000*Z9*Z9)-(8.52/10000*Z9)+30.65)),1)*1.1,1))</f>
        <v>11.7</v>
      </c>
      <c r="AC9" s="211">
        <f t="shared" ref="AC9:AC42" si="9">IF(K9="","",ROUNDDOWN(K9/AB9*100,0))</f>
        <v>89</v>
      </c>
      <c r="AD9" s="211" t="str">
        <f t="shared" ref="AD9:AD42" si="10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★3.5</v>
      </c>
      <c r="AE9" s="64">
        <f t="shared" ref="AE9:AE35" si="11">IF(AA9="","",ROUNDUP(ROUND(IF(AA9&gt;=2759,9.5,IF(AA9&lt;2759,(-2.47/1000000*AA9*AA9)-(8.52/10000*AA9)+30.65)),1)*1.1,1))</f>
        <v>11.4</v>
      </c>
      <c r="AF9" s="211">
        <f t="shared" ref="AF9:AF35" si="12">IF(AE9="","",IF(K9="","",ROUNDDOWN(K9/AE9*100,0)))</f>
        <v>92</v>
      </c>
      <c r="AG9" s="211" t="str">
        <f t="shared" ref="AG9:AG35" si="13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★4.0</v>
      </c>
    </row>
    <row r="10" spans="1:33" ht="47" customHeight="1">
      <c r="A10" s="236"/>
      <c r="B10" s="275"/>
      <c r="C10" s="287"/>
      <c r="D10" s="246"/>
      <c r="E10" s="228" t="s">
        <v>392</v>
      </c>
      <c r="F10" s="297" t="s">
        <v>493</v>
      </c>
      <c r="G10" s="244">
        <v>2993</v>
      </c>
      <c r="H10" s="243" t="s">
        <v>468</v>
      </c>
      <c r="I10" s="241">
        <v>2630</v>
      </c>
      <c r="J10" s="225">
        <v>5</v>
      </c>
      <c r="K10" s="223">
        <v>10.5</v>
      </c>
      <c r="L10" s="224">
        <f t="shared" si="0"/>
        <v>246.30666666666664</v>
      </c>
      <c r="M10" s="223">
        <f t="shared" si="1"/>
        <v>8.1999999999999993</v>
      </c>
      <c r="N10" s="222">
        <f t="shared" si="2"/>
        <v>11.7</v>
      </c>
      <c r="O10" s="221" t="str">
        <f t="shared" si="3"/>
        <v>12.5~12.7</v>
      </c>
      <c r="P10" s="219" t="s">
        <v>455</v>
      </c>
      <c r="Q10" s="220" t="s">
        <v>454</v>
      </c>
      <c r="R10" s="219" t="s">
        <v>50</v>
      </c>
      <c r="S10" s="218"/>
      <c r="T10" s="217"/>
      <c r="U10" s="216">
        <f t="shared" si="4"/>
        <v>128</v>
      </c>
      <c r="V10" s="215" t="str">
        <f t="shared" si="5"/>
        <v/>
      </c>
      <c r="W10" s="215" t="str">
        <f t="shared" si="6"/>
        <v>82~84</v>
      </c>
      <c r="X10" s="214" t="str">
        <f t="shared" si="7"/>
        <v>★3.0</v>
      </c>
      <c r="Z10" s="212">
        <v>2620</v>
      </c>
      <c r="AA10" s="213">
        <v>2630</v>
      </c>
      <c r="AB10" s="64">
        <f t="shared" si="8"/>
        <v>12.7</v>
      </c>
      <c r="AC10" s="211">
        <f t="shared" si="9"/>
        <v>82</v>
      </c>
      <c r="AD10" s="211" t="str">
        <f t="shared" si="10"/>
        <v>★3.0</v>
      </c>
      <c r="AE10" s="64">
        <f t="shared" si="11"/>
        <v>12.5</v>
      </c>
      <c r="AF10" s="211">
        <f t="shared" si="12"/>
        <v>84</v>
      </c>
      <c r="AG10" s="211" t="str">
        <f t="shared" si="13"/>
        <v>★3.0</v>
      </c>
    </row>
    <row r="11" spans="1:33" ht="47" customHeight="1">
      <c r="A11" s="236"/>
      <c r="B11" s="275"/>
      <c r="C11" s="287"/>
      <c r="D11" s="246"/>
      <c r="E11" s="228" t="s">
        <v>46</v>
      </c>
      <c r="F11" s="297" t="s">
        <v>493</v>
      </c>
      <c r="G11" s="244">
        <v>2993</v>
      </c>
      <c r="H11" s="243" t="s">
        <v>468</v>
      </c>
      <c r="I11" s="241" t="s">
        <v>529</v>
      </c>
      <c r="J11" s="225">
        <v>5</v>
      </c>
      <c r="K11" s="223">
        <v>10.5</v>
      </c>
      <c r="L11" s="224">
        <f t="shared" si="0"/>
        <v>246.30666666666664</v>
      </c>
      <c r="M11" s="223">
        <f t="shared" si="1"/>
        <v>8.1999999999999993</v>
      </c>
      <c r="N11" s="222">
        <f t="shared" si="2"/>
        <v>11.7</v>
      </c>
      <c r="O11" s="221" t="str">
        <f t="shared" si="3"/>
        <v>12.9~13.2</v>
      </c>
      <c r="P11" s="219" t="s">
        <v>455</v>
      </c>
      <c r="Q11" s="220" t="s">
        <v>454</v>
      </c>
      <c r="R11" s="219" t="s">
        <v>50</v>
      </c>
      <c r="S11" s="218"/>
      <c r="T11" s="217"/>
      <c r="U11" s="216">
        <f t="shared" si="4"/>
        <v>128</v>
      </c>
      <c r="V11" s="215" t="str">
        <f t="shared" si="5"/>
        <v/>
      </c>
      <c r="W11" s="215" t="str">
        <f t="shared" si="6"/>
        <v>79~81</v>
      </c>
      <c r="X11" s="214" t="str">
        <f t="shared" si="7"/>
        <v>★2.5</v>
      </c>
      <c r="Z11" s="212">
        <v>2580</v>
      </c>
      <c r="AA11" s="212">
        <v>2600</v>
      </c>
      <c r="AB11" s="64">
        <f t="shared" si="8"/>
        <v>13.2</v>
      </c>
      <c r="AC11" s="211">
        <f t="shared" si="9"/>
        <v>79</v>
      </c>
      <c r="AD11" s="211" t="str">
        <f t="shared" si="10"/>
        <v>★2.5</v>
      </c>
      <c r="AE11" s="64">
        <f t="shared" si="11"/>
        <v>12.9</v>
      </c>
      <c r="AF11" s="211">
        <f t="shared" si="12"/>
        <v>81</v>
      </c>
      <c r="AG11" s="211" t="str">
        <f t="shared" si="13"/>
        <v>★3.0</v>
      </c>
    </row>
    <row r="12" spans="1:33" ht="47" customHeight="1">
      <c r="A12" s="236"/>
      <c r="B12" s="275"/>
      <c r="C12" s="287"/>
      <c r="D12" s="246"/>
      <c r="E12" s="228" t="s">
        <v>528</v>
      </c>
      <c r="F12" s="297" t="s">
        <v>493</v>
      </c>
      <c r="G12" s="244">
        <v>2993</v>
      </c>
      <c r="H12" s="243" t="s">
        <v>468</v>
      </c>
      <c r="I12" s="241" t="s">
        <v>527</v>
      </c>
      <c r="J12" s="225">
        <v>5</v>
      </c>
      <c r="K12" s="223">
        <v>10.5</v>
      </c>
      <c r="L12" s="224">
        <f t="shared" si="0"/>
        <v>246.30666666666664</v>
      </c>
      <c r="M12" s="223">
        <f t="shared" si="1"/>
        <v>8.1999999999999993</v>
      </c>
      <c r="N12" s="222">
        <f t="shared" si="2"/>
        <v>11.7</v>
      </c>
      <c r="O12" s="221" t="str">
        <f t="shared" si="3"/>
        <v>13.7~15.1</v>
      </c>
      <c r="P12" s="219" t="s">
        <v>455</v>
      </c>
      <c r="Q12" s="220" t="s">
        <v>454</v>
      </c>
      <c r="R12" s="219" t="s">
        <v>50</v>
      </c>
      <c r="S12" s="218"/>
      <c r="T12" s="217"/>
      <c r="U12" s="216">
        <f t="shared" si="4"/>
        <v>128</v>
      </c>
      <c r="V12" s="215" t="str">
        <f t="shared" si="5"/>
        <v/>
      </c>
      <c r="W12" s="215" t="str">
        <f t="shared" si="6"/>
        <v>69~76</v>
      </c>
      <c r="X12" s="214" t="str">
        <f t="shared" si="7"/>
        <v>★1.5</v>
      </c>
      <c r="Z12" s="212">
        <v>2450</v>
      </c>
      <c r="AA12" s="212">
        <v>2550</v>
      </c>
      <c r="AB12" s="64">
        <f t="shared" si="8"/>
        <v>15.1</v>
      </c>
      <c r="AC12" s="211">
        <f t="shared" si="9"/>
        <v>69</v>
      </c>
      <c r="AD12" s="211" t="str">
        <f t="shared" si="10"/>
        <v>★1.5</v>
      </c>
      <c r="AE12" s="64">
        <f t="shared" si="11"/>
        <v>13.7</v>
      </c>
      <c r="AF12" s="211">
        <f t="shared" si="12"/>
        <v>76</v>
      </c>
      <c r="AG12" s="211" t="str">
        <f t="shared" si="13"/>
        <v>★2.5</v>
      </c>
    </row>
    <row r="13" spans="1:33" s="251" customFormat="1" ht="47" customHeight="1">
      <c r="A13" s="293"/>
      <c r="B13" s="272"/>
      <c r="C13" s="296"/>
      <c r="D13" s="295" t="s">
        <v>524</v>
      </c>
      <c r="E13" s="294" t="s">
        <v>526</v>
      </c>
      <c r="F13" s="290" t="s">
        <v>519</v>
      </c>
      <c r="G13" s="268">
        <v>2993</v>
      </c>
      <c r="H13" s="267" t="s">
        <v>474</v>
      </c>
      <c r="I13" s="266" t="s">
        <v>525</v>
      </c>
      <c r="J13" s="265">
        <v>5</v>
      </c>
      <c r="K13" s="262">
        <v>11.4</v>
      </c>
      <c r="L13" s="263">
        <f t="shared" si="0"/>
        <v>226.8614035087719</v>
      </c>
      <c r="M13" s="262">
        <f t="shared" si="1"/>
        <v>8.1999999999999993</v>
      </c>
      <c r="N13" s="261">
        <f t="shared" si="2"/>
        <v>11.7</v>
      </c>
      <c r="O13" s="260" t="str">
        <f t="shared" si="3"/>
        <v>10.8~12.8</v>
      </c>
      <c r="P13" s="258" t="s">
        <v>455</v>
      </c>
      <c r="Q13" s="259" t="s">
        <v>454</v>
      </c>
      <c r="R13" s="258" t="s">
        <v>50</v>
      </c>
      <c r="S13" s="135"/>
      <c r="T13" s="257"/>
      <c r="U13" s="256">
        <f t="shared" si="4"/>
        <v>139</v>
      </c>
      <c r="V13" s="255" t="str">
        <f t="shared" si="5"/>
        <v/>
      </c>
      <c r="W13" s="255" t="str">
        <f t="shared" si="6"/>
        <v>89~105</v>
      </c>
      <c r="X13" s="254" t="str">
        <f t="shared" si="7"/>
        <v>★3.5</v>
      </c>
      <c r="Y13" s="58"/>
      <c r="Z13" s="253">
        <v>2610</v>
      </c>
      <c r="AA13" s="253">
        <v>2740</v>
      </c>
      <c r="AB13" s="252">
        <f t="shared" si="8"/>
        <v>12.799999999999999</v>
      </c>
      <c r="AC13" s="63">
        <f t="shared" si="9"/>
        <v>89</v>
      </c>
      <c r="AD13" s="63" t="str">
        <f t="shared" si="10"/>
        <v>★3.5</v>
      </c>
      <c r="AE13" s="252">
        <f t="shared" si="11"/>
        <v>10.799999999999999</v>
      </c>
      <c r="AF13" s="63">
        <f t="shared" si="12"/>
        <v>105</v>
      </c>
      <c r="AG13" s="63" t="str">
        <f t="shared" si="13"/>
        <v>★5.5</v>
      </c>
    </row>
    <row r="14" spans="1:33" s="251" customFormat="1" ht="47" customHeight="1">
      <c r="A14" s="293"/>
      <c r="B14" s="272"/>
      <c r="C14" s="296"/>
      <c r="D14" s="295" t="s">
        <v>524</v>
      </c>
      <c r="E14" s="294" t="s">
        <v>523</v>
      </c>
      <c r="F14" s="290" t="s">
        <v>519</v>
      </c>
      <c r="G14" s="268">
        <v>2993</v>
      </c>
      <c r="H14" s="267" t="s">
        <v>474</v>
      </c>
      <c r="I14" s="266" t="s">
        <v>522</v>
      </c>
      <c r="J14" s="265">
        <v>5</v>
      </c>
      <c r="K14" s="262">
        <v>11.4</v>
      </c>
      <c r="L14" s="263">
        <f t="shared" si="0"/>
        <v>226.8614035087719</v>
      </c>
      <c r="M14" s="262">
        <f t="shared" si="1"/>
        <v>8.1999999999999993</v>
      </c>
      <c r="N14" s="261">
        <f t="shared" si="2"/>
        <v>11.7</v>
      </c>
      <c r="O14" s="260" t="str">
        <f t="shared" si="3"/>
        <v>11.4~12.8</v>
      </c>
      <c r="P14" s="258" t="s">
        <v>455</v>
      </c>
      <c r="Q14" s="259" t="s">
        <v>454</v>
      </c>
      <c r="R14" s="258" t="s">
        <v>50</v>
      </c>
      <c r="S14" s="135"/>
      <c r="T14" s="257"/>
      <c r="U14" s="256">
        <f t="shared" si="4"/>
        <v>139</v>
      </c>
      <c r="V14" s="255" t="str">
        <f t="shared" si="5"/>
        <v/>
      </c>
      <c r="W14" s="255" t="str">
        <f t="shared" si="6"/>
        <v>89~100</v>
      </c>
      <c r="X14" s="254" t="str">
        <f t="shared" si="7"/>
        <v>★3.5</v>
      </c>
      <c r="Y14" s="58"/>
      <c r="Z14" s="253">
        <v>2610</v>
      </c>
      <c r="AA14" s="253">
        <v>2700</v>
      </c>
      <c r="AB14" s="252">
        <f t="shared" si="8"/>
        <v>12.799999999999999</v>
      </c>
      <c r="AC14" s="63">
        <f t="shared" si="9"/>
        <v>89</v>
      </c>
      <c r="AD14" s="63" t="str">
        <f t="shared" si="10"/>
        <v>★3.5</v>
      </c>
      <c r="AE14" s="252">
        <f t="shared" si="11"/>
        <v>11.4</v>
      </c>
      <c r="AF14" s="63">
        <f t="shared" si="12"/>
        <v>100</v>
      </c>
      <c r="AG14" s="63" t="str">
        <f t="shared" si="13"/>
        <v>★5.0</v>
      </c>
    </row>
    <row r="15" spans="1:33" s="251" customFormat="1" ht="47" customHeight="1">
      <c r="A15" s="293"/>
      <c r="B15" s="279"/>
      <c r="C15" s="285"/>
      <c r="D15" s="292" t="s">
        <v>521</v>
      </c>
      <c r="E15" s="291" t="s">
        <v>520</v>
      </c>
      <c r="F15" s="290" t="s">
        <v>519</v>
      </c>
      <c r="G15" s="268">
        <v>2993</v>
      </c>
      <c r="H15" s="267" t="s">
        <v>474</v>
      </c>
      <c r="I15" s="266" t="s">
        <v>518</v>
      </c>
      <c r="J15" s="265" t="s">
        <v>472</v>
      </c>
      <c r="K15" s="262">
        <v>11.4</v>
      </c>
      <c r="L15" s="263">
        <f t="shared" si="0"/>
        <v>226.8614035087719</v>
      </c>
      <c r="M15" s="262">
        <f t="shared" si="1"/>
        <v>8.1999999999999993</v>
      </c>
      <c r="N15" s="261">
        <f t="shared" si="2"/>
        <v>11.7</v>
      </c>
      <c r="O15" s="260" t="str">
        <f t="shared" si="3"/>
        <v>10.6~12.1</v>
      </c>
      <c r="P15" s="258" t="s">
        <v>455</v>
      </c>
      <c r="Q15" s="259" t="s">
        <v>454</v>
      </c>
      <c r="R15" s="258" t="s">
        <v>50</v>
      </c>
      <c r="S15" s="135"/>
      <c r="T15" s="257"/>
      <c r="U15" s="256">
        <f t="shared" si="4"/>
        <v>139</v>
      </c>
      <c r="V15" s="255" t="str">
        <f t="shared" si="5"/>
        <v/>
      </c>
      <c r="W15" s="255" t="str">
        <f t="shared" si="6"/>
        <v>94~107</v>
      </c>
      <c r="X15" s="254" t="str">
        <f t="shared" si="7"/>
        <v>★4.0</v>
      </c>
      <c r="Y15" s="58"/>
      <c r="Z15" s="253">
        <v>2650</v>
      </c>
      <c r="AA15" s="289">
        <v>2750</v>
      </c>
      <c r="AB15" s="252">
        <f t="shared" si="8"/>
        <v>12.1</v>
      </c>
      <c r="AC15" s="63">
        <f t="shared" si="9"/>
        <v>94</v>
      </c>
      <c r="AD15" s="63" t="str">
        <f t="shared" si="10"/>
        <v>★4.0</v>
      </c>
      <c r="AE15" s="252">
        <f t="shared" si="11"/>
        <v>10.6</v>
      </c>
      <c r="AF15" s="63">
        <f t="shared" si="12"/>
        <v>107</v>
      </c>
      <c r="AG15" s="63" t="str">
        <f t="shared" si="13"/>
        <v>★5.5</v>
      </c>
    </row>
    <row r="16" spans="1:33" ht="47" customHeight="1">
      <c r="A16" s="246"/>
      <c r="B16" s="275"/>
      <c r="C16" s="274" t="s">
        <v>517</v>
      </c>
      <c r="D16" s="247" t="s">
        <v>516</v>
      </c>
      <c r="E16" s="288" t="s">
        <v>259</v>
      </c>
      <c r="F16" s="220" t="s">
        <v>493</v>
      </c>
      <c r="G16" s="244">
        <v>2.9929999999999999</v>
      </c>
      <c r="H16" s="243" t="s">
        <v>468</v>
      </c>
      <c r="I16" s="241">
        <v>2530</v>
      </c>
      <c r="J16" s="225">
        <v>5</v>
      </c>
      <c r="K16" s="242">
        <v>11.3</v>
      </c>
      <c r="L16" s="224">
        <f t="shared" si="0"/>
        <v>228.86902654867257</v>
      </c>
      <c r="M16" s="223">
        <f t="shared" si="1"/>
        <v>8.1999999999999993</v>
      </c>
      <c r="N16" s="222">
        <f t="shared" si="2"/>
        <v>11.7</v>
      </c>
      <c r="O16" s="221" t="str">
        <f t="shared" si="3"/>
        <v>14.0</v>
      </c>
      <c r="P16" s="219" t="s">
        <v>455</v>
      </c>
      <c r="Q16" s="220" t="s">
        <v>454</v>
      </c>
      <c r="R16" s="219" t="s">
        <v>50</v>
      </c>
      <c r="S16" s="218"/>
      <c r="T16" s="217"/>
      <c r="U16" s="216">
        <f t="shared" si="4"/>
        <v>137</v>
      </c>
      <c r="V16" s="215" t="str">
        <f t="shared" si="5"/>
        <v/>
      </c>
      <c r="W16" s="215">
        <f t="shared" si="6"/>
        <v>80</v>
      </c>
      <c r="X16" s="214" t="str">
        <f t="shared" si="7"/>
        <v>★3.0</v>
      </c>
      <c r="Z16" s="212">
        <v>2530</v>
      </c>
      <c r="AA16" s="212"/>
      <c r="AB16" s="64">
        <f t="shared" si="8"/>
        <v>14</v>
      </c>
      <c r="AC16" s="211">
        <f t="shared" si="9"/>
        <v>80</v>
      </c>
      <c r="AD16" s="211" t="str">
        <f t="shared" si="10"/>
        <v>★3.0</v>
      </c>
      <c r="AE16" s="64" t="str">
        <f t="shared" si="11"/>
        <v/>
      </c>
      <c r="AF16" s="211" t="str">
        <f t="shared" si="12"/>
        <v/>
      </c>
      <c r="AG16" s="211" t="str">
        <f t="shared" si="13"/>
        <v/>
      </c>
    </row>
    <row r="17" spans="1:33" ht="47" customHeight="1">
      <c r="A17" s="246"/>
      <c r="B17" s="245"/>
      <c r="C17" s="274"/>
      <c r="D17" s="244"/>
      <c r="E17" s="288" t="s">
        <v>515</v>
      </c>
      <c r="F17" s="220" t="s">
        <v>493</v>
      </c>
      <c r="G17" s="244">
        <v>2.9929999999999999</v>
      </c>
      <c r="H17" s="243" t="s">
        <v>468</v>
      </c>
      <c r="I17" s="241" t="s">
        <v>514</v>
      </c>
      <c r="J17" s="225">
        <v>5</v>
      </c>
      <c r="K17" s="242">
        <v>11.3</v>
      </c>
      <c r="L17" s="224">
        <f t="shared" si="0"/>
        <v>228.86902654867257</v>
      </c>
      <c r="M17" s="223">
        <f t="shared" si="1"/>
        <v>8.1999999999999993</v>
      </c>
      <c r="N17" s="222">
        <f t="shared" si="2"/>
        <v>11.7</v>
      </c>
      <c r="O17" s="221" t="str">
        <f t="shared" si="3"/>
        <v>14.5~15.1</v>
      </c>
      <c r="P17" s="219" t="s">
        <v>455</v>
      </c>
      <c r="Q17" s="220" t="s">
        <v>454</v>
      </c>
      <c r="R17" s="219" t="s">
        <v>50</v>
      </c>
      <c r="S17" s="218"/>
      <c r="T17" s="217"/>
      <c r="U17" s="216">
        <f t="shared" si="4"/>
        <v>137</v>
      </c>
      <c r="V17" s="215" t="str">
        <f t="shared" si="5"/>
        <v/>
      </c>
      <c r="W17" s="215" t="str">
        <f t="shared" si="6"/>
        <v>74~77</v>
      </c>
      <c r="X17" s="214" t="str">
        <f t="shared" si="7"/>
        <v>★2.0</v>
      </c>
      <c r="Z17" s="212">
        <v>2450</v>
      </c>
      <c r="AA17" s="212">
        <v>2500</v>
      </c>
      <c r="AB17" s="64">
        <f t="shared" si="8"/>
        <v>15.1</v>
      </c>
      <c r="AC17" s="211">
        <f t="shared" si="9"/>
        <v>74</v>
      </c>
      <c r="AD17" s="211" t="str">
        <f t="shared" si="10"/>
        <v>★2.0</v>
      </c>
      <c r="AE17" s="64">
        <f t="shared" si="11"/>
        <v>14.5</v>
      </c>
      <c r="AF17" s="211">
        <f t="shared" si="12"/>
        <v>77</v>
      </c>
      <c r="AG17" s="211" t="str">
        <f t="shared" si="13"/>
        <v>★2.5</v>
      </c>
    </row>
    <row r="18" spans="1:33" ht="47" customHeight="1">
      <c r="A18" s="246"/>
      <c r="B18" s="248"/>
      <c r="C18" s="239" t="s">
        <v>513</v>
      </c>
      <c r="D18" s="247" t="s">
        <v>512</v>
      </c>
      <c r="E18" s="282" t="s">
        <v>511</v>
      </c>
      <c r="F18" s="220" t="s">
        <v>493</v>
      </c>
      <c r="G18" s="244">
        <v>2.9929999999999999</v>
      </c>
      <c r="H18" s="243" t="s">
        <v>468</v>
      </c>
      <c r="I18" s="241" t="s">
        <v>510</v>
      </c>
      <c r="J18" s="225">
        <v>7</v>
      </c>
      <c r="K18" s="242">
        <v>9.5</v>
      </c>
      <c r="L18" s="224">
        <f t="shared" si="0"/>
        <v>272.23368421052629</v>
      </c>
      <c r="M18" s="223">
        <f t="shared" si="1"/>
        <v>8.1999999999999993</v>
      </c>
      <c r="N18" s="222">
        <f t="shared" si="2"/>
        <v>11.7</v>
      </c>
      <c r="O18" s="221" t="str">
        <f t="shared" si="3"/>
        <v>14.3~14.6</v>
      </c>
      <c r="P18" s="219" t="s">
        <v>455</v>
      </c>
      <c r="Q18" s="220" t="s">
        <v>454</v>
      </c>
      <c r="R18" s="219" t="s">
        <v>50</v>
      </c>
      <c r="S18" s="218"/>
      <c r="T18" s="217"/>
      <c r="U18" s="216">
        <f t="shared" si="4"/>
        <v>115</v>
      </c>
      <c r="V18" s="215" t="str">
        <f t="shared" si="5"/>
        <v/>
      </c>
      <c r="W18" s="215" t="str">
        <f t="shared" si="6"/>
        <v>65~66</v>
      </c>
      <c r="X18" s="214" t="str">
        <f t="shared" si="7"/>
        <v>★1.5</v>
      </c>
      <c r="Z18" s="212">
        <v>2490</v>
      </c>
      <c r="AA18" s="212">
        <v>2510</v>
      </c>
      <c r="AB18" s="64">
        <f t="shared" si="8"/>
        <v>14.6</v>
      </c>
      <c r="AC18" s="211">
        <f t="shared" si="9"/>
        <v>65</v>
      </c>
      <c r="AD18" s="211" t="str">
        <f t="shared" si="10"/>
        <v>★1.5</v>
      </c>
      <c r="AE18" s="64">
        <f t="shared" si="11"/>
        <v>14.3</v>
      </c>
      <c r="AF18" s="211">
        <f t="shared" si="12"/>
        <v>66</v>
      </c>
      <c r="AG18" s="211" t="str">
        <f t="shared" si="13"/>
        <v>★1.5</v>
      </c>
    </row>
    <row r="19" spans="1:33" ht="47" customHeight="1">
      <c r="A19" s="246"/>
      <c r="B19" s="275"/>
      <c r="C19" s="287"/>
      <c r="D19" s="246"/>
      <c r="E19" s="286" t="s">
        <v>509</v>
      </c>
      <c r="F19" s="220" t="s">
        <v>493</v>
      </c>
      <c r="G19" s="244">
        <v>2.9929999999999999</v>
      </c>
      <c r="H19" s="243" t="s">
        <v>468</v>
      </c>
      <c r="I19" s="241">
        <v>2470</v>
      </c>
      <c r="J19" s="225">
        <v>7</v>
      </c>
      <c r="K19" s="242">
        <v>9.5</v>
      </c>
      <c r="L19" s="224">
        <f t="shared" si="0"/>
        <v>272.23368421052629</v>
      </c>
      <c r="M19" s="223">
        <f t="shared" si="1"/>
        <v>8.1999999999999993</v>
      </c>
      <c r="N19" s="222">
        <f t="shared" si="2"/>
        <v>11.7</v>
      </c>
      <c r="O19" s="221" t="str">
        <f t="shared" si="3"/>
        <v>14.9</v>
      </c>
      <c r="P19" s="219" t="s">
        <v>455</v>
      </c>
      <c r="Q19" s="220" t="s">
        <v>454</v>
      </c>
      <c r="R19" s="219" t="s">
        <v>50</v>
      </c>
      <c r="S19" s="218"/>
      <c r="T19" s="217"/>
      <c r="U19" s="216">
        <f t="shared" si="4"/>
        <v>115</v>
      </c>
      <c r="V19" s="215" t="str">
        <f t="shared" si="5"/>
        <v/>
      </c>
      <c r="W19" s="215">
        <f t="shared" si="6"/>
        <v>63</v>
      </c>
      <c r="X19" s="214" t="str">
        <f t="shared" si="7"/>
        <v>★1.0</v>
      </c>
      <c r="Z19" s="212">
        <v>2470</v>
      </c>
      <c r="AA19" s="212"/>
      <c r="AB19" s="64">
        <f t="shared" si="8"/>
        <v>14.9</v>
      </c>
      <c r="AC19" s="211">
        <f t="shared" si="9"/>
        <v>63</v>
      </c>
      <c r="AD19" s="211" t="str">
        <f t="shared" si="10"/>
        <v>★1.0</v>
      </c>
      <c r="AE19" s="64" t="str">
        <f t="shared" si="11"/>
        <v/>
      </c>
      <c r="AF19" s="211" t="str">
        <f t="shared" si="12"/>
        <v/>
      </c>
      <c r="AG19" s="211" t="str">
        <f t="shared" si="13"/>
        <v/>
      </c>
    </row>
    <row r="20" spans="1:33" s="251" customFormat="1" ht="47" customHeight="1">
      <c r="A20" s="273"/>
      <c r="B20" s="272"/>
      <c r="C20" s="285"/>
      <c r="D20" s="284"/>
      <c r="E20" s="269" t="s">
        <v>508</v>
      </c>
      <c r="F20" s="259" t="s">
        <v>475</v>
      </c>
      <c r="G20" s="268">
        <v>2.9929999999999999</v>
      </c>
      <c r="H20" s="267" t="s">
        <v>474</v>
      </c>
      <c r="I20" s="266" t="s">
        <v>507</v>
      </c>
      <c r="J20" s="265">
        <v>7</v>
      </c>
      <c r="K20" s="264">
        <v>11.3</v>
      </c>
      <c r="L20" s="263">
        <f t="shared" si="0"/>
        <v>228.86902654867257</v>
      </c>
      <c r="M20" s="262">
        <f t="shared" si="1"/>
        <v>8.1999999999999993</v>
      </c>
      <c r="N20" s="261">
        <f t="shared" si="2"/>
        <v>11.7</v>
      </c>
      <c r="O20" s="260" t="str">
        <f t="shared" si="3"/>
        <v>14.1~14.9</v>
      </c>
      <c r="P20" s="258" t="s">
        <v>455</v>
      </c>
      <c r="Q20" s="259" t="s">
        <v>454</v>
      </c>
      <c r="R20" s="258" t="s">
        <v>50</v>
      </c>
      <c r="S20" s="135"/>
      <c r="T20" s="257"/>
      <c r="U20" s="256">
        <f t="shared" si="4"/>
        <v>137</v>
      </c>
      <c r="V20" s="255" t="str">
        <f t="shared" si="5"/>
        <v/>
      </c>
      <c r="W20" s="255" t="str">
        <f t="shared" si="6"/>
        <v>75~80</v>
      </c>
      <c r="X20" s="254" t="str">
        <f t="shared" si="7"/>
        <v>★2.5</v>
      </c>
      <c r="Y20" s="58"/>
      <c r="Z20" s="253">
        <v>2470</v>
      </c>
      <c r="AA20" s="253">
        <v>2520</v>
      </c>
      <c r="AB20" s="252">
        <f t="shared" si="8"/>
        <v>14.9</v>
      </c>
      <c r="AC20" s="63">
        <f t="shared" si="9"/>
        <v>75</v>
      </c>
      <c r="AD20" s="63" t="str">
        <f t="shared" si="10"/>
        <v>★2.5</v>
      </c>
      <c r="AE20" s="252">
        <f t="shared" si="11"/>
        <v>14.1</v>
      </c>
      <c r="AF20" s="63">
        <f t="shared" si="12"/>
        <v>80</v>
      </c>
      <c r="AG20" s="63" t="str">
        <f t="shared" si="13"/>
        <v>★3.0</v>
      </c>
    </row>
    <row r="21" spans="1:33" ht="47" customHeight="1">
      <c r="A21" s="246"/>
      <c r="B21" s="275"/>
      <c r="C21" s="239" t="s">
        <v>506</v>
      </c>
      <c r="D21" s="246" t="s">
        <v>505</v>
      </c>
      <c r="E21" s="269" t="s">
        <v>500</v>
      </c>
      <c r="F21" s="259" t="s">
        <v>475</v>
      </c>
      <c r="G21" s="268">
        <v>2.9929999999999999</v>
      </c>
      <c r="H21" s="267" t="s">
        <v>474</v>
      </c>
      <c r="I21" s="266" t="s">
        <v>504</v>
      </c>
      <c r="J21" s="265">
        <v>5</v>
      </c>
      <c r="K21" s="264">
        <v>9.9</v>
      </c>
      <c r="L21" s="263">
        <f t="shared" si="0"/>
        <v>261.23434343434343</v>
      </c>
      <c r="M21" s="262">
        <f t="shared" si="1"/>
        <v>8.1999999999999993</v>
      </c>
      <c r="N21" s="261">
        <f t="shared" si="2"/>
        <v>11.7</v>
      </c>
      <c r="O21" s="260" t="str">
        <f t="shared" si="3"/>
        <v>16.3~16.7</v>
      </c>
      <c r="P21" s="258" t="s">
        <v>455</v>
      </c>
      <c r="Q21" s="259" t="s">
        <v>454</v>
      </c>
      <c r="R21" s="258" t="s">
        <v>50</v>
      </c>
      <c r="S21" s="135"/>
      <c r="T21" s="257"/>
      <c r="U21" s="256">
        <f t="shared" si="4"/>
        <v>120</v>
      </c>
      <c r="V21" s="255" t="str">
        <f t="shared" si="5"/>
        <v/>
      </c>
      <c r="W21" s="255" t="str">
        <f t="shared" si="6"/>
        <v>59~60</v>
      </c>
      <c r="X21" s="254" t="str">
        <f t="shared" si="7"/>
        <v>★0.5</v>
      </c>
      <c r="Y21" s="58"/>
      <c r="Z21" s="253">
        <v>2340</v>
      </c>
      <c r="AA21" s="253">
        <v>2370</v>
      </c>
      <c r="AB21" s="252">
        <f t="shared" si="8"/>
        <v>16.700000000000003</v>
      </c>
      <c r="AC21" s="63">
        <f t="shared" si="9"/>
        <v>59</v>
      </c>
      <c r="AD21" s="63" t="str">
        <f t="shared" si="10"/>
        <v>★0.5</v>
      </c>
      <c r="AE21" s="252">
        <f t="shared" si="11"/>
        <v>16.3</v>
      </c>
      <c r="AF21" s="63">
        <f t="shared" si="12"/>
        <v>60</v>
      </c>
      <c r="AG21" s="63" t="str">
        <f t="shared" si="13"/>
        <v>★1.0</v>
      </c>
    </row>
    <row r="22" spans="1:33" s="251" customFormat="1" ht="47" customHeight="1">
      <c r="A22" s="273"/>
      <c r="B22" s="272"/>
      <c r="C22" s="278"/>
      <c r="D22" s="273"/>
      <c r="E22" s="269" t="s">
        <v>498</v>
      </c>
      <c r="F22" s="259" t="s">
        <v>475</v>
      </c>
      <c r="G22" s="268">
        <v>2.9929999999999999</v>
      </c>
      <c r="H22" s="267" t="s">
        <v>474</v>
      </c>
      <c r="I22" s="266" t="s">
        <v>504</v>
      </c>
      <c r="J22" s="265">
        <v>5</v>
      </c>
      <c r="K22" s="264">
        <v>11</v>
      </c>
      <c r="L22" s="263">
        <f t="shared" si="0"/>
        <v>235.1109090909091</v>
      </c>
      <c r="M22" s="262">
        <f t="shared" si="1"/>
        <v>8.1999999999999993</v>
      </c>
      <c r="N22" s="261">
        <f t="shared" si="2"/>
        <v>11.7</v>
      </c>
      <c r="O22" s="260" t="str">
        <f t="shared" si="3"/>
        <v>16.3~16.7</v>
      </c>
      <c r="P22" s="258" t="s">
        <v>455</v>
      </c>
      <c r="Q22" s="259" t="s">
        <v>503</v>
      </c>
      <c r="R22" s="258" t="s">
        <v>50</v>
      </c>
      <c r="S22" s="135"/>
      <c r="T22" s="257"/>
      <c r="U22" s="256">
        <f t="shared" si="4"/>
        <v>134</v>
      </c>
      <c r="V22" s="255" t="str">
        <f t="shared" si="5"/>
        <v/>
      </c>
      <c r="W22" s="255" t="str">
        <f t="shared" si="6"/>
        <v>65~67</v>
      </c>
      <c r="X22" s="254" t="str">
        <f t="shared" si="7"/>
        <v>★1.5</v>
      </c>
      <c r="Y22" s="58"/>
      <c r="Z22" s="253">
        <v>2340</v>
      </c>
      <c r="AA22" s="253">
        <v>2370</v>
      </c>
      <c r="AB22" s="252">
        <f t="shared" si="8"/>
        <v>16.700000000000003</v>
      </c>
      <c r="AC22" s="63">
        <f t="shared" si="9"/>
        <v>65</v>
      </c>
      <c r="AD22" s="63" t="str">
        <f t="shared" si="10"/>
        <v>★1.5</v>
      </c>
      <c r="AE22" s="252">
        <f t="shared" si="11"/>
        <v>16.3</v>
      </c>
      <c r="AF22" s="63">
        <f t="shared" si="12"/>
        <v>67</v>
      </c>
      <c r="AG22" s="63" t="str">
        <f t="shared" si="13"/>
        <v>★1.5</v>
      </c>
    </row>
    <row r="23" spans="1:33" ht="47" customHeight="1">
      <c r="A23" s="246"/>
      <c r="B23" s="275"/>
      <c r="C23" s="239" t="s">
        <v>502</v>
      </c>
      <c r="D23" s="247" t="s">
        <v>501</v>
      </c>
      <c r="E23" s="269" t="s">
        <v>500</v>
      </c>
      <c r="F23" s="259" t="s">
        <v>475</v>
      </c>
      <c r="G23" s="268">
        <v>2.9929999999999999</v>
      </c>
      <c r="H23" s="267" t="s">
        <v>474</v>
      </c>
      <c r="I23" s="266" t="s">
        <v>499</v>
      </c>
      <c r="J23" s="265">
        <v>5</v>
      </c>
      <c r="K23" s="264">
        <v>9.9</v>
      </c>
      <c r="L23" s="263">
        <f t="shared" si="0"/>
        <v>261.23434343434343</v>
      </c>
      <c r="M23" s="262">
        <f t="shared" si="1"/>
        <v>8.1999999999999993</v>
      </c>
      <c r="N23" s="261">
        <f t="shared" si="2"/>
        <v>11.7</v>
      </c>
      <c r="O23" s="260" t="str">
        <f t="shared" si="3"/>
        <v>16.4~16.9</v>
      </c>
      <c r="P23" s="258" t="s">
        <v>455</v>
      </c>
      <c r="Q23" s="259" t="s">
        <v>454</v>
      </c>
      <c r="R23" s="258" t="s">
        <v>50</v>
      </c>
      <c r="S23" s="135"/>
      <c r="T23" s="257"/>
      <c r="U23" s="256">
        <f t="shared" si="4"/>
        <v>120</v>
      </c>
      <c r="V23" s="255" t="str">
        <f t="shared" si="5"/>
        <v/>
      </c>
      <c r="W23" s="255" t="str">
        <f t="shared" si="6"/>
        <v>58~60</v>
      </c>
      <c r="X23" s="254" t="str">
        <f t="shared" si="7"/>
        <v>★0.5</v>
      </c>
      <c r="Y23" s="58"/>
      <c r="Z23" s="253">
        <v>2330</v>
      </c>
      <c r="AA23" s="253">
        <v>2360</v>
      </c>
      <c r="AB23" s="252">
        <f t="shared" si="8"/>
        <v>16.900000000000002</v>
      </c>
      <c r="AC23" s="63">
        <f t="shared" si="9"/>
        <v>58</v>
      </c>
      <c r="AD23" s="63" t="str">
        <f t="shared" si="10"/>
        <v>★0.5</v>
      </c>
      <c r="AE23" s="252">
        <f t="shared" si="11"/>
        <v>16.400000000000002</v>
      </c>
      <c r="AF23" s="63">
        <f t="shared" si="12"/>
        <v>60</v>
      </c>
      <c r="AG23" s="63" t="str">
        <f t="shared" si="13"/>
        <v>★1.0</v>
      </c>
    </row>
    <row r="24" spans="1:33" s="251" customFormat="1" ht="47" customHeight="1">
      <c r="A24" s="273"/>
      <c r="B24" s="272"/>
      <c r="C24" s="278"/>
      <c r="D24" s="284"/>
      <c r="E24" s="269" t="s">
        <v>498</v>
      </c>
      <c r="F24" s="259" t="s">
        <v>475</v>
      </c>
      <c r="G24" s="268">
        <v>2.9929999999999999</v>
      </c>
      <c r="H24" s="267" t="s">
        <v>474</v>
      </c>
      <c r="I24" s="266" t="s">
        <v>497</v>
      </c>
      <c r="J24" s="265">
        <v>5</v>
      </c>
      <c r="K24" s="264">
        <v>11</v>
      </c>
      <c r="L24" s="263">
        <f t="shared" si="0"/>
        <v>235.1109090909091</v>
      </c>
      <c r="M24" s="262">
        <f t="shared" si="1"/>
        <v>8.1999999999999993</v>
      </c>
      <c r="N24" s="261">
        <f t="shared" si="2"/>
        <v>11.7</v>
      </c>
      <c r="O24" s="260" t="str">
        <f t="shared" si="3"/>
        <v>16.4~16.9</v>
      </c>
      <c r="P24" s="258" t="s">
        <v>455</v>
      </c>
      <c r="Q24" s="259" t="s">
        <v>454</v>
      </c>
      <c r="R24" s="258" t="s">
        <v>50</v>
      </c>
      <c r="S24" s="135"/>
      <c r="T24" s="257"/>
      <c r="U24" s="256">
        <f t="shared" si="4"/>
        <v>134</v>
      </c>
      <c r="V24" s="255" t="str">
        <f t="shared" si="5"/>
        <v/>
      </c>
      <c r="W24" s="255" t="str">
        <f t="shared" si="6"/>
        <v>65~67</v>
      </c>
      <c r="X24" s="254" t="str">
        <f t="shared" si="7"/>
        <v>★1.5</v>
      </c>
      <c r="Y24" s="58"/>
      <c r="Z24" s="253">
        <v>2330</v>
      </c>
      <c r="AA24" s="253">
        <v>2360</v>
      </c>
      <c r="AB24" s="252">
        <f t="shared" si="8"/>
        <v>16.900000000000002</v>
      </c>
      <c r="AC24" s="63">
        <f t="shared" si="9"/>
        <v>65</v>
      </c>
      <c r="AD24" s="63" t="str">
        <f t="shared" si="10"/>
        <v>★1.5</v>
      </c>
      <c r="AE24" s="252">
        <f t="shared" si="11"/>
        <v>16.400000000000002</v>
      </c>
      <c r="AF24" s="63">
        <f t="shared" si="12"/>
        <v>67</v>
      </c>
      <c r="AG24" s="63" t="str">
        <f t="shared" si="13"/>
        <v>★1.5</v>
      </c>
    </row>
    <row r="25" spans="1:33" ht="47" customHeight="1">
      <c r="A25" s="246"/>
      <c r="B25" s="275"/>
      <c r="C25" s="283" t="s">
        <v>496</v>
      </c>
      <c r="D25" s="247" t="s">
        <v>488</v>
      </c>
      <c r="E25" s="282" t="s">
        <v>495</v>
      </c>
      <c r="F25" s="220" t="s">
        <v>493</v>
      </c>
      <c r="G25" s="244">
        <v>2.9929999999999999</v>
      </c>
      <c r="H25" s="243" t="s">
        <v>468</v>
      </c>
      <c r="I25" s="241">
        <v>2520</v>
      </c>
      <c r="J25" s="225">
        <v>5</v>
      </c>
      <c r="K25" s="242">
        <v>9.9</v>
      </c>
      <c r="L25" s="224">
        <f t="shared" si="0"/>
        <v>261.23434343434343</v>
      </c>
      <c r="M25" s="223">
        <f t="shared" si="1"/>
        <v>8.1999999999999993</v>
      </c>
      <c r="N25" s="222">
        <f t="shared" si="2"/>
        <v>11.7</v>
      </c>
      <c r="O25" s="221" t="str">
        <f t="shared" si="3"/>
        <v>14.1</v>
      </c>
      <c r="P25" s="219" t="s">
        <v>455</v>
      </c>
      <c r="Q25" s="220" t="s">
        <v>454</v>
      </c>
      <c r="R25" s="219" t="s">
        <v>50</v>
      </c>
      <c r="S25" s="218"/>
      <c r="T25" s="217"/>
      <c r="U25" s="216">
        <f t="shared" si="4"/>
        <v>120</v>
      </c>
      <c r="V25" s="215" t="str">
        <f t="shared" si="5"/>
        <v/>
      </c>
      <c r="W25" s="215">
        <f t="shared" si="6"/>
        <v>70</v>
      </c>
      <c r="X25" s="214" t="str">
        <f t="shared" si="7"/>
        <v>★2.0</v>
      </c>
      <c r="Z25" s="212">
        <v>2520</v>
      </c>
      <c r="AA25" s="212"/>
      <c r="AB25" s="64">
        <f t="shared" si="8"/>
        <v>14.1</v>
      </c>
      <c r="AC25" s="211">
        <f t="shared" si="9"/>
        <v>70</v>
      </c>
      <c r="AD25" s="211" t="str">
        <f t="shared" si="10"/>
        <v>★2.0</v>
      </c>
      <c r="AE25" s="64" t="str">
        <f t="shared" si="11"/>
        <v/>
      </c>
      <c r="AF25" s="211" t="str">
        <f t="shared" si="12"/>
        <v/>
      </c>
      <c r="AG25" s="211" t="str">
        <f t="shared" si="13"/>
        <v/>
      </c>
    </row>
    <row r="26" spans="1:33" ht="47" customHeight="1">
      <c r="A26" s="246"/>
      <c r="B26" s="275"/>
      <c r="C26" s="274"/>
      <c r="D26" s="280"/>
      <c r="E26" s="282" t="s">
        <v>494</v>
      </c>
      <c r="F26" s="220" t="s">
        <v>493</v>
      </c>
      <c r="G26" s="244">
        <v>2.9929999999999999</v>
      </c>
      <c r="H26" s="243" t="s">
        <v>468</v>
      </c>
      <c r="I26" s="241" t="s">
        <v>492</v>
      </c>
      <c r="J26" s="225" t="s">
        <v>491</v>
      </c>
      <c r="K26" s="242">
        <v>9.9</v>
      </c>
      <c r="L26" s="224">
        <f t="shared" si="0"/>
        <v>261.23434343434343</v>
      </c>
      <c r="M26" s="223">
        <f t="shared" si="1"/>
        <v>8.1999999999999993</v>
      </c>
      <c r="N26" s="222">
        <f t="shared" si="2"/>
        <v>11.7</v>
      </c>
      <c r="O26" s="221" t="str">
        <f t="shared" si="3"/>
        <v>14.0~14.6</v>
      </c>
      <c r="P26" s="219" t="s">
        <v>455</v>
      </c>
      <c r="Q26" s="220" t="s">
        <v>454</v>
      </c>
      <c r="R26" s="219" t="s">
        <v>50</v>
      </c>
      <c r="S26" s="218"/>
      <c r="T26" s="217"/>
      <c r="U26" s="216">
        <f t="shared" si="4"/>
        <v>120</v>
      </c>
      <c r="V26" s="215" t="str">
        <f t="shared" si="5"/>
        <v/>
      </c>
      <c r="W26" s="215" t="str">
        <f t="shared" si="6"/>
        <v>67~70</v>
      </c>
      <c r="X26" s="214" t="str">
        <f t="shared" si="7"/>
        <v>★1.5</v>
      </c>
      <c r="Z26" s="212">
        <v>2490</v>
      </c>
      <c r="AA26" s="212">
        <v>2530</v>
      </c>
      <c r="AB26" s="64">
        <f t="shared" si="8"/>
        <v>14.6</v>
      </c>
      <c r="AC26" s="211">
        <f t="shared" si="9"/>
        <v>67</v>
      </c>
      <c r="AD26" s="211" t="str">
        <f t="shared" si="10"/>
        <v>★1.5</v>
      </c>
      <c r="AE26" s="64">
        <f t="shared" si="11"/>
        <v>14</v>
      </c>
      <c r="AF26" s="211">
        <f t="shared" si="12"/>
        <v>70</v>
      </c>
      <c r="AG26" s="211" t="str">
        <f t="shared" si="13"/>
        <v>★2.0</v>
      </c>
    </row>
    <row r="27" spans="1:33" s="251" customFormat="1" ht="47" customHeight="1">
      <c r="A27" s="273"/>
      <c r="B27" s="272"/>
      <c r="C27" s="271"/>
      <c r="D27" s="270"/>
      <c r="E27" s="269" t="s">
        <v>476</v>
      </c>
      <c r="F27" s="259" t="s">
        <v>475</v>
      </c>
      <c r="G27" s="268">
        <v>2.9929999999999999</v>
      </c>
      <c r="H27" s="267" t="s">
        <v>474</v>
      </c>
      <c r="I27" s="266" t="s">
        <v>490</v>
      </c>
      <c r="J27" s="265" t="s">
        <v>472</v>
      </c>
      <c r="K27" s="264">
        <v>10.5</v>
      </c>
      <c r="L27" s="263">
        <f t="shared" si="0"/>
        <v>246.30666666666664</v>
      </c>
      <c r="M27" s="262">
        <f t="shared" si="1"/>
        <v>8.1999999999999993</v>
      </c>
      <c r="N27" s="261">
        <f t="shared" si="2"/>
        <v>11.7</v>
      </c>
      <c r="O27" s="260" t="str">
        <f t="shared" si="3"/>
        <v>14.0~15.3</v>
      </c>
      <c r="P27" s="258" t="s">
        <v>455</v>
      </c>
      <c r="Q27" s="259" t="s">
        <v>454</v>
      </c>
      <c r="R27" s="258" t="s">
        <v>50</v>
      </c>
      <c r="S27" s="135"/>
      <c r="T27" s="257"/>
      <c r="U27" s="256">
        <f t="shared" si="4"/>
        <v>128</v>
      </c>
      <c r="V27" s="255" t="str">
        <f t="shared" si="5"/>
        <v/>
      </c>
      <c r="W27" s="255" t="str">
        <f t="shared" si="6"/>
        <v>68~75</v>
      </c>
      <c r="X27" s="254" t="str">
        <f t="shared" si="7"/>
        <v>★1.5</v>
      </c>
      <c r="Y27" s="58"/>
      <c r="Z27" s="253">
        <v>2440</v>
      </c>
      <c r="AA27" s="253">
        <v>2530</v>
      </c>
      <c r="AB27" s="252">
        <f t="shared" si="8"/>
        <v>15.299999999999999</v>
      </c>
      <c r="AC27" s="63">
        <f t="shared" si="9"/>
        <v>68</v>
      </c>
      <c r="AD27" s="63" t="str">
        <f t="shared" si="10"/>
        <v>★1.5</v>
      </c>
      <c r="AE27" s="252">
        <f t="shared" si="11"/>
        <v>14</v>
      </c>
      <c r="AF27" s="63">
        <f t="shared" si="12"/>
        <v>75</v>
      </c>
      <c r="AG27" s="63" t="str">
        <f t="shared" si="13"/>
        <v>★2.5</v>
      </c>
    </row>
    <row r="28" spans="1:33" ht="47" customHeight="1">
      <c r="A28" s="281" t="s">
        <v>489</v>
      </c>
      <c r="B28" s="248"/>
      <c r="C28" s="239" t="s">
        <v>486</v>
      </c>
      <c r="D28" s="247" t="s">
        <v>488</v>
      </c>
      <c r="E28" s="269">
        <v>1001</v>
      </c>
      <c r="F28" s="259" t="s">
        <v>475</v>
      </c>
      <c r="G28" s="268">
        <v>2.9929999999999999</v>
      </c>
      <c r="H28" s="267" t="s">
        <v>474</v>
      </c>
      <c r="I28" s="266">
        <v>2640</v>
      </c>
      <c r="J28" s="265">
        <v>8</v>
      </c>
      <c r="K28" s="264">
        <v>9.9</v>
      </c>
      <c r="L28" s="263">
        <f t="shared" si="0"/>
        <v>261.23434343434343</v>
      </c>
      <c r="M28" s="262">
        <f t="shared" si="1"/>
        <v>8.1999999999999993</v>
      </c>
      <c r="N28" s="261">
        <f t="shared" si="2"/>
        <v>11.7</v>
      </c>
      <c r="O28" s="260" t="str">
        <f t="shared" si="3"/>
        <v>12.4</v>
      </c>
      <c r="P28" s="258" t="s">
        <v>455</v>
      </c>
      <c r="Q28" s="259" t="s">
        <v>454</v>
      </c>
      <c r="R28" s="258" t="s">
        <v>50</v>
      </c>
      <c r="S28" s="135"/>
      <c r="T28" s="257"/>
      <c r="U28" s="256">
        <f t="shared" si="4"/>
        <v>120</v>
      </c>
      <c r="V28" s="255" t="str">
        <f t="shared" si="5"/>
        <v/>
      </c>
      <c r="W28" s="255">
        <f t="shared" si="6"/>
        <v>79</v>
      </c>
      <c r="X28" s="254" t="str">
        <f t="shared" si="7"/>
        <v>★2.5</v>
      </c>
      <c r="Y28" s="58"/>
      <c r="Z28" s="266">
        <v>2640</v>
      </c>
      <c r="AA28" s="253"/>
      <c r="AB28" s="252">
        <f t="shared" si="8"/>
        <v>12.4</v>
      </c>
      <c r="AC28" s="63">
        <f t="shared" si="9"/>
        <v>79</v>
      </c>
      <c r="AD28" s="63" t="str">
        <f t="shared" si="10"/>
        <v>★2.5</v>
      </c>
      <c r="AE28" s="252" t="str">
        <f t="shared" si="11"/>
        <v/>
      </c>
      <c r="AF28" s="63" t="str">
        <f t="shared" si="12"/>
        <v/>
      </c>
      <c r="AG28" s="63" t="str">
        <f t="shared" si="13"/>
        <v/>
      </c>
    </row>
    <row r="29" spans="1:33" ht="47" customHeight="1">
      <c r="A29" s="246"/>
      <c r="B29" s="275"/>
      <c r="C29" s="274"/>
      <c r="D29" s="280"/>
      <c r="E29" s="269">
        <v>1002</v>
      </c>
      <c r="F29" s="259" t="s">
        <v>475</v>
      </c>
      <c r="G29" s="268">
        <v>2.9929999999999999</v>
      </c>
      <c r="H29" s="267" t="s">
        <v>474</v>
      </c>
      <c r="I29" s="266">
        <v>2620</v>
      </c>
      <c r="J29" s="265">
        <v>8</v>
      </c>
      <c r="K29" s="264">
        <v>9.9</v>
      </c>
      <c r="L29" s="263">
        <f t="shared" si="0"/>
        <v>261.23434343434343</v>
      </c>
      <c r="M29" s="262">
        <f t="shared" si="1"/>
        <v>8.1999999999999993</v>
      </c>
      <c r="N29" s="261">
        <f t="shared" si="2"/>
        <v>11.7</v>
      </c>
      <c r="O29" s="260" t="str">
        <f t="shared" si="3"/>
        <v>12.7</v>
      </c>
      <c r="P29" s="258" t="s">
        <v>455</v>
      </c>
      <c r="Q29" s="259" t="s">
        <v>454</v>
      </c>
      <c r="R29" s="258" t="s">
        <v>50</v>
      </c>
      <c r="S29" s="135"/>
      <c r="T29" s="257"/>
      <c r="U29" s="256">
        <f t="shared" si="4"/>
        <v>120</v>
      </c>
      <c r="V29" s="255" t="str">
        <f t="shared" si="5"/>
        <v/>
      </c>
      <c r="W29" s="255">
        <f t="shared" si="6"/>
        <v>77</v>
      </c>
      <c r="X29" s="254" t="str">
        <f t="shared" si="7"/>
        <v>★2.5</v>
      </c>
      <c r="Y29" s="58"/>
      <c r="Z29" s="266">
        <v>2620</v>
      </c>
      <c r="AA29" s="253"/>
      <c r="AB29" s="252">
        <f t="shared" si="8"/>
        <v>12.7</v>
      </c>
      <c r="AC29" s="63">
        <f t="shared" si="9"/>
        <v>77</v>
      </c>
      <c r="AD29" s="63" t="str">
        <f t="shared" si="10"/>
        <v>★2.5</v>
      </c>
      <c r="AE29" s="252" t="str">
        <f t="shared" si="11"/>
        <v/>
      </c>
      <c r="AF29" s="63" t="str">
        <f t="shared" si="12"/>
        <v/>
      </c>
      <c r="AG29" s="63" t="str">
        <f t="shared" si="13"/>
        <v/>
      </c>
    </row>
    <row r="30" spans="1:33" ht="47" customHeight="1">
      <c r="A30" s="246"/>
      <c r="B30" s="275"/>
      <c r="C30" s="274" t="s">
        <v>487</v>
      </c>
      <c r="D30" s="246"/>
      <c r="E30" s="269">
        <v>1003</v>
      </c>
      <c r="F30" s="259" t="s">
        <v>475</v>
      </c>
      <c r="G30" s="268">
        <v>2.9929999999999999</v>
      </c>
      <c r="H30" s="267" t="s">
        <v>474</v>
      </c>
      <c r="I30" s="266">
        <v>2610</v>
      </c>
      <c r="J30" s="265">
        <v>5</v>
      </c>
      <c r="K30" s="264">
        <v>9.9</v>
      </c>
      <c r="L30" s="263">
        <f t="shared" si="0"/>
        <v>261.23434343434343</v>
      </c>
      <c r="M30" s="262">
        <f t="shared" si="1"/>
        <v>8.1999999999999993</v>
      </c>
      <c r="N30" s="261">
        <f t="shared" si="2"/>
        <v>11.7</v>
      </c>
      <c r="O30" s="260" t="str">
        <f t="shared" si="3"/>
        <v>12.8</v>
      </c>
      <c r="P30" s="258" t="s">
        <v>455</v>
      </c>
      <c r="Q30" s="259" t="s">
        <v>454</v>
      </c>
      <c r="R30" s="258" t="s">
        <v>50</v>
      </c>
      <c r="S30" s="135"/>
      <c r="T30" s="257"/>
      <c r="U30" s="256">
        <f t="shared" si="4"/>
        <v>120</v>
      </c>
      <c r="V30" s="255" t="str">
        <f t="shared" si="5"/>
        <v/>
      </c>
      <c r="W30" s="255">
        <f t="shared" si="6"/>
        <v>77</v>
      </c>
      <c r="X30" s="254" t="str">
        <f t="shared" si="7"/>
        <v>★2.5</v>
      </c>
      <c r="Y30" s="58"/>
      <c r="Z30" s="266">
        <v>2610</v>
      </c>
      <c r="AA30" s="253"/>
      <c r="AB30" s="252">
        <f t="shared" si="8"/>
        <v>12.799999999999999</v>
      </c>
      <c r="AC30" s="63">
        <f t="shared" si="9"/>
        <v>77</v>
      </c>
      <c r="AD30" s="63" t="str">
        <f t="shared" si="10"/>
        <v>★2.5</v>
      </c>
      <c r="AE30" s="252" t="str">
        <f t="shared" si="11"/>
        <v/>
      </c>
      <c r="AF30" s="63" t="str">
        <f t="shared" si="12"/>
        <v/>
      </c>
      <c r="AG30" s="63" t="str">
        <f t="shared" si="13"/>
        <v/>
      </c>
    </row>
    <row r="31" spans="1:33" ht="47" customHeight="1">
      <c r="A31" s="246"/>
      <c r="B31" s="275"/>
      <c r="C31" s="274" t="s">
        <v>486</v>
      </c>
      <c r="D31" s="280"/>
      <c r="E31" s="269" t="s">
        <v>485</v>
      </c>
      <c r="F31" s="259" t="s">
        <v>475</v>
      </c>
      <c r="G31" s="268">
        <v>2.9929999999999999</v>
      </c>
      <c r="H31" s="267" t="s">
        <v>474</v>
      </c>
      <c r="I31" s="266" t="s">
        <v>484</v>
      </c>
      <c r="J31" s="265">
        <v>8</v>
      </c>
      <c r="K31" s="264">
        <v>9.9</v>
      </c>
      <c r="L31" s="263">
        <f t="shared" si="0"/>
        <v>261.23434343434343</v>
      </c>
      <c r="M31" s="262">
        <f t="shared" si="1"/>
        <v>8.1999999999999993</v>
      </c>
      <c r="N31" s="261">
        <f t="shared" si="2"/>
        <v>11.7</v>
      </c>
      <c r="O31" s="260" t="str">
        <f t="shared" si="3"/>
        <v>13.6~13.9</v>
      </c>
      <c r="P31" s="258" t="s">
        <v>455</v>
      </c>
      <c r="Q31" s="259" t="s">
        <v>454</v>
      </c>
      <c r="R31" s="258" t="s">
        <v>50</v>
      </c>
      <c r="S31" s="135"/>
      <c r="T31" s="257"/>
      <c r="U31" s="256">
        <f t="shared" si="4"/>
        <v>120</v>
      </c>
      <c r="V31" s="255" t="str">
        <f t="shared" si="5"/>
        <v/>
      </c>
      <c r="W31" s="255" t="str">
        <f t="shared" si="6"/>
        <v>71~72</v>
      </c>
      <c r="X31" s="254" t="str">
        <f t="shared" si="7"/>
        <v>★2.0</v>
      </c>
      <c r="Y31" s="58"/>
      <c r="Z31" s="253">
        <v>2540</v>
      </c>
      <c r="AA31" s="253">
        <v>2560</v>
      </c>
      <c r="AB31" s="252">
        <f t="shared" si="8"/>
        <v>13.9</v>
      </c>
      <c r="AC31" s="63">
        <f t="shared" si="9"/>
        <v>71</v>
      </c>
      <c r="AD31" s="63" t="str">
        <f t="shared" si="10"/>
        <v>★2.0</v>
      </c>
      <c r="AE31" s="252">
        <f t="shared" si="11"/>
        <v>13.6</v>
      </c>
      <c r="AF31" s="63">
        <f t="shared" si="12"/>
        <v>72</v>
      </c>
      <c r="AG31" s="63" t="str">
        <f t="shared" si="13"/>
        <v>★2.0</v>
      </c>
    </row>
    <row r="32" spans="1:33" s="251" customFormat="1" ht="47" customHeight="1">
      <c r="A32" s="273"/>
      <c r="B32" s="279"/>
      <c r="C32" s="278"/>
      <c r="D32" s="277"/>
      <c r="E32" s="269" t="s">
        <v>483</v>
      </c>
      <c r="F32" s="259" t="s">
        <v>475</v>
      </c>
      <c r="G32" s="268">
        <v>2.9929999999999999</v>
      </c>
      <c r="H32" s="267" t="s">
        <v>474</v>
      </c>
      <c r="I32" s="266" t="s">
        <v>482</v>
      </c>
      <c r="J32" s="276" t="s">
        <v>481</v>
      </c>
      <c r="K32" s="264">
        <v>10.5</v>
      </c>
      <c r="L32" s="263">
        <f t="shared" si="0"/>
        <v>246.30666666666664</v>
      </c>
      <c r="M32" s="262">
        <f t="shared" si="1"/>
        <v>8.1999999999999993</v>
      </c>
      <c r="N32" s="261">
        <f t="shared" si="2"/>
        <v>11.7</v>
      </c>
      <c r="O32" s="260" t="str">
        <f t="shared" si="3"/>
        <v>12.4~13.1</v>
      </c>
      <c r="P32" s="258" t="s">
        <v>455</v>
      </c>
      <c r="Q32" s="259" t="s">
        <v>454</v>
      </c>
      <c r="R32" s="258" t="s">
        <v>50</v>
      </c>
      <c r="S32" s="135"/>
      <c r="T32" s="257"/>
      <c r="U32" s="256">
        <f t="shared" si="4"/>
        <v>128</v>
      </c>
      <c r="V32" s="255" t="str">
        <f t="shared" si="5"/>
        <v/>
      </c>
      <c r="W32" s="255" t="str">
        <f t="shared" si="6"/>
        <v>80~84</v>
      </c>
      <c r="X32" s="254" t="str">
        <f t="shared" si="7"/>
        <v>★3.0</v>
      </c>
      <c r="Y32" s="58"/>
      <c r="Z32" s="253">
        <v>2590</v>
      </c>
      <c r="AA32" s="253">
        <v>2640</v>
      </c>
      <c r="AB32" s="252">
        <f t="shared" si="8"/>
        <v>13.1</v>
      </c>
      <c r="AC32" s="63">
        <f t="shared" si="9"/>
        <v>80</v>
      </c>
      <c r="AD32" s="63" t="str">
        <f t="shared" si="10"/>
        <v>★3.0</v>
      </c>
      <c r="AE32" s="252">
        <f t="shared" si="11"/>
        <v>12.4</v>
      </c>
      <c r="AF32" s="63">
        <f t="shared" si="12"/>
        <v>84</v>
      </c>
      <c r="AG32" s="63" t="str">
        <f t="shared" si="13"/>
        <v>★3.0</v>
      </c>
    </row>
    <row r="33" spans="1:33" ht="47" customHeight="1">
      <c r="A33" s="246"/>
      <c r="B33" s="275"/>
      <c r="C33" s="274" t="s">
        <v>480</v>
      </c>
      <c r="D33" s="246" t="s">
        <v>479</v>
      </c>
      <c r="E33" s="269" t="s">
        <v>478</v>
      </c>
      <c r="F33" s="259" t="s">
        <v>475</v>
      </c>
      <c r="G33" s="268">
        <v>2.9929999999999999</v>
      </c>
      <c r="H33" s="267" t="s">
        <v>474</v>
      </c>
      <c r="I33" s="266" t="s">
        <v>477</v>
      </c>
      <c r="J33" s="265" t="s">
        <v>472</v>
      </c>
      <c r="K33" s="264">
        <v>9.9</v>
      </c>
      <c r="L33" s="263">
        <f t="shared" si="0"/>
        <v>261.23434343434343</v>
      </c>
      <c r="M33" s="262">
        <f t="shared" si="1"/>
        <v>8.1999999999999993</v>
      </c>
      <c r="N33" s="261">
        <f t="shared" si="2"/>
        <v>11.7</v>
      </c>
      <c r="O33" s="260" t="str">
        <f t="shared" si="3"/>
        <v>14.1~14.9</v>
      </c>
      <c r="P33" s="258" t="s">
        <v>455</v>
      </c>
      <c r="Q33" s="259" t="s">
        <v>454</v>
      </c>
      <c r="R33" s="258" t="s">
        <v>50</v>
      </c>
      <c r="S33" s="135"/>
      <c r="T33" s="257"/>
      <c r="U33" s="256">
        <f t="shared" si="4"/>
        <v>120</v>
      </c>
      <c r="V33" s="255" t="str">
        <f t="shared" si="5"/>
        <v/>
      </c>
      <c r="W33" s="255" t="str">
        <f t="shared" si="6"/>
        <v>66~70</v>
      </c>
      <c r="X33" s="254" t="str">
        <f t="shared" si="7"/>
        <v>★1.5</v>
      </c>
      <c r="Y33" s="58"/>
      <c r="Z33" s="253">
        <v>2470</v>
      </c>
      <c r="AA33" s="253">
        <v>2520</v>
      </c>
      <c r="AB33" s="252">
        <f t="shared" si="8"/>
        <v>14.9</v>
      </c>
      <c r="AC33" s="63">
        <f t="shared" si="9"/>
        <v>66</v>
      </c>
      <c r="AD33" s="63" t="str">
        <f t="shared" si="10"/>
        <v>★1.5</v>
      </c>
      <c r="AE33" s="252">
        <f t="shared" si="11"/>
        <v>14.1</v>
      </c>
      <c r="AF33" s="63">
        <f t="shared" si="12"/>
        <v>70</v>
      </c>
      <c r="AG33" s="63" t="str">
        <f t="shared" si="13"/>
        <v>★2.0</v>
      </c>
    </row>
    <row r="34" spans="1:33" s="251" customFormat="1" ht="47" customHeight="1">
      <c r="A34" s="273"/>
      <c r="B34" s="272"/>
      <c r="C34" s="271"/>
      <c r="D34" s="270"/>
      <c r="E34" s="269" t="s">
        <v>476</v>
      </c>
      <c r="F34" s="259" t="s">
        <v>475</v>
      </c>
      <c r="G34" s="268">
        <v>2.9929999999999999</v>
      </c>
      <c r="H34" s="267" t="s">
        <v>474</v>
      </c>
      <c r="I34" s="266" t="s">
        <v>473</v>
      </c>
      <c r="J34" s="265" t="s">
        <v>472</v>
      </c>
      <c r="K34" s="264">
        <v>10.5</v>
      </c>
      <c r="L34" s="263">
        <f t="shared" si="0"/>
        <v>246.30666666666664</v>
      </c>
      <c r="M34" s="262">
        <f t="shared" si="1"/>
        <v>8.1999999999999993</v>
      </c>
      <c r="N34" s="261">
        <f t="shared" si="2"/>
        <v>11.7</v>
      </c>
      <c r="O34" s="260" t="str">
        <f t="shared" si="3"/>
        <v>14.1~15.4</v>
      </c>
      <c r="P34" s="258" t="s">
        <v>455</v>
      </c>
      <c r="Q34" s="259" t="s">
        <v>454</v>
      </c>
      <c r="R34" s="258" t="s">
        <v>50</v>
      </c>
      <c r="S34" s="135"/>
      <c r="T34" s="257"/>
      <c r="U34" s="256">
        <f t="shared" si="4"/>
        <v>128</v>
      </c>
      <c r="V34" s="255" t="str">
        <f t="shared" si="5"/>
        <v/>
      </c>
      <c r="W34" s="255" t="str">
        <f t="shared" si="6"/>
        <v>68~74</v>
      </c>
      <c r="X34" s="254" t="str">
        <f t="shared" si="7"/>
        <v>★1.5</v>
      </c>
      <c r="Y34" s="58"/>
      <c r="Z34" s="253">
        <v>2430</v>
      </c>
      <c r="AA34" s="253">
        <v>2520</v>
      </c>
      <c r="AB34" s="252">
        <f t="shared" si="8"/>
        <v>15.4</v>
      </c>
      <c r="AC34" s="63">
        <f t="shared" si="9"/>
        <v>68</v>
      </c>
      <c r="AD34" s="63" t="str">
        <f t="shared" si="10"/>
        <v>★1.5</v>
      </c>
      <c r="AE34" s="252">
        <f t="shared" si="11"/>
        <v>14.1</v>
      </c>
      <c r="AF34" s="63">
        <f t="shared" si="12"/>
        <v>74</v>
      </c>
      <c r="AG34" s="63" t="str">
        <f t="shared" si="13"/>
        <v>★2.0</v>
      </c>
    </row>
    <row r="35" spans="1:33" ht="47" customHeight="1">
      <c r="A35" s="246"/>
      <c r="B35" s="248"/>
      <c r="C35" s="250" t="s">
        <v>470</v>
      </c>
      <c r="D35" s="247" t="s">
        <v>471</v>
      </c>
      <c r="E35" s="228" t="s">
        <v>465</v>
      </c>
      <c r="F35" s="220" t="s">
        <v>458</v>
      </c>
      <c r="G35" s="227">
        <v>1.9970000000000001</v>
      </c>
      <c r="H35" s="243" t="s">
        <v>468</v>
      </c>
      <c r="I35" s="241">
        <v>2100</v>
      </c>
      <c r="J35" s="225">
        <v>5</v>
      </c>
      <c r="K35" s="242">
        <v>13.6</v>
      </c>
      <c r="L35" s="224">
        <f t="shared" si="0"/>
        <v>190.16323529411767</v>
      </c>
      <c r="M35" s="223">
        <f t="shared" si="1"/>
        <v>10.4</v>
      </c>
      <c r="N35" s="222">
        <f t="shared" si="2"/>
        <v>14</v>
      </c>
      <c r="O35" s="221" t="str">
        <f t="shared" si="3"/>
        <v>19.8</v>
      </c>
      <c r="P35" s="219" t="s">
        <v>455</v>
      </c>
      <c r="Q35" s="220" t="s">
        <v>454</v>
      </c>
      <c r="R35" s="219" t="s">
        <v>50</v>
      </c>
      <c r="S35" s="218"/>
      <c r="T35" s="217"/>
      <c r="U35" s="216">
        <f t="shared" si="4"/>
        <v>130</v>
      </c>
      <c r="V35" s="215" t="str">
        <f t="shared" si="5"/>
        <v/>
      </c>
      <c r="W35" s="215">
        <f t="shared" si="6"/>
        <v>68</v>
      </c>
      <c r="X35" s="214" t="str">
        <f t="shared" si="7"/>
        <v>★1.5</v>
      </c>
      <c r="Z35" s="241">
        <v>2100</v>
      </c>
      <c r="AA35" s="212"/>
      <c r="AB35" s="64">
        <f t="shared" si="8"/>
        <v>19.8</v>
      </c>
      <c r="AC35" s="211">
        <f t="shared" si="9"/>
        <v>68</v>
      </c>
      <c r="AD35" s="211" t="str">
        <f t="shared" si="10"/>
        <v>★1.5</v>
      </c>
      <c r="AE35" s="64" t="str">
        <f t="shared" si="11"/>
        <v/>
      </c>
      <c r="AF35" s="211" t="str">
        <f t="shared" si="12"/>
        <v/>
      </c>
      <c r="AG35" s="211" t="str">
        <f t="shared" si="13"/>
        <v/>
      </c>
    </row>
    <row r="36" spans="1:33" ht="47" customHeight="1">
      <c r="A36" s="246"/>
      <c r="B36" s="245"/>
      <c r="C36" s="249"/>
      <c r="D36" s="244"/>
      <c r="E36" s="228" t="s">
        <v>464</v>
      </c>
      <c r="F36" s="220" t="s">
        <v>458</v>
      </c>
      <c r="G36" s="227">
        <v>1.9970000000000001</v>
      </c>
      <c r="H36" s="243" t="s">
        <v>468</v>
      </c>
      <c r="I36" s="241">
        <v>2100</v>
      </c>
      <c r="J36" s="225">
        <v>5</v>
      </c>
      <c r="K36" s="242">
        <v>13.6</v>
      </c>
      <c r="L36" s="224">
        <f t="shared" si="0"/>
        <v>190.16323529411767</v>
      </c>
      <c r="M36" s="223">
        <f t="shared" si="1"/>
        <v>10.4</v>
      </c>
      <c r="N36" s="222">
        <f t="shared" si="2"/>
        <v>14</v>
      </c>
      <c r="O36" s="221" t="str">
        <f t="shared" si="3"/>
        <v>19.8</v>
      </c>
      <c r="P36" s="219" t="s">
        <v>455</v>
      </c>
      <c r="Q36" s="220" t="s">
        <v>454</v>
      </c>
      <c r="R36" s="219" t="s">
        <v>50</v>
      </c>
      <c r="S36" s="218"/>
      <c r="T36" s="217"/>
      <c r="U36" s="216">
        <f t="shared" si="4"/>
        <v>130</v>
      </c>
      <c r="V36" s="215" t="str">
        <f t="shared" si="5"/>
        <v/>
      </c>
      <c r="W36" s="215">
        <f t="shared" si="6"/>
        <v>68</v>
      </c>
      <c r="X36" s="214" t="str">
        <f t="shared" si="7"/>
        <v>★1.5</v>
      </c>
      <c r="Z36" s="241">
        <v>2100</v>
      </c>
      <c r="AA36" s="212"/>
      <c r="AB36" s="64">
        <f t="shared" si="8"/>
        <v>19.8</v>
      </c>
      <c r="AC36" s="211">
        <f t="shared" si="9"/>
        <v>68</v>
      </c>
      <c r="AD36" s="211" t="str">
        <f t="shared" si="10"/>
        <v>★1.5</v>
      </c>
      <c r="AE36" s="64"/>
      <c r="AF36" s="211"/>
      <c r="AG36" s="211"/>
    </row>
    <row r="37" spans="1:33" ht="47" customHeight="1">
      <c r="A37" s="246"/>
      <c r="B37" s="248"/>
      <c r="C37" s="239" t="s">
        <v>470</v>
      </c>
      <c r="D37" s="247" t="s">
        <v>469</v>
      </c>
      <c r="E37" s="228" t="s">
        <v>465</v>
      </c>
      <c r="F37" s="220" t="s">
        <v>458</v>
      </c>
      <c r="G37" s="227">
        <v>1.9970000000000001</v>
      </c>
      <c r="H37" s="243" t="s">
        <v>468</v>
      </c>
      <c r="I37" s="241">
        <v>2090</v>
      </c>
      <c r="J37" s="225">
        <v>5</v>
      </c>
      <c r="K37" s="242">
        <v>13.6</v>
      </c>
      <c r="L37" s="224">
        <f t="shared" si="0"/>
        <v>190.16323529411767</v>
      </c>
      <c r="M37" s="223">
        <f t="shared" si="1"/>
        <v>10.4</v>
      </c>
      <c r="N37" s="222">
        <f t="shared" si="2"/>
        <v>14</v>
      </c>
      <c r="O37" s="221" t="str">
        <f t="shared" si="3"/>
        <v>20.0</v>
      </c>
      <c r="P37" s="219" t="s">
        <v>455</v>
      </c>
      <c r="Q37" s="220" t="s">
        <v>454</v>
      </c>
      <c r="R37" s="219" t="s">
        <v>50</v>
      </c>
      <c r="S37" s="218"/>
      <c r="T37" s="217"/>
      <c r="U37" s="216">
        <f t="shared" si="4"/>
        <v>130</v>
      </c>
      <c r="V37" s="215" t="str">
        <f t="shared" si="5"/>
        <v/>
      </c>
      <c r="W37" s="215">
        <f t="shared" si="6"/>
        <v>68</v>
      </c>
      <c r="X37" s="214" t="str">
        <f t="shared" si="7"/>
        <v>★1.5</v>
      </c>
      <c r="Z37" s="241">
        <v>2090</v>
      </c>
      <c r="AA37" s="212"/>
      <c r="AB37" s="64">
        <f t="shared" si="8"/>
        <v>20</v>
      </c>
      <c r="AC37" s="211">
        <f t="shared" si="9"/>
        <v>68</v>
      </c>
      <c r="AD37" s="211" t="str">
        <f t="shared" si="10"/>
        <v>★1.5</v>
      </c>
      <c r="AE37" s="64" t="str">
        <f>IF(AA37="","",ROUNDUP(ROUND(IF(AA37&gt;=2759,9.5,IF(AA37&lt;2759,(-2.47/1000000*AA37*AA37)-(8.52/10000*AA37)+30.65)),1)*1.1,1))</f>
        <v/>
      </c>
      <c r="AF37" s="211" t="str">
        <f>IF(AE37="","",IF(K37="","",ROUNDDOWN(K37/AE37*100,0)))</f>
        <v/>
      </c>
      <c r="AG37" s="211" t="str">
        <f>IF(AF37="","",IF(AF37&gt;=125,"★7.5",IF(AF37&gt;=120,"★7.0",IF(AF37&gt;=115,"★6.5",IF(AF37&gt;=110,"★6.0",IF(AF37&gt;=105,"★5.5",IF(AF37&gt;=100,"★5.0",IF(AF37&gt;=95,"★4.5",IF(AF37&gt;=90,"★4.0",IF(AF37&gt;=85,"★3.5",IF(AF37&gt;=80,"★3.0",IF(AF37&gt;=75,"★2.5",IF(AF37&gt;=70,"★2.0",IF(AF37&gt;=65,"★1.5",IF(AF37&gt;=60,"★1.0",IF(AF37&gt;=55,"★0.5"," "))))))))))))))))</f>
        <v/>
      </c>
    </row>
    <row r="38" spans="1:33" ht="47" customHeight="1">
      <c r="A38" s="246"/>
      <c r="B38" s="245"/>
      <c r="C38" s="237"/>
      <c r="D38" s="244"/>
      <c r="E38" s="228" t="s">
        <v>464</v>
      </c>
      <c r="F38" s="220" t="s">
        <v>458</v>
      </c>
      <c r="G38" s="227">
        <v>1.9970000000000001</v>
      </c>
      <c r="H38" s="243" t="s">
        <v>468</v>
      </c>
      <c r="I38" s="241">
        <v>2090</v>
      </c>
      <c r="J38" s="225">
        <v>5</v>
      </c>
      <c r="K38" s="242">
        <v>13.6</v>
      </c>
      <c r="L38" s="224">
        <f t="shared" si="0"/>
        <v>190.16323529411767</v>
      </c>
      <c r="M38" s="223">
        <f t="shared" si="1"/>
        <v>10.4</v>
      </c>
      <c r="N38" s="222">
        <f t="shared" si="2"/>
        <v>14</v>
      </c>
      <c r="O38" s="221" t="str">
        <f t="shared" si="3"/>
        <v>20.0</v>
      </c>
      <c r="P38" s="219" t="s">
        <v>455</v>
      </c>
      <c r="Q38" s="220" t="s">
        <v>454</v>
      </c>
      <c r="R38" s="219" t="s">
        <v>50</v>
      </c>
      <c r="S38" s="218"/>
      <c r="T38" s="217"/>
      <c r="U38" s="216">
        <f t="shared" si="4"/>
        <v>130</v>
      </c>
      <c r="V38" s="215" t="str">
        <f t="shared" si="5"/>
        <v/>
      </c>
      <c r="W38" s="215">
        <f t="shared" si="6"/>
        <v>68</v>
      </c>
      <c r="X38" s="214" t="str">
        <f t="shared" si="7"/>
        <v>★1.5</v>
      </c>
      <c r="Z38" s="241">
        <v>2090</v>
      </c>
      <c r="AA38" s="212"/>
      <c r="AB38" s="64">
        <f t="shared" si="8"/>
        <v>20</v>
      </c>
      <c r="AC38" s="211">
        <f t="shared" si="9"/>
        <v>68</v>
      </c>
      <c r="AD38" s="211" t="str">
        <f t="shared" si="10"/>
        <v>★1.5</v>
      </c>
      <c r="AE38" s="64"/>
      <c r="AF38" s="211"/>
      <c r="AG38" s="211"/>
    </row>
    <row r="39" spans="1:33" ht="47" customHeight="1">
      <c r="A39" s="236"/>
      <c r="B39" s="240"/>
      <c r="C39" s="239" t="s">
        <v>467</v>
      </c>
      <c r="D39" s="233" t="s">
        <v>466</v>
      </c>
      <c r="E39" s="228" t="s">
        <v>465</v>
      </c>
      <c r="F39" s="220" t="s">
        <v>458</v>
      </c>
      <c r="G39" s="227">
        <v>1.9970000000000001</v>
      </c>
      <c r="H39" s="226" t="s">
        <v>457</v>
      </c>
      <c r="I39" s="212">
        <v>2000</v>
      </c>
      <c r="J39" s="225">
        <v>5</v>
      </c>
      <c r="K39" s="223">
        <v>13.3</v>
      </c>
      <c r="L39" s="224">
        <f t="shared" si="0"/>
        <v>194.45263157894735</v>
      </c>
      <c r="M39" s="223">
        <f t="shared" si="1"/>
        <v>10.4</v>
      </c>
      <c r="N39" s="222">
        <f t="shared" si="2"/>
        <v>14</v>
      </c>
      <c r="O39" s="221" t="str">
        <f t="shared" si="3"/>
        <v>21.1</v>
      </c>
      <c r="P39" s="219" t="s">
        <v>455</v>
      </c>
      <c r="Q39" s="220" t="s">
        <v>454</v>
      </c>
      <c r="R39" s="219" t="s">
        <v>50</v>
      </c>
      <c r="S39" s="218"/>
      <c r="T39" s="217"/>
      <c r="U39" s="216">
        <f t="shared" si="4"/>
        <v>127</v>
      </c>
      <c r="V39" s="215" t="str">
        <f t="shared" si="5"/>
        <v/>
      </c>
      <c r="W39" s="215">
        <f t="shared" si="6"/>
        <v>63</v>
      </c>
      <c r="X39" s="214" t="str">
        <f t="shared" si="7"/>
        <v>★1.0</v>
      </c>
      <c r="Z39" s="212">
        <v>2000</v>
      </c>
      <c r="AA39" s="212"/>
      <c r="AB39" s="64">
        <f t="shared" si="8"/>
        <v>21.1</v>
      </c>
      <c r="AC39" s="211">
        <f t="shared" si="9"/>
        <v>63</v>
      </c>
      <c r="AD39" s="211" t="str">
        <f t="shared" si="10"/>
        <v>★1.0</v>
      </c>
      <c r="AE39" s="64" t="str">
        <f>IF(AA39="","",ROUNDUP(ROUND(IF(AA39&gt;=2759,9.5,IF(AA39&lt;2759,(-2.47/1000000*AA39*AA39)-(8.52/10000*AA39)+30.65)),1)*1.1,1))</f>
        <v/>
      </c>
      <c r="AF39" s="211" t="str">
        <f>IF(AE39="","",IF(K39="","",ROUNDDOWN(K39/AE39*100,0)))</f>
        <v/>
      </c>
      <c r="AG39" s="211" t="str">
        <f>IF(AF39="","",IF(AF39&gt;=125,"★7.5",IF(AF39&gt;=120,"★7.0",IF(AF39&gt;=115,"★6.5",IF(AF39&gt;=110,"★6.0",IF(AF39&gt;=105,"★5.5",IF(AF39&gt;=100,"★5.0",IF(AF39&gt;=95,"★4.5",IF(AF39&gt;=90,"★4.0",IF(AF39&gt;=85,"★3.5",IF(AF39&gt;=80,"★3.0",IF(AF39&gt;=75,"★2.5",IF(AF39&gt;=70,"★2.0",IF(AF39&gt;=65,"★1.5",IF(AF39&gt;=60,"★1.0",IF(AF39&gt;=55,"★0.5"," "))))))))))))))))</f>
        <v/>
      </c>
    </row>
    <row r="40" spans="1:33" ht="47" customHeight="1">
      <c r="A40" s="236"/>
      <c r="B40" s="238"/>
      <c r="C40" s="237"/>
      <c r="D40" s="229"/>
      <c r="E40" s="228" t="s">
        <v>464</v>
      </c>
      <c r="F40" s="220" t="s">
        <v>458</v>
      </c>
      <c r="G40" s="227">
        <v>1.9970000000000001</v>
      </c>
      <c r="H40" s="226" t="s">
        <v>457</v>
      </c>
      <c r="I40" s="212">
        <v>2000</v>
      </c>
      <c r="J40" s="225">
        <v>5</v>
      </c>
      <c r="K40" s="223">
        <v>13.3</v>
      </c>
      <c r="L40" s="224">
        <f t="shared" si="0"/>
        <v>194.45263157894735</v>
      </c>
      <c r="M40" s="223">
        <f t="shared" si="1"/>
        <v>10.4</v>
      </c>
      <c r="N40" s="222">
        <f t="shared" si="2"/>
        <v>14</v>
      </c>
      <c r="O40" s="221" t="str">
        <f t="shared" si="3"/>
        <v>21.1</v>
      </c>
      <c r="P40" s="219" t="s">
        <v>455</v>
      </c>
      <c r="Q40" s="220" t="s">
        <v>454</v>
      </c>
      <c r="R40" s="219" t="s">
        <v>50</v>
      </c>
      <c r="S40" s="218"/>
      <c r="T40" s="217"/>
      <c r="U40" s="216">
        <f t="shared" si="4"/>
        <v>127</v>
      </c>
      <c r="V40" s="215" t="str">
        <f t="shared" si="5"/>
        <v/>
      </c>
      <c r="W40" s="215">
        <f t="shared" si="6"/>
        <v>63</v>
      </c>
      <c r="X40" s="214" t="str">
        <f t="shared" si="7"/>
        <v>★1.0</v>
      </c>
      <c r="Z40" s="212">
        <v>2000</v>
      </c>
      <c r="AA40" s="212"/>
      <c r="AB40" s="64">
        <f t="shared" si="8"/>
        <v>21.1</v>
      </c>
      <c r="AC40" s="211">
        <f t="shared" si="9"/>
        <v>63</v>
      </c>
      <c r="AD40" s="211" t="str">
        <f t="shared" si="10"/>
        <v>★1.0</v>
      </c>
      <c r="AE40" s="64" t="str">
        <f>IF(AA40="","",ROUNDUP(ROUND(IF(AA40&gt;=2759,9.5,IF(AA40&lt;2759,(-2.47/1000000*AA40*AA40)-(8.52/10000*AA40)+30.65)),1)*1.1,1))</f>
        <v/>
      </c>
      <c r="AF40" s="211" t="str">
        <f>IF(AE40="","",IF(K40="","",ROUNDDOWN(K40/AE40*100,0)))</f>
        <v/>
      </c>
      <c r="AG40" s="211" t="str">
        <f>IF(AF40="","",IF(AF40&gt;=125,"★7.5",IF(AF40&gt;=120,"★7.0",IF(AF40&gt;=115,"★6.5",IF(AF40&gt;=110,"★6.0",IF(AF40&gt;=105,"★5.5",IF(AF40&gt;=100,"★5.0",IF(AF40&gt;=95,"★4.5",IF(AF40&gt;=90,"★4.0",IF(AF40&gt;=85,"★3.5",IF(AF40&gt;=80,"★3.0",IF(AF40&gt;=75,"★2.5",IF(AF40&gt;=70,"★2.0",IF(AF40&gt;=65,"★1.5",IF(AF40&gt;=60,"★1.0",IF(AF40&gt;=55,"★0.5"," "))))))))))))))))</f>
        <v/>
      </c>
    </row>
    <row r="41" spans="1:33" ht="47" customHeight="1">
      <c r="A41" s="236"/>
      <c r="B41" s="235"/>
      <c r="C41" s="234" t="s">
        <v>463</v>
      </c>
      <c r="D41" s="233" t="s">
        <v>462</v>
      </c>
      <c r="E41" s="228" t="s">
        <v>461</v>
      </c>
      <c r="F41" s="220" t="s">
        <v>458</v>
      </c>
      <c r="G41" s="227">
        <v>1.9970000000000001</v>
      </c>
      <c r="H41" s="226" t="s">
        <v>457</v>
      </c>
      <c r="I41" s="212" t="s">
        <v>460</v>
      </c>
      <c r="J41" s="225">
        <v>5</v>
      </c>
      <c r="K41" s="223">
        <v>13.2</v>
      </c>
      <c r="L41" s="224">
        <f t="shared" si="0"/>
        <v>195.92575757575759</v>
      </c>
      <c r="M41" s="223">
        <f t="shared" si="1"/>
        <v>10.4</v>
      </c>
      <c r="N41" s="222">
        <f t="shared" si="2"/>
        <v>14</v>
      </c>
      <c r="O41" s="221" t="str">
        <f t="shared" si="3"/>
        <v>19.8~20.1</v>
      </c>
      <c r="P41" s="219" t="s">
        <v>455</v>
      </c>
      <c r="Q41" s="220" t="s">
        <v>454</v>
      </c>
      <c r="R41" s="219" t="s">
        <v>50</v>
      </c>
      <c r="S41" s="218"/>
      <c r="T41" s="217"/>
      <c r="U41" s="216">
        <f t="shared" si="4"/>
        <v>126</v>
      </c>
      <c r="V41" s="215" t="str">
        <f t="shared" si="5"/>
        <v/>
      </c>
      <c r="W41" s="215" t="str">
        <f t="shared" si="6"/>
        <v>65~66</v>
      </c>
      <c r="X41" s="214" t="str">
        <f t="shared" si="7"/>
        <v>★1.5</v>
      </c>
      <c r="Z41" s="212">
        <v>2080</v>
      </c>
      <c r="AA41" s="212">
        <v>2100</v>
      </c>
      <c r="AB41" s="64">
        <f t="shared" si="8"/>
        <v>20.100000000000001</v>
      </c>
      <c r="AC41" s="211">
        <f t="shared" si="9"/>
        <v>65</v>
      </c>
      <c r="AD41" s="211" t="str">
        <f t="shared" si="10"/>
        <v>★1.5</v>
      </c>
      <c r="AE41" s="64">
        <f>IF(AA41="","",ROUNDUP(ROUND(IF(AA41&gt;=2759,9.5,IF(AA41&lt;2759,(-2.47/1000000*AA41*AA41)-(8.52/10000*AA41)+30.65)),1)*1.1,1))</f>
        <v>19.8</v>
      </c>
      <c r="AF41" s="211">
        <f>IF(AE41="","",IF(K41="","",ROUNDDOWN(K41/AE41*100,0)))</f>
        <v>66</v>
      </c>
      <c r="AG41" s="211" t="str">
        <f>IF(AF41="","",IF(AF41&gt;=125,"★7.5",IF(AF41&gt;=120,"★7.0",IF(AF41&gt;=115,"★6.5",IF(AF41&gt;=110,"★6.0",IF(AF41&gt;=105,"★5.5",IF(AF41&gt;=100,"★5.0",IF(AF41&gt;=95,"★4.5",IF(AF41&gt;=90,"★4.0",IF(AF41&gt;=85,"★3.5",IF(AF41&gt;=80,"★3.0",IF(AF41&gt;=75,"★2.5",IF(AF41&gt;=70,"★2.0",IF(AF41&gt;=65,"★1.5",IF(AF41&gt;=60,"★1.0",IF(AF41&gt;=55,"★0.5"," "))))))))))))))))</f>
        <v>★1.5</v>
      </c>
    </row>
    <row r="42" spans="1:33" ht="47" customHeight="1">
      <c r="A42" s="232"/>
      <c r="B42" s="231"/>
      <c r="C42" s="230"/>
      <c r="D42" s="229"/>
      <c r="E42" s="228" t="s">
        <v>459</v>
      </c>
      <c r="F42" s="220" t="s">
        <v>458</v>
      </c>
      <c r="G42" s="227">
        <v>1.9970000000000001</v>
      </c>
      <c r="H42" s="226" t="s">
        <v>457</v>
      </c>
      <c r="I42" s="213" t="s">
        <v>456</v>
      </c>
      <c r="J42" s="225">
        <v>7</v>
      </c>
      <c r="K42" s="223">
        <v>13.2</v>
      </c>
      <c r="L42" s="224">
        <f t="shared" si="0"/>
        <v>195.92575757575759</v>
      </c>
      <c r="M42" s="223">
        <f t="shared" si="1"/>
        <v>9.6</v>
      </c>
      <c r="N42" s="222">
        <f t="shared" si="2"/>
        <v>13.1</v>
      </c>
      <c r="O42" s="221" t="str">
        <f t="shared" si="3"/>
        <v>19.0~19.2</v>
      </c>
      <c r="P42" s="219" t="s">
        <v>455</v>
      </c>
      <c r="Q42" s="220" t="s">
        <v>454</v>
      </c>
      <c r="R42" s="219" t="s">
        <v>50</v>
      </c>
      <c r="S42" s="218"/>
      <c r="T42" s="217"/>
      <c r="U42" s="216">
        <f t="shared" si="4"/>
        <v>137</v>
      </c>
      <c r="V42" s="215">
        <f t="shared" si="5"/>
        <v>100</v>
      </c>
      <c r="W42" s="215" t="str">
        <f t="shared" si="6"/>
        <v>68~69</v>
      </c>
      <c r="X42" s="214" t="str">
        <f t="shared" si="7"/>
        <v>★1.5</v>
      </c>
      <c r="Z42" s="213">
        <v>2150</v>
      </c>
      <c r="AA42" s="212">
        <v>2170</v>
      </c>
      <c r="AB42" s="64">
        <f t="shared" si="8"/>
        <v>19.200000000000003</v>
      </c>
      <c r="AC42" s="211">
        <f t="shared" si="9"/>
        <v>68</v>
      </c>
      <c r="AD42" s="211" t="str">
        <f t="shared" si="10"/>
        <v>★1.5</v>
      </c>
      <c r="AE42" s="64">
        <f>IF(AA42="","",ROUNDUP(ROUND(IF(AA42&gt;=2759,9.5,IF(AA42&lt;2759,(-2.47/1000000*AA42*AA42)-(8.52/10000*AA42)+30.65)),1)*1.1,1))</f>
        <v>19</v>
      </c>
      <c r="AF42" s="211">
        <f>IF(AE42="","",IF(K42="","",ROUNDDOWN(K42/AE42*100,0)))</f>
        <v>69</v>
      </c>
      <c r="AG42" s="211" t="str">
        <f>IF(AF42="","",IF(AF42&gt;=125,"★7.5",IF(AF42&gt;=120,"★7.0",IF(AF42&gt;=115,"★6.5",IF(AF42&gt;=110,"★6.0",IF(AF42&gt;=105,"★5.5",IF(AF42&gt;=100,"★5.0",IF(AF42&gt;=95,"★4.5",IF(AF42&gt;=90,"★4.0",IF(AF42&gt;=85,"★3.5",IF(AF42&gt;=80,"★3.0",IF(AF42&gt;=75,"★2.5",IF(AF42&gt;=70,"★2.0",IF(AF42&gt;=65,"★1.5",IF(AF42&gt;=60,"★1.0",IF(AF42&gt;=55,"★0.5"," "))))))))))))))))</f>
        <v>★1.5</v>
      </c>
    </row>
    <row r="43" spans="1:33" ht="6" customHeight="1">
      <c r="J43" s="210"/>
      <c r="M43" s="209"/>
    </row>
    <row r="44" spans="1:33" s="58" customFormat="1" ht="16.5" customHeight="1">
      <c r="C44" s="208" t="s">
        <v>453</v>
      </c>
    </row>
    <row r="75" s="67" customFormat="1" ht="33.65" customHeight="1"/>
    <row r="88" spans="5:5">
      <c r="E88" s="207"/>
    </row>
  </sheetData>
  <sheetProtection selectLockedCells="1"/>
  <mergeCells count="40">
    <mergeCell ref="R2:V2"/>
    <mergeCell ref="S3:X3"/>
    <mergeCell ref="A4:A8"/>
    <mergeCell ref="B4:C8"/>
    <mergeCell ref="D4:D5"/>
    <mergeCell ref="E4:E5"/>
    <mergeCell ref="F4:G5"/>
    <mergeCell ref="D6:D8"/>
    <mergeCell ref="E6:E8"/>
    <mergeCell ref="F6:F8"/>
    <mergeCell ref="G6:G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AD4:AD8"/>
    <mergeCell ref="K4:O4"/>
    <mergeCell ref="P4:P8"/>
    <mergeCell ref="Q4:S5"/>
    <mergeCell ref="T4:T5"/>
    <mergeCell ref="U4:U8"/>
    <mergeCell ref="V4:V8"/>
    <mergeCell ref="H4:H8"/>
    <mergeCell ref="I4:I8"/>
    <mergeCell ref="J4:J8"/>
    <mergeCell ref="W4:X4"/>
    <mergeCell ref="AE4:AE8"/>
    <mergeCell ref="S6:S8"/>
    <mergeCell ref="T6:T8"/>
    <mergeCell ref="R6:R8"/>
    <mergeCell ref="Z4:Z8"/>
    <mergeCell ref="AA4:AA8"/>
    <mergeCell ref="AB4:AB8"/>
    <mergeCell ref="AC4:AC8"/>
    <mergeCell ref="Q6:Q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1" firstPageNumber="0" fitToHeight="0" orientation="landscape" r:id="rId1"/>
  <headerFooter alignWithMargins="0">
    <oddHeader>&amp;R様式1-2</oddHeader>
  </headerFooter>
  <rowBreaks count="1" manualBreakCount="1">
    <brk id="27" max="2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4BBB2-FFCA-40B4-8D8C-D8158D843EA4}">
  <sheetPr>
    <tabColor rgb="FFFFFF00"/>
    <pageSetUpPr fitToPage="1"/>
  </sheetPr>
  <dimension ref="A1:AG72"/>
  <sheetViews>
    <sheetView tabSelected="1" view="pageBreakPreview" zoomScaleNormal="100" zoomScaleSheetLayoutView="100" workbookViewId="0">
      <selection activeCell="D29" sqref="D29"/>
    </sheetView>
  </sheetViews>
  <sheetFormatPr defaultRowHeight="10"/>
  <cols>
    <col min="1" max="1" width="15.90625" style="58" customWidth="1"/>
    <col min="2" max="2" width="3.90625" style="58" bestFit="1" customWidth="1"/>
    <col min="3" max="3" width="38.26953125" style="58" customWidth="1"/>
    <col min="4" max="4" width="13.90625" style="58" bestFit="1" customWidth="1"/>
    <col min="5" max="5" width="16.26953125" style="59" customWidth="1"/>
    <col min="6" max="6" width="13.08984375" style="58" customWidth="1"/>
    <col min="7" max="7" width="7.36328125" style="58" customWidth="1"/>
    <col min="8" max="8" width="12.08984375" style="58" bestFit="1" customWidth="1"/>
    <col min="9" max="9" width="10.453125" style="58" bestFit="1" customWidth="1"/>
    <col min="10" max="10" width="7" style="58" bestFit="1" customWidth="1"/>
    <col min="11" max="11" width="6.36328125" style="334" bestFit="1" customWidth="1"/>
    <col min="12" max="12" width="8.7265625" style="58" bestFit="1" customWidth="1"/>
    <col min="13" max="14" width="8.453125" style="58" bestFit="1" customWidth="1"/>
    <col min="15" max="15" width="8.6328125" style="58" customWidth="1"/>
    <col min="16" max="16" width="14.36328125" style="58" bestFit="1" customWidth="1"/>
    <col min="17" max="17" width="13.453125" style="58" customWidth="1"/>
    <col min="18" max="18" width="6" style="58" customWidth="1"/>
    <col min="19" max="19" width="17.26953125" style="58" customWidth="1"/>
    <col min="20" max="20" width="11" style="58" bestFit="1" customWidth="1"/>
    <col min="21" max="22" width="8.26953125" style="58" bestFit="1" customWidth="1"/>
    <col min="23" max="25" width="8.7265625" style="58"/>
    <col min="26" max="27" width="10.6328125" style="58" customWidth="1"/>
    <col min="28" max="33" width="9" style="58" hidden="1" customWidth="1"/>
    <col min="34" max="256" width="8.7265625" style="58"/>
    <col min="257" max="257" width="15.90625" style="58" customWidth="1"/>
    <col min="258" max="258" width="3.90625" style="58" bestFit="1" customWidth="1"/>
    <col min="259" max="259" width="38.26953125" style="58" customWidth="1"/>
    <col min="260" max="260" width="13.90625" style="58" bestFit="1" customWidth="1"/>
    <col min="261" max="261" width="16.26953125" style="58" customWidth="1"/>
    <col min="262" max="262" width="13.08984375" style="58" customWidth="1"/>
    <col min="263" max="263" width="7.36328125" style="58" customWidth="1"/>
    <col min="264" max="264" width="12.08984375" style="58" bestFit="1" customWidth="1"/>
    <col min="265" max="265" width="10.453125" style="58" bestFit="1" customWidth="1"/>
    <col min="266" max="266" width="7" style="58" bestFit="1" customWidth="1"/>
    <col min="267" max="267" width="5.90625" style="58" bestFit="1" customWidth="1"/>
    <col min="268" max="268" width="8.7265625" style="58" bestFit="1" customWidth="1"/>
    <col min="269" max="270" width="8.453125" style="58" bestFit="1" customWidth="1"/>
    <col min="271" max="271" width="8.6328125" style="58" customWidth="1"/>
    <col min="272" max="272" width="14.36328125" style="58" bestFit="1" customWidth="1"/>
    <col min="273" max="273" width="13.453125" style="58" customWidth="1"/>
    <col min="274" max="274" width="6" style="58" customWidth="1"/>
    <col min="275" max="275" width="17.26953125" style="58" customWidth="1"/>
    <col min="276" max="276" width="11" style="58" bestFit="1" customWidth="1"/>
    <col min="277" max="278" width="8.26953125" style="58" bestFit="1" customWidth="1"/>
    <col min="279" max="512" width="8.7265625" style="58"/>
    <col min="513" max="513" width="15.90625" style="58" customWidth="1"/>
    <col min="514" max="514" width="3.90625" style="58" bestFit="1" customWidth="1"/>
    <col min="515" max="515" width="38.26953125" style="58" customWidth="1"/>
    <col min="516" max="516" width="13.90625" style="58" bestFit="1" customWidth="1"/>
    <col min="517" max="517" width="16.26953125" style="58" customWidth="1"/>
    <col min="518" max="518" width="13.08984375" style="58" customWidth="1"/>
    <col min="519" max="519" width="7.36328125" style="58" customWidth="1"/>
    <col min="520" max="520" width="12.08984375" style="58" bestFit="1" customWidth="1"/>
    <col min="521" max="521" width="10.453125" style="58" bestFit="1" customWidth="1"/>
    <col min="522" max="522" width="7" style="58" bestFit="1" customWidth="1"/>
    <col min="523" max="523" width="5.90625" style="58" bestFit="1" customWidth="1"/>
    <col min="524" max="524" width="8.7265625" style="58" bestFit="1" customWidth="1"/>
    <col min="525" max="526" width="8.453125" style="58" bestFit="1" customWidth="1"/>
    <col min="527" max="527" width="8.6328125" style="58" customWidth="1"/>
    <col min="528" max="528" width="14.36328125" style="58" bestFit="1" customWidth="1"/>
    <col min="529" max="529" width="13.453125" style="58" customWidth="1"/>
    <col min="530" max="530" width="6" style="58" customWidth="1"/>
    <col min="531" max="531" width="17.26953125" style="58" customWidth="1"/>
    <col min="532" max="532" width="11" style="58" bestFit="1" customWidth="1"/>
    <col min="533" max="534" width="8.26953125" style="58" bestFit="1" customWidth="1"/>
    <col min="535" max="768" width="8.7265625" style="58"/>
    <col min="769" max="769" width="15.90625" style="58" customWidth="1"/>
    <col min="770" max="770" width="3.90625" style="58" bestFit="1" customWidth="1"/>
    <col min="771" max="771" width="38.26953125" style="58" customWidth="1"/>
    <col min="772" max="772" width="13.90625" style="58" bestFit="1" customWidth="1"/>
    <col min="773" max="773" width="16.26953125" style="58" customWidth="1"/>
    <col min="774" max="774" width="13.08984375" style="58" customWidth="1"/>
    <col min="775" max="775" width="7.36328125" style="58" customWidth="1"/>
    <col min="776" max="776" width="12.08984375" style="58" bestFit="1" customWidth="1"/>
    <col min="777" max="777" width="10.453125" style="58" bestFit="1" customWidth="1"/>
    <col min="778" max="778" width="7" style="58" bestFit="1" customWidth="1"/>
    <col min="779" max="779" width="5.90625" style="58" bestFit="1" customWidth="1"/>
    <col min="780" max="780" width="8.7265625" style="58" bestFit="1" customWidth="1"/>
    <col min="781" max="782" width="8.453125" style="58" bestFit="1" customWidth="1"/>
    <col min="783" max="783" width="8.6328125" style="58" customWidth="1"/>
    <col min="784" max="784" width="14.36328125" style="58" bestFit="1" customWidth="1"/>
    <col min="785" max="785" width="13.453125" style="58" customWidth="1"/>
    <col min="786" max="786" width="6" style="58" customWidth="1"/>
    <col min="787" max="787" width="17.26953125" style="58" customWidth="1"/>
    <col min="788" max="788" width="11" style="58" bestFit="1" customWidth="1"/>
    <col min="789" max="790" width="8.26953125" style="58" bestFit="1" customWidth="1"/>
    <col min="791" max="1024" width="8.7265625" style="58"/>
    <col min="1025" max="1025" width="15.90625" style="58" customWidth="1"/>
    <col min="1026" max="1026" width="3.90625" style="58" bestFit="1" customWidth="1"/>
    <col min="1027" max="1027" width="38.26953125" style="58" customWidth="1"/>
    <col min="1028" max="1028" width="13.90625" style="58" bestFit="1" customWidth="1"/>
    <col min="1029" max="1029" width="16.26953125" style="58" customWidth="1"/>
    <col min="1030" max="1030" width="13.08984375" style="58" customWidth="1"/>
    <col min="1031" max="1031" width="7.36328125" style="58" customWidth="1"/>
    <col min="1032" max="1032" width="12.08984375" style="58" bestFit="1" customWidth="1"/>
    <col min="1033" max="1033" width="10.453125" style="58" bestFit="1" customWidth="1"/>
    <col min="1034" max="1034" width="7" style="58" bestFit="1" customWidth="1"/>
    <col min="1035" max="1035" width="5.90625" style="58" bestFit="1" customWidth="1"/>
    <col min="1036" max="1036" width="8.7265625" style="58" bestFit="1" customWidth="1"/>
    <col min="1037" max="1038" width="8.453125" style="58" bestFit="1" customWidth="1"/>
    <col min="1039" max="1039" width="8.6328125" style="58" customWidth="1"/>
    <col min="1040" max="1040" width="14.36328125" style="58" bestFit="1" customWidth="1"/>
    <col min="1041" max="1041" width="13.453125" style="58" customWidth="1"/>
    <col min="1042" max="1042" width="6" style="58" customWidth="1"/>
    <col min="1043" max="1043" width="17.26953125" style="58" customWidth="1"/>
    <col min="1044" max="1044" width="11" style="58" bestFit="1" customWidth="1"/>
    <col min="1045" max="1046" width="8.26953125" style="58" bestFit="1" customWidth="1"/>
    <col min="1047" max="1280" width="8.7265625" style="58"/>
    <col min="1281" max="1281" width="15.90625" style="58" customWidth="1"/>
    <col min="1282" max="1282" width="3.90625" style="58" bestFit="1" customWidth="1"/>
    <col min="1283" max="1283" width="38.26953125" style="58" customWidth="1"/>
    <col min="1284" max="1284" width="13.90625" style="58" bestFit="1" customWidth="1"/>
    <col min="1285" max="1285" width="16.26953125" style="58" customWidth="1"/>
    <col min="1286" max="1286" width="13.08984375" style="58" customWidth="1"/>
    <col min="1287" max="1287" width="7.36328125" style="58" customWidth="1"/>
    <col min="1288" max="1288" width="12.08984375" style="58" bestFit="1" customWidth="1"/>
    <col min="1289" max="1289" width="10.453125" style="58" bestFit="1" customWidth="1"/>
    <col min="1290" max="1290" width="7" style="58" bestFit="1" customWidth="1"/>
    <col min="1291" max="1291" width="5.90625" style="58" bestFit="1" customWidth="1"/>
    <col min="1292" max="1292" width="8.7265625" style="58" bestFit="1" customWidth="1"/>
    <col min="1293" max="1294" width="8.453125" style="58" bestFit="1" customWidth="1"/>
    <col min="1295" max="1295" width="8.6328125" style="58" customWidth="1"/>
    <col min="1296" max="1296" width="14.36328125" style="58" bestFit="1" customWidth="1"/>
    <col min="1297" max="1297" width="13.453125" style="58" customWidth="1"/>
    <col min="1298" max="1298" width="6" style="58" customWidth="1"/>
    <col min="1299" max="1299" width="17.26953125" style="58" customWidth="1"/>
    <col min="1300" max="1300" width="11" style="58" bestFit="1" customWidth="1"/>
    <col min="1301" max="1302" width="8.26953125" style="58" bestFit="1" customWidth="1"/>
    <col min="1303" max="1536" width="8.7265625" style="58"/>
    <col min="1537" max="1537" width="15.90625" style="58" customWidth="1"/>
    <col min="1538" max="1538" width="3.90625" style="58" bestFit="1" customWidth="1"/>
    <col min="1539" max="1539" width="38.26953125" style="58" customWidth="1"/>
    <col min="1540" max="1540" width="13.90625" style="58" bestFit="1" customWidth="1"/>
    <col min="1541" max="1541" width="16.26953125" style="58" customWidth="1"/>
    <col min="1542" max="1542" width="13.08984375" style="58" customWidth="1"/>
    <col min="1543" max="1543" width="7.36328125" style="58" customWidth="1"/>
    <col min="1544" max="1544" width="12.08984375" style="58" bestFit="1" customWidth="1"/>
    <col min="1545" max="1545" width="10.453125" style="58" bestFit="1" customWidth="1"/>
    <col min="1546" max="1546" width="7" style="58" bestFit="1" customWidth="1"/>
    <col min="1547" max="1547" width="5.90625" style="58" bestFit="1" customWidth="1"/>
    <col min="1548" max="1548" width="8.7265625" style="58" bestFit="1" customWidth="1"/>
    <col min="1549" max="1550" width="8.453125" style="58" bestFit="1" customWidth="1"/>
    <col min="1551" max="1551" width="8.6328125" style="58" customWidth="1"/>
    <col min="1552" max="1552" width="14.36328125" style="58" bestFit="1" customWidth="1"/>
    <col min="1553" max="1553" width="13.453125" style="58" customWidth="1"/>
    <col min="1554" max="1554" width="6" style="58" customWidth="1"/>
    <col min="1555" max="1555" width="17.26953125" style="58" customWidth="1"/>
    <col min="1556" max="1556" width="11" style="58" bestFit="1" customWidth="1"/>
    <col min="1557" max="1558" width="8.26953125" style="58" bestFit="1" customWidth="1"/>
    <col min="1559" max="1792" width="8.7265625" style="58"/>
    <col min="1793" max="1793" width="15.90625" style="58" customWidth="1"/>
    <col min="1794" max="1794" width="3.90625" style="58" bestFit="1" customWidth="1"/>
    <col min="1795" max="1795" width="38.26953125" style="58" customWidth="1"/>
    <col min="1796" max="1796" width="13.90625" style="58" bestFit="1" customWidth="1"/>
    <col min="1797" max="1797" width="16.26953125" style="58" customWidth="1"/>
    <col min="1798" max="1798" width="13.08984375" style="58" customWidth="1"/>
    <col min="1799" max="1799" width="7.36328125" style="58" customWidth="1"/>
    <col min="1800" max="1800" width="12.08984375" style="58" bestFit="1" customWidth="1"/>
    <col min="1801" max="1801" width="10.453125" style="58" bestFit="1" customWidth="1"/>
    <col min="1802" max="1802" width="7" style="58" bestFit="1" customWidth="1"/>
    <col min="1803" max="1803" width="5.90625" style="58" bestFit="1" customWidth="1"/>
    <col min="1804" max="1804" width="8.7265625" style="58" bestFit="1" customWidth="1"/>
    <col min="1805" max="1806" width="8.453125" style="58" bestFit="1" customWidth="1"/>
    <col min="1807" max="1807" width="8.6328125" style="58" customWidth="1"/>
    <col min="1808" max="1808" width="14.36328125" style="58" bestFit="1" customWidth="1"/>
    <col min="1809" max="1809" width="13.453125" style="58" customWidth="1"/>
    <col min="1810" max="1810" width="6" style="58" customWidth="1"/>
    <col min="1811" max="1811" width="17.26953125" style="58" customWidth="1"/>
    <col min="1812" max="1812" width="11" style="58" bestFit="1" customWidth="1"/>
    <col min="1813" max="1814" width="8.26953125" style="58" bestFit="1" customWidth="1"/>
    <col min="1815" max="2048" width="8.7265625" style="58"/>
    <col min="2049" max="2049" width="15.90625" style="58" customWidth="1"/>
    <col min="2050" max="2050" width="3.90625" style="58" bestFit="1" customWidth="1"/>
    <col min="2051" max="2051" width="38.26953125" style="58" customWidth="1"/>
    <col min="2052" max="2052" width="13.90625" style="58" bestFit="1" customWidth="1"/>
    <col min="2053" max="2053" width="16.26953125" style="58" customWidth="1"/>
    <col min="2054" max="2054" width="13.08984375" style="58" customWidth="1"/>
    <col min="2055" max="2055" width="7.36328125" style="58" customWidth="1"/>
    <col min="2056" max="2056" width="12.08984375" style="58" bestFit="1" customWidth="1"/>
    <col min="2057" max="2057" width="10.453125" style="58" bestFit="1" customWidth="1"/>
    <col min="2058" max="2058" width="7" style="58" bestFit="1" customWidth="1"/>
    <col min="2059" max="2059" width="5.90625" style="58" bestFit="1" customWidth="1"/>
    <col min="2060" max="2060" width="8.7265625" style="58" bestFit="1" customWidth="1"/>
    <col min="2061" max="2062" width="8.453125" style="58" bestFit="1" customWidth="1"/>
    <col min="2063" max="2063" width="8.6328125" style="58" customWidth="1"/>
    <col min="2064" max="2064" width="14.36328125" style="58" bestFit="1" customWidth="1"/>
    <col min="2065" max="2065" width="13.453125" style="58" customWidth="1"/>
    <col min="2066" max="2066" width="6" style="58" customWidth="1"/>
    <col min="2067" max="2067" width="17.26953125" style="58" customWidth="1"/>
    <col min="2068" max="2068" width="11" style="58" bestFit="1" customWidth="1"/>
    <col min="2069" max="2070" width="8.26953125" style="58" bestFit="1" customWidth="1"/>
    <col min="2071" max="2304" width="8.7265625" style="58"/>
    <col min="2305" max="2305" width="15.90625" style="58" customWidth="1"/>
    <col min="2306" max="2306" width="3.90625" style="58" bestFit="1" customWidth="1"/>
    <col min="2307" max="2307" width="38.26953125" style="58" customWidth="1"/>
    <col min="2308" max="2308" width="13.90625" style="58" bestFit="1" customWidth="1"/>
    <col min="2309" max="2309" width="16.26953125" style="58" customWidth="1"/>
    <col min="2310" max="2310" width="13.08984375" style="58" customWidth="1"/>
    <col min="2311" max="2311" width="7.36328125" style="58" customWidth="1"/>
    <col min="2312" max="2312" width="12.08984375" style="58" bestFit="1" customWidth="1"/>
    <col min="2313" max="2313" width="10.453125" style="58" bestFit="1" customWidth="1"/>
    <col min="2314" max="2314" width="7" style="58" bestFit="1" customWidth="1"/>
    <col min="2315" max="2315" width="5.90625" style="58" bestFit="1" customWidth="1"/>
    <col min="2316" max="2316" width="8.7265625" style="58" bestFit="1" customWidth="1"/>
    <col min="2317" max="2318" width="8.453125" style="58" bestFit="1" customWidth="1"/>
    <col min="2319" max="2319" width="8.6328125" style="58" customWidth="1"/>
    <col min="2320" max="2320" width="14.36328125" style="58" bestFit="1" customWidth="1"/>
    <col min="2321" max="2321" width="13.453125" style="58" customWidth="1"/>
    <col min="2322" max="2322" width="6" style="58" customWidth="1"/>
    <col min="2323" max="2323" width="17.26953125" style="58" customWidth="1"/>
    <col min="2324" max="2324" width="11" style="58" bestFit="1" customWidth="1"/>
    <col min="2325" max="2326" width="8.26953125" style="58" bestFit="1" customWidth="1"/>
    <col min="2327" max="2560" width="8.7265625" style="58"/>
    <col min="2561" max="2561" width="15.90625" style="58" customWidth="1"/>
    <col min="2562" max="2562" width="3.90625" style="58" bestFit="1" customWidth="1"/>
    <col min="2563" max="2563" width="38.26953125" style="58" customWidth="1"/>
    <col min="2564" max="2564" width="13.90625" style="58" bestFit="1" customWidth="1"/>
    <col min="2565" max="2565" width="16.26953125" style="58" customWidth="1"/>
    <col min="2566" max="2566" width="13.08984375" style="58" customWidth="1"/>
    <col min="2567" max="2567" width="7.36328125" style="58" customWidth="1"/>
    <col min="2568" max="2568" width="12.08984375" style="58" bestFit="1" customWidth="1"/>
    <col min="2569" max="2569" width="10.453125" style="58" bestFit="1" customWidth="1"/>
    <col min="2570" max="2570" width="7" style="58" bestFit="1" customWidth="1"/>
    <col min="2571" max="2571" width="5.90625" style="58" bestFit="1" customWidth="1"/>
    <col min="2572" max="2572" width="8.7265625" style="58" bestFit="1" customWidth="1"/>
    <col min="2573" max="2574" width="8.453125" style="58" bestFit="1" customWidth="1"/>
    <col min="2575" max="2575" width="8.6328125" style="58" customWidth="1"/>
    <col min="2576" max="2576" width="14.36328125" style="58" bestFit="1" customWidth="1"/>
    <col min="2577" max="2577" width="13.453125" style="58" customWidth="1"/>
    <col min="2578" max="2578" width="6" style="58" customWidth="1"/>
    <col min="2579" max="2579" width="17.26953125" style="58" customWidth="1"/>
    <col min="2580" max="2580" width="11" style="58" bestFit="1" customWidth="1"/>
    <col min="2581" max="2582" width="8.26953125" style="58" bestFit="1" customWidth="1"/>
    <col min="2583" max="2816" width="8.7265625" style="58"/>
    <col min="2817" max="2817" width="15.90625" style="58" customWidth="1"/>
    <col min="2818" max="2818" width="3.90625" style="58" bestFit="1" customWidth="1"/>
    <col min="2819" max="2819" width="38.26953125" style="58" customWidth="1"/>
    <col min="2820" max="2820" width="13.90625" style="58" bestFit="1" customWidth="1"/>
    <col min="2821" max="2821" width="16.26953125" style="58" customWidth="1"/>
    <col min="2822" max="2822" width="13.08984375" style="58" customWidth="1"/>
    <col min="2823" max="2823" width="7.36328125" style="58" customWidth="1"/>
    <col min="2824" max="2824" width="12.08984375" style="58" bestFit="1" customWidth="1"/>
    <col min="2825" max="2825" width="10.453125" style="58" bestFit="1" customWidth="1"/>
    <col min="2826" max="2826" width="7" style="58" bestFit="1" customWidth="1"/>
    <col min="2827" max="2827" width="5.90625" style="58" bestFit="1" customWidth="1"/>
    <col min="2828" max="2828" width="8.7265625" style="58" bestFit="1" customWidth="1"/>
    <col min="2829" max="2830" width="8.453125" style="58" bestFit="1" customWidth="1"/>
    <col min="2831" max="2831" width="8.6328125" style="58" customWidth="1"/>
    <col min="2832" max="2832" width="14.36328125" style="58" bestFit="1" customWidth="1"/>
    <col min="2833" max="2833" width="13.453125" style="58" customWidth="1"/>
    <col min="2834" max="2834" width="6" style="58" customWidth="1"/>
    <col min="2835" max="2835" width="17.26953125" style="58" customWidth="1"/>
    <col min="2836" max="2836" width="11" style="58" bestFit="1" customWidth="1"/>
    <col min="2837" max="2838" width="8.26953125" style="58" bestFit="1" customWidth="1"/>
    <col min="2839" max="3072" width="8.7265625" style="58"/>
    <col min="3073" max="3073" width="15.90625" style="58" customWidth="1"/>
    <col min="3074" max="3074" width="3.90625" style="58" bestFit="1" customWidth="1"/>
    <col min="3075" max="3075" width="38.26953125" style="58" customWidth="1"/>
    <col min="3076" max="3076" width="13.90625" style="58" bestFit="1" customWidth="1"/>
    <col min="3077" max="3077" width="16.26953125" style="58" customWidth="1"/>
    <col min="3078" max="3078" width="13.08984375" style="58" customWidth="1"/>
    <col min="3079" max="3079" width="7.36328125" style="58" customWidth="1"/>
    <col min="3080" max="3080" width="12.08984375" style="58" bestFit="1" customWidth="1"/>
    <col min="3081" max="3081" width="10.453125" style="58" bestFit="1" customWidth="1"/>
    <col min="3082" max="3082" width="7" style="58" bestFit="1" customWidth="1"/>
    <col min="3083" max="3083" width="5.90625" style="58" bestFit="1" customWidth="1"/>
    <col min="3084" max="3084" width="8.7265625" style="58" bestFit="1" customWidth="1"/>
    <col min="3085" max="3086" width="8.453125" style="58" bestFit="1" customWidth="1"/>
    <col min="3087" max="3087" width="8.6328125" style="58" customWidth="1"/>
    <col min="3088" max="3088" width="14.36328125" style="58" bestFit="1" customWidth="1"/>
    <col min="3089" max="3089" width="13.453125" style="58" customWidth="1"/>
    <col min="3090" max="3090" width="6" style="58" customWidth="1"/>
    <col min="3091" max="3091" width="17.26953125" style="58" customWidth="1"/>
    <col min="3092" max="3092" width="11" style="58" bestFit="1" customWidth="1"/>
    <col min="3093" max="3094" width="8.26953125" style="58" bestFit="1" customWidth="1"/>
    <col min="3095" max="3328" width="8.7265625" style="58"/>
    <col min="3329" max="3329" width="15.90625" style="58" customWidth="1"/>
    <col min="3330" max="3330" width="3.90625" style="58" bestFit="1" customWidth="1"/>
    <col min="3331" max="3331" width="38.26953125" style="58" customWidth="1"/>
    <col min="3332" max="3332" width="13.90625" style="58" bestFit="1" customWidth="1"/>
    <col min="3333" max="3333" width="16.26953125" style="58" customWidth="1"/>
    <col min="3334" max="3334" width="13.08984375" style="58" customWidth="1"/>
    <col min="3335" max="3335" width="7.36328125" style="58" customWidth="1"/>
    <col min="3336" max="3336" width="12.08984375" style="58" bestFit="1" customWidth="1"/>
    <col min="3337" max="3337" width="10.453125" style="58" bestFit="1" customWidth="1"/>
    <col min="3338" max="3338" width="7" style="58" bestFit="1" customWidth="1"/>
    <col min="3339" max="3339" width="5.90625" style="58" bestFit="1" customWidth="1"/>
    <col min="3340" max="3340" width="8.7265625" style="58" bestFit="1" customWidth="1"/>
    <col min="3341" max="3342" width="8.453125" style="58" bestFit="1" customWidth="1"/>
    <col min="3343" max="3343" width="8.6328125" style="58" customWidth="1"/>
    <col min="3344" max="3344" width="14.36328125" style="58" bestFit="1" customWidth="1"/>
    <col min="3345" max="3345" width="13.453125" style="58" customWidth="1"/>
    <col min="3346" max="3346" width="6" style="58" customWidth="1"/>
    <col min="3347" max="3347" width="17.26953125" style="58" customWidth="1"/>
    <col min="3348" max="3348" width="11" style="58" bestFit="1" customWidth="1"/>
    <col min="3349" max="3350" width="8.26953125" style="58" bestFit="1" customWidth="1"/>
    <col min="3351" max="3584" width="8.7265625" style="58"/>
    <col min="3585" max="3585" width="15.90625" style="58" customWidth="1"/>
    <col min="3586" max="3586" width="3.90625" style="58" bestFit="1" customWidth="1"/>
    <col min="3587" max="3587" width="38.26953125" style="58" customWidth="1"/>
    <col min="3588" max="3588" width="13.90625" style="58" bestFit="1" customWidth="1"/>
    <col min="3589" max="3589" width="16.26953125" style="58" customWidth="1"/>
    <col min="3590" max="3590" width="13.08984375" style="58" customWidth="1"/>
    <col min="3591" max="3591" width="7.36328125" style="58" customWidth="1"/>
    <col min="3592" max="3592" width="12.08984375" style="58" bestFit="1" customWidth="1"/>
    <col min="3593" max="3593" width="10.453125" style="58" bestFit="1" customWidth="1"/>
    <col min="3594" max="3594" width="7" style="58" bestFit="1" customWidth="1"/>
    <col min="3595" max="3595" width="5.90625" style="58" bestFit="1" customWidth="1"/>
    <col min="3596" max="3596" width="8.7265625" style="58" bestFit="1" customWidth="1"/>
    <col min="3597" max="3598" width="8.453125" style="58" bestFit="1" customWidth="1"/>
    <col min="3599" max="3599" width="8.6328125" style="58" customWidth="1"/>
    <col min="3600" max="3600" width="14.36328125" style="58" bestFit="1" customWidth="1"/>
    <col min="3601" max="3601" width="13.453125" style="58" customWidth="1"/>
    <col min="3602" max="3602" width="6" style="58" customWidth="1"/>
    <col min="3603" max="3603" width="17.26953125" style="58" customWidth="1"/>
    <col min="3604" max="3604" width="11" style="58" bestFit="1" customWidth="1"/>
    <col min="3605" max="3606" width="8.26953125" style="58" bestFit="1" customWidth="1"/>
    <col min="3607" max="3840" width="8.7265625" style="58"/>
    <col min="3841" max="3841" width="15.90625" style="58" customWidth="1"/>
    <col min="3842" max="3842" width="3.90625" style="58" bestFit="1" customWidth="1"/>
    <col min="3843" max="3843" width="38.26953125" style="58" customWidth="1"/>
    <col min="3844" max="3844" width="13.90625" style="58" bestFit="1" customWidth="1"/>
    <col min="3845" max="3845" width="16.26953125" style="58" customWidth="1"/>
    <col min="3846" max="3846" width="13.08984375" style="58" customWidth="1"/>
    <col min="3847" max="3847" width="7.36328125" style="58" customWidth="1"/>
    <col min="3848" max="3848" width="12.08984375" style="58" bestFit="1" customWidth="1"/>
    <col min="3849" max="3849" width="10.453125" style="58" bestFit="1" customWidth="1"/>
    <col min="3850" max="3850" width="7" style="58" bestFit="1" customWidth="1"/>
    <col min="3851" max="3851" width="5.90625" style="58" bestFit="1" customWidth="1"/>
    <col min="3852" max="3852" width="8.7265625" style="58" bestFit="1" customWidth="1"/>
    <col min="3853" max="3854" width="8.453125" style="58" bestFit="1" customWidth="1"/>
    <col min="3855" max="3855" width="8.6328125" style="58" customWidth="1"/>
    <col min="3856" max="3856" width="14.36328125" style="58" bestFit="1" customWidth="1"/>
    <col min="3857" max="3857" width="13.453125" style="58" customWidth="1"/>
    <col min="3858" max="3858" width="6" style="58" customWidth="1"/>
    <col min="3859" max="3859" width="17.26953125" style="58" customWidth="1"/>
    <col min="3860" max="3860" width="11" style="58" bestFit="1" customWidth="1"/>
    <col min="3861" max="3862" width="8.26953125" style="58" bestFit="1" customWidth="1"/>
    <col min="3863" max="4096" width="8.7265625" style="58"/>
    <col min="4097" max="4097" width="15.90625" style="58" customWidth="1"/>
    <col min="4098" max="4098" width="3.90625" style="58" bestFit="1" customWidth="1"/>
    <col min="4099" max="4099" width="38.26953125" style="58" customWidth="1"/>
    <col min="4100" max="4100" width="13.90625" style="58" bestFit="1" customWidth="1"/>
    <col min="4101" max="4101" width="16.26953125" style="58" customWidth="1"/>
    <col min="4102" max="4102" width="13.08984375" style="58" customWidth="1"/>
    <col min="4103" max="4103" width="7.36328125" style="58" customWidth="1"/>
    <col min="4104" max="4104" width="12.08984375" style="58" bestFit="1" customWidth="1"/>
    <col min="4105" max="4105" width="10.453125" style="58" bestFit="1" customWidth="1"/>
    <col min="4106" max="4106" width="7" style="58" bestFit="1" customWidth="1"/>
    <col min="4107" max="4107" width="5.90625" style="58" bestFit="1" customWidth="1"/>
    <col min="4108" max="4108" width="8.7265625" style="58" bestFit="1" customWidth="1"/>
    <col min="4109" max="4110" width="8.453125" style="58" bestFit="1" customWidth="1"/>
    <col min="4111" max="4111" width="8.6328125" style="58" customWidth="1"/>
    <col min="4112" max="4112" width="14.36328125" style="58" bestFit="1" customWidth="1"/>
    <col min="4113" max="4113" width="13.453125" style="58" customWidth="1"/>
    <col min="4114" max="4114" width="6" style="58" customWidth="1"/>
    <col min="4115" max="4115" width="17.26953125" style="58" customWidth="1"/>
    <col min="4116" max="4116" width="11" style="58" bestFit="1" customWidth="1"/>
    <col min="4117" max="4118" width="8.26953125" style="58" bestFit="1" customWidth="1"/>
    <col min="4119" max="4352" width="8.7265625" style="58"/>
    <col min="4353" max="4353" width="15.90625" style="58" customWidth="1"/>
    <col min="4354" max="4354" width="3.90625" style="58" bestFit="1" customWidth="1"/>
    <col min="4355" max="4355" width="38.26953125" style="58" customWidth="1"/>
    <col min="4356" max="4356" width="13.90625" style="58" bestFit="1" customWidth="1"/>
    <col min="4357" max="4357" width="16.26953125" style="58" customWidth="1"/>
    <col min="4358" max="4358" width="13.08984375" style="58" customWidth="1"/>
    <col min="4359" max="4359" width="7.36328125" style="58" customWidth="1"/>
    <col min="4360" max="4360" width="12.08984375" style="58" bestFit="1" customWidth="1"/>
    <col min="4361" max="4361" width="10.453125" style="58" bestFit="1" customWidth="1"/>
    <col min="4362" max="4362" width="7" style="58" bestFit="1" customWidth="1"/>
    <col min="4363" max="4363" width="5.90625" style="58" bestFit="1" customWidth="1"/>
    <col min="4364" max="4364" width="8.7265625" style="58" bestFit="1" customWidth="1"/>
    <col min="4365" max="4366" width="8.453125" style="58" bestFit="1" customWidth="1"/>
    <col min="4367" max="4367" width="8.6328125" style="58" customWidth="1"/>
    <col min="4368" max="4368" width="14.36328125" style="58" bestFit="1" customWidth="1"/>
    <col min="4369" max="4369" width="13.453125" style="58" customWidth="1"/>
    <col min="4370" max="4370" width="6" style="58" customWidth="1"/>
    <col min="4371" max="4371" width="17.26953125" style="58" customWidth="1"/>
    <col min="4372" max="4372" width="11" style="58" bestFit="1" customWidth="1"/>
    <col min="4373" max="4374" width="8.26953125" style="58" bestFit="1" customWidth="1"/>
    <col min="4375" max="4608" width="8.7265625" style="58"/>
    <col min="4609" max="4609" width="15.90625" style="58" customWidth="1"/>
    <col min="4610" max="4610" width="3.90625" style="58" bestFit="1" customWidth="1"/>
    <col min="4611" max="4611" width="38.26953125" style="58" customWidth="1"/>
    <col min="4612" max="4612" width="13.90625" style="58" bestFit="1" customWidth="1"/>
    <col min="4613" max="4613" width="16.26953125" style="58" customWidth="1"/>
    <col min="4614" max="4614" width="13.08984375" style="58" customWidth="1"/>
    <col min="4615" max="4615" width="7.36328125" style="58" customWidth="1"/>
    <col min="4616" max="4616" width="12.08984375" style="58" bestFit="1" customWidth="1"/>
    <col min="4617" max="4617" width="10.453125" style="58" bestFit="1" customWidth="1"/>
    <col min="4618" max="4618" width="7" style="58" bestFit="1" customWidth="1"/>
    <col min="4619" max="4619" width="5.90625" style="58" bestFit="1" customWidth="1"/>
    <col min="4620" max="4620" width="8.7265625" style="58" bestFit="1" customWidth="1"/>
    <col min="4621" max="4622" width="8.453125" style="58" bestFit="1" customWidth="1"/>
    <col min="4623" max="4623" width="8.6328125" style="58" customWidth="1"/>
    <col min="4624" max="4624" width="14.36328125" style="58" bestFit="1" customWidth="1"/>
    <col min="4625" max="4625" width="13.453125" style="58" customWidth="1"/>
    <col min="4626" max="4626" width="6" style="58" customWidth="1"/>
    <col min="4627" max="4627" width="17.26953125" style="58" customWidth="1"/>
    <col min="4628" max="4628" width="11" style="58" bestFit="1" customWidth="1"/>
    <col min="4629" max="4630" width="8.26953125" style="58" bestFit="1" customWidth="1"/>
    <col min="4631" max="4864" width="8.7265625" style="58"/>
    <col min="4865" max="4865" width="15.90625" style="58" customWidth="1"/>
    <col min="4866" max="4866" width="3.90625" style="58" bestFit="1" customWidth="1"/>
    <col min="4867" max="4867" width="38.26953125" style="58" customWidth="1"/>
    <col min="4868" max="4868" width="13.90625" style="58" bestFit="1" customWidth="1"/>
    <col min="4869" max="4869" width="16.26953125" style="58" customWidth="1"/>
    <col min="4870" max="4870" width="13.08984375" style="58" customWidth="1"/>
    <col min="4871" max="4871" width="7.36328125" style="58" customWidth="1"/>
    <col min="4872" max="4872" width="12.08984375" style="58" bestFit="1" customWidth="1"/>
    <col min="4873" max="4873" width="10.453125" style="58" bestFit="1" customWidth="1"/>
    <col min="4874" max="4874" width="7" style="58" bestFit="1" customWidth="1"/>
    <col min="4875" max="4875" width="5.90625" style="58" bestFit="1" customWidth="1"/>
    <col min="4876" max="4876" width="8.7265625" style="58" bestFit="1" customWidth="1"/>
    <col min="4877" max="4878" width="8.453125" style="58" bestFit="1" customWidth="1"/>
    <col min="4879" max="4879" width="8.6328125" style="58" customWidth="1"/>
    <col min="4880" max="4880" width="14.36328125" style="58" bestFit="1" customWidth="1"/>
    <col min="4881" max="4881" width="13.453125" style="58" customWidth="1"/>
    <col min="4882" max="4882" width="6" style="58" customWidth="1"/>
    <col min="4883" max="4883" width="17.26953125" style="58" customWidth="1"/>
    <col min="4884" max="4884" width="11" style="58" bestFit="1" customWidth="1"/>
    <col min="4885" max="4886" width="8.26953125" style="58" bestFit="1" customWidth="1"/>
    <col min="4887" max="5120" width="8.7265625" style="58"/>
    <col min="5121" max="5121" width="15.90625" style="58" customWidth="1"/>
    <col min="5122" max="5122" width="3.90625" style="58" bestFit="1" customWidth="1"/>
    <col min="5123" max="5123" width="38.26953125" style="58" customWidth="1"/>
    <col min="5124" max="5124" width="13.90625" style="58" bestFit="1" customWidth="1"/>
    <col min="5125" max="5125" width="16.26953125" style="58" customWidth="1"/>
    <col min="5126" max="5126" width="13.08984375" style="58" customWidth="1"/>
    <col min="5127" max="5127" width="7.36328125" style="58" customWidth="1"/>
    <col min="5128" max="5128" width="12.08984375" style="58" bestFit="1" customWidth="1"/>
    <col min="5129" max="5129" width="10.453125" style="58" bestFit="1" customWidth="1"/>
    <col min="5130" max="5130" width="7" style="58" bestFit="1" customWidth="1"/>
    <col min="5131" max="5131" width="5.90625" style="58" bestFit="1" customWidth="1"/>
    <col min="5132" max="5132" width="8.7265625" style="58" bestFit="1" customWidth="1"/>
    <col min="5133" max="5134" width="8.453125" style="58" bestFit="1" customWidth="1"/>
    <col min="5135" max="5135" width="8.6328125" style="58" customWidth="1"/>
    <col min="5136" max="5136" width="14.36328125" style="58" bestFit="1" customWidth="1"/>
    <col min="5137" max="5137" width="13.453125" style="58" customWidth="1"/>
    <col min="5138" max="5138" width="6" style="58" customWidth="1"/>
    <col min="5139" max="5139" width="17.26953125" style="58" customWidth="1"/>
    <col min="5140" max="5140" width="11" style="58" bestFit="1" customWidth="1"/>
    <col min="5141" max="5142" width="8.26953125" style="58" bestFit="1" customWidth="1"/>
    <col min="5143" max="5376" width="8.7265625" style="58"/>
    <col min="5377" max="5377" width="15.90625" style="58" customWidth="1"/>
    <col min="5378" max="5378" width="3.90625" style="58" bestFit="1" customWidth="1"/>
    <col min="5379" max="5379" width="38.26953125" style="58" customWidth="1"/>
    <col min="5380" max="5380" width="13.90625" style="58" bestFit="1" customWidth="1"/>
    <col min="5381" max="5381" width="16.26953125" style="58" customWidth="1"/>
    <col min="5382" max="5382" width="13.08984375" style="58" customWidth="1"/>
    <col min="5383" max="5383" width="7.36328125" style="58" customWidth="1"/>
    <col min="5384" max="5384" width="12.08984375" style="58" bestFit="1" customWidth="1"/>
    <col min="5385" max="5385" width="10.453125" style="58" bestFit="1" customWidth="1"/>
    <col min="5386" max="5386" width="7" style="58" bestFit="1" customWidth="1"/>
    <col min="5387" max="5387" width="5.90625" style="58" bestFit="1" customWidth="1"/>
    <col min="5388" max="5388" width="8.7265625" style="58" bestFit="1" customWidth="1"/>
    <col min="5389" max="5390" width="8.453125" style="58" bestFit="1" customWidth="1"/>
    <col min="5391" max="5391" width="8.6328125" style="58" customWidth="1"/>
    <col min="5392" max="5392" width="14.36328125" style="58" bestFit="1" customWidth="1"/>
    <col min="5393" max="5393" width="13.453125" style="58" customWidth="1"/>
    <col min="5394" max="5394" width="6" style="58" customWidth="1"/>
    <col min="5395" max="5395" width="17.26953125" style="58" customWidth="1"/>
    <col min="5396" max="5396" width="11" style="58" bestFit="1" customWidth="1"/>
    <col min="5397" max="5398" width="8.26953125" style="58" bestFit="1" customWidth="1"/>
    <col min="5399" max="5632" width="8.7265625" style="58"/>
    <col min="5633" max="5633" width="15.90625" style="58" customWidth="1"/>
    <col min="5634" max="5634" width="3.90625" style="58" bestFit="1" customWidth="1"/>
    <col min="5635" max="5635" width="38.26953125" style="58" customWidth="1"/>
    <col min="5636" max="5636" width="13.90625" style="58" bestFit="1" customWidth="1"/>
    <col min="5637" max="5637" width="16.26953125" style="58" customWidth="1"/>
    <col min="5638" max="5638" width="13.08984375" style="58" customWidth="1"/>
    <col min="5639" max="5639" width="7.36328125" style="58" customWidth="1"/>
    <col min="5640" max="5640" width="12.08984375" style="58" bestFit="1" customWidth="1"/>
    <col min="5641" max="5641" width="10.453125" style="58" bestFit="1" customWidth="1"/>
    <col min="5642" max="5642" width="7" style="58" bestFit="1" customWidth="1"/>
    <col min="5643" max="5643" width="5.90625" style="58" bestFit="1" customWidth="1"/>
    <col min="5644" max="5644" width="8.7265625" style="58" bestFit="1" customWidth="1"/>
    <col min="5645" max="5646" width="8.453125" style="58" bestFit="1" customWidth="1"/>
    <col min="5647" max="5647" width="8.6328125" style="58" customWidth="1"/>
    <col min="5648" max="5648" width="14.36328125" style="58" bestFit="1" customWidth="1"/>
    <col min="5649" max="5649" width="13.453125" style="58" customWidth="1"/>
    <col min="5650" max="5650" width="6" style="58" customWidth="1"/>
    <col min="5651" max="5651" width="17.26953125" style="58" customWidth="1"/>
    <col min="5652" max="5652" width="11" style="58" bestFit="1" customWidth="1"/>
    <col min="5653" max="5654" width="8.26953125" style="58" bestFit="1" customWidth="1"/>
    <col min="5655" max="5888" width="8.7265625" style="58"/>
    <col min="5889" max="5889" width="15.90625" style="58" customWidth="1"/>
    <col min="5890" max="5890" width="3.90625" style="58" bestFit="1" customWidth="1"/>
    <col min="5891" max="5891" width="38.26953125" style="58" customWidth="1"/>
    <col min="5892" max="5892" width="13.90625" style="58" bestFit="1" customWidth="1"/>
    <col min="5893" max="5893" width="16.26953125" style="58" customWidth="1"/>
    <col min="5894" max="5894" width="13.08984375" style="58" customWidth="1"/>
    <col min="5895" max="5895" width="7.36328125" style="58" customWidth="1"/>
    <col min="5896" max="5896" width="12.08984375" style="58" bestFit="1" customWidth="1"/>
    <col min="5897" max="5897" width="10.453125" style="58" bestFit="1" customWidth="1"/>
    <col min="5898" max="5898" width="7" style="58" bestFit="1" customWidth="1"/>
    <col min="5899" max="5899" width="5.90625" style="58" bestFit="1" customWidth="1"/>
    <col min="5900" max="5900" width="8.7265625" style="58" bestFit="1" customWidth="1"/>
    <col min="5901" max="5902" width="8.453125" style="58" bestFit="1" customWidth="1"/>
    <col min="5903" max="5903" width="8.6328125" style="58" customWidth="1"/>
    <col min="5904" max="5904" width="14.36328125" style="58" bestFit="1" customWidth="1"/>
    <col min="5905" max="5905" width="13.453125" style="58" customWidth="1"/>
    <col min="5906" max="5906" width="6" style="58" customWidth="1"/>
    <col min="5907" max="5907" width="17.26953125" style="58" customWidth="1"/>
    <col min="5908" max="5908" width="11" style="58" bestFit="1" customWidth="1"/>
    <col min="5909" max="5910" width="8.26953125" style="58" bestFit="1" customWidth="1"/>
    <col min="5911" max="6144" width="8.7265625" style="58"/>
    <col min="6145" max="6145" width="15.90625" style="58" customWidth="1"/>
    <col min="6146" max="6146" width="3.90625" style="58" bestFit="1" customWidth="1"/>
    <col min="6147" max="6147" width="38.26953125" style="58" customWidth="1"/>
    <col min="6148" max="6148" width="13.90625" style="58" bestFit="1" customWidth="1"/>
    <col min="6149" max="6149" width="16.26953125" style="58" customWidth="1"/>
    <col min="6150" max="6150" width="13.08984375" style="58" customWidth="1"/>
    <col min="6151" max="6151" width="7.36328125" style="58" customWidth="1"/>
    <col min="6152" max="6152" width="12.08984375" style="58" bestFit="1" customWidth="1"/>
    <col min="6153" max="6153" width="10.453125" style="58" bestFit="1" customWidth="1"/>
    <col min="6154" max="6154" width="7" style="58" bestFit="1" customWidth="1"/>
    <col min="6155" max="6155" width="5.90625" style="58" bestFit="1" customWidth="1"/>
    <col min="6156" max="6156" width="8.7265625" style="58" bestFit="1" customWidth="1"/>
    <col min="6157" max="6158" width="8.453125" style="58" bestFit="1" customWidth="1"/>
    <col min="6159" max="6159" width="8.6328125" style="58" customWidth="1"/>
    <col min="6160" max="6160" width="14.36328125" style="58" bestFit="1" customWidth="1"/>
    <col min="6161" max="6161" width="13.453125" style="58" customWidth="1"/>
    <col min="6162" max="6162" width="6" style="58" customWidth="1"/>
    <col min="6163" max="6163" width="17.26953125" style="58" customWidth="1"/>
    <col min="6164" max="6164" width="11" style="58" bestFit="1" customWidth="1"/>
    <col min="6165" max="6166" width="8.26953125" style="58" bestFit="1" customWidth="1"/>
    <col min="6167" max="6400" width="8.7265625" style="58"/>
    <col min="6401" max="6401" width="15.90625" style="58" customWidth="1"/>
    <col min="6402" max="6402" width="3.90625" style="58" bestFit="1" customWidth="1"/>
    <col min="6403" max="6403" width="38.26953125" style="58" customWidth="1"/>
    <col min="6404" max="6404" width="13.90625" style="58" bestFit="1" customWidth="1"/>
    <col min="6405" max="6405" width="16.26953125" style="58" customWidth="1"/>
    <col min="6406" max="6406" width="13.08984375" style="58" customWidth="1"/>
    <col min="6407" max="6407" width="7.36328125" style="58" customWidth="1"/>
    <col min="6408" max="6408" width="12.08984375" style="58" bestFit="1" customWidth="1"/>
    <col min="6409" max="6409" width="10.453125" style="58" bestFit="1" customWidth="1"/>
    <col min="6410" max="6410" width="7" style="58" bestFit="1" customWidth="1"/>
    <col min="6411" max="6411" width="5.90625" style="58" bestFit="1" customWidth="1"/>
    <col min="6412" max="6412" width="8.7265625" style="58" bestFit="1" customWidth="1"/>
    <col min="6413" max="6414" width="8.453125" style="58" bestFit="1" customWidth="1"/>
    <col min="6415" max="6415" width="8.6328125" style="58" customWidth="1"/>
    <col min="6416" max="6416" width="14.36328125" style="58" bestFit="1" customWidth="1"/>
    <col min="6417" max="6417" width="13.453125" style="58" customWidth="1"/>
    <col min="6418" max="6418" width="6" style="58" customWidth="1"/>
    <col min="6419" max="6419" width="17.26953125" style="58" customWidth="1"/>
    <col min="6420" max="6420" width="11" style="58" bestFit="1" customWidth="1"/>
    <col min="6421" max="6422" width="8.26953125" style="58" bestFit="1" customWidth="1"/>
    <col min="6423" max="6656" width="8.7265625" style="58"/>
    <col min="6657" max="6657" width="15.90625" style="58" customWidth="1"/>
    <col min="6658" max="6658" width="3.90625" style="58" bestFit="1" customWidth="1"/>
    <col min="6659" max="6659" width="38.26953125" style="58" customWidth="1"/>
    <col min="6660" max="6660" width="13.90625" style="58" bestFit="1" customWidth="1"/>
    <col min="6661" max="6661" width="16.26953125" style="58" customWidth="1"/>
    <col min="6662" max="6662" width="13.08984375" style="58" customWidth="1"/>
    <col min="6663" max="6663" width="7.36328125" style="58" customWidth="1"/>
    <col min="6664" max="6664" width="12.08984375" style="58" bestFit="1" customWidth="1"/>
    <col min="6665" max="6665" width="10.453125" style="58" bestFit="1" customWidth="1"/>
    <col min="6666" max="6666" width="7" style="58" bestFit="1" customWidth="1"/>
    <col min="6667" max="6667" width="5.90625" style="58" bestFit="1" customWidth="1"/>
    <col min="6668" max="6668" width="8.7265625" style="58" bestFit="1" customWidth="1"/>
    <col min="6669" max="6670" width="8.453125" style="58" bestFit="1" customWidth="1"/>
    <col min="6671" max="6671" width="8.6328125" style="58" customWidth="1"/>
    <col min="6672" max="6672" width="14.36328125" style="58" bestFit="1" customWidth="1"/>
    <col min="6673" max="6673" width="13.453125" style="58" customWidth="1"/>
    <col min="6674" max="6674" width="6" style="58" customWidth="1"/>
    <col min="6675" max="6675" width="17.26953125" style="58" customWidth="1"/>
    <col min="6676" max="6676" width="11" style="58" bestFit="1" customWidth="1"/>
    <col min="6677" max="6678" width="8.26953125" style="58" bestFit="1" customWidth="1"/>
    <col min="6679" max="6912" width="8.7265625" style="58"/>
    <col min="6913" max="6913" width="15.90625" style="58" customWidth="1"/>
    <col min="6914" max="6914" width="3.90625" style="58" bestFit="1" customWidth="1"/>
    <col min="6915" max="6915" width="38.26953125" style="58" customWidth="1"/>
    <col min="6916" max="6916" width="13.90625" style="58" bestFit="1" customWidth="1"/>
    <col min="6917" max="6917" width="16.26953125" style="58" customWidth="1"/>
    <col min="6918" max="6918" width="13.08984375" style="58" customWidth="1"/>
    <col min="6919" max="6919" width="7.36328125" style="58" customWidth="1"/>
    <col min="6920" max="6920" width="12.08984375" style="58" bestFit="1" customWidth="1"/>
    <col min="6921" max="6921" width="10.453125" style="58" bestFit="1" customWidth="1"/>
    <col min="6922" max="6922" width="7" style="58" bestFit="1" customWidth="1"/>
    <col min="6923" max="6923" width="5.90625" style="58" bestFit="1" customWidth="1"/>
    <col min="6924" max="6924" width="8.7265625" style="58" bestFit="1" customWidth="1"/>
    <col min="6925" max="6926" width="8.453125" style="58" bestFit="1" customWidth="1"/>
    <col min="6927" max="6927" width="8.6328125" style="58" customWidth="1"/>
    <col min="6928" max="6928" width="14.36328125" style="58" bestFit="1" customWidth="1"/>
    <col min="6929" max="6929" width="13.453125" style="58" customWidth="1"/>
    <col min="6930" max="6930" width="6" style="58" customWidth="1"/>
    <col min="6931" max="6931" width="17.26953125" style="58" customWidth="1"/>
    <col min="6932" max="6932" width="11" style="58" bestFit="1" customWidth="1"/>
    <col min="6933" max="6934" width="8.26953125" style="58" bestFit="1" customWidth="1"/>
    <col min="6935" max="7168" width="8.7265625" style="58"/>
    <col min="7169" max="7169" width="15.90625" style="58" customWidth="1"/>
    <col min="7170" max="7170" width="3.90625" style="58" bestFit="1" customWidth="1"/>
    <col min="7171" max="7171" width="38.26953125" style="58" customWidth="1"/>
    <col min="7172" max="7172" width="13.90625" style="58" bestFit="1" customWidth="1"/>
    <col min="7173" max="7173" width="16.26953125" style="58" customWidth="1"/>
    <col min="7174" max="7174" width="13.08984375" style="58" customWidth="1"/>
    <col min="7175" max="7175" width="7.36328125" style="58" customWidth="1"/>
    <col min="7176" max="7176" width="12.08984375" style="58" bestFit="1" customWidth="1"/>
    <col min="7177" max="7177" width="10.453125" style="58" bestFit="1" customWidth="1"/>
    <col min="7178" max="7178" width="7" style="58" bestFit="1" customWidth="1"/>
    <col min="7179" max="7179" width="5.90625" style="58" bestFit="1" customWidth="1"/>
    <col min="7180" max="7180" width="8.7265625" style="58" bestFit="1" customWidth="1"/>
    <col min="7181" max="7182" width="8.453125" style="58" bestFit="1" customWidth="1"/>
    <col min="7183" max="7183" width="8.6328125" style="58" customWidth="1"/>
    <col min="7184" max="7184" width="14.36328125" style="58" bestFit="1" customWidth="1"/>
    <col min="7185" max="7185" width="13.453125" style="58" customWidth="1"/>
    <col min="7186" max="7186" width="6" style="58" customWidth="1"/>
    <col min="7187" max="7187" width="17.26953125" style="58" customWidth="1"/>
    <col min="7188" max="7188" width="11" style="58" bestFit="1" customWidth="1"/>
    <col min="7189" max="7190" width="8.26953125" style="58" bestFit="1" customWidth="1"/>
    <col min="7191" max="7424" width="8.7265625" style="58"/>
    <col min="7425" max="7425" width="15.90625" style="58" customWidth="1"/>
    <col min="7426" max="7426" width="3.90625" style="58" bestFit="1" customWidth="1"/>
    <col min="7427" max="7427" width="38.26953125" style="58" customWidth="1"/>
    <col min="7428" max="7428" width="13.90625" style="58" bestFit="1" customWidth="1"/>
    <col min="7429" max="7429" width="16.26953125" style="58" customWidth="1"/>
    <col min="7430" max="7430" width="13.08984375" style="58" customWidth="1"/>
    <col min="7431" max="7431" width="7.36328125" style="58" customWidth="1"/>
    <col min="7432" max="7432" width="12.08984375" style="58" bestFit="1" customWidth="1"/>
    <col min="7433" max="7433" width="10.453125" style="58" bestFit="1" customWidth="1"/>
    <col min="7434" max="7434" width="7" style="58" bestFit="1" customWidth="1"/>
    <col min="7435" max="7435" width="5.90625" style="58" bestFit="1" customWidth="1"/>
    <col min="7436" max="7436" width="8.7265625" style="58" bestFit="1" customWidth="1"/>
    <col min="7437" max="7438" width="8.453125" style="58" bestFit="1" customWidth="1"/>
    <col min="7439" max="7439" width="8.6328125" style="58" customWidth="1"/>
    <col min="7440" max="7440" width="14.36328125" style="58" bestFit="1" customWidth="1"/>
    <col min="7441" max="7441" width="13.453125" style="58" customWidth="1"/>
    <col min="7442" max="7442" width="6" style="58" customWidth="1"/>
    <col min="7443" max="7443" width="17.26953125" style="58" customWidth="1"/>
    <col min="7444" max="7444" width="11" style="58" bestFit="1" customWidth="1"/>
    <col min="7445" max="7446" width="8.26953125" style="58" bestFit="1" customWidth="1"/>
    <col min="7447" max="7680" width="8.7265625" style="58"/>
    <col min="7681" max="7681" width="15.90625" style="58" customWidth="1"/>
    <col min="7682" max="7682" width="3.90625" style="58" bestFit="1" customWidth="1"/>
    <col min="7683" max="7683" width="38.26953125" style="58" customWidth="1"/>
    <col min="7684" max="7684" width="13.90625" style="58" bestFit="1" customWidth="1"/>
    <col min="7685" max="7685" width="16.26953125" style="58" customWidth="1"/>
    <col min="7686" max="7686" width="13.08984375" style="58" customWidth="1"/>
    <col min="7687" max="7687" width="7.36328125" style="58" customWidth="1"/>
    <col min="7688" max="7688" width="12.08984375" style="58" bestFit="1" customWidth="1"/>
    <col min="7689" max="7689" width="10.453125" style="58" bestFit="1" customWidth="1"/>
    <col min="7690" max="7690" width="7" style="58" bestFit="1" customWidth="1"/>
    <col min="7691" max="7691" width="5.90625" style="58" bestFit="1" customWidth="1"/>
    <col min="7692" max="7692" width="8.7265625" style="58" bestFit="1" customWidth="1"/>
    <col min="7693" max="7694" width="8.453125" style="58" bestFit="1" customWidth="1"/>
    <col min="7695" max="7695" width="8.6328125" style="58" customWidth="1"/>
    <col min="7696" max="7696" width="14.36328125" style="58" bestFit="1" customWidth="1"/>
    <col min="7697" max="7697" width="13.453125" style="58" customWidth="1"/>
    <col min="7698" max="7698" width="6" style="58" customWidth="1"/>
    <col min="7699" max="7699" width="17.26953125" style="58" customWidth="1"/>
    <col min="7700" max="7700" width="11" style="58" bestFit="1" customWidth="1"/>
    <col min="7701" max="7702" width="8.26953125" style="58" bestFit="1" customWidth="1"/>
    <col min="7703" max="7936" width="8.7265625" style="58"/>
    <col min="7937" max="7937" width="15.90625" style="58" customWidth="1"/>
    <col min="7938" max="7938" width="3.90625" style="58" bestFit="1" customWidth="1"/>
    <col min="7939" max="7939" width="38.26953125" style="58" customWidth="1"/>
    <col min="7940" max="7940" width="13.90625" style="58" bestFit="1" customWidth="1"/>
    <col min="7941" max="7941" width="16.26953125" style="58" customWidth="1"/>
    <col min="7942" max="7942" width="13.08984375" style="58" customWidth="1"/>
    <col min="7943" max="7943" width="7.36328125" style="58" customWidth="1"/>
    <col min="7944" max="7944" width="12.08984375" style="58" bestFit="1" customWidth="1"/>
    <col min="7945" max="7945" width="10.453125" style="58" bestFit="1" customWidth="1"/>
    <col min="7946" max="7946" width="7" style="58" bestFit="1" customWidth="1"/>
    <col min="7947" max="7947" width="5.90625" style="58" bestFit="1" customWidth="1"/>
    <col min="7948" max="7948" width="8.7265625" style="58" bestFit="1" customWidth="1"/>
    <col min="7949" max="7950" width="8.453125" style="58" bestFit="1" customWidth="1"/>
    <col min="7951" max="7951" width="8.6328125" style="58" customWidth="1"/>
    <col min="7952" max="7952" width="14.36328125" style="58" bestFit="1" customWidth="1"/>
    <col min="7953" max="7953" width="13.453125" style="58" customWidth="1"/>
    <col min="7954" max="7954" width="6" style="58" customWidth="1"/>
    <col min="7955" max="7955" width="17.26953125" style="58" customWidth="1"/>
    <col min="7956" max="7956" width="11" style="58" bestFit="1" customWidth="1"/>
    <col min="7957" max="7958" width="8.26953125" style="58" bestFit="1" customWidth="1"/>
    <col min="7959" max="8192" width="8.7265625" style="58"/>
    <col min="8193" max="8193" width="15.90625" style="58" customWidth="1"/>
    <col min="8194" max="8194" width="3.90625" style="58" bestFit="1" customWidth="1"/>
    <col min="8195" max="8195" width="38.26953125" style="58" customWidth="1"/>
    <col min="8196" max="8196" width="13.90625" style="58" bestFit="1" customWidth="1"/>
    <col min="8197" max="8197" width="16.26953125" style="58" customWidth="1"/>
    <col min="8198" max="8198" width="13.08984375" style="58" customWidth="1"/>
    <col min="8199" max="8199" width="7.36328125" style="58" customWidth="1"/>
    <col min="8200" max="8200" width="12.08984375" style="58" bestFit="1" customWidth="1"/>
    <col min="8201" max="8201" width="10.453125" style="58" bestFit="1" customWidth="1"/>
    <col min="8202" max="8202" width="7" style="58" bestFit="1" customWidth="1"/>
    <col min="8203" max="8203" width="5.90625" style="58" bestFit="1" customWidth="1"/>
    <col min="8204" max="8204" width="8.7265625" style="58" bestFit="1" customWidth="1"/>
    <col min="8205" max="8206" width="8.453125" style="58" bestFit="1" customWidth="1"/>
    <col min="8207" max="8207" width="8.6328125" style="58" customWidth="1"/>
    <col min="8208" max="8208" width="14.36328125" style="58" bestFit="1" customWidth="1"/>
    <col min="8209" max="8209" width="13.453125" style="58" customWidth="1"/>
    <col min="8210" max="8210" width="6" style="58" customWidth="1"/>
    <col min="8211" max="8211" width="17.26953125" style="58" customWidth="1"/>
    <col min="8212" max="8212" width="11" style="58" bestFit="1" customWidth="1"/>
    <col min="8213" max="8214" width="8.26953125" style="58" bestFit="1" customWidth="1"/>
    <col min="8215" max="8448" width="8.7265625" style="58"/>
    <col min="8449" max="8449" width="15.90625" style="58" customWidth="1"/>
    <col min="8450" max="8450" width="3.90625" style="58" bestFit="1" customWidth="1"/>
    <col min="8451" max="8451" width="38.26953125" style="58" customWidth="1"/>
    <col min="8452" max="8452" width="13.90625" style="58" bestFit="1" customWidth="1"/>
    <col min="8453" max="8453" width="16.26953125" style="58" customWidth="1"/>
    <col min="8454" max="8454" width="13.08984375" style="58" customWidth="1"/>
    <col min="8455" max="8455" width="7.36328125" style="58" customWidth="1"/>
    <col min="8456" max="8456" width="12.08984375" style="58" bestFit="1" customWidth="1"/>
    <col min="8457" max="8457" width="10.453125" style="58" bestFit="1" customWidth="1"/>
    <col min="8458" max="8458" width="7" style="58" bestFit="1" customWidth="1"/>
    <col min="8459" max="8459" width="5.90625" style="58" bestFit="1" customWidth="1"/>
    <col min="8460" max="8460" width="8.7265625" style="58" bestFit="1" customWidth="1"/>
    <col min="8461" max="8462" width="8.453125" style="58" bestFit="1" customWidth="1"/>
    <col min="8463" max="8463" width="8.6328125" style="58" customWidth="1"/>
    <col min="8464" max="8464" width="14.36328125" style="58" bestFit="1" customWidth="1"/>
    <col min="8465" max="8465" width="13.453125" style="58" customWidth="1"/>
    <col min="8466" max="8466" width="6" style="58" customWidth="1"/>
    <col min="8467" max="8467" width="17.26953125" style="58" customWidth="1"/>
    <col min="8468" max="8468" width="11" style="58" bestFit="1" customWidth="1"/>
    <col min="8469" max="8470" width="8.26953125" style="58" bestFit="1" customWidth="1"/>
    <col min="8471" max="8704" width="8.7265625" style="58"/>
    <col min="8705" max="8705" width="15.90625" style="58" customWidth="1"/>
    <col min="8706" max="8706" width="3.90625" style="58" bestFit="1" customWidth="1"/>
    <col min="8707" max="8707" width="38.26953125" style="58" customWidth="1"/>
    <col min="8708" max="8708" width="13.90625" style="58" bestFit="1" customWidth="1"/>
    <col min="8709" max="8709" width="16.26953125" style="58" customWidth="1"/>
    <col min="8710" max="8710" width="13.08984375" style="58" customWidth="1"/>
    <col min="8711" max="8711" width="7.36328125" style="58" customWidth="1"/>
    <col min="8712" max="8712" width="12.08984375" style="58" bestFit="1" customWidth="1"/>
    <col min="8713" max="8713" width="10.453125" style="58" bestFit="1" customWidth="1"/>
    <col min="8714" max="8714" width="7" style="58" bestFit="1" customWidth="1"/>
    <col min="8715" max="8715" width="5.90625" style="58" bestFit="1" customWidth="1"/>
    <col min="8716" max="8716" width="8.7265625" style="58" bestFit="1" customWidth="1"/>
    <col min="8717" max="8718" width="8.453125" style="58" bestFit="1" customWidth="1"/>
    <col min="8719" max="8719" width="8.6328125" style="58" customWidth="1"/>
    <col min="8720" max="8720" width="14.36328125" style="58" bestFit="1" customWidth="1"/>
    <col min="8721" max="8721" width="13.453125" style="58" customWidth="1"/>
    <col min="8722" max="8722" width="6" style="58" customWidth="1"/>
    <col min="8723" max="8723" width="17.26953125" style="58" customWidth="1"/>
    <col min="8724" max="8724" width="11" style="58" bestFit="1" customWidth="1"/>
    <col min="8725" max="8726" width="8.26953125" style="58" bestFit="1" customWidth="1"/>
    <col min="8727" max="8960" width="8.7265625" style="58"/>
    <col min="8961" max="8961" width="15.90625" style="58" customWidth="1"/>
    <col min="8962" max="8962" width="3.90625" style="58" bestFit="1" customWidth="1"/>
    <col min="8963" max="8963" width="38.26953125" style="58" customWidth="1"/>
    <col min="8964" max="8964" width="13.90625" style="58" bestFit="1" customWidth="1"/>
    <col min="8965" max="8965" width="16.26953125" style="58" customWidth="1"/>
    <col min="8966" max="8966" width="13.08984375" style="58" customWidth="1"/>
    <col min="8967" max="8967" width="7.36328125" style="58" customWidth="1"/>
    <col min="8968" max="8968" width="12.08984375" style="58" bestFit="1" customWidth="1"/>
    <col min="8969" max="8969" width="10.453125" style="58" bestFit="1" customWidth="1"/>
    <col min="8970" max="8970" width="7" style="58" bestFit="1" customWidth="1"/>
    <col min="8971" max="8971" width="5.90625" style="58" bestFit="1" customWidth="1"/>
    <col min="8972" max="8972" width="8.7265625" style="58" bestFit="1" customWidth="1"/>
    <col min="8973" max="8974" width="8.453125" style="58" bestFit="1" customWidth="1"/>
    <col min="8975" max="8975" width="8.6328125" style="58" customWidth="1"/>
    <col min="8976" max="8976" width="14.36328125" style="58" bestFit="1" customWidth="1"/>
    <col min="8977" max="8977" width="13.453125" style="58" customWidth="1"/>
    <col min="8978" max="8978" width="6" style="58" customWidth="1"/>
    <col min="8979" max="8979" width="17.26953125" style="58" customWidth="1"/>
    <col min="8980" max="8980" width="11" style="58" bestFit="1" customWidth="1"/>
    <col min="8981" max="8982" width="8.26953125" style="58" bestFit="1" customWidth="1"/>
    <col min="8983" max="9216" width="8.7265625" style="58"/>
    <col min="9217" max="9217" width="15.90625" style="58" customWidth="1"/>
    <col min="9218" max="9218" width="3.90625" style="58" bestFit="1" customWidth="1"/>
    <col min="9219" max="9219" width="38.26953125" style="58" customWidth="1"/>
    <col min="9220" max="9220" width="13.90625" style="58" bestFit="1" customWidth="1"/>
    <col min="9221" max="9221" width="16.26953125" style="58" customWidth="1"/>
    <col min="9222" max="9222" width="13.08984375" style="58" customWidth="1"/>
    <col min="9223" max="9223" width="7.36328125" style="58" customWidth="1"/>
    <col min="9224" max="9224" width="12.08984375" style="58" bestFit="1" customWidth="1"/>
    <col min="9225" max="9225" width="10.453125" style="58" bestFit="1" customWidth="1"/>
    <col min="9226" max="9226" width="7" style="58" bestFit="1" customWidth="1"/>
    <col min="9227" max="9227" width="5.90625" style="58" bestFit="1" customWidth="1"/>
    <col min="9228" max="9228" width="8.7265625" style="58" bestFit="1" customWidth="1"/>
    <col min="9229" max="9230" width="8.453125" style="58" bestFit="1" customWidth="1"/>
    <col min="9231" max="9231" width="8.6328125" style="58" customWidth="1"/>
    <col min="9232" max="9232" width="14.36328125" style="58" bestFit="1" customWidth="1"/>
    <col min="9233" max="9233" width="13.453125" style="58" customWidth="1"/>
    <col min="9234" max="9234" width="6" style="58" customWidth="1"/>
    <col min="9235" max="9235" width="17.26953125" style="58" customWidth="1"/>
    <col min="9236" max="9236" width="11" style="58" bestFit="1" customWidth="1"/>
    <col min="9237" max="9238" width="8.26953125" style="58" bestFit="1" customWidth="1"/>
    <col min="9239" max="9472" width="8.7265625" style="58"/>
    <col min="9473" max="9473" width="15.90625" style="58" customWidth="1"/>
    <col min="9474" max="9474" width="3.90625" style="58" bestFit="1" customWidth="1"/>
    <col min="9475" max="9475" width="38.26953125" style="58" customWidth="1"/>
    <col min="9476" max="9476" width="13.90625" style="58" bestFit="1" customWidth="1"/>
    <col min="9477" max="9477" width="16.26953125" style="58" customWidth="1"/>
    <col min="9478" max="9478" width="13.08984375" style="58" customWidth="1"/>
    <col min="9479" max="9479" width="7.36328125" style="58" customWidth="1"/>
    <col min="9480" max="9480" width="12.08984375" style="58" bestFit="1" customWidth="1"/>
    <col min="9481" max="9481" width="10.453125" style="58" bestFit="1" customWidth="1"/>
    <col min="9482" max="9482" width="7" style="58" bestFit="1" customWidth="1"/>
    <col min="9483" max="9483" width="5.90625" style="58" bestFit="1" customWidth="1"/>
    <col min="9484" max="9484" width="8.7265625" style="58" bestFit="1" customWidth="1"/>
    <col min="9485" max="9486" width="8.453125" style="58" bestFit="1" customWidth="1"/>
    <col min="9487" max="9487" width="8.6328125" style="58" customWidth="1"/>
    <col min="9488" max="9488" width="14.36328125" style="58" bestFit="1" customWidth="1"/>
    <col min="9489" max="9489" width="13.453125" style="58" customWidth="1"/>
    <col min="9490" max="9490" width="6" style="58" customWidth="1"/>
    <col min="9491" max="9491" width="17.26953125" style="58" customWidth="1"/>
    <col min="9492" max="9492" width="11" style="58" bestFit="1" customWidth="1"/>
    <col min="9493" max="9494" width="8.26953125" style="58" bestFit="1" customWidth="1"/>
    <col min="9495" max="9728" width="8.7265625" style="58"/>
    <col min="9729" max="9729" width="15.90625" style="58" customWidth="1"/>
    <col min="9730" max="9730" width="3.90625" style="58" bestFit="1" customWidth="1"/>
    <col min="9731" max="9731" width="38.26953125" style="58" customWidth="1"/>
    <col min="9732" max="9732" width="13.90625" style="58" bestFit="1" customWidth="1"/>
    <col min="9733" max="9733" width="16.26953125" style="58" customWidth="1"/>
    <col min="9734" max="9734" width="13.08984375" style="58" customWidth="1"/>
    <col min="9735" max="9735" width="7.36328125" style="58" customWidth="1"/>
    <col min="9736" max="9736" width="12.08984375" style="58" bestFit="1" customWidth="1"/>
    <col min="9737" max="9737" width="10.453125" style="58" bestFit="1" customWidth="1"/>
    <col min="9738" max="9738" width="7" style="58" bestFit="1" customWidth="1"/>
    <col min="9739" max="9739" width="5.90625" style="58" bestFit="1" customWidth="1"/>
    <col min="9740" max="9740" width="8.7265625" style="58" bestFit="1" customWidth="1"/>
    <col min="9741" max="9742" width="8.453125" style="58" bestFit="1" customWidth="1"/>
    <col min="9743" max="9743" width="8.6328125" style="58" customWidth="1"/>
    <col min="9744" max="9744" width="14.36328125" style="58" bestFit="1" customWidth="1"/>
    <col min="9745" max="9745" width="13.453125" style="58" customWidth="1"/>
    <col min="9746" max="9746" width="6" style="58" customWidth="1"/>
    <col min="9747" max="9747" width="17.26953125" style="58" customWidth="1"/>
    <col min="9748" max="9748" width="11" style="58" bestFit="1" customWidth="1"/>
    <col min="9749" max="9750" width="8.26953125" style="58" bestFit="1" customWidth="1"/>
    <col min="9751" max="9984" width="8.7265625" style="58"/>
    <col min="9985" max="9985" width="15.90625" style="58" customWidth="1"/>
    <col min="9986" max="9986" width="3.90625" style="58" bestFit="1" customWidth="1"/>
    <col min="9987" max="9987" width="38.26953125" style="58" customWidth="1"/>
    <col min="9988" max="9988" width="13.90625" style="58" bestFit="1" customWidth="1"/>
    <col min="9989" max="9989" width="16.26953125" style="58" customWidth="1"/>
    <col min="9990" max="9990" width="13.08984375" style="58" customWidth="1"/>
    <col min="9991" max="9991" width="7.36328125" style="58" customWidth="1"/>
    <col min="9992" max="9992" width="12.08984375" style="58" bestFit="1" customWidth="1"/>
    <col min="9993" max="9993" width="10.453125" style="58" bestFit="1" customWidth="1"/>
    <col min="9994" max="9994" width="7" style="58" bestFit="1" customWidth="1"/>
    <col min="9995" max="9995" width="5.90625" style="58" bestFit="1" customWidth="1"/>
    <col min="9996" max="9996" width="8.7265625" style="58" bestFit="1" customWidth="1"/>
    <col min="9997" max="9998" width="8.453125" style="58" bestFit="1" customWidth="1"/>
    <col min="9999" max="9999" width="8.6328125" style="58" customWidth="1"/>
    <col min="10000" max="10000" width="14.36328125" style="58" bestFit="1" customWidth="1"/>
    <col min="10001" max="10001" width="13.453125" style="58" customWidth="1"/>
    <col min="10002" max="10002" width="6" style="58" customWidth="1"/>
    <col min="10003" max="10003" width="17.26953125" style="58" customWidth="1"/>
    <col min="10004" max="10004" width="11" style="58" bestFit="1" customWidth="1"/>
    <col min="10005" max="10006" width="8.26953125" style="58" bestFit="1" customWidth="1"/>
    <col min="10007" max="10240" width="8.7265625" style="58"/>
    <col min="10241" max="10241" width="15.90625" style="58" customWidth="1"/>
    <col min="10242" max="10242" width="3.90625" style="58" bestFit="1" customWidth="1"/>
    <col min="10243" max="10243" width="38.26953125" style="58" customWidth="1"/>
    <col min="10244" max="10244" width="13.90625" style="58" bestFit="1" customWidth="1"/>
    <col min="10245" max="10245" width="16.26953125" style="58" customWidth="1"/>
    <col min="10246" max="10246" width="13.08984375" style="58" customWidth="1"/>
    <col min="10247" max="10247" width="7.36328125" style="58" customWidth="1"/>
    <col min="10248" max="10248" width="12.08984375" style="58" bestFit="1" customWidth="1"/>
    <col min="10249" max="10249" width="10.453125" style="58" bestFit="1" customWidth="1"/>
    <col min="10250" max="10250" width="7" style="58" bestFit="1" customWidth="1"/>
    <col min="10251" max="10251" width="5.90625" style="58" bestFit="1" customWidth="1"/>
    <col min="10252" max="10252" width="8.7265625" style="58" bestFit="1" customWidth="1"/>
    <col min="10253" max="10254" width="8.453125" style="58" bestFit="1" customWidth="1"/>
    <col min="10255" max="10255" width="8.6328125" style="58" customWidth="1"/>
    <col min="10256" max="10256" width="14.36328125" style="58" bestFit="1" customWidth="1"/>
    <col min="10257" max="10257" width="13.453125" style="58" customWidth="1"/>
    <col min="10258" max="10258" width="6" style="58" customWidth="1"/>
    <col min="10259" max="10259" width="17.26953125" style="58" customWidth="1"/>
    <col min="10260" max="10260" width="11" style="58" bestFit="1" customWidth="1"/>
    <col min="10261" max="10262" width="8.26953125" style="58" bestFit="1" customWidth="1"/>
    <col min="10263" max="10496" width="8.7265625" style="58"/>
    <col min="10497" max="10497" width="15.90625" style="58" customWidth="1"/>
    <col min="10498" max="10498" width="3.90625" style="58" bestFit="1" customWidth="1"/>
    <col min="10499" max="10499" width="38.26953125" style="58" customWidth="1"/>
    <col min="10500" max="10500" width="13.90625" style="58" bestFit="1" customWidth="1"/>
    <col min="10501" max="10501" width="16.26953125" style="58" customWidth="1"/>
    <col min="10502" max="10502" width="13.08984375" style="58" customWidth="1"/>
    <col min="10503" max="10503" width="7.36328125" style="58" customWidth="1"/>
    <col min="10504" max="10504" width="12.08984375" style="58" bestFit="1" customWidth="1"/>
    <col min="10505" max="10505" width="10.453125" style="58" bestFit="1" customWidth="1"/>
    <col min="10506" max="10506" width="7" style="58" bestFit="1" customWidth="1"/>
    <col min="10507" max="10507" width="5.90625" style="58" bestFit="1" customWidth="1"/>
    <col min="10508" max="10508" width="8.7265625" style="58" bestFit="1" customWidth="1"/>
    <col min="10509" max="10510" width="8.453125" style="58" bestFit="1" customWidth="1"/>
    <col min="10511" max="10511" width="8.6328125" style="58" customWidth="1"/>
    <col min="10512" max="10512" width="14.36328125" style="58" bestFit="1" customWidth="1"/>
    <col min="10513" max="10513" width="13.453125" style="58" customWidth="1"/>
    <col min="10514" max="10514" width="6" style="58" customWidth="1"/>
    <col min="10515" max="10515" width="17.26953125" style="58" customWidth="1"/>
    <col min="10516" max="10516" width="11" style="58" bestFit="1" customWidth="1"/>
    <col min="10517" max="10518" width="8.26953125" style="58" bestFit="1" customWidth="1"/>
    <col min="10519" max="10752" width="8.7265625" style="58"/>
    <col min="10753" max="10753" width="15.90625" style="58" customWidth="1"/>
    <col min="10754" max="10754" width="3.90625" style="58" bestFit="1" customWidth="1"/>
    <col min="10755" max="10755" width="38.26953125" style="58" customWidth="1"/>
    <col min="10756" max="10756" width="13.90625" style="58" bestFit="1" customWidth="1"/>
    <col min="10757" max="10757" width="16.26953125" style="58" customWidth="1"/>
    <col min="10758" max="10758" width="13.08984375" style="58" customWidth="1"/>
    <col min="10759" max="10759" width="7.36328125" style="58" customWidth="1"/>
    <col min="10760" max="10760" width="12.08984375" style="58" bestFit="1" customWidth="1"/>
    <col min="10761" max="10761" width="10.453125" style="58" bestFit="1" customWidth="1"/>
    <col min="10762" max="10762" width="7" style="58" bestFit="1" customWidth="1"/>
    <col min="10763" max="10763" width="5.90625" style="58" bestFit="1" customWidth="1"/>
    <col min="10764" max="10764" width="8.7265625" style="58" bestFit="1" customWidth="1"/>
    <col min="10765" max="10766" width="8.453125" style="58" bestFit="1" customWidth="1"/>
    <col min="10767" max="10767" width="8.6328125" style="58" customWidth="1"/>
    <col min="10768" max="10768" width="14.36328125" style="58" bestFit="1" customWidth="1"/>
    <col min="10769" max="10769" width="13.453125" style="58" customWidth="1"/>
    <col min="10770" max="10770" width="6" style="58" customWidth="1"/>
    <col min="10771" max="10771" width="17.26953125" style="58" customWidth="1"/>
    <col min="10772" max="10772" width="11" style="58" bestFit="1" customWidth="1"/>
    <col min="10773" max="10774" width="8.26953125" style="58" bestFit="1" customWidth="1"/>
    <col min="10775" max="11008" width="8.7265625" style="58"/>
    <col min="11009" max="11009" width="15.90625" style="58" customWidth="1"/>
    <col min="11010" max="11010" width="3.90625" style="58" bestFit="1" customWidth="1"/>
    <col min="11011" max="11011" width="38.26953125" style="58" customWidth="1"/>
    <col min="11012" max="11012" width="13.90625" style="58" bestFit="1" customWidth="1"/>
    <col min="11013" max="11013" width="16.26953125" style="58" customWidth="1"/>
    <col min="11014" max="11014" width="13.08984375" style="58" customWidth="1"/>
    <col min="11015" max="11015" width="7.36328125" style="58" customWidth="1"/>
    <col min="11016" max="11016" width="12.08984375" style="58" bestFit="1" customWidth="1"/>
    <col min="11017" max="11017" width="10.453125" style="58" bestFit="1" customWidth="1"/>
    <col min="11018" max="11018" width="7" style="58" bestFit="1" customWidth="1"/>
    <col min="11019" max="11019" width="5.90625" style="58" bestFit="1" customWidth="1"/>
    <col min="11020" max="11020" width="8.7265625" style="58" bestFit="1" customWidth="1"/>
    <col min="11021" max="11022" width="8.453125" style="58" bestFit="1" customWidth="1"/>
    <col min="11023" max="11023" width="8.6328125" style="58" customWidth="1"/>
    <col min="11024" max="11024" width="14.36328125" style="58" bestFit="1" customWidth="1"/>
    <col min="11025" max="11025" width="13.453125" style="58" customWidth="1"/>
    <col min="11026" max="11026" width="6" style="58" customWidth="1"/>
    <col min="11027" max="11027" width="17.26953125" style="58" customWidth="1"/>
    <col min="11028" max="11028" width="11" style="58" bestFit="1" customWidth="1"/>
    <col min="11029" max="11030" width="8.26953125" style="58" bestFit="1" customWidth="1"/>
    <col min="11031" max="11264" width="8.7265625" style="58"/>
    <col min="11265" max="11265" width="15.90625" style="58" customWidth="1"/>
    <col min="11266" max="11266" width="3.90625" style="58" bestFit="1" customWidth="1"/>
    <col min="11267" max="11267" width="38.26953125" style="58" customWidth="1"/>
    <col min="11268" max="11268" width="13.90625" style="58" bestFit="1" customWidth="1"/>
    <col min="11269" max="11269" width="16.26953125" style="58" customWidth="1"/>
    <col min="11270" max="11270" width="13.08984375" style="58" customWidth="1"/>
    <col min="11271" max="11271" width="7.36328125" style="58" customWidth="1"/>
    <col min="11272" max="11272" width="12.08984375" style="58" bestFit="1" customWidth="1"/>
    <col min="11273" max="11273" width="10.453125" style="58" bestFit="1" customWidth="1"/>
    <col min="11274" max="11274" width="7" style="58" bestFit="1" customWidth="1"/>
    <col min="11275" max="11275" width="5.90625" style="58" bestFit="1" customWidth="1"/>
    <col min="11276" max="11276" width="8.7265625" style="58" bestFit="1" customWidth="1"/>
    <col min="11277" max="11278" width="8.453125" style="58" bestFit="1" customWidth="1"/>
    <col min="11279" max="11279" width="8.6328125" style="58" customWidth="1"/>
    <col min="11280" max="11280" width="14.36328125" style="58" bestFit="1" customWidth="1"/>
    <col min="11281" max="11281" width="13.453125" style="58" customWidth="1"/>
    <col min="11282" max="11282" width="6" style="58" customWidth="1"/>
    <col min="11283" max="11283" width="17.26953125" style="58" customWidth="1"/>
    <col min="11284" max="11284" width="11" style="58" bestFit="1" customWidth="1"/>
    <col min="11285" max="11286" width="8.26953125" style="58" bestFit="1" customWidth="1"/>
    <col min="11287" max="11520" width="8.7265625" style="58"/>
    <col min="11521" max="11521" width="15.90625" style="58" customWidth="1"/>
    <col min="11522" max="11522" width="3.90625" style="58" bestFit="1" customWidth="1"/>
    <col min="11523" max="11523" width="38.26953125" style="58" customWidth="1"/>
    <col min="11524" max="11524" width="13.90625" style="58" bestFit="1" customWidth="1"/>
    <col min="11525" max="11525" width="16.26953125" style="58" customWidth="1"/>
    <col min="11526" max="11526" width="13.08984375" style="58" customWidth="1"/>
    <col min="11527" max="11527" width="7.36328125" style="58" customWidth="1"/>
    <col min="11528" max="11528" width="12.08984375" style="58" bestFit="1" customWidth="1"/>
    <col min="11529" max="11529" width="10.453125" style="58" bestFit="1" customWidth="1"/>
    <col min="11530" max="11530" width="7" style="58" bestFit="1" customWidth="1"/>
    <col min="11531" max="11531" width="5.90625" style="58" bestFit="1" customWidth="1"/>
    <col min="11532" max="11532" width="8.7265625" style="58" bestFit="1" customWidth="1"/>
    <col min="11533" max="11534" width="8.453125" style="58" bestFit="1" customWidth="1"/>
    <col min="11535" max="11535" width="8.6328125" style="58" customWidth="1"/>
    <col min="11536" max="11536" width="14.36328125" style="58" bestFit="1" customWidth="1"/>
    <col min="11537" max="11537" width="13.453125" style="58" customWidth="1"/>
    <col min="11538" max="11538" width="6" style="58" customWidth="1"/>
    <col min="11539" max="11539" width="17.26953125" style="58" customWidth="1"/>
    <col min="11540" max="11540" width="11" style="58" bestFit="1" customWidth="1"/>
    <col min="11541" max="11542" width="8.26953125" style="58" bestFit="1" customWidth="1"/>
    <col min="11543" max="11776" width="8.7265625" style="58"/>
    <col min="11777" max="11777" width="15.90625" style="58" customWidth="1"/>
    <col min="11778" max="11778" width="3.90625" style="58" bestFit="1" customWidth="1"/>
    <col min="11779" max="11779" width="38.26953125" style="58" customWidth="1"/>
    <col min="11780" max="11780" width="13.90625" style="58" bestFit="1" customWidth="1"/>
    <col min="11781" max="11781" width="16.26953125" style="58" customWidth="1"/>
    <col min="11782" max="11782" width="13.08984375" style="58" customWidth="1"/>
    <col min="11783" max="11783" width="7.36328125" style="58" customWidth="1"/>
    <col min="11784" max="11784" width="12.08984375" style="58" bestFit="1" customWidth="1"/>
    <col min="11785" max="11785" width="10.453125" style="58" bestFit="1" customWidth="1"/>
    <col min="11786" max="11786" width="7" style="58" bestFit="1" customWidth="1"/>
    <col min="11787" max="11787" width="5.90625" style="58" bestFit="1" customWidth="1"/>
    <col min="11788" max="11788" width="8.7265625" style="58" bestFit="1" customWidth="1"/>
    <col min="11789" max="11790" width="8.453125" style="58" bestFit="1" customWidth="1"/>
    <col min="11791" max="11791" width="8.6328125" style="58" customWidth="1"/>
    <col min="11792" max="11792" width="14.36328125" style="58" bestFit="1" customWidth="1"/>
    <col min="11793" max="11793" width="13.453125" style="58" customWidth="1"/>
    <col min="11794" max="11794" width="6" style="58" customWidth="1"/>
    <col min="11795" max="11795" width="17.26953125" style="58" customWidth="1"/>
    <col min="11796" max="11796" width="11" style="58" bestFit="1" customWidth="1"/>
    <col min="11797" max="11798" width="8.26953125" style="58" bestFit="1" customWidth="1"/>
    <col min="11799" max="12032" width="8.7265625" style="58"/>
    <col min="12033" max="12033" width="15.90625" style="58" customWidth="1"/>
    <col min="12034" max="12034" width="3.90625" style="58" bestFit="1" customWidth="1"/>
    <col min="12035" max="12035" width="38.26953125" style="58" customWidth="1"/>
    <col min="12036" max="12036" width="13.90625" style="58" bestFit="1" customWidth="1"/>
    <col min="12037" max="12037" width="16.26953125" style="58" customWidth="1"/>
    <col min="12038" max="12038" width="13.08984375" style="58" customWidth="1"/>
    <col min="12039" max="12039" width="7.36328125" style="58" customWidth="1"/>
    <col min="12040" max="12040" width="12.08984375" style="58" bestFit="1" customWidth="1"/>
    <col min="12041" max="12041" width="10.453125" style="58" bestFit="1" customWidth="1"/>
    <col min="12042" max="12042" width="7" style="58" bestFit="1" customWidth="1"/>
    <col min="12043" max="12043" width="5.90625" style="58" bestFit="1" customWidth="1"/>
    <col min="12044" max="12044" width="8.7265625" style="58" bestFit="1" customWidth="1"/>
    <col min="12045" max="12046" width="8.453125" style="58" bestFit="1" customWidth="1"/>
    <col min="12047" max="12047" width="8.6328125" style="58" customWidth="1"/>
    <col min="12048" max="12048" width="14.36328125" style="58" bestFit="1" customWidth="1"/>
    <col min="12049" max="12049" width="13.453125" style="58" customWidth="1"/>
    <col min="12050" max="12050" width="6" style="58" customWidth="1"/>
    <col min="12051" max="12051" width="17.26953125" style="58" customWidth="1"/>
    <col min="12052" max="12052" width="11" style="58" bestFit="1" customWidth="1"/>
    <col min="12053" max="12054" width="8.26953125" style="58" bestFit="1" customWidth="1"/>
    <col min="12055" max="12288" width="8.7265625" style="58"/>
    <col min="12289" max="12289" width="15.90625" style="58" customWidth="1"/>
    <col min="12290" max="12290" width="3.90625" style="58" bestFit="1" customWidth="1"/>
    <col min="12291" max="12291" width="38.26953125" style="58" customWidth="1"/>
    <col min="12292" max="12292" width="13.90625" style="58" bestFit="1" customWidth="1"/>
    <col min="12293" max="12293" width="16.26953125" style="58" customWidth="1"/>
    <col min="12294" max="12294" width="13.08984375" style="58" customWidth="1"/>
    <col min="12295" max="12295" width="7.36328125" style="58" customWidth="1"/>
    <col min="12296" max="12296" width="12.08984375" style="58" bestFit="1" customWidth="1"/>
    <col min="12297" max="12297" width="10.453125" style="58" bestFit="1" customWidth="1"/>
    <col min="12298" max="12298" width="7" style="58" bestFit="1" customWidth="1"/>
    <col min="12299" max="12299" width="5.90625" style="58" bestFit="1" customWidth="1"/>
    <col min="12300" max="12300" width="8.7265625" style="58" bestFit="1" customWidth="1"/>
    <col min="12301" max="12302" width="8.453125" style="58" bestFit="1" customWidth="1"/>
    <col min="12303" max="12303" width="8.6328125" style="58" customWidth="1"/>
    <col min="12304" max="12304" width="14.36328125" style="58" bestFit="1" customWidth="1"/>
    <col min="12305" max="12305" width="13.453125" style="58" customWidth="1"/>
    <col min="12306" max="12306" width="6" style="58" customWidth="1"/>
    <col min="12307" max="12307" width="17.26953125" style="58" customWidth="1"/>
    <col min="12308" max="12308" width="11" style="58" bestFit="1" customWidth="1"/>
    <col min="12309" max="12310" width="8.26953125" style="58" bestFit="1" customWidth="1"/>
    <col min="12311" max="12544" width="8.7265625" style="58"/>
    <col min="12545" max="12545" width="15.90625" style="58" customWidth="1"/>
    <col min="12546" max="12546" width="3.90625" style="58" bestFit="1" customWidth="1"/>
    <col min="12547" max="12547" width="38.26953125" style="58" customWidth="1"/>
    <col min="12548" max="12548" width="13.90625" style="58" bestFit="1" customWidth="1"/>
    <col min="12549" max="12549" width="16.26953125" style="58" customWidth="1"/>
    <col min="12550" max="12550" width="13.08984375" style="58" customWidth="1"/>
    <col min="12551" max="12551" width="7.36328125" style="58" customWidth="1"/>
    <col min="12552" max="12552" width="12.08984375" style="58" bestFit="1" customWidth="1"/>
    <col min="12553" max="12553" width="10.453125" style="58" bestFit="1" customWidth="1"/>
    <col min="12554" max="12554" width="7" style="58" bestFit="1" customWidth="1"/>
    <col min="12555" max="12555" width="5.90625" style="58" bestFit="1" customWidth="1"/>
    <col min="12556" max="12556" width="8.7265625" style="58" bestFit="1" customWidth="1"/>
    <col min="12557" max="12558" width="8.453125" style="58" bestFit="1" customWidth="1"/>
    <col min="12559" max="12559" width="8.6328125" style="58" customWidth="1"/>
    <col min="12560" max="12560" width="14.36328125" style="58" bestFit="1" customWidth="1"/>
    <col min="12561" max="12561" width="13.453125" style="58" customWidth="1"/>
    <col min="12562" max="12562" width="6" style="58" customWidth="1"/>
    <col min="12563" max="12563" width="17.26953125" style="58" customWidth="1"/>
    <col min="12564" max="12564" width="11" style="58" bestFit="1" customWidth="1"/>
    <col min="12565" max="12566" width="8.26953125" style="58" bestFit="1" customWidth="1"/>
    <col min="12567" max="12800" width="8.7265625" style="58"/>
    <col min="12801" max="12801" width="15.90625" style="58" customWidth="1"/>
    <col min="12802" max="12802" width="3.90625" style="58" bestFit="1" customWidth="1"/>
    <col min="12803" max="12803" width="38.26953125" style="58" customWidth="1"/>
    <col min="12804" max="12804" width="13.90625" style="58" bestFit="1" customWidth="1"/>
    <col min="12805" max="12805" width="16.26953125" style="58" customWidth="1"/>
    <col min="12806" max="12806" width="13.08984375" style="58" customWidth="1"/>
    <col min="12807" max="12807" width="7.36328125" style="58" customWidth="1"/>
    <col min="12808" max="12808" width="12.08984375" style="58" bestFit="1" customWidth="1"/>
    <col min="12809" max="12809" width="10.453125" style="58" bestFit="1" customWidth="1"/>
    <col min="12810" max="12810" width="7" style="58" bestFit="1" customWidth="1"/>
    <col min="12811" max="12811" width="5.90625" style="58" bestFit="1" customWidth="1"/>
    <col min="12812" max="12812" width="8.7265625" style="58" bestFit="1" customWidth="1"/>
    <col min="12813" max="12814" width="8.453125" style="58" bestFit="1" customWidth="1"/>
    <col min="12815" max="12815" width="8.6328125" style="58" customWidth="1"/>
    <col min="12816" max="12816" width="14.36328125" style="58" bestFit="1" customWidth="1"/>
    <col min="12817" max="12817" width="13.453125" style="58" customWidth="1"/>
    <col min="12818" max="12818" width="6" style="58" customWidth="1"/>
    <col min="12819" max="12819" width="17.26953125" style="58" customWidth="1"/>
    <col min="12820" max="12820" width="11" style="58" bestFit="1" customWidth="1"/>
    <col min="12821" max="12822" width="8.26953125" style="58" bestFit="1" customWidth="1"/>
    <col min="12823" max="13056" width="8.7265625" style="58"/>
    <col min="13057" max="13057" width="15.90625" style="58" customWidth="1"/>
    <col min="13058" max="13058" width="3.90625" style="58" bestFit="1" customWidth="1"/>
    <col min="13059" max="13059" width="38.26953125" style="58" customWidth="1"/>
    <col min="13060" max="13060" width="13.90625" style="58" bestFit="1" customWidth="1"/>
    <col min="13061" max="13061" width="16.26953125" style="58" customWidth="1"/>
    <col min="13062" max="13062" width="13.08984375" style="58" customWidth="1"/>
    <col min="13063" max="13063" width="7.36328125" style="58" customWidth="1"/>
    <col min="13064" max="13064" width="12.08984375" style="58" bestFit="1" customWidth="1"/>
    <col min="13065" max="13065" width="10.453125" style="58" bestFit="1" customWidth="1"/>
    <col min="13066" max="13066" width="7" style="58" bestFit="1" customWidth="1"/>
    <col min="13067" max="13067" width="5.90625" style="58" bestFit="1" customWidth="1"/>
    <col min="13068" max="13068" width="8.7265625" style="58" bestFit="1" customWidth="1"/>
    <col min="13069" max="13070" width="8.453125" style="58" bestFit="1" customWidth="1"/>
    <col min="13071" max="13071" width="8.6328125" style="58" customWidth="1"/>
    <col min="13072" max="13072" width="14.36328125" style="58" bestFit="1" customWidth="1"/>
    <col min="13073" max="13073" width="13.453125" style="58" customWidth="1"/>
    <col min="13074" max="13074" width="6" style="58" customWidth="1"/>
    <col min="13075" max="13075" width="17.26953125" style="58" customWidth="1"/>
    <col min="13076" max="13076" width="11" style="58" bestFit="1" customWidth="1"/>
    <col min="13077" max="13078" width="8.26953125" style="58" bestFit="1" customWidth="1"/>
    <col min="13079" max="13312" width="8.7265625" style="58"/>
    <col min="13313" max="13313" width="15.90625" style="58" customWidth="1"/>
    <col min="13314" max="13314" width="3.90625" style="58" bestFit="1" customWidth="1"/>
    <col min="13315" max="13315" width="38.26953125" style="58" customWidth="1"/>
    <col min="13316" max="13316" width="13.90625" style="58" bestFit="1" customWidth="1"/>
    <col min="13317" max="13317" width="16.26953125" style="58" customWidth="1"/>
    <col min="13318" max="13318" width="13.08984375" style="58" customWidth="1"/>
    <col min="13319" max="13319" width="7.36328125" style="58" customWidth="1"/>
    <col min="13320" max="13320" width="12.08984375" style="58" bestFit="1" customWidth="1"/>
    <col min="13321" max="13321" width="10.453125" style="58" bestFit="1" customWidth="1"/>
    <col min="13322" max="13322" width="7" style="58" bestFit="1" customWidth="1"/>
    <col min="13323" max="13323" width="5.90625" style="58" bestFit="1" customWidth="1"/>
    <col min="13324" max="13324" width="8.7265625" style="58" bestFit="1" customWidth="1"/>
    <col min="13325" max="13326" width="8.453125" style="58" bestFit="1" customWidth="1"/>
    <col min="13327" max="13327" width="8.6328125" style="58" customWidth="1"/>
    <col min="13328" max="13328" width="14.36328125" style="58" bestFit="1" customWidth="1"/>
    <col min="13329" max="13329" width="13.453125" style="58" customWidth="1"/>
    <col min="13330" max="13330" width="6" style="58" customWidth="1"/>
    <col min="13331" max="13331" width="17.26953125" style="58" customWidth="1"/>
    <col min="13332" max="13332" width="11" style="58" bestFit="1" customWidth="1"/>
    <col min="13333" max="13334" width="8.26953125" style="58" bestFit="1" customWidth="1"/>
    <col min="13335" max="13568" width="8.7265625" style="58"/>
    <col min="13569" max="13569" width="15.90625" style="58" customWidth="1"/>
    <col min="13570" max="13570" width="3.90625" style="58" bestFit="1" customWidth="1"/>
    <col min="13571" max="13571" width="38.26953125" style="58" customWidth="1"/>
    <col min="13572" max="13572" width="13.90625" style="58" bestFit="1" customWidth="1"/>
    <col min="13573" max="13573" width="16.26953125" style="58" customWidth="1"/>
    <col min="13574" max="13574" width="13.08984375" style="58" customWidth="1"/>
    <col min="13575" max="13575" width="7.36328125" style="58" customWidth="1"/>
    <col min="13576" max="13576" width="12.08984375" style="58" bestFit="1" customWidth="1"/>
    <col min="13577" max="13577" width="10.453125" style="58" bestFit="1" customWidth="1"/>
    <col min="13578" max="13578" width="7" style="58" bestFit="1" customWidth="1"/>
    <col min="13579" max="13579" width="5.90625" style="58" bestFit="1" customWidth="1"/>
    <col min="13580" max="13580" width="8.7265625" style="58" bestFit="1" customWidth="1"/>
    <col min="13581" max="13582" width="8.453125" style="58" bestFit="1" customWidth="1"/>
    <col min="13583" max="13583" width="8.6328125" style="58" customWidth="1"/>
    <col min="13584" max="13584" width="14.36328125" style="58" bestFit="1" customWidth="1"/>
    <col min="13585" max="13585" width="13.453125" style="58" customWidth="1"/>
    <col min="13586" max="13586" width="6" style="58" customWidth="1"/>
    <col min="13587" max="13587" width="17.26953125" style="58" customWidth="1"/>
    <col min="13588" max="13588" width="11" style="58" bestFit="1" customWidth="1"/>
    <col min="13589" max="13590" width="8.26953125" style="58" bestFit="1" customWidth="1"/>
    <col min="13591" max="13824" width="8.7265625" style="58"/>
    <col min="13825" max="13825" width="15.90625" style="58" customWidth="1"/>
    <col min="13826" max="13826" width="3.90625" style="58" bestFit="1" customWidth="1"/>
    <col min="13827" max="13827" width="38.26953125" style="58" customWidth="1"/>
    <col min="13828" max="13828" width="13.90625" style="58" bestFit="1" customWidth="1"/>
    <col min="13829" max="13829" width="16.26953125" style="58" customWidth="1"/>
    <col min="13830" max="13830" width="13.08984375" style="58" customWidth="1"/>
    <col min="13831" max="13831" width="7.36328125" style="58" customWidth="1"/>
    <col min="13832" max="13832" width="12.08984375" style="58" bestFit="1" customWidth="1"/>
    <col min="13833" max="13833" width="10.453125" style="58" bestFit="1" customWidth="1"/>
    <col min="13834" max="13834" width="7" style="58" bestFit="1" customWidth="1"/>
    <col min="13835" max="13835" width="5.90625" style="58" bestFit="1" customWidth="1"/>
    <col min="13836" max="13836" width="8.7265625" style="58" bestFit="1" customWidth="1"/>
    <col min="13837" max="13838" width="8.453125" style="58" bestFit="1" customWidth="1"/>
    <col min="13839" max="13839" width="8.6328125" style="58" customWidth="1"/>
    <col min="13840" max="13840" width="14.36328125" style="58" bestFit="1" customWidth="1"/>
    <col min="13841" max="13841" width="13.453125" style="58" customWidth="1"/>
    <col min="13842" max="13842" width="6" style="58" customWidth="1"/>
    <col min="13843" max="13843" width="17.26953125" style="58" customWidth="1"/>
    <col min="13844" max="13844" width="11" style="58" bestFit="1" customWidth="1"/>
    <col min="13845" max="13846" width="8.26953125" style="58" bestFit="1" customWidth="1"/>
    <col min="13847" max="14080" width="8.7265625" style="58"/>
    <col min="14081" max="14081" width="15.90625" style="58" customWidth="1"/>
    <col min="14082" max="14082" width="3.90625" style="58" bestFit="1" customWidth="1"/>
    <col min="14083" max="14083" width="38.26953125" style="58" customWidth="1"/>
    <col min="14084" max="14084" width="13.90625" style="58" bestFit="1" customWidth="1"/>
    <col min="14085" max="14085" width="16.26953125" style="58" customWidth="1"/>
    <col min="14086" max="14086" width="13.08984375" style="58" customWidth="1"/>
    <col min="14087" max="14087" width="7.36328125" style="58" customWidth="1"/>
    <col min="14088" max="14088" width="12.08984375" style="58" bestFit="1" customWidth="1"/>
    <col min="14089" max="14089" width="10.453125" style="58" bestFit="1" customWidth="1"/>
    <col min="14090" max="14090" width="7" style="58" bestFit="1" customWidth="1"/>
    <col min="14091" max="14091" width="5.90625" style="58" bestFit="1" customWidth="1"/>
    <col min="14092" max="14092" width="8.7265625" style="58" bestFit="1" customWidth="1"/>
    <col min="14093" max="14094" width="8.453125" style="58" bestFit="1" customWidth="1"/>
    <col min="14095" max="14095" width="8.6328125" style="58" customWidth="1"/>
    <col min="14096" max="14096" width="14.36328125" style="58" bestFit="1" customWidth="1"/>
    <col min="14097" max="14097" width="13.453125" style="58" customWidth="1"/>
    <col min="14098" max="14098" width="6" style="58" customWidth="1"/>
    <col min="14099" max="14099" width="17.26953125" style="58" customWidth="1"/>
    <col min="14100" max="14100" width="11" style="58" bestFit="1" customWidth="1"/>
    <col min="14101" max="14102" width="8.26953125" style="58" bestFit="1" customWidth="1"/>
    <col min="14103" max="14336" width="8.7265625" style="58"/>
    <col min="14337" max="14337" width="15.90625" style="58" customWidth="1"/>
    <col min="14338" max="14338" width="3.90625" style="58" bestFit="1" customWidth="1"/>
    <col min="14339" max="14339" width="38.26953125" style="58" customWidth="1"/>
    <col min="14340" max="14340" width="13.90625" style="58" bestFit="1" customWidth="1"/>
    <col min="14341" max="14341" width="16.26953125" style="58" customWidth="1"/>
    <col min="14342" max="14342" width="13.08984375" style="58" customWidth="1"/>
    <col min="14343" max="14343" width="7.36328125" style="58" customWidth="1"/>
    <col min="14344" max="14344" width="12.08984375" style="58" bestFit="1" customWidth="1"/>
    <col min="14345" max="14345" width="10.453125" style="58" bestFit="1" customWidth="1"/>
    <col min="14346" max="14346" width="7" style="58" bestFit="1" customWidth="1"/>
    <col min="14347" max="14347" width="5.90625" style="58" bestFit="1" customWidth="1"/>
    <col min="14348" max="14348" width="8.7265625" style="58" bestFit="1" customWidth="1"/>
    <col min="14349" max="14350" width="8.453125" style="58" bestFit="1" customWidth="1"/>
    <col min="14351" max="14351" width="8.6328125" style="58" customWidth="1"/>
    <col min="14352" max="14352" width="14.36328125" style="58" bestFit="1" customWidth="1"/>
    <col min="14353" max="14353" width="13.453125" style="58" customWidth="1"/>
    <col min="14354" max="14354" width="6" style="58" customWidth="1"/>
    <col min="14355" max="14355" width="17.26953125" style="58" customWidth="1"/>
    <col min="14356" max="14356" width="11" style="58" bestFit="1" customWidth="1"/>
    <col min="14357" max="14358" width="8.26953125" style="58" bestFit="1" customWidth="1"/>
    <col min="14359" max="14592" width="8.7265625" style="58"/>
    <col min="14593" max="14593" width="15.90625" style="58" customWidth="1"/>
    <col min="14594" max="14594" width="3.90625" style="58" bestFit="1" customWidth="1"/>
    <col min="14595" max="14595" width="38.26953125" style="58" customWidth="1"/>
    <col min="14596" max="14596" width="13.90625" style="58" bestFit="1" customWidth="1"/>
    <col min="14597" max="14597" width="16.26953125" style="58" customWidth="1"/>
    <col min="14598" max="14598" width="13.08984375" style="58" customWidth="1"/>
    <col min="14599" max="14599" width="7.36328125" style="58" customWidth="1"/>
    <col min="14600" max="14600" width="12.08984375" style="58" bestFit="1" customWidth="1"/>
    <col min="14601" max="14601" width="10.453125" style="58" bestFit="1" customWidth="1"/>
    <col min="14602" max="14602" width="7" style="58" bestFit="1" customWidth="1"/>
    <col min="14603" max="14603" width="5.90625" style="58" bestFit="1" customWidth="1"/>
    <col min="14604" max="14604" width="8.7265625" style="58" bestFit="1" customWidth="1"/>
    <col min="14605" max="14606" width="8.453125" style="58" bestFit="1" customWidth="1"/>
    <col min="14607" max="14607" width="8.6328125" style="58" customWidth="1"/>
    <col min="14608" max="14608" width="14.36328125" style="58" bestFit="1" customWidth="1"/>
    <col min="14609" max="14609" width="13.453125" style="58" customWidth="1"/>
    <col min="14610" max="14610" width="6" style="58" customWidth="1"/>
    <col min="14611" max="14611" width="17.26953125" style="58" customWidth="1"/>
    <col min="14612" max="14612" width="11" style="58" bestFit="1" customWidth="1"/>
    <col min="14613" max="14614" width="8.26953125" style="58" bestFit="1" customWidth="1"/>
    <col min="14615" max="14848" width="8.7265625" style="58"/>
    <col min="14849" max="14849" width="15.90625" style="58" customWidth="1"/>
    <col min="14850" max="14850" width="3.90625" style="58" bestFit="1" customWidth="1"/>
    <col min="14851" max="14851" width="38.26953125" style="58" customWidth="1"/>
    <col min="14852" max="14852" width="13.90625" style="58" bestFit="1" customWidth="1"/>
    <col min="14853" max="14853" width="16.26953125" style="58" customWidth="1"/>
    <col min="14854" max="14854" width="13.08984375" style="58" customWidth="1"/>
    <col min="14855" max="14855" width="7.36328125" style="58" customWidth="1"/>
    <col min="14856" max="14856" width="12.08984375" style="58" bestFit="1" customWidth="1"/>
    <col min="14857" max="14857" width="10.453125" style="58" bestFit="1" customWidth="1"/>
    <col min="14858" max="14858" width="7" style="58" bestFit="1" customWidth="1"/>
    <col min="14859" max="14859" width="5.90625" style="58" bestFit="1" customWidth="1"/>
    <col min="14860" max="14860" width="8.7265625" style="58" bestFit="1" customWidth="1"/>
    <col min="14861" max="14862" width="8.453125" style="58" bestFit="1" customWidth="1"/>
    <col min="14863" max="14863" width="8.6328125" style="58" customWidth="1"/>
    <col min="14864" max="14864" width="14.36328125" style="58" bestFit="1" customWidth="1"/>
    <col min="14865" max="14865" width="13.453125" style="58" customWidth="1"/>
    <col min="14866" max="14866" width="6" style="58" customWidth="1"/>
    <col min="14867" max="14867" width="17.26953125" style="58" customWidth="1"/>
    <col min="14868" max="14868" width="11" style="58" bestFit="1" customWidth="1"/>
    <col min="14869" max="14870" width="8.26953125" style="58" bestFit="1" customWidth="1"/>
    <col min="14871" max="15104" width="8.7265625" style="58"/>
    <col min="15105" max="15105" width="15.90625" style="58" customWidth="1"/>
    <col min="15106" max="15106" width="3.90625" style="58" bestFit="1" customWidth="1"/>
    <col min="15107" max="15107" width="38.26953125" style="58" customWidth="1"/>
    <col min="15108" max="15108" width="13.90625" style="58" bestFit="1" customWidth="1"/>
    <col min="15109" max="15109" width="16.26953125" style="58" customWidth="1"/>
    <col min="15110" max="15110" width="13.08984375" style="58" customWidth="1"/>
    <col min="15111" max="15111" width="7.36328125" style="58" customWidth="1"/>
    <col min="15112" max="15112" width="12.08984375" style="58" bestFit="1" customWidth="1"/>
    <col min="15113" max="15113" width="10.453125" style="58" bestFit="1" customWidth="1"/>
    <col min="15114" max="15114" width="7" style="58" bestFit="1" customWidth="1"/>
    <col min="15115" max="15115" width="5.90625" style="58" bestFit="1" customWidth="1"/>
    <col min="15116" max="15116" width="8.7265625" style="58" bestFit="1" customWidth="1"/>
    <col min="15117" max="15118" width="8.453125" style="58" bestFit="1" customWidth="1"/>
    <col min="15119" max="15119" width="8.6328125" style="58" customWidth="1"/>
    <col min="15120" max="15120" width="14.36328125" style="58" bestFit="1" customWidth="1"/>
    <col min="15121" max="15121" width="13.453125" style="58" customWidth="1"/>
    <col min="15122" max="15122" width="6" style="58" customWidth="1"/>
    <col min="15123" max="15123" width="17.26953125" style="58" customWidth="1"/>
    <col min="15124" max="15124" width="11" style="58" bestFit="1" customWidth="1"/>
    <col min="15125" max="15126" width="8.26953125" style="58" bestFit="1" customWidth="1"/>
    <col min="15127" max="15360" width="8.7265625" style="58"/>
    <col min="15361" max="15361" width="15.90625" style="58" customWidth="1"/>
    <col min="15362" max="15362" width="3.90625" style="58" bestFit="1" customWidth="1"/>
    <col min="15363" max="15363" width="38.26953125" style="58" customWidth="1"/>
    <col min="15364" max="15364" width="13.90625" style="58" bestFit="1" customWidth="1"/>
    <col min="15365" max="15365" width="16.26953125" style="58" customWidth="1"/>
    <col min="15366" max="15366" width="13.08984375" style="58" customWidth="1"/>
    <col min="15367" max="15367" width="7.36328125" style="58" customWidth="1"/>
    <col min="15368" max="15368" width="12.08984375" style="58" bestFit="1" customWidth="1"/>
    <col min="15369" max="15369" width="10.453125" style="58" bestFit="1" customWidth="1"/>
    <col min="15370" max="15370" width="7" style="58" bestFit="1" customWidth="1"/>
    <col min="15371" max="15371" width="5.90625" style="58" bestFit="1" customWidth="1"/>
    <col min="15372" max="15372" width="8.7265625" style="58" bestFit="1" customWidth="1"/>
    <col min="15373" max="15374" width="8.453125" style="58" bestFit="1" customWidth="1"/>
    <col min="15375" max="15375" width="8.6328125" style="58" customWidth="1"/>
    <col min="15376" max="15376" width="14.36328125" style="58" bestFit="1" customWidth="1"/>
    <col min="15377" max="15377" width="13.453125" style="58" customWidth="1"/>
    <col min="15378" max="15378" width="6" style="58" customWidth="1"/>
    <col min="15379" max="15379" width="17.26953125" style="58" customWidth="1"/>
    <col min="15380" max="15380" width="11" style="58" bestFit="1" customWidth="1"/>
    <col min="15381" max="15382" width="8.26953125" style="58" bestFit="1" customWidth="1"/>
    <col min="15383" max="15616" width="8.7265625" style="58"/>
    <col min="15617" max="15617" width="15.90625" style="58" customWidth="1"/>
    <col min="15618" max="15618" width="3.90625" style="58" bestFit="1" customWidth="1"/>
    <col min="15619" max="15619" width="38.26953125" style="58" customWidth="1"/>
    <col min="15620" max="15620" width="13.90625" style="58" bestFit="1" customWidth="1"/>
    <col min="15621" max="15621" width="16.26953125" style="58" customWidth="1"/>
    <col min="15622" max="15622" width="13.08984375" style="58" customWidth="1"/>
    <col min="15623" max="15623" width="7.36328125" style="58" customWidth="1"/>
    <col min="15624" max="15624" width="12.08984375" style="58" bestFit="1" customWidth="1"/>
    <col min="15625" max="15625" width="10.453125" style="58" bestFit="1" customWidth="1"/>
    <col min="15626" max="15626" width="7" style="58" bestFit="1" customWidth="1"/>
    <col min="15627" max="15627" width="5.90625" style="58" bestFit="1" customWidth="1"/>
    <col min="15628" max="15628" width="8.7265625" style="58" bestFit="1" customWidth="1"/>
    <col min="15629" max="15630" width="8.453125" style="58" bestFit="1" customWidth="1"/>
    <col min="15631" max="15631" width="8.6328125" style="58" customWidth="1"/>
    <col min="15632" max="15632" width="14.36328125" style="58" bestFit="1" customWidth="1"/>
    <col min="15633" max="15633" width="13.453125" style="58" customWidth="1"/>
    <col min="15634" max="15634" width="6" style="58" customWidth="1"/>
    <col min="15635" max="15635" width="17.26953125" style="58" customWidth="1"/>
    <col min="15636" max="15636" width="11" style="58" bestFit="1" customWidth="1"/>
    <col min="15637" max="15638" width="8.26953125" style="58" bestFit="1" customWidth="1"/>
    <col min="15639" max="15872" width="8.7265625" style="58"/>
    <col min="15873" max="15873" width="15.90625" style="58" customWidth="1"/>
    <col min="15874" max="15874" width="3.90625" style="58" bestFit="1" customWidth="1"/>
    <col min="15875" max="15875" width="38.26953125" style="58" customWidth="1"/>
    <col min="15876" max="15876" width="13.90625" style="58" bestFit="1" customWidth="1"/>
    <col min="15877" max="15877" width="16.26953125" style="58" customWidth="1"/>
    <col min="15878" max="15878" width="13.08984375" style="58" customWidth="1"/>
    <col min="15879" max="15879" width="7.36328125" style="58" customWidth="1"/>
    <col min="15880" max="15880" width="12.08984375" style="58" bestFit="1" customWidth="1"/>
    <col min="15881" max="15881" width="10.453125" style="58" bestFit="1" customWidth="1"/>
    <col min="15882" max="15882" width="7" style="58" bestFit="1" customWidth="1"/>
    <col min="15883" max="15883" width="5.90625" style="58" bestFit="1" customWidth="1"/>
    <col min="15884" max="15884" width="8.7265625" style="58" bestFit="1" customWidth="1"/>
    <col min="15885" max="15886" width="8.453125" style="58" bestFit="1" customWidth="1"/>
    <col min="15887" max="15887" width="8.6328125" style="58" customWidth="1"/>
    <col min="15888" max="15888" width="14.36328125" style="58" bestFit="1" customWidth="1"/>
    <col min="15889" max="15889" width="13.453125" style="58" customWidth="1"/>
    <col min="15890" max="15890" width="6" style="58" customWidth="1"/>
    <col min="15891" max="15891" width="17.26953125" style="58" customWidth="1"/>
    <col min="15892" max="15892" width="11" style="58" bestFit="1" customWidth="1"/>
    <col min="15893" max="15894" width="8.26953125" style="58" bestFit="1" customWidth="1"/>
    <col min="15895" max="16128" width="8.7265625" style="58"/>
    <col min="16129" max="16129" width="15.90625" style="58" customWidth="1"/>
    <col min="16130" max="16130" width="3.90625" style="58" bestFit="1" customWidth="1"/>
    <col min="16131" max="16131" width="38.26953125" style="58" customWidth="1"/>
    <col min="16132" max="16132" width="13.90625" style="58" bestFit="1" customWidth="1"/>
    <col min="16133" max="16133" width="16.26953125" style="58" customWidth="1"/>
    <col min="16134" max="16134" width="13.08984375" style="58" customWidth="1"/>
    <col min="16135" max="16135" width="7.36328125" style="58" customWidth="1"/>
    <col min="16136" max="16136" width="12.08984375" style="58" bestFit="1" customWidth="1"/>
    <col min="16137" max="16137" width="10.453125" style="58" bestFit="1" customWidth="1"/>
    <col min="16138" max="16138" width="7" style="58" bestFit="1" customWidth="1"/>
    <col min="16139" max="16139" width="5.90625" style="58" bestFit="1" customWidth="1"/>
    <col min="16140" max="16140" width="8.7265625" style="58" bestFit="1" customWidth="1"/>
    <col min="16141" max="16142" width="8.453125" style="58" bestFit="1" customWidth="1"/>
    <col min="16143" max="16143" width="8.6328125" style="58" customWidth="1"/>
    <col min="16144" max="16144" width="14.36328125" style="58" bestFit="1" customWidth="1"/>
    <col min="16145" max="16145" width="13.453125" style="58" customWidth="1"/>
    <col min="16146" max="16146" width="6" style="58" customWidth="1"/>
    <col min="16147" max="16147" width="17.26953125" style="58" customWidth="1"/>
    <col min="16148" max="16148" width="11" style="58" bestFit="1" customWidth="1"/>
    <col min="16149" max="16150" width="8.26953125" style="58" bestFit="1" customWidth="1"/>
    <col min="16151" max="16384" width="8.7265625" style="58"/>
  </cols>
  <sheetData>
    <row r="1" spans="1:33" ht="21.75" customHeight="1">
      <c r="A1" s="131"/>
      <c r="B1" s="131"/>
      <c r="R1" s="130"/>
    </row>
    <row r="2" spans="1:33" ht="15.5">
      <c r="E2" s="58"/>
      <c r="F2" s="129"/>
      <c r="J2" s="126" t="s">
        <v>130</v>
      </c>
      <c r="K2" s="353"/>
      <c r="L2" s="126"/>
      <c r="M2" s="126"/>
      <c r="N2" s="126"/>
      <c r="O2" s="126"/>
      <c r="P2" s="126"/>
      <c r="Q2" s="126"/>
      <c r="R2" s="529" t="s">
        <v>626</v>
      </c>
      <c r="S2" s="530"/>
      <c r="T2" s="530"/>
      <c r="U2" s="530"/>
      <c r="V2" s="530"/>
    </row>
    <row r="3" spans="1:33" ht="23.25" customHeight="1">
      <c r="A3" s="128" t="s">
        <v>2</v>
      </c>
      <c r="B3" s="127"/>
      <c r="E3" s="58"/>
      <c r="J3" s="126"/>
      <c r="R3" s="125"/>
      <c r="S3" s="384" t="s">
        <v>128</v>
      </c>
      <c r="T3" s="384"/>
      <c r="U3" s="384"/>
      <c r="V3" s="384"/>
      <c r="W3" s="384"/>
      <c r="X3" s="384"/>
      <c r="Z3" s="12" t="s">
        <v>4</v>
      </c>
      <c r="AA3" s="13"/>
      <c r="AB3" s="124" t="s">
        <v>5</v>
      </c>
      <c r="AC3" s="122"/>
      <c r="AD3" s="122"/>
      <c r="AE3" s="123" t="s">
        <v>6</v>
      </c>
      <c r="AF3" s="122"/>
      <c r="AG3" s="121"/>
    </row>
    <row r="4" spans="1:33" ht="14.25" customHeight="1" thickBot="1">
      <c r="A4" s="385" t="s">
        <v>127</v>
      </c>
      <c r="B4" s="388" t="s">
        <v>126</v>
      </c>
      <c r="C4" s="389"/>
      <c r="D4" s="394"/>
      <c r="E4" s="396"/>
      <c r="F4" s="388" t="s">
        <v>125</v>
      </c>
      <c r="G4" s="398"/>
      <c r="H4" s="379" t="s">
        <v>124</v>
      </c>
      <c r="I4" s="400" t="s">
        <v>123</v>
      </c>
      <c r="J4" s="401" t="s">
        <v>122</v>
      </c>
      <c r="K4" s="376" t="s">
        <v>448</v>
      </c>
      <c r="L4" s="377"/>
      <c r="M4" s="377"/>
      <c r="N4" s="377"/>
      <c r="O4" s="378"/>
      <c r="P4" s="379" t="s">
        <v>14</v>
      </c>
      <c r="Q4" s="405" t="s">
        <v>545</v>
      </c>
      <c r="R4" s="406"/>
      <c r="S4" s="407"/>
      <c r="T4" s="411" t="s">
        <v>16</v>
      </c>
      <c r="U4" s="413" t="s">
        <v>17</v>
      </c>
      <c r="V4" s="379" t="s">
        <v>18</v>
      </c>
      <c r="W4" s="418" t="s">
        <v>19</v>
      </c>
      <c r="X4" s="419"/>
      <c r="Z4" s="439" t="s">
        <v>625</v>
      </c>
      <c r="AA4" s="439" t="s">
        <v>624</v>
      </c>
      <c r="AB4" s="438" t="s">
        <v>22</v>
      </c>
      <c r="AC4" s="433" t="s">
        <v>23</v>
      </c>
      <c r="AD4" s="433" t="s">
        <v>24</v>
      </c>
      <c r="AE4" s="438" t="s">
        <v>22</v>
      </c>
      <c r="AF4" s="433" t="s">
        <v>23</v>
      </c>
      <c r="AG4" s="433" t="s">
        <v>25</v>
      </c>
    </row>
    <row r="5" spans="1:33" ht="11.25" customHeight="1">
      <c r="A5" s="386"/>
      <c r="B5" s="390"/>
      <c r="C5" s="391"/>
      <c r="D5" s="395"/>
      <c r="E5" s="397"/>
      <c r="F5" s="392"/>
      <c r="G5" s="399"/>
      <c r="H5" s="386"/>
      <c r="I5" s="386"/>
      <c r="J5" s="390"/>
      <c r="K5" s="589" t="s">
        <v>26</v>
      </c>
      <c r="L5" s="430" t="s">
        <v>623</v>
      </c>
      <c r="M5" s="421" t="s">
        <v>622</v>
      </c>
      <c r="N5" s="424" t="s">
        <v>29</v>
      </c>
      <c r="O5" s="424" t="s">
        <v>30</v>
      </c>
      <c r="P5" s="416"/>
      <c r="Q5" s="408"/>
      <c r="R5" s="409"/>
      <c r="S5" s="410"/>
      <c r="T5" s="412"/>
      <c r="U5" s="414"/>
      <c r="V5" s="386"/>
      <c r="W5" s="379" t="s">
        <v>23</v>
      </c>
      <c r="X5" s="379" t="s">
        <v>24</v>
      </c>
      <c r="Z5" s="439"/>
      <c r="AA5" s="439"/>
      <c r="AB5" s="439"/>
      <c r="AC5" s="434"/>
      <c r="AD5" s="434"/>
      <c r="AE5" s="439"/>
      <c r="AF5" s="434"/>
      <c r="AG5" s="434"/>
    </row>
    <row r="6" spans="1:33" ht="11.25" customHeight="1">
      <c r="A6" s="386"/>
      <c r="B6" s="390"/>
      <c r="C6" s="391"/>
      <c r="D6" s="385" t="s">
        <v>121</v>
      </c>
      <c r="E6" s="420" t="s">
        <v>32</v>
      </c>
      <c r="F6" s="385" t="s">
        <v>121</v>
      </c>
      <c r="G6" s="400" t="s">
        <v>621</v>
      </c>
      <c r="H6" s="386"/>
      <c r="I6" s="386"/>
      <c r="J6" s="390"/>
      <c r="K6" s="590"/>
      <c r="L6" s="431"/>
      <c r="M6" s="422"/>
      <c r="N6" s="425"/>
      <c r="O6" s="425"/>
      <c r="P6" s="416"/>
      <c r="Q6" s="379" t="s">
        <v>34</v>
      </c>
      <c r="R6" s="379" t="s">
        <v>35</v>
      </c>
      <c r="S6" s="385" t="s">
        <v>36</v>
      </c>
      <c r="T6" s="402" t="s">
        <v>37</v>
      </c>
      <c r="U6" s="414"/>
      <c r="V6" s="386"/>
      <c r="W6" s="380"/>
      <c r="X6" s="380"/>
      <c r="Z6" s="439"/>
      <c r="AA6" s="439"/>
      <c r="AB6" s="439"/>
      <c r="AC6" s="434"/>
      <c r="AD6" s="434"/>
      <c r="AE6" s="439"/>
      <c r="AF6" s="434"/>
      <c r="AG6" s="434"/>
    </row>
    <row r="7" spans="1:33">
      <c r="A7" s="386"/>
      <c r="B7" s="390"/>
      <c r="C7" s="391"/>
      <c r="D7" s="386"/>
      <c r="E7" s="386"/>
      <c r="F7" s="386"/>
      <c r="G7" s="386"/>
      <c r="H7" s="386"/>
      <c r="I7" s="386"/>
      <c r="J7" s="390"/>
      <c r="K7" s="590"/>
      <c r="L7" s="431"/>
      <c r="M7" s="422"/>
      <c r="N7" s="425"/>
      <c r="O7" s="425"/>
      <c r="P7" s="416"/>
      <c r="Q7" s="416"/>
      <c r="R7" s="416"/>
      <c r="S7" s="386"/>
      <c r="T7" s="403"/>
      <c r="U7" s="414"/>
      <c r="V7" s="386"/>
      <c r="W7" s="380"/>
      <c r="X7" s="380"/>
      <c r="Z7" s="439"/>
      <c r="AA7" s="439"/>
      <c r="AB7" s="439"/>
      <c r="AC7" s="434"/>
      <c r="AD7" s="434"/>
      <c r="AE7" s="439"/>
      <c r="AF7" s="434"/>
      <c r="AG7" s="434"/>
    </row>
    <row r="8" spans="1:33">
      <c r="A8" s="387"/>
      <c r="B8" s="392"/>
      <c r="C8" s="393"/>
      <c r="D8" s="387"/>
      <c r="E8" s="387"/>
      <c r="F8" s="387"/>
      <c r="G8" s="387"/>
      <c r="H8" s="387"/>
      <c r="I8" s="387"/>
      <c r="J8" s="392"/>
      <c r="K8" s="591"/>
      <c r="L8" s="432"/>
      <c r="M8" s="423"/>
      <c r="N8" s="426"/>
      <c r="O8" s="426"/>
      <c r="P8" s="417"/>
      <c r="Q8" s="417"/>
      <c r="R8" s="417"/>
      <c r="S8" s="387"/>
      <c r="T8" s="404"/>
      <c r="U8" s="415"/>
      <c r="V8" s="387"/>
      <c r="W8" s="381"/>
      <c r="X8" s="381"/>
      <c r="Z8" s="440"/>
      <c r="AA8" s="440"/>
      <c r="AB8" s="440"/>
      <c r="AC8" s="435"/>
      <c r="AD8" s="435"/>
      <c r="AE8" s="440"/>
      <c r="AF8" s="435"/>
      <c r="AG8" s="435"/>
    </row>
    <row r="9" spans="1:33" ht="24" customHeight="1">
      <c r="A9" s="352" t="s">
        <v>620</v>
      </c>
      <c r="B9" s="351"/>
      <c r="C9" s="350" t="s">
        <v>619</v>
      </c>
      <c r="D9" s="349" t="s">
        <v>618</v>
      </c>
      <c r="E9" s="341" t="s">
        <v>259</v>
      </c>
      <c r="F9" s="259" t="s">
        <v>611</v>
      </c>
      <c r="G9" s="317">
        <v>1.46</v>
      </c>
      <c r="H9" s="259" t="s">
        <v>412</v>
      </c>
      <c r="I9" s="105" t="str">
        <f t="shared" ref="I9:I17" si="0">IF(Z9="","",(IF(AA9-Z9&gt;0,CONCATENATE(TEXT(Z9,"#,##0"),"~",TEXT(AA9,"#,##0")),TEXT(Z9,"#,##0"))))</f>
        <v>1,650</v>
      </c>
      <c r="J9" s="104">
        <v>5</v>
      </c>
      <c r="K9" s="335">
        <v>19.600000000000001</v>
      </c>
      <c r="L9" s="32">
        <f t="shared" ref="L9:L17" si="1">IF(K9&gt;0,1/K9*37.7*68.6,"")</f>
        <v>131.94999999999999</v>
      </c>
      <c r="M9" s="102">
        <f t="shared" ref="M9:M17" si="2"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14.6</v>
      </c>
      <c r="N9" s="101">
        <f t="shared" ref="N9:N17" si="3"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18.200000000000003</v>
      </c>
      <c r="O9" s="100" t="str">
        <f t="shared" ref="O9:O17" si="4">IF(Z9="","",IF(AE9="",TEXT(AB9,"#,##0.0"),(IF(AB9-AE9&gt;0,CONCATENATE(TEXT(AE9,"#,##0.0"),"~",TEXT(AB9,"#,##0.0")),TEXT(AB9,"#,##0.0")))))</f>
        <v>24.8</v>
      </c>
      <c r="P9" s="340" t="s">
        <v>615</v>
      </c>
      <c r="Q9" s="339" t="s">
        <v>608</v>
      </c>
      <c r="R9" s="258" t="s">
        <v>364</v>
      </c>
      <c r="S9" s="97"/>
      <c r="T9" s="315"/>
      <c r="U9" s="96">
        <f t="shared" ref="U9:U17" si="5">IFERROR(IF(K9&lt;M9,"",(ROUNDDOWN(K9/M9*100,0))),"")</f>
        <v>134</v>
      </c>
      <c r="V9" s="95">
        <f t="shared" ref="V9:V17" si="6">IFERROR(IF(K9&lt;N9,"",(ROUNDDOWN(K9/N9*100,0))),"")</f>
        <v>107</v>
      </c>
      <c r="W9" s="95">
        <f t="shared" ref="W9:W17" si="7">IF(AC9&lt;55,"",IF(AA9="",AC9,IF(AF9-AC9&gt;0,CONCATENATE(AC9,"~",AF9),AC9)))</f>
        <v>79</v>
      </c>
      <c r="X9" s="94" t="str">
        <f t="shared" ref="X9:X17" si="8">IF(AC9&lt;55,"",AD9)</f>
        <v>★2.5</v>
      </c>
      <c r="Z9" s="65">
        <v>1650</v>
      </c>
      <c r="AA9" s="65"/>
      <c r="AB9" s="252">
        <f t="shared" ref="AB9:AB17" si="9">IF(Z9="","",ROUNDUP(ROUND(IF(Z9&gt;=2759,9.5,IF(Z9&lt;2759,(-2.47/1000000*Z9*Z9)-(8.52/10000*Z9)+30.65)),1)*1.1,1))</f>
        <v>24.8</v>
      </c>
      <c r="AC9" s="63">
        <f t="shared" ref="AC9:AC17" si="10">IF(K9="","",ROUNDDOWN(K9/AB9*100,0))</f>
        <v>79</v>
      </c>
      <c r="AD9" s="63" t="str">
        <f t="shared" ref="AD9:AD17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★2.5</v>
      </c>
      <c r="AE9" s="252" t="str">
        <f t="shared" ref="AE9:AE17" si="12">IF(AA9="","",ROUNDUP(ROUND(IF(AA9&gt;=2759,9.5,IF(AA9&lt;2759,(-2.47/1000000*AA9*AA9)-(8.52/10000*AA9)+30.65)),1)*1.1,1))</f>
        <v/>
      </c>
      <c r="AF9" s="63" t="str">
        <f t="shared" ref="AF9:AF17" si="13">IF(AE9="","",IF(K9="","",ROUNDDOWN(K9/AE9*100,0)))</f>
        <v/>
      </c>
      <c r="AG9" s="63" t="str">
        <f t="shared" ref="AG9:AG17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24" customHeight="1">
      <c r="A10" s="348"/>
      <c r="B10" s="347"/>
      <c r="C10" s="346"/>
      <c r="D10" s="345"/>
      <c r="E10" s="341" t="s">
        <v>617</v>
      </c>
      <c r="F10" s="259" t="s">
        <v>611</v>
      </c>
      <c r="G10" s="317">
        <v>1.46</v>
      </c>
      <c r="H10" s="259" t="s">
        <v>412</v>
      </c>
      <c r="I10" s="105" t="str">
        <f t="shared" si="0"/>
        <v>1,660</v>
      </c>
      <c r="J10" s="104">
        <v>5</v>
      </c>
      <c r="K10" s="335">
        <v>19.600000000000001</v>
      </c>
      <c r="L10" s="32">
        <f t="shared" si="1"/>
        <v>131.94999999999999</v>
      </c>
      <c r="M10" s="102">
        <f t="shared" si="2"/>
        <v>13.5</v>
      </c>
      <c r="N10" s="101">
        <f t="shared" si="3"/>
        <v>17</v>
      </c>
      <c r="O10" s="100" t="str">
        <f t="shared" si="4"/>
        <v>24.7</v>
      </c>
      <c r="P10" s="340" t="s">
        <v>615</v>
      </c>
      <c r="Q10" s="339" t="s">
        <v>608</v>
      </c>
      <c r="R10" s="258" t="s">
        <v>364</v>
      </c>
      <c r="S10" s="97"/>
      <c r="T10" s="315"/>
      <c r="U10" s="96">
        <f t="shared" si="5"/>
        <v>145</v>
      </c>
      <c r="V10" s="95">
        <f t="shared" si="6"/>
        <v>115</v>
      </c>
      <c r="W10" s="95">
        <f t="shared" si="7"/>
        <v>79</v>
      </c>
      <c r="X10" s="94" t="str">
        <f t="shared" si="8"/>
        <v>★2.5</v>
      </c>
      <c r="Z10" s="65">
        <v>1660</v>
      </c>
      <c r="AA10" s="65"/>
      <c r="AB10" s="252">
        <f t="shared" si="9"/>
        <v>24.700000000000003</v>
      </c>
      <c r="AC10" s="63">
        <f t="shared" si="10"/>
        <v>79</v>
      </c>
      <c r="AD10" s="63" t="str">
        <f t="shared" si="11"/>
        <v>★2.5</v>
      </c>
      <c r="AE10" s="252" t="str">
        <f t="shared" si="12"/>
        <v/>
      </c>
      <c r="AF10" s="63" t="str">
        <f t="shared" si="13"/>
        <v/>
      </c>
      <c r="AG10" s="63" t="str">
        <f t="shared" si="14"/>
        <v/>
      </c>
    </row>
    <row r="11" spans="1:33" ht="24" customHeight="1">
      <c r="A11" s="348"/>
      <c r="B11" s="347"/>
      <c r="C11" s="346"/>
      <c r="D11" s="345"/>
      <c r="E11" s="341" t="s">
        <v>616</v>
      </c>
      <c r="F11" s="259" t="s">
        <v>611</v>
      </c>
      <c r="G11" s="317">
        <v>1.46</v>
      </c>
      <c r="H11" s="259" t="s">
        <v>412</v>
      </c>
      <c r="I11" s="105" t="str">
        <f t="shared" si="0"/>
        <v>1,670</v>
      </c>
      <c r="J11" s="104">
        <v>5</v>
      </c>
      <c r="K11" s="335">
        <v>19.600000000000001</v>
      </c>
      <c r="L11" s="32">
        <f t="shared" si="1"/>
        <v>131.94999999999999</v>
      </c>
      <c r="M11" s="102">
        <f t="shared" si="2"/>
        <v>13.5</v>
      </c>
      <c r="N11" s="101">
        <f t="shared" si="3"/>
        <v>17</v>
      </c>
      <c r="O11" s="100" t="str">
        <f t="shared" si="4"/>
        <v>24.6</v>
      </c>
      <c r="P11" s="340" t="s">
        <v>615</v>
      </c>
      <c r="Q11" s="339" t="s">
        <v>608</v>
      </c>
      <c r="R11" s="258" t="s">
        <v>364</v>
      </c>
      <c r="S11" s="97"/>
      <c r="T11" s="315"/>
      <c r="U11" s="96">
        <f t="shared" si="5"/>
        <v>145</v>
      </c>
      <c r="V11" s="95">
        <f t="shared" si="6"/>
        <v>115</v>
      </c>
      <c r="W11" s="95">
        <f t="shared" si="7"/>
        <v>79</v>
      </c>
      <c r="X11" s="94" t="str">
        <f t="shared" si="8"/>
        <v>★2.5</v>
      </c>
      <c r="Z11" s="65">
        <v>1670</v>
      </c>
      <c r="AA11" s="65"/>
      <c r="AB11" s="252">
        <f t="shared" si="9"/>
        <v>24.6</v>
      </c>
      <c r="AC11" s="63">
        <f t="shared" si="10"/>
        <v>79</v>
      </c>
      <c r="AD11" s="63" t="str">
        <f t="shared" si="11"/>
        <v>★2.5</v>
      </c>
      <c r="AE11" s="252" t="str">
        <f t="shared" si="12"/>
        <v/>
      </c>
      <c r="AF11" s="63" t="str">
        <f t="shared" si="13"/>
        <v/>
      </c>
      <c r="AG11" s="63" t="str">
        <f t="shared" si="14"/>
        <v/>
      </c>
    </row>
    <row r="12" spans="1:33" ht="24" customHeight="1">
      <c r="A12" s="348"/>
      <c r="B12" s="347"/>
      <c r="C12" s="346"/>
      <c r="D12" s="345"/>
      <c r="E12" s="341" t="s">
        <v>614</v>
      </c>
      <c r="F12" s="259" t="s">
        <v>611</v>
      </c>
      <c r="G12" s="317">
        <v>1.46</v>
      </c>
      <c r="H12" s="259" t="s">
        <v>610</v>
      </c>
      <c r="I12" s="105" t="str">
        <f t="shared" si="0"/>
        <v>1,650</v>
      </c>
      <c r="J12" s="104">
        <v>5</v>
      </c>
      <c r="K12" s="335">
        <v>19.5</v>
      </c>
      <c r="L12" s="32">
        <f t="shared" si="1"/>
        <v>132.62666666666667</v>
      </c>
      <c r="M12" s="102">
        <f t="shared" si="2"/>
        <v>14.6</v>
      </c>
      <c r="N12" s="101">
        <f t="shared" si="3"/>
        <v>18.200000000000003</v>
      </c>
      <c r="O12" s="100" t="str">
        <f t="shared" si="4"/>
        <v>24.8</v>
      </c>
      <c r="P12" s="340" t="s">
        <v>609</v>
      </c>
      <c r="Q12" s="339" t="s">
        <v>608</v>
      </c>
      <c r="R12" s="258" t="s">
        <v>364</v>
      </c>
      <c r="S12" s="97"/>
      <c r="T12" s="315"/>
      <c r="U12" s="96">
        <f t="shared" si="5"/>
        <v>133</v>
      </c>
      <c r="V12" s="95">
        <f t="shared" si="6"/>
        <v>107</v>
      </c>
      <c r="W12" s="95">
        <f t="shared" si="7"/>
        <v>78</v>
      </c>
      <c r="X12" s="94" t="str">
        <f t="shared" si="8"/>
        <v>★2.5</v>
      </c>
      <c r="Z12" s="65">
        <v>1650</v>
      </c>
      <c r="AA12" s="65"/>
      <c r="AB12" s="252">
        <f t="shared" si="9"/>
        <v>24.8</v>
      </c>
      <c r="AC12" s="63">
        <f t="shared" si="10"/>
        <v>78</v>
      </c>
      <c r="AD12" s="63" t="str">
        <f t="shared" si="11"/>
        <v>★2.5</v>
      </c>
      <c r="AE12" s="252" t="str">
        <f t="shared" si="12"/>
        <v/>
      </c>
      <c r="AF12" s="63" t="str">
        <f t="shared" si="13"/>
        <v/>
      </c>
      <c r="AG12" s="63" t="str">
        <f t="shared" si="14"/>
        <v/>
      </c>
    </row>
    <row r="13" spans="1:33" ht="24" customHeight="1">
      <c r="A13" s="348"/>
      <c r="B13" s="347"/>
      <c r="C13" s="346"/>
      <c r="D13" s="345"/>
      <c r="E13" s="341" t="s">
        <v>613</v>
      </c>
      <c r="F13" s="259" t="s">
        <v>611</v>
      </c>
      <c r="G13" s="317">
        <v>1.46</v>
      </c>
      <c r="H13" s="259" t="s">
        <v>610</v>
      </c>
      <c r="I13" s="105" t="str">
        <f t="shared" si="0"/>
        <v>1,660</v>
      </c>
      <c r="J13" s="104">
        <v>5</v>
      </c>
      <c r="K13" s="335">
        <v>19.5</v>
      </c>
      <c r="L13" s="32">
        <f t="shared" si="1"/>
        <v>132.62666666666667</v>
      </c>
      <c r="M13" s="102">
        <f t="shared" si="2"/>
        <v>13.5</v>
      </c>
      <c r="N13" s="101">
        <f t="shared" si="3"/>
        <v>17</v>
      </c>
      <c r="O13" s="100" t="str">
        <f t="shared" si="4"/>
        <v>24.7</v>
      </c>
      <c r="P13" s="340" t="s">
        <v>609</v>
      </c>
      <c r="Q13" s="339" t="s">
        <v>608</v>
      </c>
      <c r="R13" s="258" t="s">
        <v>364</v>
      </c>
      <c r="S13" s="97"/>
      <c r="T13" s="315"/>
      <c r="U13" s="96">
        <f t="shared" si="5"/>
        <v>144</v>
      </c>
      <c r="V13" s="95">
        <f t="shared" si="6"/>
        <v>114</v>
      </c>
      <c r="W13" s="95">
        <f t="shared" si="7"/>
        <v>78</v>
      </c>
      <c r="X13" s="94" t="str">
        <f t="shared" si="8"/>
        <v>★2.5</v>
      </c>
      <c r="Z13" s="65">
        <v>1660</v>
      </c>
      <c r="AA13" s="65"/>
      <c r="AB13" s="252">
        <f t="shared" si="9"/>
        <v>24.700000000000003</v>
      </c>
      <c r="AC13" s="63">
        <f t="shared" si="10"/>
        <v>78</v>
      </c>
      <c r="AD13" s="63" t="str">
        <f t="shared" si="11"/>
        <v>★2.5</v>
      </c>
      <c r="AE13" s="252" t="str">
        <f t="shared" si="12"/>
        <v/>
      </c>
      <c r="AF13" s="63" t="str">
        <f t="shared" si="13"/>
        <v/>
      </c>
      <c r="AG13" s="63" t="str">
        <f t="shared" si="14"/>
        <v/>
      </c>
    </row>
    <row r="14" spans="1:33" ht="24" customHeight="1">
      <c r="A14" s="321"/>
      <c r="B14" s="344"/>
      <c r="C14" s="343"/>
      <c r="D14" s="342"/>
      <c r="E14" s="341" t="s">
        <v>612</v>
      </c>
      <c r="F14" s="259" t="s">
        <v>611</v>
      </c>
      <c r="G14" s="317">
        <v>1.46</v>
      </c>
      <c r="H14" s="259" t="s">
        <v>610</v>
      </c>
      <c r="I14" s="105" t="str">
        <f t="shared" si="0"/>
        <v>1,670</v>
      </c>
      <c r="J14" s="104">
        <v>5</v>
      </c>
      <c r="K14" s="335">
        <v>19.5</v>
      </c>
      <c r="L14" s="32">
        <f t="shared" si="1"/>
        <v>132.62666666666667</v>
      </c>
      <c r="M14" s="102">
        <f t="shared" si="2"/>
        <v>13.5</v>
      </c>
      <c r="N14" s="101">
        <f t="shared" si="3"/>
        <v>17</v>
      </c>
      <c r="O14" s="100" t="str">
        <f t="shared" si="4"/>
        <v>24.6</v>
      </c>
      <c r="P14" s="340" t="s">
        <v>609</v>
      </c>
      <c r="Q14" s="339" t="s">
        <v>608</v>
      </c>
      <c r="R14" s="258" t="s">
        <v>364</v>
      </c>
      <c r="S14" s="97"/>
      <c r="T14" s="315"/>
      <c r="U14" s="96">
        <f t="shared" si="5"/>
        <v>144</v>
      </c>
      <c r="V14" s="95">
        <f t="shared" si="6"/>
        <v>114</v>
      </c>
      <c r="W14" s="95">
        <f t="shared" si="7"/>
        <v>79</v>
      </c>
      <c r="X14" s="94" t="str">
        <f t="shared" si="8"/>
        <v>★2.5</v>
      </c>
      <c r="Z14" s="65">
        <v>1670</v>
      </c>
      <c r="AA14" s="65"/>
      <c r="AB14" s="252">
        <f t="shared" si="9"/>
        <v>24.6</v>
      </c>
      <c r="AC14" s="63">
        <f t="shared" si="10"/>
        <v>79</v>
      </c>
      <c r="AD14" s="63" t="str">
        <f t="shared" si="11"/>
        <v>★2.5</v>
      </c>
      <c r="AE14" s="252" t="str">
        <f t="shared" si="12"/>
        <v/>
      </c>
      <c r="AF14" s="63" t="str">
        <f t="shared" si="13"/>
        <v/>
      </c>
      <c r="AG14" s="63" t="str">
        <f t="shared" si="14"/>
        <v/>
      </c>
    </row>
    <row r="15" spans="1:33" ht="24" customHeight="1">
      <c r="A15" s="338"/>
      <c r="B15" s="337"/>
      <c r="C15" s="336"/>
      <c r="D15" s="135"/>
      <c r="E15" s="92"/>
      <c r="F15" s="133"/>
      <c r="G15" s="134"/>
      <c r="H15" s="133"/>
      <c r="I15" s="105" t="str">
        <f t="shared" si="0"/>
        <v/>
      </c>
      <c r="J15" s="104"/>
      <c r="K15" s="335"/>
      <c r="L15" s="32" t="str">
        <f t="shared" si="1"/>
        <v/>
      </c>
      <c r="M15" s="102" t="str">
        <f t="shared" si="2"/>
        <v/>
      </c>
      <c r="N15" s="101" t="str">
        <f t="shared" si="3"/>
        <v/>
      </c>
      <c r="O15" s="100" t="str">
        <f t="shared" si="4"/>
        <v/>
      </c>
      <c r="P15" s="98"/>
      <c r="Q15" s="99"/>
      <c r="R15" s="98"/>
      <c r="S15" s="97"/>
      <c r="T15" s="315"/>
      <c r="U15" s="96" t="str">
        <f t="shared" si="5"/>
        <v/>
      </c>
      <c r="V15" s="95" t="str">
        <f t="shared" si="6"/>
        <v/>
      </c>
      <c r="W15" s="95" t="str">
        <f t="shared" si="7"/>
        <v/>
      </c>
      <c r="X15" s="94" t="str">
        <f t="shared" si="8"/>
        <v/>
      </c>
      <c r="Z15" s="65"/>
      <c r="AA15" s="65"/>
      <c r="AB15" s="252" t="str">
        <f t="shared" si="9"/>
        <v/>
      </c>
      <c r="AC15" s="63" t="str">
        <f t="shared" si="10"/>
        <v/>
      </c>
      <c r="AD15" s="63" t="str">
        <f t="shared" si="11"/>
        <v/>
      </c>
      <c r="AE15" s="252" t="str">
        <f t="shared" si="12"/>
        <v/>
      </c>
      <c r="AF15" s="63" t="str">
        <f t="shared" si="13"/>
        <v/>
      </c>
      <c r="AG15" s="63" t="str">
        <f t="shared" si="14"/>
        <v/>
      </c>
    </row>
    <row r="16" spans="1:33" ht="24" customHeight="1">
      <c r="A16" s="338"/>
      <c r="B16" s="337"/>
      <c r="C16" s="336"/>
      <c r="D16" s="135"/>
      <c r="E16" s="92"/>
      <c r="F16" s="133"/>
      <c r="G16" s="134"/>
      <c r="H16" s="133"/>
      <c r="I16" s="105" t="str">
        <f t="shared" si="0"/>
        <v/>
      </c>
      <c r="J16" s="104"/>
      <c r="K16" s="335"/>
      <c r="L16" s="32" t="str">
        <f t="shared" si="1"/>
        <v/>
      </c>
      <c r="M16" s="102" t="str">
        <f t="shared" si="2"/>
        <v/>
      </c>
      <c r="N16" s="101" t="str">
        <f t="shared" si="3"/>
        <v/>
      </c>
      <c r="O16" s="100" t="str">
        <f t="shared" si="4"/>
        <v/>
      </c>
      <c r="P16" s="98"/>
      <c r="Q16" s="99"/>
      <c r="R16" s="98"/>
      <c r="S16" s="97"/>
      <c r="T16" s="315"/>
      <c r="U16" s="96" t="str">
        <f t="shared" si="5"/>
        <v/>
      </c>
      <c r="V16" s="95" t="str">
        <f t="shared" si="6"/>
        <v/>
      </c>
      <c r="W16" s="95" t="str">
        <f t="shared" si="7"/>
        <v/>
      </c>
      <c r="X16" s="94" t="str">
        <f t="shared" si="8"/>
        <v/>
      </c>
      <c r="Z16" s="65"/>
      <c r="AA16" s="65"/>
      <c r="AB16" s="252" t="str">
        <f t="shared" si="9"/>
        <v/>
      </c>
      <c r="AC16" s="63" t="str">
        <f t="shared" si="10"/>
        <v/>
      </c>
      <c r="AD16" s="63" t="str">
        <f t="shared" si="11"/>
        <v/>
      </c>
      <c r="AE16" s="252" t="str">
        <f t="shared" si="12"/>
        <v/>
      </c>
      <c r="AF16" s="63" t="str">
        <f t="shared" si="13"/>
        <v/>
      </c>
      <c r="AG16" s="63" t="str">
        <f t="shared" si="14"/>
        <v/>
      </c>
    </row>
    <row r="17" spans="1:33" ht="24" customHeight="1">
      <c r="A17" s="338"/>
      <c r="B17" s="337"/>
      <c r="C17" s="336"/>
      <c r="D17" s="135"/>
      <c r="E17" s="92"/>
      <c r="F17" s="133"/>
      <c r="G17" s="134"/>
      <c r="H17" s="133"/>
      <c r="I17" s="105" t="str">
        <f t="shared" si="0"/>
        <v/>
      </c>
      <c r="J17" s="104"/>
      <c r="K17" s="335"/>
      <c r="L17" s="32" t="str">
        <f t="shared" si="1"/>
        <v/>
      </c>
      <c r="M17" s="102" t="str">
        <f t="shared" si="2"/>
        <v/>
      </c>
      <c r="N17" s="101" t="str">
        <f t="shared" si="3"/>
        <v/>
      </c>
      <c r="O17" s="100" t="str">
        <f t="shared" si="4"/>
        <v/>
      </c>
      <c r="P17" s="98"/>
      <c r="Q17" s="99"/>
      <c r="R17" s="98"/>
      <c r="S17" s="97"/>
      <c r="T17" s="315"/>
      <c r="U17" s="96" t="str">
        <f t="shared" si="5"/>
        <v/>
      </c>
      <c r="V17" s="95" t="str">
        <f t="shared" si="6"/>
        <v/>
      </c>
      <c r="W17" s="95" t="str">
        <f t="shared" si="7"/>
        <v/>
      </c>
      <c r="X17" s="94" t="str">
        <f t="shared" si="8"/>
        <v/>
      </c>
      <c r="Z17" s="65"/>
      <c r="AA17" s="65"/>
      <c r="AB17" s="252" t="str">
        <f t="shared" si="9"/>
        <v/>
      </c>
      <c r="AC17" s="63" t="str">
        <f t="shared" si="10"/>
        <v/>
      </c>
      <c r="AD17" s="63" t="str">
        <f t="shared" si="11"/>
        <v/>
      </c>
      <c r="AE17" s="252" t="str">
        <f t="shared" si="12"/>
        <v/>
      </c>
      <c r="AF17" s="63" t="str">
        <f t="shared" si="13"/>
        <v/>
      </c>
      <c r="AG17" s="63" t="str">
        <f t="shared" si="14"/>
        <v/>
      </c>
    </row>
    <row r="18" spans="1:33">
      <c r="E18" s="58"/>
      <c r="J18" s="62"/>
      <c r="M18" s="61"/>
    </row>
    <row r="19" spans="1:33">
      <c r="B19" s="58" t="s">
        <v>77</v>
      </c>
      <c r="E19" s="58"/>
    </row>
    <row r="20" spans="1:33">
      <c r="B20" s="58" t="s">
        <v>76</v>
      </c>
      <c r="E20" s="58"/>
    </row>
    <row r="21" spans="1:33">
      <c r="B21" s="58" t="s">
        <v>75</v>
      </c>
      <c r="E21" s="58"/>
    </row>
    <row r="22" spans="1:33">
      <c r="B22" s="58" t="s">
        <v>74</v>
      </c>
      <c r="E22" s="58"/>
    </row>
    <row r="23" spans="1:33">
      <c r="B23" s="58" t="s">
        <v>73</v>
      </c>
      <c r="E23" s="58"/>
    </row>
    <row r="24" spans="1:33">
      <c r="B24" s="58" t="s">
        <v>72</v>
      </c>
      <c r="E24" s="58"/>
    </row>
    <row r="25" spans="1:33">
      <c r="B25" s="58" t="s">
        <v>71</v>
      </c>
      <c r="E25" s="58"/>
    </row>
    <row r="26" spans="1:33">
      <c r="B26" s="58" t="s">
        <v>70</v>
      </c>
      <c r="E26" s="58"/>
    </row>
    <row r="27" spans="1:33">
      <c r="B27" s="58" t="s">
        <v>69</v>
      </c>
      <c r="E27" s="58"/>
    </row>
    <row r="28" spans="1:33">
      <c r="C28" s="58" t="s">
        <v>68</v>
      </c>
      <c r="E28" s="58"/>
    </row>
    <row r="59" ht="33.65" customHeight="1"/>
    <row r="72" spans="5:5">
      <c r="E72" s="60"/>
    </row>
  </sheetData>
  <sheetProtection selectLockedCells="1"/>
  <mergeCells count="40"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AD4:AD8"/>
    <mergeCell ref="K4:O4"/>
    <mergeCell ref="P4:P8"/>
    <mergeCell ref="Q4:S5"/>
    <mergeCell ref="T4:T5"/>
    <mergeCell ref="U4:U8"/>
    <mergeCell ref="Z4:Z8"/>
    <mergeCell ref="AA4:AA8"/>
    <mergeCell ref="AB4:AB8"/>
    <mergeCell ref="AC4:AC8"/>
    <mergeCell ref="Q6:Q8"/>
    <mergeCell ref="V4:V8"/>
    <mergeCell ref="S6:S8"/>
    <mergeCell ref="T6:T8"/>
    <mergeCell ref="R6:R8"/>
    <mergeCell ref="W4:X4"/>
    <mergeCell ref="A4:A8"/>
    <mergeCell ref="B4:C8"/>
    <mergeCell ref="D4:D5"/>
    <mergeCell ref="E4:E5"/>
    <mergeCell ref="F4:G5"/>
    <mergeCell ref="D6:D8"/>
    <mergeCell ref="E6:E8"/>
    <mergeCell ref="F6:F8"/>
    <mergeCell ref="G6:G8"/>
    <mergeCell ref="R2:V2"/>
    <mergeCell ref="S3:X3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1" firstPageNumber="0" fitToHeight="0" orientation="landscape" r:id="rId1"/>
  <headerFooter alignWithMargins="0">
    <oddHeader>&amp;R様式1-2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A56C5-B875-4AD5-A22B-A332BCBE6DB1}">
  <sheetPr>
    <tabColor rgb="FFFFFF00"/>
    <pageSetUpPr fitToPage="1"/>
  </sheetPr>
  <dimension ref="A1:X197"/>
  <sheetViews>
    <sheetView showGridLines="0" zoomScaleNormal="100" zoomScaleSheetLayoutView="80" workbookViewId="0">
      <pane xSplit="5" ySplit="7" topLeftCell="F8" activePane="bottomRight" state="frozen"/>
      <selection activeCell="D29" sqref="D29"/>
      <selection pane="topRight" activeCell="D29" sqref="D29"/>
      <selection pane="bottomLeft" activeCell="D29" sqref="D29"/>
      <selection pane="bottomRight" activeCell="D29" sqref="D29"/>
    </sheetView>
  </sheetViews>
  <sheetFormatPr defaultColWidth="9" defaultRowHeight="12.5"/>
  <cols>
    <col min="1" max="1" width="8.08984375" style="2" customWidth="1"/>
    <col min="2" max="2" width="8.984375E-2" style="2" customWidth="1"/>
    <col min="3" max="3" width="25.6328125" style="147" customWidth="1"/>
    <col min="4" max="4" width="15.6328125" style="147" customWidth="1"/>
    <col min="5" max="5" width="12.7265625" style="146" customWidth="1"/>
    <col min="6" max="6" width="16.08984375" style="2" bestFit="1" customWidth="1"/>
    <col min="7" max="7" width="6.08984375" style="2" bestFit="1" customWidth="1"/>
    <col min="8" max="8" width="9.90625" style="2" bestFit="1" customWidth="1"/>
    <col min="9" max="9" width="10.6328125" style="2" customWidth="1"/>
    <col min="10" max="10" width="7.453125" style="2" bestFit="1" customWidth="1"/>
    <col min="11" max="11" width="8.6328125" style="2" bestFit="1" customWidth="1"/>
    <col min="12" max="12" width="11.7265625" style="2" bestFit="1" customWidth="1"/>
    <col min="13" max="14" width="8.6328125" style="2" bestFit="1" customWidth="1"/>
    <col min="15" max="16" width="11.6328125" style="2" customWidth="1"/>
    <col min="17" max="17" width="9" style="2" customWidth="1"/>
    <col min="18" max="18" width="6.36328125" style="2" customWidth="1"/>
    <col min="19" max="19" width="5.90625" style="2" bestFit="1" customWidth="1"/>
    <col min="20" max="20" width="8.7265625" style="2" bestFit="1" customWidth="1"/>
    <col min="21" max="21" width="8" style="2" bestFit="1" customWidth="1"/>
    <col min="22" max="22" width="8.08984375" style="2" customWidth="1"/>
    <col min="23" max="24" width="9" style="145"/>
    <col min="25" max="16384" width="9" style="2"/>
  </cols>
  <sheetData>
    <row r="1" spans="1:24" ht="15.5">
      <c r="F1" s="6"/>
      <c r="J1" s="462" t="s">
        <v>452</v>
      </c>
      <c r="K1" s="462"/>
      <c r="L1" s="462"/>
      <c r="M1" s="462"/>
      <c r="N1" s="462"/>
      <c r="O1" s="462"/>
      <c r="P1" s="462"/>
      <c r="Q1" s="462"/>
      <c r="R1" s="463" t="s">
        <v>451</v>
      </c>
      <c r="S1" s="463"/>
      <c r="T1" s="463"/>
      <c r="U1" s="463"/>
      <c r="V1" s="463"/>
    </row>
    <row r="2" spans="1:24" ht="23.25" customHeight="1">
      <c r="A2" s="464" t="s">
        <v>2</v>
      </c>
      <c r="B2" s="464"/>
      <c r="C2" s="464"/>
      <c r="J2" s="7"/>
      <c r="R2" s="11"/>
      <c r="S2" s="465" t="s">
        <v>450</v>
      </c>
      <c r="T2" s="465"/>
      <c r="U2" s="465"/>
      <c r="V2" s="465"/>
      <c r="W2" s="465"/>
      <c r="X2" s="465"/>
    </row>
    <row r="3" spans="1:24" ht="12" customHeight="1" thickBot="1">
      <c r="A3" s="460" t="s">
        <v>7</v>
      </c>
      <c r="B3" s="18"/>
      <c r="C3" s="466" t="s">
        <v>449</v>
      </c>
      <c r="D3" s="148"/>
      <c r="E3" s="19"/>
      <c r="F3" s="468" t="s">
        <v>9</v>
      </c>
      <c r="G3" s="469"/>
      <c r="H3" s="206"/>
      <c r="I3" s="205"/>
      <c r="J3" s="204"/>
      <c r="K3" s="472" t="s">
        <v>448</v>
      </c>
      <c r="L3" s="473"/>
      <c r="M3" s="473"/>
      <c r="N3" s="473"/>
      <c r="O3" s="474"/>
      <c r="P3" s="203"/>
      <c r="Q3" s="202"/>
      <c r="R3" s="201"/>
      <c r="S3" s="200"/>
      <c r="T3" s="199"/>
      <c r="U3" s="475" t="s">
        <v>17</v>
      </c>
      <c r="V3" s="457" t="s">
        <v>18</v>
      </c>
      <c r="W3" s="443" t="s">
        <v>19</v>
      </c>
      <c r="X3" s="444"/>
    </row>
    <row r="4" spans="1:24" ht="11.25" customHeight="1">
      <c r="A4" s="461"/>
      <c r="B4" s="191"/>
      <c r="C4" s="467"/>
      <c r="D4" s="198"/>
      <c r="E4" s="23"/>
      <c r="F4" s="470"/>
      <c r="G4" s="471"/>
      <c r="H4" s="445" t="s">
        <v>10</v>
      </c>
      <c r="I4" s="446" t="s">
        <v>447</v>
      </c>
      <c r="J4" s="447" t="s">
        <v>12</v>
      </c>
      <c r="K4" s="448" t="s">
        <v>446</v>
      </c>
      <c r="L4" s="450" t="s">
        <v>445</v>
      </c>
      <c r="M4" s="451" t="s">
        <v>444</v>
      </c>
      <c r="N4" s="452" t="s">
        <v>443</v>
      </c>
      <c r="O4" s="453" t="s">
        <v>442</v>
      </c>
      <c r="P4" s="197"/>
      <c r="Q4" s="454" t="s">
        <v>441</v>
      </c>
      <c r="R4" s="455"/>
      <c r="S4" s="456"/>
      <c r="T4" s="196" t="s">
        <v>440</v>
      </c>
      <c r="U4" s="476"/>
      <c r="V4" s="458"/>
      <c r="W4" s="457" t="s">
        <v>23</v>
      </c>
      <c r="X4" s="452" t="s">
        <v>24</v>
      </c>
    </row>
    <row r="5" spans="1:24" ht="10">
      <c r="A5" s="461"/>
      <c r="B5" s="191"/>
      <c r="C5" s="467"/>
      <c r="D5" s="194"/>
      <c r="E5" s="195"/>
      <c r="F5" s="194"/>
      <c r="G5" s="452" t="s">
        <v>439</v>
      </c>
      <c r="H5" s="445"/>
      <c r="I5" s="446"/>
      <c r="J5" s="447"/>
      <c r="K5" s="449"/>
      <c r="L5" s="447"/>
      <c r="M5" s="449"/>
      <c r="N5" s="446"/>
      <c r="O5" s="446"/>
      <c r="P5" s="193" t="s">
        <v>438</v>
      </c>
      <c r="Q5" s="188" t="s">
        <v>437</v>
      </c>
      <c r="R5" s="192" t="s">
        <v>436</v>
      </c>
      <c r="S5" s="460" t="s">
        <v>435</v>
      </c>
      <c r="T5" s="187" t="s">
        <v>434</v>
      </c>
      <c r="U5" s="476"/>
      <c r="V5" s="458"/>
      <c r="W5" s="458"/>
      <c r="X5" s="459"/>
    </row>
    <row r="6" spans="1:24" ht="13">
      <c r="A6" s="461"/>
      <c r="B6" s="191"/>
      <c r="C6" s="467"/>
      <c r="D6" s="20" t="s">
        <v>433</v>
      </c>
      <c r="E6" s="190" t="s">
        <v>32</v>
      </c>
      <c r="F6" s="20" t="s">
        <v>433</v>
      </c>
      <c r="G6" s="459"/>
      <c r="H6" s="445"/>
      <c r="I6" s="446"/>
      <c r="J6" s="447"/>
      <c r="K6" s="449"/>
      <c r="L6" s="447"/>
      <c r="M6" s="449"/>
      <c r="N6" s="446"/>
      <c r="O6" s="446"/>
      <c r="P6" s="189" t="s">
        <v>432</v>
      </c>
      <c r="Q6" s="188" t="s">
        <v>431</v>
      </c>
      <c r="R6" s="188" t="s">
        <v>430</v>
      </c>
      <c r="S6" s="461"/>
      <c r="T6" s="187" t="s">
        <v>429</v>
      </c>
      <c r="U6" s="476"/>
      <c r="V6" s="458"/>
      <c r="W6" s="458"/>
      <c r="X6" s="459"/>
    </row>
    <row r="7" spans="1:24" ht="12">
      <c r="A7" s="24"/>
      <c r="B7" s="186"/>
      <c r="C7" s="25"/>
      <c r="D7" s="24"/>
      <c r="E7" s="24"/>
      <c r="F7" s="24"/>
      <c r="G7" s="45" t="s">
        <v>428</v>
      </c>
      <c r="H7" s="24"/>
      <c r="I7" s="24"/>
      <c r="J7" s="22"/>
      <c r="K7" s="24" t="s">
        <v>425</v>
      </c>
      <c r="L7" s="185" t="s">
        <v>427</v>
      </c>
      <c r="M7" s="184" t="s">
        <v>426</v>
      </c>
      <c r="N7" s="183" t="s">
        <v>425</v>
      </c>
      <c r="O7" s="183" t="s">
        <v>425</v>
      </c>
      <c r="P7" s="182"/>
      <c r="Q7" s="182"/>
      <c r="R7" s="182"/>
      <c r="S7" s="181"/>
      <c r="T7" s="21"/>
      <c r="U7" s="180"/>
      <c r="V7" s="24"/>
      <c r="W7" s="27"/>
      <c r="X7" s="27"/>
    </row>
    <row r="8" spans="1:24" ht="24" customHeight="1">
      <c r="A8" s="164" t="s">
        <v>389</v>
      </c>
      <c r="B8" s="168"/>
      <c r="C8" s="173" t="s">
        <v>424</v>
      </c>
      <c r="D8" s="172" t="s">
        <v>423</v>
      </c>
      <c r="E8" s="160" t="s">
        <v>384</v>
      </c>
      <c r="F8" s="30" t="s">
        <v>413</v>
      </c>
      <c r="G8" s="30">
        <v>1.496</v>
      </c>
      <c r="H8" s="36" t="s">
        <v>412</v>
      </c>
      <c r="I8" s="30" t="s">
        <v>422</v>
      </c>
      <c r="J8" s="152">
        <v>4</v>
      </c>
      <c r="K8" s="170">
        <v>19.399999999999999</v>
      </c>
      <c r="L8" s="157">
        <v>133.31030927835053</v>
      </c>
      <c r="M8" s="179">
        <v>18.899999999999999</v>
      </c>
      <c r="N8" s="155">
        <v>22.3</v>
      </c>
      <c r="O8" s="169" t="s">
        <v>421</v>
      </c>
      <c r="P8" s="36" t="s">
        <v>242</v>
      </c>
      <c r="Q8" s="36" t="s">
        <v>407</v>
      </c>
      <c r="R8" s="30" t="s">
        <v>364</v>
      </c>
      <c r="S8" s="38"/>
      <c r="T8" s="154"/>
      <c r="U8" s="153">
        <v>102</v>
      </c>
      <c r="V8" s="30" t="s">
        <v>195</v>
      </c>
      <c r="W8" s="151" t="s">
        <v>363</v>
      </c>
      <c r="X8" s="150" t="s">
        <v>199</v>
      </c>
    </row>
    <row r="9" spans="1:24" ht="24" customHeight="1">
      <c r="A9" s="164" t="s">
        <v>389</v>
      </c>
      <c r="B9" s="168"/>
      <c r="C9" s="173" t="s">
        <v>424</v>
      </c>
      <c r="D9" s="172" t="s">
        <v>423</v>
      </c>
      <c r="E9" s="160" t="s">
        <v>379</v>
      </c>
      <c r="F9" s="30" t="s">
        <v>413</v>
      </c>
      <c r="G9" s="30">
        <v>1.496</v>
      </c>
      <c r="H9" s="36" t="s">
        <v>412</v>
      </c>
      <c r="I9" s="30" t="s">
        <v>422</v>
      </c>
      <c r="J9" s="152">
        <v>4</v>
      </c>
      <c r="K9" s="170">
        <v>19.5</v>
      </c>
      <c r="L9" s="157">
        <v>132.62666666666667</v>
      </c>
      <c r="M9" s="179">
        <v>18.899999999999999</v>
      </c>
      <c r="N9" s="155">
        <v>22.3</v>
      </c>
      <c r="O9" s="169" t="s">
        <v>421</v>
      </c>
      <c r="P9" s="36" t="s">
        <v>242</v>
      </c>
      <c r="Q9" s="36" t="s">
        <v>407</v>
      </c>
      <c r="R9" s="30" t="s">
        <v>364</v>
      </c>
      <c r="S9" s="38"/>
      <c r="T9" s="154"/>
      <c r="U9" s="153">
        <v>103</v>
      </c>
      <c r="V9" s="30" t="s">
        <v>195</v>
      </c>
      <c r="W9" s="151" t="s">
        <v>363</v>
      </c>
      <c r="X9" s="150" t="s">
        <v>199</v>
      </c>
    </row>
    <row r="10" spans="1:24" ht="24" customHeight="1">
      <c r="A10" s="164" t="s">
        <v>389</v>
      </c>
      <c r="B10" s="168"/>
      <c r="C10" s="173" t="s">
        <v>416</v>
      </c>
      <c r="D10" s="172" t="s">
        <v>415</v>
      </c>
      <c r="E10" s="174" t="s">
        <v>420</v>
      </c>
      <c r="F10" s="30" t="s">
        <v>413</v>
      </c>
      <c r="G10" s="30">
        <v>1.496</v>
      </c>
      <c r="H10" s="36" t="s">
        <v>412</v>
      </c>
      <c r="I10" s="30">
        <v>1290</v>
      </c>
      <c r="J10" s="152">
        <v>4</v>
      </c>
      <c r="K10" s="170">
        <v>19.399999999999999</v>
      </c>
      <c r="L10" s="157">
        <v>133.31030927835053</v>
      </c>
      <c r="M10" s="179">
        <v>18.899999999999999</v>
      </c>
      <c r="N10" s="155">
        <v>22.3</v>
      </c>
      <c r="O10" s="155">
        <v>28</v>
      </c>
      <c r="P10" s="36" t="s">
        <v>242</v>
      </c>
      <c r="Q10" s="36" t="s">
        <v>407</v>
      </c>
      <c r="R10" s="30" t="s">
        <v>364</v>
      </c>
      <c r="S10" s="38"/>
      <c r="T10" s="154"/>
      <c r="U10" s="153">
        <v>102</v>
      </c>
      <c r="V10" s="30" t="s">
        <v>195</v>
      </c>
      <c r="W10" s="30">
        <v>69</v>
      </c>
      <c r="X10" s="150" t="s">
        <v>199</v>
      </c>
    </row>
    <row r="11" spans="1:24" ht="24" customHeight="1">
      <c r="A11" s="164" t="s">
        <v>389</v>
      </c>
      <c r="B11" s="168"/>
      <c r="C11" s="173" t="s">
        <v>416</v>
      </c>
      <c r="D11" s="172" t="s">
        <v>415</v>
      </c>
      <c r="E11" s="174" t="s">
        <v>419</v>
      </c>
      <c r="F11" s="30" t="s">
        <v>413</v>
      </c>
      <c r="G11" s="30">
        <v>1.496</v>
      </c>
      <c r="H11" s="36" t="s">
        <v>412</v>
      </c>
      <c r="I11" s="30">
        <v>1320</v>
      </c>
      <c r="J11" s="152">
        <v>4</v>
      </c>
      <c r="K11" s="170">
        <v>19.399999999999999</v>
      </c>
      <c r="L11" s="157">
        <v>133.31030927835053</v>
      </c>
      <c r="M11" s="179">
        <v>17.399999999999999</v>
      </c>
      <c r="N11" s="155">
        <v>20.9</v>
      </c>
      <c r="O11" s="155" t="s">
        <v>417</v>
      </c>
      <c r="P11" s="36" t="s">
        <v>242</v>
      </c>
      <c r="Q11" s="36" t="s">
        <v>407</v>
      </c>
      <c r="R11" s="30" t="s">
        <v>364</v>
      </c>
      <c r="S11" s="38"/>
      <c r="T11" s="154"/>
      <c r="U11" s="153">
        <v>111</v>
      </c>
      <c r="V11" s="30" t="s">
        <v>195</v>
      </c>
      <c r="W11" s="30">
        <v>70</v>
      </c>
      <c r="X11" s="150" t="s">
        <v>188</v>
      </c>
    </row>
    <row r="12" spans="1:24" ht="24" customHeight="1">
      <c r="A12" s="164" t="s">
        <v>389</v>
      </c>
      <c r="B12" s="168"/>
      <c r="C12" s="173" t="s">
        <v>416</v>
      </c>
      <c r="D12" s="172" t="s">
        <v>415</v>
      </c>
      <c r="E12" s="174" t="s">
        <v>418</v>
      </c>
      <c r="F12" s="30" t="s">
        <v>413</v>
      </c>
      <c r="G12" s="30">
        <v>1.496</v>
      </c>
      <c r="H12" s="36" t="s">
        <v>412</v>
      </c>
      <c r="I12" s="30">
        <v>1320</v>
      </c>
      <c r="J12" s="152">
        <v>4</v>
      </c>
      <c r="K12" s="170">
        <v>19.5</v>
      </c>
      <c r="L12" s="157">
        <v>132.62666666666667</v>
      </c>
      <c r="M12" s="179">
        <v>17.399999999999999</v>
      </c>
      <c r="N12" s="155">
        <v>20.9</v>
      </c>
      <c r="O12" s="155" t="s">
        <v>417</v>
      </c>
      <c r="P12" s="36" t="s">
        <v>242</v>
      </c>
      <c r="Q12" s="36" t="s">
        <v>407</v>
      </c>
      <c r="R12" s="30" t="s">
        <v>364</v>
      </c>
      <c r="S12" s="38"/>
      <c r="T12" s="154"/>
      <c r="U12" s="153">
        <v>112</v>
      </c>
      <c r="V12" s="30" t="s">
        <v>195</v>
      </c>
      <c r="W12" s="30">
        <v>70</v>
      </c>
      <c r="X12" s="150" t="s">
        <v>188</v>
      </c>
    </row>
    <row r="13" spans="1:24" ht="24" customHeight="1">
      <c r="A13" s="164" t="s">
        <v>389</v>
      </c>
      <c r="B13" s="168"/>
      <c r="C13" s="173" t="s">
        <v>416</v>
      </c>
      <c r="D13" s="172" t="s">
        <v>415</v>
      </c>
      <c r="E13" s="174" t="s">
        <v>414</v>
      </c>
      <c r="F13" s="30" t="s">
        <v>413</v>
      </c>
      <c r="G13" s="30">
        <v>1.496</v>
      </c>
      <c r="H13" s="36" t="s">
        <v>412</v>
      </c>
      <c r="I13" s="30">
        <v>1290</v>
      </c>
      <c r="J13" s="152">
        <v>4</v>
      </c>
      <c r="K13" s="170">
        <v>19.5</v>
      </c>
      <c r="L13" s="157">
        <v>132.62666666666667</v>
      </c>
      <c r="M13" s="179">
        <v>18.899999999999999</v>
      </c>
      <c r="N13" s="155">
        <v>22.3</v>
      </c>
      <c r="O13" s="155">
        <v>28</v>
      </c>
      <c r="P13" s="36" t="s">
        <v>242</v>
      </c>
      <c r="Q13" s="36" t="s">
        <v>407</v>
      </c>
      <c r="R13" s="30" t="s">
        <v>364</v>
      </c>
      <c r="S13" s="38"/>
      <c r="T13" s="154"/>
      <c r="U13" s="153">
        <v>103</v>
      </c>
      <c r="V13" s="30" t="s">
        <v>195</v>
      </c>
      <c r="W13" s="30">
        <v>69</v>
      </c>
      <c r="X13" s="150" t="s">
        <v>199</v>
      </c>
    </row>
    <row r="14" spans="1:24" ht="24" customHeight="1">
      <c r="A14" s="164" t="s">
        <v>389</v>
      </c>
      <c r="B14" s="168"/>
      <c r="C14" s="173" t="s">
        <v>411</v>
      </c>
      <c r="D14" s="172" t="s">
        <v>410</v>
      </c>
      <c r="E14" s="160" t="s">
        <v>384</v>
      </c>
      <c r="F14" s="30" t="s">
        <v>369</v>
      </c>
      <c r="G14" s="30">
        <v>1.9950000000000001</v>
      </c>
      <c r="H14" s="36" t="s">
        <v>159</v>
      </c>
      <c r="I14" s="30" t="s">
        <v>409</v>
      </c>
      <c r="J14" s="152">
        <v>5</v>
      </c>
      <c r="K14" s="170">
        <v>17.399999999999999</v>
      </c>
      <c r="L14" s="157">
        <v>148.63333333333335</v>
      </c>
      <c r="M14" s="179">
        <v>17.399999999999999</v>
      </c>
      <c r="N14" s="155">
        <v>20.9</v>
      </c>
      <c r="O14" s="169" t="s">
        <v>408</v>
      </c>
      <c r="P14" s="36" t="s">
        <v>242</v>
      </c>
      <c r="Q14" s="36" t="s">
        <v>407</v>
      </c>
      <c r="R14" s="30" t="s">
        <v>364</v>
      </c>
      <c r="S14" s="38"/>
      <c r="T14" s="154"/>
      <c r="U14" s="153">
        <v>100</v>
      </c>
      <c r="V14" s="30" t="s">
        <v>195</v>
      </c>
      <c r="W14" s="151">
        <v>63</v>
      </c>
      <c r="X14" s="150" t="s">
        <v>240</v>
      </c>
    </row>
    <row r="15" spans="1:24" ht="24" customHeight="1">
      <c r="A15" s="164" t="s">
        <v>389</v>
      </c>
      <c r="B15" s="168"/>
      <c r="C15" s="173" t="s">
        <v>411</v>
      </c>
      <c r="D15" s="172" t="s">
        <v>410</v>
      </c>
      <c r="E15" s="160" t="s">
        <v>379</v>
      </c>
      <c r="F15" s="30" t="s">
        <v>369</v>
      </c>
      <c r="G15" s="30">
        <v>1.9950000000000001</v>
      </c>
      <c r="H15" s="36" t="s">
        <v>159</v>
      </c>
      <c r="I15" s="30" t="s">
        <v>409</v>
      </c>
      <c r="J15" s="152">
        <v>5</v>
      </c>
      <c r="K15" s="170">
        <v>18.899999999999999</v>
      </c>
      <c r="L15" s="157">
        <v>136.83703703703705</v>
      </c>
      <c r="M15" s="179">
        <v>17.399999999999999</v>
      </c>
      <c r="N15" s="155">
        <v>20.9</v>
      </c>
      <c r="O15" s="169" t="s">
        <v>408</v>
      </c>
      <c r="P15" s="36" t="s">
        <v>242</v>
      </c>
      <c r="Q15" s="36" t="s">
        <v>407</v>
      </c>
      <c r="R15" s="30" t="s">
        <v>364</v>
      </c>
      <c r="S15" s="38"/>
      <c r="T15" s="154"/>
      <c r="U15" s="153">
        <v>108</v>
      </c>
      <c r="V15" s="30" t="s">
        <v>195</v>
      </c>
      <c r="W15" s="151" t="s">
        <v>363</v>
      </c>
      <c r="X15" s="150" t="s">
        <v>199</v>
      </c>
    </row>
    <row r="16" spans="1:24" ht="24" customHeight="1">
      <c r="A16" s="164" t="s">
        <v>406</v>
      </c>
      <c r="B16" s="163"/>
      <c r="C16" s="162" t="s">
        <v>405</v>
      </c>
      <c r="D16" s="161" t="s">
        <v>404</v>
      </c>
      <c r="E16" s="160" t="s">
        <v>100</v>
      </c>
      <c r="F16" s="37" t="s">
        <v>369</v>
      </c>
      <c r="G16" s="159">
        <v>1.9950000000000001</v>
      </c>
      <c r="H16" s="36" t="s">
        <v>276</v>
      </c>
      <c r="I16" s="37">
        <v>1620</v>
      </c>
      <c r="J16" s="158">
        <v>5</v>
      </c>
      <c r="K16" s="156">
        <v>17.399999999999999</v>
      </c>
      <c r="L16" s="157">
        <v>148.63333333333335</v>
      </c>
      <c r="M16" s="156">
        <v>14.5</v>
      </c>
      <c r="N16" s="155">
        <v>18.200000000000003</v>
      </c>
      <c r="O16" s="155">
        <v>25.1</v>
      </c>
      <c r="P16" s="36" t="s">
        <v>242</v>
      </c>
      <c r="Q16" s="36" t="s">
        <v>155</v>
      </c>
      <c r="R16" s="30" t="s">
        <v>78</v>
      </c>
      <c r="S16" s="38"/>
      <c r="T16" s="154" t="s">
        <v>173</v>
      </c>
      <c r="U16" s="153">
        <v>120</v>
      </c>
      <c r="V16" s="152" t="s">
        <v>195</v>
      </c>
      <c r="W16" s="151">
        <v>69</v>
      </c>
      <c r="X16" s="150" t="s">
        <v>249</v>
      </c>
    </row>
    <row r="17" spans="1:24" ht="24" customHeight="1">
      <c r="A17" s="164" t="s">
        <v>406</v>
      </c>
      <c r="B17" s="163"/>
      <c r="C17" s="162" t="s">
        <v>405</v>
      </c>
      <c r="D17" s="161" t="s">
        <v>404</v>
      </c>
      <c r="E17" s="160" t="s">
        <v>99</v>
      </c>
      <c r="F17" s="37" t="s">
        <v>369</v>
      </c>
      <c r="G17" s="159">
        <v>1.9950000000000001</v>
      </c>
      <c r="H17" s="36" t="s">
        <v>276</v>
      </c>
      <c r="I17" s="37">
        <v>1650</v>
      </c>
      <c r="J17" s="158">
        <v>5</v>
      </c>
      <c r="K17" s="156">
        <v>17.399999999999999</v>
      </c>
      <c r="L17" s="157">
        <v>148.63333333333335</v>
      </c>
      <c r="M17" s="156">
        <v>14.5</v>
      </c>
      <c r="N17" s="155">
        <v>18.200000000000003</v>
      </c>
      <c r="O17" s="155">
        <v>24.8</v>
      </c>
      <c r="P17" s="36" t="s">
        <v>242</v>
      </c>
      <c r="Q17" s="36" t="s">
        <v>155</v>
      </c>
      <c r="R17" s="30" t="s">
        <v>78</v>
      </c>
      <c r="S17" s="38"/>
      <c r="T17" s="154" t="s">
        <v>173</v>
      </c>
      <c r="U17" s="153">
        <v>120</v>
      </c>
      <c r="V17" s="152" t="s">
        <v>195</v>
      </c>
      <c r="W17" s="151">
        <v>70</v>
      </c>
      <c r="X17" s="150" t="s">
        <v>210</v>
      </c>
    </row>
    <row r="18" spans="1:24" ht="24" customHeight="1">
      <c r="A18" s="164" t="s">
        <v>406</v>
      </c>
      <c r="B18" s="163"/>
      <c r="C18" s="162" t="s">
        <v>405</v>
      </c>
      <c r="D18" s="161" t="s">
        <v>404</v>
      </c>
      <c r="E18" s="160" t="s">
        <v>98</v>
      </c>
      <c r="F18" s="37" t="s">
        <v>369</v>
      </c>
      <c r="G18" s="159">
        <v>1.9950000000000001</v>
      </c>
      <c r="H18" s="36" t="s">
        <v>276</v>
      </c>
      <c r="I18" s="37">
        <v>1620</v>
      </c>
      <c r="J18" s="158">
        <v>5</v>
      </c>
      <c r="K18" s="156">
        <v>17.399999999999999</v>
      </c>
      <c r="L18" s="157">
        <v>148.63333333333335</v>
      </c>
      <c r="M18" s="156">
        <v>14.5</v>
      </c>
      <c r="N18" s="155">
        <v>18.200000000000003</v>
      </c>
      <c r="O18" s="155">
        <v>25.1</v>
      </c>
      <c r="P18" s="36" t="s">
        <v>242</v>
      </c>
      <c r="Q18" s="36" t="s">
        <v>155</v>
      </c>
      <c r="R18" s="30" t="s">
        <v>78</v>
      </c>
      <c r="S18" s="38"/>
      <c r="T18" s="154" t="s">
        <v>173</v>
      </c>
      <c r="U18" s="153">
        <v>120</v>
      </c>
      <c r="V18" s="152" t="s">
        <v>195</v>
      </c>
      <c r="W18" s="151">
        <v>69</v>
      </c>
      <c r="X18" s="150" t="s">
        <v>249</v>
      </c>
    </row>
    <row r="19" spans="1:24" ht="24" customHeight="1">
      <c r="A19" s="164" t="s">
        <v>406</v>
      </c>
      <c r="B19" s="163"/>
      <c r="C19" s="162" t="s">
        <v>405</v>
      </c>
      <c r="D19" s="161" t="s">
        <v>404</v>
      </c>
      <c r="E19" s="160" t="s">
        <v>97</v>
      </c>
      <c r="F19" s="37" t="s">
        <v>369</v>
      </c>
      <c r="G19" s="159">
        <v>1.9950000000000001</v>
      </c>
      <c r="H19" s="36" t="s">
        <v>276</v>
      </c>
      <c r="I19" s="37">
        <v>1650</v>
      </c>
      <c r="J19" s="158">
        <v>5</v>
      </c>
      <c r="K19" s="156">
        <v>17.399999999999999</v>
      </c>
      <c r="L19" s="157">
        <v>148.63333333333335</v>
      </c>
      <c r="M19" s="156">
        <v>14.5</v>
      </c>
      <c r="N19" s="155">
        <v>18.200000000000003</v>
      </c>
      <c r="O19" s="155">
        <v>24.8</v>
      </c>
      <c r="P19" s="36" t="s">
        <v>242</v>
      </c>
      <c r="Q19" s="36" t="s">
        <v>155</v>
      </c>
      <c r="R19" s="30" t="s">
        <v>78</v>
      </c>
      <c r="S19" s="38"/>
      <c r="T19" s="154" t="s">
        <v>173</v>
      </c>
      <c r="U19" s="153">
        <v>120</v>
      </c>
      <c r="V19" s="152" t="s">
        <v>195</v>
      </c>
      <c r="W19" s="151">
        <v>70</v>
      </c>
      <c r="X19" s="150" t="s">
        <v>210</v>
      </c>
    </row>
    <row r="20" spans="1:24" ht="24" customHeight="1">
      <c r="A20" s="164" t="s">
        <v>389</v>
      </c>
      <c r="B20" s="168"/>
      <c r="C20" s="167" t="s">
        <v>403</v>
      </c>
      <c r="D20" s="164" t="s">
        <v>400</v>
      </c>
      <c r="E20" s="160" t="s">
        <v>41</v>
      </c>
      <c r="F20" s="37" t="s">
        <v>273</v>
      </c>
      <c r="G20" s="159">
        <v>1.9950000000000001</v>
      </c>
      <c r="H20" s="36" t="s">
        <v>159</v>
      </c>
      <c r="I20" s="37" t="s">
        <v>399</v>
      </c>
      <c r="J20" s="158">
        <v>5</v>
      </c>
      <c r="K20" s="156">
        <v>17.399999999999999</v>
      </c>
      <c r="L20" s="157">
        <v>148.63333333333335</v>
      </c>
      <c r="M20" s="156">
        <v>14.5</v>
      </c>
      <c r="N20" s="155">
        <v>18.2</v>
      </c>
      <c r="O20" s="169" t="s">
        <v>398</v>
      </c>
      <c r="P20" s="36" t="s">
        <v>242</v>
      </c>
      <c r="Q20" s="36" t="s">
        <v>155</v>
      </c>
      <c r="R20" s="30" t="s">
        <v>364</v>
      </c>
      <c r="S20" s="38"/>
      <c r="T20" s="154"/>
      <c r="U20" s="153">
        <v>120</v>
      </c>
      <c r="V20" s="152" t="s">
        <v>195</v>
      </c>
      <c r="W20" s="151" t="s">
        <v>402</v>
      </c>
      <c r="X20" s="150" t="s">
        <v>199</v>
      </c>
    </row>
    <row r="21" spans="1:24" ht="24" customHeight="1">
      <c r="A21" s="164" t="s">
        <v>389</v>
      </c>
      <c r="B21" s="168"/>
      <c r="C21" s="167" t="s">
        <v>401</v>
      </c>
      <c r="D21" s="164" t="s">
        <v>400</v>
      </c>
      <c r="E21" s="160" t="s">
        <v>392</v>
      </c>
      <c r="F21" s="37" t="s">
        <v>273</v>
      </c>
      <c r="G21" s="159">
        <v>1.9950000000000001</v>
      </c>
      <c r="H21" s="36" t="s">
        <v>159</v>
      </c>
      <c r="I21" s="37" t="s">
        <v>399</v>
      </c>
      <c r="J21" s="158">
        <v>5</v>
      </c>
      <c r="K21" s="156">
        <v>17.2</v>
      </c>
      <c r="L21" s="157">
        <v>150.36162790697676</v>
      </c>
      <c r="M21" s="156">
        <v>14.5</v>
      </c>
      <c r="N21" s="155">
        <v>18.2</v>
      </c>
      <c r="O21" s="169" t="s">
        <v>398</v>
      </c>
      <c r="P21" s="36" t="s">
        <v>242</v>
      </c>
      <c r="Q21" s="36" t="s">
        <v>155</v>
      </c>
      <c r="R21" s="30" t="s">
        <v>364</v>
      </c>
      <c r="S21" s="38"/>
      <c r="T21" s="154"/>
      <c r="U21" s="153">
        <v>118</v>
      </c>
      <c r="V21" s="152" t="s">
        <v>195</v>
      </c>
      <c r="W21" s="151" t="s">
        <v>313</v>
      </c>
      <c r="X21" s="150" t="s">
        <v>199</v>
      </c>
    </row>
    <row r="22" spans="1:24" ht="24" customHeight="1">
      <c r="A22" s="164" t="s">
        <v>389</v>
      </c>
      <c r="B22" s="168"/>
      <c r="C22" s="167" t="s">
        <v>397</v>
      </c>
      <c r="D22" s="164" t="s">
        <v>396</v>
      </c>
      <c r="E22" s="160" t="s">
        <v>41</v>
      </c>
      <c r="F22" s="37" t="s">
        <v>273</v>
      </c>
      <c r="G22" s="159">
        <v>1.9950000000000001</v>
      </c>
      <c r="H22" s="36" t="s">
        <v>159</v>
      </c>
      <c r="I22" s="37" t="s">
        <v>395</v>
      </c>
      <c r="J22" s="158">
        <v>5</v>
      </c>
      <c r="K22" s="156">
        <v>16.899999999999999</v>
      </c>
      <c r="L22" s="157">
        <v>153.03076923076927</v>
      </c>
      <c r="M22" s="156">
        <v>14.5</v>
      </c>
      <c r="N22" s="155">
        <v>18.2</v>
      </c>
      <c r="O22" s="169" t="s">
        <v>394</v>
      </c>
      <c r="P22" s="36" t="s">
        <v>242</v>
      </c>
      <c r="Q22" s="36" t="s">
        <v>155</v>
      </c>
      <c r="R22" s="30" t="s">
        <v>364</v>
      </c>
      <c r="S22" s="38"/>
      <c r="T22" s="154"/>
      <c r="U22" s="153">
        <v>116</v>
      </c>
      <c r="V22" s="152" t="s">
        <v>195</v>
      </c>
      <c r="W22" s="151" t="s">
        <v>313</v>
      </c>
      <c r="X22" s="150" t="s">
        <v>199</v>
      </c>
    </row>
    <row r="23" spans="1:24" ht="24" customHeight="1">
      <c r="A23" s="164" t="s">
        <v>389</v>
      </c>
      <c r="B23" s="168"/>
      <c r="C23" s="167" t="s">
        <v>393</v>
      </c>
      <c r="D23" s="164" t="s">
        <v>387</v>
      </c>
      <c r="E23" s="160" t="s">
        <v>392</v>
      </c>
      <c r="F23" s="37" t="s">
        <v>273</v>
      </c>
      <c r="G23" s="159">
        <v>1.9950000000000001</v>
      </c>
      <c r="H23" s="36" t="s">
        <v>159</v>
      </c>
      <c r="I23" s="37" t="s">
        <v>391</v>
      </c>
      <c r="J23" s="158">
        <v>5</v>
      </c>
      <c r="K23" s="156">
        <v>16.100000000000001</v>
      </c>
      <c r="L23" s="157">
        <v>160.63478260869562</v>
      </c>
      <c r="M23" s="178">
        <v>13.4</v>
      </c>
      <c r="N23" s="155">
        <v>16.899999999999999</v>
      </c>
      <c r="O23" s="169" t="s">
        <v>390</v>
      </c>
      <c r="P23" s="36" t="s">
        <v>242</v>
      </c>
      <c r="Q23" s="36" t="s">
        <v>155</v>
      </c>
      <c r="R23" s="30" t="s">
        <v>50</v>
      </c>
      <c r="S23" s="38"/>
      <c r="T23" s="154"/>
      <c r="U23" s="153">
        <v>120</v>
      </c>
      <c r="V23" s="30" t="s">
        <v>195</v>
      </c>
      <c r="W23" s="30">
        <v>65</v>
      </c>
      <c r="X23" s="150" t="s">
        <v>199</v>
      </c>
    </row>
    <row r="24" spans="1:24" ht="24" customHeight="1">
      <c r="A24" s="164" t="s">
        <v>389</v>
      </c>
      <c r="B24" s="168"/>
      <c r="C24" s="167" t="s">
        <v>388</v>
      </c>
      <c r="D24" s="164" t="s">
        <v>387</v>
      </c>
      <c r="E24" s="160" t="s">
        <v>386</v>
      </c>
      <c r="F24" s="37" t="s">
        <v>273</v>
      </c>
      <c r="G24" s="159">
        <v>1.9950000000000001</v>
      </c>
      <c r="H24" s="36" t="s">
        <v>159</v>
      </c>
      <c r="I24" s="37" t="s">
        <v>284</v>
      </c>
      <c r="J24" s="158">
        <v>5</v>
      </c>
      <c r="K24" s="156">
        <v>15.7</v>
      </c>
      <c r="L24" s="157">
        <v>164.72738853503185</v>
      </c>
      <c r="M24" s="178">
        <v>13.4</v>
      </c>
      <c r="N24" s="155">
        <v>16.899999999999999</v>
      </c>
      <c r="O24" s="169" t="s">
        <v>283</v>
      </c>
      <c r="P24" s="36" t="s">
        <v>242</v>
      </c>
      <c r="Q24" s="36" t="s">
        <v>155</v>
      </c>
      <c r="R24" s="30" t="s">
        <v>50</v>
      </c>
      <c r="S24" s="38"/>
      <c r="T24" s="154"/>
      <c r="U24" s="153">
        <v>117</v>
      </c>
      <c r="V24" s="30" t="s">
        <v>195</v>
      </c>
      <c r="W24" s="30">
        <v>64</v>
      </c>
      <c r="X24" s="150" t="s">
        <v>240</v>
      </c>
    </row>
    <row r="25" spans="1:24" ht="24" customHeight="1">
      <c r="A25" s="164" t="s">
        <v>164</v>
      </c>
      <c r="B25" s="168"/>
      <c r="C25" s="167" t="s">
        <v>385</v>
      </c>
      <c r="D25" s="164" t="s">
        <v>380</v>
      </c>
      <c r="E25" s="160" t="s">
        <v>384</v>
      </c>
      <c r="F25" s="37" t="s">
        <v>273</v>
      </c>
      <c r="G25" s="159">
        <v>1.9950000000000001</v>
      </c>
      <c r="H25" s="36" t="s">
        <v>159</v>
      </c>
      <c r="I25" s="37" t="s">
        <v>383</v>
      </c>
      <c r="J25" s="158">
        <v>5</v>
      </c>
      <c r="K25" s="156">
        <v>16.7</v>
      </c>
      <c r="L25" s="157">
        <v>154.86347305389222</v>
      </c>
      <c r="M25" s="178">
        <v>15.8</v>
      </c>
      <c r="N25" s="155">
        <v>19.399999999999999</v>
      </c>
      <c r="O25" s="169" t="s">
        <v>382</v>
      </c>
      <c r="P25" s="36" t="s">
        <v>242</v>
      </c>
      <c r="Q25" s="36" t="s">
        <v>155</v>
      </c>
      <c r="R25" s="30" t="s">
        <v>364</v>
      </c>
      <c r="S25" s="38"/>
      <c r="T25" s="154"/>
      <c r="U25" s="153">
        <v>105</v>
      </c>
      <c r="V25" s="30" t="s">
        <v>195</v>
      </c>
      <c r="W25" s="30">
        <v>63</v>
      </c>
      <c r="X25" s="150" t="s">
        <v>240</v>
      </c>
    </row>
    <row r="26" spans="1:24" ht="24" customHeight="1">
      <c r="A26" s="164" t="s">
        <v>164</v>
      </c>
      <c r="B26" s="168"/>
      <c r="C26" s="167" t="s">
        <v>381</v>
      </c>
      <c r="D26" s="164" t="s">
        <v>380</v>
      </c>
      <c r="E26" s="160" t="s">
        <v>379</v>
      </c>
      <c r="F26" s="37" t="s">
        <v>273</v>
      </c>
      <c r="G26" s="159">
        <v>1.9950000000000001</v>
      </c>
      <c r="H26" s="36" t="s">
        <v>159</v>
      </c>
      <c r="I26" s="37" t="s">
        <v>378</v>
      </c>
      <c r="J26" s="158">
        <v>5</v>
      </c>
      <c r="K26" s="156">
        <v>17.100000000000001</v>
      </c>
      <c r="L26" s="157">
        <v>151.24093567251461</v>
      </c>
      <c r="M26" s="178">
        <v>15.8</v>
      </c>
      <c r="N26" s="155">
        <v>19.399999999999999</v>
      </c>
      <c r="O26" s="169" t="s">
        <v>377</v>
      </c>
      <c r="P26" s="36" t="s">
        <v>242</v>
      </c>
      <c r="Q26" s="36" t="s">
        <v>155</v>
      </c>
      <c r="R26" s="30" t="s">
        <v>364</v>
      </c>
      <c r="S26" s="38"/>
      <c r="T26" s="154"/>
      <c r="U26" s="153">
        <v>108</v>
      </c>
      <c r="V26" s="30" t="s">
        <v>195</v>
      </c>
      <c r="W26" s="151" t="s">
        <v>302</v>
      </c>
      <c r="X26" s="150" t="s">
        <v>199</v>
      </c>
    </row>
    <row r="27" spans="1:24" ht="24" customHeight="1">
      <c r="A27" s="164" t="s">
        <v>179</v>
      </c>
      <c r="B27" s="163"/>
      <c r="C27" s="173" t="s">
        <v>366</v>
      </c>
      <c r="D27" s="161" t="s">
        <v>371</v>
      </c>
      <c r="E27" s="160" t="s">
        <v>100</v>
      </c>
      <c r="F27" s="37" t="s">
        <v>369</v>
      </c>
      <c r="G27" s="159">
        <v>1.9950000000000001</v>
      </c>
      <c r="H27" s="36" t="s">
        <v>376</v>
      </c>
      <c r="I27" s="37">
        <v>1600</v>
      </c>
      <c r="J27" s="158">
        <v>5</v>
      </c>
      <c r="K27" s="156">
        <v>19.5</v>
      </c>
      <c r="L27" s="157">
        <v>132.62666666666667</v>
      </c>
      <c r="M27" s="178">
        <v>14.5</v>
      </c>
      <c r="N27" s="155">
        <v>18.200000000000003</v>
      </c>
      <c r="O27" s="155">
        <v>25.3</v>
      </c>
      <c r="P27" s="36" t="s">
        <v>242</v>
      </c>
      <c r="Q27" s="36" t="s">
        <v>155</v>
      </c>
      <c r="R27" s="30" t="s">
        <v>78</v>
      </c>
      <c r="S27" s="38"/>
      <c r="T27" s="154" t="s">
        <v>173</v>
      </c>
      <c r="U27" s="153">
        <v>134</v>
      </c>
      <c r="V27" s="30">
        <v>107</v>
      </c>
      <c r="W27" s="151">
        <v>77</v>
      </c>
      <c r="X27" s="150" t="s">
        <v>201</v>
      </c>
    </row>
    <row r="28" spans="1:24" ht="24" customHeight="1">
      <c r="A28" s="164" t="s">
        <v>179</v>
      </c>
      <c r="B28" s="163"/>
      <c r="C28" s="173" t="s">
        <v>366</v>
      </c>
      <c r="D28" s="161" t="s">
        <v>371</v>
      </c>
      <c r="E28" s="160" t="s">
        <v>99</v>
      </c>
      <c r="F28" s="37" t="s">
        <v>369</v>
      </c>
      <c r="G28" s="159">
        <v>1.9950000000000001</v>
      </c>
      <c r="H28" s="36" t="s">
        <v>376</v>
      </c>
      <c r="I28" s="37">
        <v>1620</v>
      </c>
      <c r="J28" s="158">
        <v>5</v>
      </c>
      <c r="K28" s="156">
        <v>19.5</v>
      </c>
      <c r="L28" s="157">
        <v>132.62666666666667</v>
      </c>
      <c r="M28" s="178">
        <v>14.5</v>
      </c>
      <c r="N28" s="155">
        <v>18.200000000000003</v>
      </c>
      <c r="O28" s="155">
        <v>25.1</v>
      </c>
      <c r="P28" s="36" t="s">
        <v>242</v>
      </c>
      <c r="Q28" s="36" t="s">
        <v>155</v>
      </c>
      <c r="R28" s="30" t="s">
        <v>78</v>
      </c>
      <c r="S28" s="38"/>
      <c r="T28" s="154" t="s">
        <v>173</v>
      </c>
      <c r="U28" s="153">
        <v>134</v>
      </c>
      <c r="V28" s="30">
        <v>107</v>
      </c>
      <c r="W28" s="151">
        <v>77</v>
      </c>
      <c r="X28" s="150" t="s">
        <v>201</v>
      </c>
    </row>
    <row r="29" spans="1:24" ht="24" customHeight="1">
      <c r="A29" s="164" t="s">
        <v>179</v>
      </c>
      <c r="B29" s="163"/>
      <c r="C29" s="173" t="s">
        <v>366</v>
      </c>
      <c r="D29" s="161" t="s">
        <v>371</v>
      </c>
      <c r="E29" s="160" t="s">
        <v>98</v>
      </c>
      <c r="F29" s="37" t="s">
        <v>369</v>
      </c>
      <c r="G29" s="159">
        <v>1.9950000000000001</v>
      </c>
      <c r="H29" s="36" t="s">
        <v>376</v>
      </c>
      <c r="I29" s="37">
        <v>1600</v>
      </c>
      <c r="J29" s="158">
        <v>5</v>
      </c>
      <c r="K29" s="156">
        <v>19.5</v>
      </c>
      <c r="L29" s="157">
        <v>132.62666666666667</v>
      </c>
      <c r="M29" s="156">
        <v>14.5</v>
      </c>
      <c r="N29" s="155">
        <v>18.200000000000003</v>
      </c>
      <c r="O29" s="155">
        <v>25.3</v>
      </c>
      <c r="P29" s="36" t="s">
        <v>242</v>
      </c>
      <c r="Q29" s="36" t="s">
        <v>155</v>
      </c>
      <c r="R29" s="30" t="s">
        <v>78</v>
      </c>
      <c r="S29" s="38"/>
      <c r="T29" s="154" t="s">
        <v>173</v>
      </c>
      <c r="U29" s="153">
        <v>134</v>
      </c>
      <c r="V29" s="152">
        <v>107</v>
      </c>
      <c r="W29" s="151">
        <v>77</v>
      </c>
      <c r="X29" s="150" t="s">
        <v>201</v>
      </c>
    </row>
    <row r="30" spans="1:24" ht="24" customHeight="1">
      <c r="A30" s="164" t="s">
        <v>179</v>
      </c>
      <c r="B30" s="163"/>
      <c r="C30" s="173" t="s">
        <v>366</v>
      </c>
      <c r="D30" s="161" t="s">
        <v>371</v>
      </c>
      <c r="E30" s="160" t="s">
        <v>97</v>
      </c>
      <c r="F30" s="37" t="s">
        <v>369</v>
      </c>
      <c r="G30" s="159">
        <v>1.9950000000000001</v>
      </c>
      <c r="H30" s="36" t="s">
        <v>376</v>
      </c>
      <c r="I30" s="37">
        <v>1620</v>
      </c>
      <c r="J30" s="158">
        <v>5</v>
      </c>
      <c r="K30" s="156">
        <v>19.5</v>
      </c>
      <c r="L30" s="157">
        <v>132.62666666666667</v>
      </c>
      <c r="M30" s="156">
        <v>14.5</v>
      </c>
      <c r="N30" s="155">
        <v>18.200000000000003</v>
      </c>
      <c r="O30" s="155">
        <v>25.1</v>
      </c>
      <c r="P30" s="36" t="s">
        <v>242</v>
      </c>
      <c r="Q30" s="36" t="s">
        <v>155</v>
      </c>
      <c r="R30" s="30" t="s">
        <v>78</v>
      </c>
      <c r="S30" s="38"/>
      <c r="T30" s="154" t="s">
        <v>173</v>
      </c>
      <c r="U30" s="153">
        <v>134</v>
      </c>
      <c r="V30" s="152">
        <v>107</v>
      </c>
      <c r="W30" s="151">
        <v>77</v>
      </c>
      <c r="X30" s="150" t="s">
        <v>201</v>
      </c>
    </row>
    <row r="31" spans="1:24" ht="24" customHeight="1">
      <c r="A31" s="164" t="s">
        <v>179</v>
      </c>
      <c r="B31" s="163"/>
      <c r="C31" s="173" t="s">
        <v>366</v>
      </c>
      <c r="D31" s="161" t="s">
        <v>371</v>
      </c>
      <c r="E31" s="160" t="s">
        <v>185</v>
      </c>
      <c r="F31" s="37" t="s">
        <v>369</v>
      </c>
      <c r="G31" s="159">
        <v>1.9950000000000001</v>
      </c>
      <c r="H31" s="36" t="s">
        <v>276</v>
      </c>
      <c r="I31" s="37">
        <v>1600</v>
      </c>
      <c r="J31" s="158">
        <v>5</v>
      </c>
      <c r="K31" s="156">
        <v>18.7</v>
      </c>
      <c r="L31" s="157">
        <v>138.30053475935827</v>
      </c>
      <c r="M31" s="156">
        <v>14.5</v>
      </c>
      <c r="N31" s="155">
        <v>18.200000000000003</v>
      </c>
      <c r="O31" s="155">
        <v>25.3</v>
      </c>
      <c r="P31" s="36" t="s">
        <v>242</v>
      </c>
      <c r="Q31" s="36" t="s">
        <v>155</v>
      </c>
      <c r="R31" s="30" t="s">
        <v>78</v>
      </c>
      <c r="S31" s="38"/>
      <c r="T31" s="154" t="s">
        <v>173</v>
      </c>
      <c r="U31" s="153">
        <v>128</v>
      </c>
      <c r="V31" s="152">
        <v>102</v>
      </c>
      <c r="W31" s="151">
        <v>73</v>
      </c>
      <c r="X31" s="150" t="s">
        <v>210</v>
      </c>
    </row>
    <row r="32" spans="1:24" ht="24" customHeight="1">
      <c r="A32" s="164" t="s">
        <v>179</v>
      </c>
      <c r="B32" s="163"/>
      <c r="C32" s="173" t="s">
        <v>366</v>
      </c>
      <c r="D32" s="161" t="s">
        <v>371</v>
      </c>
      <c r="E32" s="160" t="s">
        <v>184</v>
      </c>
      <c r="F32" s="37" t="s">
        <v>369</v>
      </c>
      <c r="G32" s="159">
        <v>1.9950000000000001</v>
      </c>
      <c r="H32" s="36" t="s">
        <v>276</v>
      </c>
      <c r="I32" s="37">
        <v>1620</v>
      </c>
      <c r="J32" s="158">
        <v>5</v>
      </c>
      <c r="K32" s="156">
        <v>18.7</v>
      </c>
      <c r="L32" s="157">
        <v>138.30053475935827</v>
      </c>
      <c r="M32" s="156">
        <v>14.5</v>
      </c>
      <c r="N32" s="155">
        <v>18.200000000000003</v>
      </c>
      <c r="O32" s="155">
        <v>25.1</v>
      </c>
      <c r="P32" s="36" t="s">
        <v>242</v>
      </c>
      <c r="Q32" s="36" t="s">
        <v>155</v>
      </c>
      <c r="R32" s="30" t="s">
        <v>78</v>
      </c>
      <c r="S32" s="38"/>
      <c r="T32" s="154" t="s">
        <v>173</v>
      </c>
      <c r="U32" s="153">
        <v>128</v>
      </c>
      <c r="V32" s="152">
        <v>102</v>
      </c>
      <c r="W32" s="151">
        <v>74</v>
      </c>
      <c r="X32" s="150" t="s">
        <v>210</v>
      </c>
    </row>
    <row r="33" spans="1:24" ht="24" customHeight="1">
      <c r="A33" s="164" t="s">
        <v>179</v>
      </c>
      <c r="B33" s="163"/>
      <c r="C33" s="173" t="s">
        <v>366</v>
      </c>
      <c r="D33" s="161" t="s">
        <v>371</v>
      </c>
      <c r="E33" s="160" t="s">
        <v>183</v>
      </c>
      <c r="F33" s="37" t="s">
        <v>369</v>
      </c>
      <c r="G33" s="159">
        <v>1.9950000000000001</v>
      </c>
      <c r="H33" s="36" t="s">
        <v>276</v>
      </c>
      <c r="I33" s="37">
        <v>1600</v>
      </c>
      <c r="J33" s="158">
        <v>5</v>
      </c>
      <c r="K33" s="156">
        <v>18.7</v>
      </c>
      <c r="L33" s="157">
        <v>138.30053475935827</v>
      </c>
      <c r="M33" s="156">
        <v>14.5</v>
      </c>
      <c r="N33" s="155">
        <v>18.200000000000003</v>
      </c>
      <c r="O33" s="155">
        <v>25.3</v>
      </c>
      <c r="P33" s="36" t="s">
        <v>242</v>
      </c>
      <c r="Q33" s="36" t="s">
        <v>155</v>
      </c>
      <c r="R33" s="30" t="s">
        <v>78</v>
      </c>
      <c r="S33" s="38"/>
      <c r="T33" s="154" t="s">
        <v>173</v>
      </c>
      <c r="U33" s="153">
        <v>128</v>
      </c>
      <c r="V33" s="152">
        <v>102</v>
      </c>
      <c r="W33" s="151">
        <v>73</v>
      </c>
      <c r="X33" s="150" t="s">
        <v>210</v>
      </c>
    </row>
    <row r="34" spans="1:24" ht="24" customHeight="1">
      <c r="A34" s="164" t="s">
        <v>179</v>
      </c>
      <c r="B34" s="163"/>
      <c r="C34" s="173" t="s">
        <v>366</v>
      </c>
      <c r="D34" s="161" t="s">
        <v>371</v>
      </c>
      <c r="E34" s="160" t="s">
        <v>182</v>
      </c>
      <c r="F34" s="37" t="s">
        <v>369</v>
      </c>
      <c r="G34" s="159">
        <v>1.9950000000000001</v>
      </c>
      <c r="H34" s="36" t="s">
        <v>276</v>
      </c>
      <c r="I34" s="37">
        <v>1620</v>
      </c>
      <c r="J34" s="158">
        <v>5</v>
      </c>
      <c r="K34" s="156">
        <v>18.7</v>
      </c>
      <c r="L34" s="157">
        <v>138.30053475935827</v>
      </c>
      <c r="M34" s="156">
        <v>14.5</v>
      </c>
      <c r="N34" s="155">
        <v>18.200000000000003</v>
      </c>
      <c r="O34" s="155">
        <v>25.1</v>
      </c>
      <c r="P34" s="36" t="s">
        <v>242</v>
      </c>
      <c r="Q34" s="36" t="s">
        <v>155</v>
      </c>
      <c r="R34" s="30" t="s">
        <v>78</v>
      </c>
      <c r="S34" s="38"/>
      <c r="T34" s="154" t="s">
        <v>173</v>
      </c>
      <c r="U34" s="153">
        <v>128</v>
      </c>
      <c r="V34" s="152">
        <v>102</v>
      </c>
      <c r="W34" s="151">
        <v>74</v>
      </c>
      <c r="X34" s="150" t="s">
        <v>210</v>
      </c>
    </row>
    <row r="35" spans="1:24" ht="24" customHeight="1">
      <c r="A35" s="164" t="s">
        <v>179</v>
      </c>
      <c r="B35" s="163"/>
      <c r="C35" s="162" t="s">
        <v>372</v>
      </c>
      <c r="D35" s="161" t="s">
        <v>371</v>
      </c>
      <c r="E35" s="160" t="s">
        <v>375</v>
      </c>
      <c r="F35" s="37" t="s">
        <v>369</v>
      </c>
      <c r="G35" s="159">
        <v>1.9950000000000001</v>
      </c>
      <c r="H35" s="36" t="s">
        <v>276</v>
      </c>
      <c r="I35" s="37">
        <v>1600</v>
      </c>
      <c r="J35" s="158">
        <v>5</v>
      </c>
      <c r="K35" s="156">
        <v>18.399999999999999</v>
      </c>
      <c r="L35" s="157">
        <v>140.5554347826087</v>
      </c>
      <c r="M35" s="156">
        <v>14.5</v>
      </c>
      <c r="N35" s="155">
        <v>18.200000000000003</v>
      </c>
      <c r="O35" s="155">
        <v>25.3</v>
      </c>
      <c r="P35" s="36" t="s">
        <v>242</v>
      </c>
      <c r="Q35" s="36" t="s">
        <v>155</v>
      </c>
      <c r="R35" s="30" t="s">
        <v>78</v>
      </c>
      <c r="S35" s="38"/>
      <c r="T35" s="154" t="s">
        <v>173</v>
      </c>
      <c r="U35" s="153">
        <v>126</v>
      </c>
      <c r="V35" s="152">
        <v>101</v>
      </c>
      <c r="W35" s="151">
        <v>72</v>
      </c>
      <c r="X35" s="150" t="s">
        <v>210</v>
      </c>
    </row>
    <row r="36" spans="1:24" ht="24" customHeight="1">
      <c r="A36" s="164" t="s">
        <v>179</v>
      </c>
      <c r="B36" s="163"/>
      <c r="C36" s="162" t="s">
        <v>372</v>
      </c>
      <c r="D36" s="161" t="s">
        <v>371</v>
      </c>
      <c r="E36" s="160" t="s">
        <v>374</v>
      </c>
      <c r="F36" s="37" t="s">
        <v>369</v>
      </c>
      <c r="G36" s="159">
        <v>1.9950000000000001</v>
      </c>
      <c r="H36" s="36" t="s">
        <v>276</v>
      </c>
      <c r="I36" s="37">
        <v>1620</v>
      </c>
      <c r="J36" s="158">
        <v>5</v>
      </c>
      <c r="K36" s="156">
        <v>18.399999999999999</v>
      </c>
      <c r="L36" s="157">
        <v>140.5554347826087</v>
      </c>
      <c r="M36" s="156">
        <v>14.5</v>
      </c>
      <c r="N36" s="155">
        <v>18.200000000000003</v>
      </c>
      <c r="O36" s="155">
        <v>25.1</v>
      </c>
      <c r="P36" s="36" t="s">
        <v>242</v>
      </c>
      <c r="Q36" s="36" t="s">
        <v>155</v>
      </c>
      <c r="R36" s="30" t="s">
        <v>78</v>
      </c>
      <c r="S36" s="38"/>
      <c r="T36" s="154" t="s">
        <v>173</v>
      </c>
      <c r="U36" s="153">
        <v>126</v>
      </c>
      <c r="V36" s="152">
        <v>101</v>
      </c>
      <c r="W36" s="151">
        <v>73</v>
      </c>
      <c r="X36" s="150" t="s">
        <v>210</v>
      </c>
    </row>
    <row r="37" spans="1:24" ht="24" customHeight="1">
      <c r="A37" s="164" t="s">
        <v>179</v>
      </c>
      <c r="B37" s="163"/>
      <c r="C37" s="162" t="s">
        <v>372</v>
      </c>
      <c r="D37" s="161" t="s">
        <v>371</v>
      </c>
      <c r="E37" s="160" t="s">
        <v>373</v>
      </c>
      <c r="F37" s="37" t="s">
        <v>369</v>
      </c>
      <c r="G37" s="159">
        <v>1.9950000000000001</v>
      </c>
      <c r="H37" s="36" t="s">
        <v>276</v>
      </c>
      <c r="I37" s="37">
        <v>1600</v>
      </c>
      <c r="J37" s="158">
        <v>5</v>
      </c>
      <c r="K37" s="156">
        <v>18.399999999999999</v>
      </c>
      <c r="L37" s="157">
        <v>140.5554347826087</v>
      </c>
      <c r="M37" s="156">
        <v>14.5</v>
      </c>
      <c r="N37" s="155">
        <v>18.200000000000003</v>
      </c>
      <c r="O37" s="155">
        <v>25.3</v>
      </c>
      <c r="P37" s="36" t="s">
        <v>242</v>
      </c>
      <c r="Q37" s="36" t="s">
        <v>155</v>
      </c>
      <c r="R37" s="30" t="s">
        <v>78</v>
      </c>
      <c r="S37" s="38"/>
      <c r="T37" s="154" t="s">
        <v>173</v>
      </c>
      <c r="U37" s="153">
        <v>126</v>
      </c>
      <c r="V37" s="152">
        <v>101</v>
      </c>
      <c r="W37" s="151">
        <v>72</v>
      </c>
      <c r="X37" s="150" t="s">
        <v>210</v>
      </c>
    </row>
    <row r="38" spans="1:24" ht="24" customHeight="1">
      <c r="A38" s="164" t="s">
        <v>179</v>
      </c>
      <c r="B38" s="163"/>
      <c r="C38" s="162" t="s">
        <v>372</v>
      </c>
      <c r="D38" s="161" t="s">
        <v>371</v>
      </c>
      <c r="E38" s="160" t="s">
        <v>370</v>
      </c>
      <c r="F38" s="37" t="s">
        <v>369</v>
      </c>
      <c r="G38" s="159">
        <v>1.9950000000000001</v>
      </c>
      <c r="H38" s="36" t="s">
        <v>276</v>
      </c>
      <c r="I38" s="37">
        <v>1620</v>
      </c>
      <c r="J38" s="158">
        <v>5</v>
      </c>
      <c r="K38" s="156">
        <v>18.399999999999999</v>
      </c>
      <c r="L38" s="157">
        <v>140.5554347826087</v>
      </c>
      <c r="M38" s="156">
        <v>14.5</v>
      </c>
      <c r="N38" s="155">
        <v>18.200000000000003</v>
      </c>
      <c r="O38" s="155">
        <v>25.1</v>
      </c>
      <c r="P38" s="36" t="s">
        <v>242</v>
      </c>
      <c r="Q38" s="36" t="s">
        <v>155</v>
      </c>
      <c r="R38" s="30" t="s">
        <v>78</v>
      </c>
      <c r="S38" s="38"/>
      <c r="T38" s="154" t="s">
        <v>173</v>
      </c>
      <c r="U38" s="153">
        <v>126</v>
      </c>
      <c r="V38" s="152">
        <v>101</v>
      </c>
      <c r="W38" s="151">
        <v>73</v>
      </c>
      <c r="X38" s="150" t="s">
        <v>210</v>
      </c>
    </row>
    <row r="39" spans="1:24" ht="24" customHeight="1">
      <c r="A39" s="164" t="s">
        <v>164</v>
      </c>
      <c r="B39" s="168"/>
      <c r="C39" s="173" t="s">
        <v>366</v>
      </c>
      <c r="D39" s="172" t="s">
        <v>365</v>
      </c>
      <c r="E39" s="174" t="s">
        <v>356</v>
      </c>
      <c r="F39" s="37" t="s">
        <v>273</v>
      </c>
      <c r="G39" s="30">
        <v>1.9950000000000001</v>
      </c>
      <c r="H39" s="36" t="s">
        <v>202</v>
      </c>
      <c r="I39" s="30" t="s">
        <v>368</v>
      </c>
      <c r="J39" s="152">
        <v>5</v>
      </c>
      <c r="K39" s="170">
        <v>16.7</v>
      </c>
      <c r="L39" s="157">
        <v>154.86347305389222</v>
      </c>
      <c r="M39" s="170">
        <v>14.5</v>
      </c>
      <c r="N39" s="155">
        <v>18.2</v>
      </c>
      <c r="O39" s="169" t="s">
        <v>367</v>
      </c>
      <c r="P39" s="36" t="s">
        <v>242</v>
      </c>
      <c r="Q39" s="36" t="s">
        <v>155</v>
      </c>
      <c r="R39" s="30" t="s">
        <v>364</v>
      </c>
      <c r="S39" s="38"/>
      <c r="T39" s="154"/>
      <c r="U39" s="153">
        <v>115</v>
      </c>
      <c r="V39" s="152" t="s">
        <v>195</v>
      </c>
      <c r="W39" s="151" t="s">
        <v>302</v>
      </c>
      <c r="X39" s="150" t="s">
        <v>199</v>
      </c>
    </row>
    <row r="40" spans="1:24" ht="24" customHeight="1">
      <c r="A40" s="164" t="s">
        <v>164</v>
      </c>
      <c r="B40" s="168"/>
      <c r="C40" s="173" t="s">
        <v>366</v>
      </c>
      <c r="D40" s="172" t="s">
        <v>365</v>
      </c>
      <c r="E40" s="177" t="s">
        <v>362</v>
      </c>
      <c r="F40" s="37" t="s">
        <v>273</v>
      </c>
      <c r="G40" s="30">
        <v>1.9950000000000001</v>
      </c>
      <c r="H40" s="36" t="s">
        <v>202</v>
      </c>
      <c r="I40" s="30">
        <v>1630</v>
      </c>
      <c r="J40" s="152">
        <v>5</v>
      </c>
      <c r="K40" s="170">
        <v>15.6</v>
      </c>
      <c r="L40" s="157">
        <v>165.78333333333333</v>
      </c>
      <c r="M40" s="170">
        <v>14.5</v>
      </c>
      <c r="N40" s="155">
        <v>18.2</v>
      </c>
      <c r="O40" s="155">
        <v>25</v>
      </c>
      <c r="P40" s="36" t="s">
        <v>242</v>
      </c>
      <c r="Q40" s="36" t="s">
        <v>155</v>
      </c>
      <c r="R40" s="30" t="s">
        <v>50</v>
      </c>
      <c r="S40" s="38"/>
      <c r="T40" s="154"/>
      <c r="U40" s="153">
        <v>107</v>
      </c>
      <c r="V40" s="152" t="s">
        <v>195</v>
      </c>
      <c r="W40" s="30">
        <v>62</v>
      </c>
      <c r="X40" s="150" t="s">
        <v>240</v>
      </c>
    </row>
    <row r="41" spans="1:24" ht="24" customHeight="1">
      <c r="A41" s="164" t="s">
        <v>164</v>
      </c>
      <c r="B41" s="168"/>
      <c r="C41" s="173" t="s">
        <v>366</v>
      </c>
      <c r="D41" s="172" t="s">
        <v>365</v>
      </c>
      <c r="E41" s="177" t="s">
        <v>359</v>
      </c>
      <c r="F41" s="37" t="s">
        <v>273</v>
      </c>
      <c r="G41" s="30">
        <v>1.9950000000000001</v>
      </c>
      <c r="H41" s="36" t="s">
        <v>202</v>
      </c>
      <c r="I41" s="30">
        <v>1660</v>
      </c>
      <c r="J41" s="152">
        <v>5</v>
      </c>
      <c r="K41" s="170">
        <v>15.6</v>
      </c>
      <c r="L41" s="157">
        <v>165.78333333333333</v>
      </c>
      <c r="M41" s="170">
        <v>13.4</v>
      </c>
      <c r="N41" s="155">
        <v>16.899999999999999</v>
      </c>
      <c r="O41" s="155">
        <v>24.7</v>
      </c>
      <c r="P41" s="36" t="s">
        <v>242</v>
      </c>
      <c r="Q41" s="36" t="s">
        <v>155</v>
      </c>
      <c r="R41" s="30" t="s">
        <v>50</v>
      </c>
      <c r="S41" s="38"/>
      <c r="T41" s="154"/>
      <c r="U41" s="153">
        <v>116</v>
      </c>
      <c r="V41" s="152" t="s">
        <v>195</v>
      </c>
      <c r="W41" s="30">
        <v>63</v>
      </c>
      <c r="X41" s="150" t="s">
        <v>240</v>
      </c>
    </row>
    <row r="42" spans="1:24" ht="24" customHeight="1">
      <c r="A42" s="164" t="s">
        <v>164</v>
      </c>
      <c r="B42" s="168"/>
      <c r="C42" s="173" t="s">
        <v>361</v>
      </c>
      <c r="D42" s="172" t="s">
        <v>360</v>
      </c>
      <c r="E42" s="174" t="s">
        <v>356</v>
      </c>
      <c r="F42" s="37" t="s">
        <v>273</v>
      </c>
      <c r="G42" s="30">
        <v>1.9950000000000001</v>
      </c>
      <c r="H42" s="36" t="s">
        <v>202</v>
      </c>
      <c r="I42" s="30" t="s">
        <v>284</v>
      </c>
      <c r="J42" s="152">
        <v>7</v>
      </c>
      <c r="K42" s="170">
        <v>16.7</v>
      </c>
      <c r="L42" s="157">
        <v>154.86347305389222</v>
      </c>
      <c r="M42" s="170">
        <v>13.4</v>
      </c>
      <c r="N42" s="155">
        <v>16.899999999999999</v>
      </c>
      <c r="O42" s="169" t="s">
        <v>283</v>
      </c>
      <c r="P42" s="36" t="s">
        <v>242</v>
      </c>
      <c r="Q42" s="36" t="s">
        <v>155</v>
      </c>
      <c r="R42" s="30" t="s">
        <v>364</v>
      </c>
      <c r="S42" s="38"/>
      <c r="T42" s="154"/>
      <c r="U42" s="153">
        <v>124</v>
      </c>
      <c r="V42" s="152" t="s">
        <v>195</v>
      </c>
      <c r="W42" s="151" t="s">
        <v>363</v>
      </c>
      <c r="X42" s="150" t="s">
        <v>199</v>
      </c>
    </row>
    <row r="43" spans="1:24" ht="24" customHeight="1">
      <c r="A43" s="164" t="s">
        <v>164</v>
      </c>
      <c r="B43" s="168"/>
      <c r="C43" s="173" t="s">
        <v>361</v>
      </c>
      <c r="D43" s="172" t="s">
        <v>360</v>
      </c>
      <c r="E43" s="177" t="s">
        <v>362</v>
      </c>
      <c r="F43" s="37" t="s">
        <v>273</v>
      </c>
      <c r="G43" s="30">
        <v>1.9950000000000001</v>
      </c>
      <c r="H43" s="36" t="s">
        <v>202</v>
      </c>
      <c r="I43" s="30">
        <v>1740</v>
      </c>
      <c r="J43" s="152">
        <v>7</v>
      </c>
      <c r="K43" s="170">
        <v>15.6</v>
      </c>
      <c r="L43" s="157">
        <v>165.78333333333333</v>
      </c>
      <c r="M43" s="170">
        <v>13.4</v>
      </c>
      <c r="N43" s="155">
        <v>16.899999999999999</v>
      </c>
      <c r="O43" s="155">
        <v>23.9</v>
      </c>
      <c r="P43" s="36" t="s">
        <v>242</v>
      </c>
      <c r="Q43" s="36" t="s">
        <v>155</v>
      </c>
      <c r="R43" s="30" t="s">
        <v>50</v>
      </c>
      <c r="S43" s="38"/>
      <c r="T43" s="154"/>
      <c r="U43" s="153">
        <v>116</v>
      </c>
      <c r="V43" s="152" t="s">
        <v>195</v>
      </c>
      <c r="W43" s="30">
        <v>65</v>
      </c>
      <c r="X43" s="150" t="s">
        <v>199</v>
      </c>
    </row>
    <row r="44" spans="1:24" ht="24" customHeight="1">
      <c r="A44" s="164" t="s">
        <v>164</v>
      </c>
      <c r="B44" s="168"/>
      <c r="C44" s="173" t="s">
        <v>361</v>
      </c>
      <c r="D44" s="172" t="s">
        <v>360</v>
      </c>
      <c r="E44" s="177" t="s">
        <v>359</v>
      </c>
      <c r="F44" s="37" t="s">
        <v>273</v>
      </c>
      <c r="G44" s="30">
        <v>1.9950000000000001</v>
      </c>
      <c r="H44" s="36" t="s">
        <v>202</v>
      </c>
      <c r="I44" s="30">
        <v>1770</v>
      </c>
      <c r="J44" s="152">
        <v>7</v>
      </c>
      <c r="K44" s="170">
        <v>15.6</v>
      </c>
      <c r="L44" s="157">
        <v>165.78333333333333</v>
      </c>
      <c r="M44" s="170">
        <v>12.2</v>
      </c>
      <c r="N44" s="155">
        <v>15.8</v>
      </c>
      <c r="O44" s="155">
        <v>23.5</v>
      </c>
      <c r="P44" s="36" t="s">
        <v>242</v>
      </c>
      <c r="Q44" s="36" t="s">
        <v>155</v>
      </c>
      <c r="R44" s="30" t="s">
        <v>50</v>
      </c>
      <c r="S44" s="38"/>
      <c r="T44" s="154"/>
      <c r="U44" s="153">
        <v>127</v>
      </c>
      <c r="V44" s="152" t="s">
        <v>195</v>
      </c>
      <c r="W44" s="30">
        <v>66</v>
      </c>
      <c r="X44" s="150" t="s">
        <v>199</v>
      </c>
    </row>
    <row r="45" spans="1:24" ht="24" customHeight="1">
      <c r="A45" s="176" t="s">
        <v>179</v>
      </c>
      <c r="B45" s="175"/>
      <c r="C45" s="162" t="s">
        <v>358</v>
      </c>
      <c r="D45" s="161" t="s">
        <v>357</v>
      </c>
      <c r="E45" s="160" t="s">
        <v>350</v>
      </c>
      <c r="F45" s="37" t="s">
        <v>250</v>
      </c>
      <c r="G45" s="159">
        <v>1.9950000000000001</v>
      </c>
      <c r="H45" s="36" t="s">
        <v>81</v>
      </c>
      <c r="I45" s="37">
        <v>1670</v>
      </c>
      <c r="J45" s="158">
        <v>5</v>
      </c>
      <c r="K45" s="156">
        <v>15.6</v>
      </c>
      <c r="L45" s="157">
        <v>165.78333333333333</v>
      </c>
      <c r="M45" s="156">
        <v>13.4</v>
      </c>
      <c r="N45" s="155">
        <v>17</v>
      </c>
      <c r="O45" s="155">
        <v>24.6</v>
      </c>
      <c r="P45" s="36" t="s">
        <v>242</v>
      </c>
      <c r="Q45" s="36" t="s">
        <v>155</v>
      </c>
      <c r="R45" s="30" t="s">
        <v>154</v>
      </c>
      <c r="S45" s="38"/>
      <c r="T45" s="154" t="s">
        <v>173</v>
      </c>
      <c r="U45" s="153">
        <v>116</v>
      </c>
      <c r="V45" s="152" t="s">
        <v>195</v>
      </c>
      <c r="W45" s="151">
        <v>63</v>
      </c>
      <c r="X45" s="150" t="s">
        <v>253</v>
      </c>
    </row>
    <row r="46" spans="1:24" ht="24" customHeight="1">
      <c r="A46" s="176" t="s">
        <v>179</v>
      </c>
      <c r="B46" s="175"/>
      <c r="C46" s="162" t="s">
        <v>358</v>
      </c>
      <c r="D46" s="161" t="s">
        <v>357</v>
      </c>
      <c r="E46" s="160" t="s">
        <v>349</v>
      </c>
      <c r="F46" s="37" t="s">
        <v>250</v>
      </c>
      <c r="G46" s="159">
        <v>1.9950000000000001</v>
      </c>
      <c r="H46" s="36" t="s">
        <v>81</v>
      </c>
      <c r="I46" s="37">
        <v>1690</v>
      </c>
      <c r="J46" s="158">
        <v>5</v>
      </c>
      <c r="K46" s="156">
        <v>15.6</v>
      </c>
      <c r="L46" s="157">
        <v>165.78333333333333</v>
      </c>
      <c r="M46" s="156">
        <v>13.4</v>
      </c>
      <c r="N46" s="155">
        <v>17</v>
      </c>
      <c r="O46" s="155">
        <v>24.5</v>
      </c>
      <c r="P46" s="36" t="s">
        <v>242</v>
      </c>
      <c r="Q46" s="36" t="s">
        <v>155</v>
      </c>
      <c r="R46" s="30" t="s">
        <v>154</v>
      </c>
      <c r="S46" s="38"/>
      <c r="T46" s="154" t="s">
        <v>173</v>
      </c>
      <c r="U46" s="153">
        <v>116</v>
      </c>
      <c r="V46" s="152" t="s">
        <v>195</v>
      </c>
      <c r="W46" s="151">
        <v>63</v>
      </c>
      <c r="X46" s="150" t="s">
        <v>253</v>
      </c>
    </row>
    <row r="47" spans="1:24" ht="24" customHeight="1">
      <c r="A47" s="176" t="s">
        <v>179</v>
      </c>
      <c r="B47" s="175"/>
      <c r="C47" s="162" t="s">
        <v>358</v>
      </c>
      <c r="D47" s="161" t="s">
        <v>357</v>
      </c>
      <c r="E47" s="160" t="s">
        <v>348</v>
      </c>
      <c r="F47" s="37" t="s">
        <v>250</v>
      </c>
      <c r="G47" s="159">
        <v>1.9950000000000001</v>
      </c>
      <c r="H47" s="36" t="s">
        <v>81</v>
      </c>
      <c r="I47" s="37">
        <v>1690</v>
      </c>
      <c r="J47" s="158">
        <v>5</v>
      </c>
      <c r="K47" s="156">
        <v>15.6</v>
      </c>
      <c r="L47" s="157">
        <v>165.78333333333333</v>
      </c>
      <c r="M47" s="156">
        <v>13.4</v>
      </c>
      <c r="N47" s="155">
        <v>17</v>
      </c>
      <c r="O47" s="155">
        <v>24.5</v>
      </c>
      <c r="P47" s="36" t="s">
        <v>242</v>
      </c>
      <c r="Q47" s="36" t="s">
        <v>155</v>
      </c>
      <c r="R47" s="30" t="s">
        <v>154</v>
      </c>
      <c r="S47" s="38"/>
      <c r="T47" s="154" t="s">
        <v>173</v>
      </c>
      <c r="U47" s="153">
        <v>116</v>
      </c>
      <c r="V47" s="152" t="s">
        <v>195</v>
      </c>
      <c r="W47" s="151">
        <v>63</v>
      </c>
      <c r="X47" s="150" t="s">
        <v>253</v>
      </c>
    </row>
    <row r="48" spans="1:24" ht="24" customHeight="1">
      <c r="A48" s="176" t="s">
        <v>179</v>
      </c>
      <c r="B48" s="175"/>
      <c r="C48" s="162" t="s">
        <v>358</v>
      </c>
      <c r="D48" s="161" t="s">
        <v>357</v>
      </c>
      <c r="E48" s="160" t="s">
        <v>345</v>
      </c>
      <c r="F48" s="37" t="s">
        <v>250</v>
      </c>
      <c r="G48" s="159">
        <v>1.9950000000000001</v>
      </c>
      <c r="H48" s="36" t="s">
        <v>81</v>
      </c>
      <c r="I48" s="37">
        <v>1710</v>
      </c>
      <c r="J48" s="158">
        <v>5</v>
      </c>
      <c r="K48" s="156">
        <v>15.6</v>
      </c>
      <c r="L48" s="157">
        <v>165.78333333333333</v>
      </c>
      <c r="M48" s="156">
        <v>13.4</v>
      </c>
      <c r="N48" s="155">
        <v>17</v>
      </c>
      <c r="O48" s="155">
        <v>24.2</v>
      </c>
      <c r="P48" s="36" t="s">
        <v>242</v>
      </c>
      <c r="Q48" s="36" t="s">
        <v>155</v>
      </c>
      <c r="R48" s="30" t="s">
        <v>154</v>
      </c>
      <c r="S48" s="38"/>
      <c r="T48" s="154" t="s">
        <v>173</v>
      </c>
      <c r="U48" s="153">
        <v>116</v>
      </c>
      <c r="V48" s="152" t="s">
        <v>195</v>
      </c>
      <c r="W48" s="151">
        <v>64</v>
      </c>
      <c r="X48" s="150" t="s">
        <v>253</v>
      </c>
    </row>
    <row r="49" spans="1:24" ht="24" customHeight="1">
      <c r="A49" s="164" t="s">
        <v>164</v>
      </c>
      <c r="B49" s="168"/>
      <c r="C49" s="167" t="s">
        <v>355</v>
      </c>
      <c r="D49" s="164" t="s">
        <v>354</v>
      </c>
      <c r="E49" s="174" t="s">
        <v>356</v>
      </c>
      <c r="F49" s="37" t="s">
        <v>316</v>
      </c>
      <c r="G49" s="159">
        <v>1.9950000000000001</v>
      </c>
      <c r="H49" s="36" t="s">
        <v>159</v>
      </c>
      <c r="I49" s="37" t="s">
        <v>352</v>
      </c>
      <c r="J49" s="158">
        <v>5</v>
      </c>
      <c r="K49" s="156">
        <v>15.3</v>
      </c>
      <c r="L49" s="157">
        <v>169.03398692810458</v>
      </c>
      <c r="M49" s="178">
        <v>13.4</v>
      </c>
      <c r="N49" s="155">
        <v>16.899999999999999</v>
      </c>
      <c r="O49" s="169" t="s">
        <v>351</v>
      </c>
      <c r="P49" s="36" t="s">
        <v>242</v>
      </c>
      <c r="Q49" s="36" t="s">
        <v>155</v>
      </c>
      <c r="R49" s="30" t="s">
        <v>154</v>
      </c>
      <c r="S49" s="38"/>
      <c r="T49" s="154"/>
      <c r="U49" s="153">
        <v>114</v>
      </c>
      <c r="V49" s="30" t="s">
        <v>195</v>
      </c>
      <c r="W49" s="151" t="s">
        <v>241</v>
      </c>
      <c r="X49" s="150" t="s">
        <v>240</v>
      </c>
    </row>
    <row r="50" spans="1:24" ht="24" customHeight="1">
      <c r="A50" s="164" t="s">
        <v>164</v>
      </c>
      <c r="B50" s="168"/>
      <c r="C50" s="167" t="s">
        <v>355</v>
      </c>
      <c r="D50" s="164" t="s">
        <v>354</v>
      </c>
      <c r="E50" s="174" t="s">
        <v>353</v>
      </c>
      <c r="F50" s="37" t="s">
        <v>316</v>
      </c>
      <c r="G50" s="159">
        <v>1.9950000000000001</v>
      </c>
      <c r="H50" s="36" t="s">
        <v>159</v>
      </c>
      <c r="I50" s="37" t="s">
        <v>352</v>
      </c>
      <c r="J50" s="158">
        <v>5</v>
      </c>
      <c r="K50" s="156">
        <v>15.6</v>
      </c>
      <c r="L50" s="157">
        <v>165.78333333333333</v>
      </c>
      <c r="M50" s="178">
        <v>13.4</v>
      </c>
      <c r="N50" s="155">
        <v>16.899999999999999</v>
      </c>
      <c r="O50" s="169" t="s">
        <v>351</v>
      </c>
      <c r="P50" s="36" t="s">
        <v>242</v>
      </c>
      <c r="Q50" s="36" t="s">
        <v>155</v>
      </c>
      <c r="R50" s="30" t="s">
        <v>154</v>
      </c>
      <c r="S50" s="38"/>
      <c r="T50" s="154"/>
      <c r="U50" s="153">
        <v>116</v>
      </c>
      <c r="V50" s="30" t="s">
        <v>195</v>
      </c>
      <c r="W50" s="151" t="s">
        <v>325</v>
      </c>
      <c r="X50" s="150" t="s">
        <v>240</v>
      </c>
    </row>
    <row r="51" spans="1:24" ht="24" customHeight="1">
      <c r="A51" s="176" t="s">
        <v>179</v>
      </c>
      <c r="B51" s="175"/>
      <c r="C51" s="162" t="s">
        <v>347</v>
      </c>
      <c r="D51" s="161" t="s">
        <v>346</v>
      </c>
      <c r="E51" s="160" t="s">
        <v>350</v>
      </c>
      <c r="F51" s="37" t="s">
        <v>250</v>
      </c>
      <c r="G51" s="159">
        <v>1.9950000000000001</v>
      </c>
      <c r="H51" s="36" t="s">
        <v>81</v>
      </c>
      <c r="I51" s="37">
        <v>1740</v>
      </c>
      <c r="J51" s="158">
        <v>5</v>
      </c>
      <c r="K51" s="156">
        <v>15.6</v>
      </c>
      <c r="L51" s="157">
        <v>165.78333333333333</v>
      </c>
      <c r="M51" s="178">
        <v>13.4</v>
      </c>
      <c r="N51" s="155">
        <v>17</v>
      </c>
      <c r="O51" s="155">
        <v>23.900000000000002</v>
      </c>
      <c r="P51" s="36" t="s">
        <v>242</v>
      </c>
      <c r="Q51" s="36" t="s">
        <v>155</v>
      </c>
      <c r="R51" s="30" t="s">
        <v>154</v>
      </c>
      <c r="S51" s="38"/>
      <c r="T51" s="154" t="s">
        <v>173</v>
      </c>
      <c r="U51" s="153">
        <v>116</v>
      </c>
      <c r="V51" s="30" t="s">
        <v>195</v>
      </c>
      <c r="W51" s="151">
        <v>65</v>
      </c>
      <c r="X51" s="150" t="s">
        <v>249</v>
      </c>
    </row>
    <row r="52" spans="1:24" ht="24" customHeight="1">
      <c r="A52" s="176" t="s">
        <v>179</v>
      </c>
      <c r="B52" s="175"/>
      <c r="C52" s="162" t="s">
        <v>347</v>
      </c>
      <c r="D52" s="161" t="s">
        <v>346</v>
      </c>
      <c r="E52" s="160" t="s">
        <v>349</v>
      </c>
      <c r="F52" s="37" t="s">
        <v>250</v>
      </c>
      <c r="G52" s="159">
        <v>1.9950000000000001</v>
      </c>
      <c r="H52" s="36" t="s">
        <v>81</v>
      </c>
      <c r="I52" s="37">
        <v>1760</v>
      </c>
      <c r="J52" s="158">
        <v>5</v>
      </c>
      <c r="K52" s="156">
        <v>15.6</v>
      </c>
      <c r="L52" s="157">
        <v>165.78333333333333</v>
      </c>
      <c r="M52" s="178">
        <v>13.4</v>
      </c>
      <c r="N52" s="155">
        <v>17</v>
      </c>
      <c r="O52" s="155">
        <v>23.700000000000003</v>
      </c>
      <c r="P52" s="36" t="s">
        <v>242</v>
      </c>
      <c r="Q52" s="36" t="s">
        <v>155</v>
      </c>
      <c r="R52" s="30" t="s">
        <v>154</v>
      </c>
      <c r="S52" s="38"/>
      <c r="T52" s="154" t="s">
        <v>173</v>
      </c>
      <c r="U52" s="153">
        <v>116</v>
      </c>
      <c r="V52" s="30" t="s">
        <v>195</v>
      </c>
      <c r="W52" s="151">
        <v>65</v>
      </c>
      <c r="X52" s="150" t="s">
        <v>249</v>
      </c>
    </row>
    <row r="53" spans="1:24" ht="24" customHeight="1">
      <c r="A53" s="176" t="s">
        <v>179</v>
      </c>
      <c r="B53" s="175"/>
      <c r="C53" s="162" t="s">
        <v>347</v>
      </c>
      <c r="D53" s="161" t="s">
        <v>346</v>
      </c>
      <c r="E53" s="160" t="s">
        <v>348</v>
      </c>
      <c r="F53" s="37" t="s">
        <v>250</v>
      </c>
      <c r="G53" s="159">
        <v>1.9950000000000001</v>
      </c>
      <c r="H53" s="36" t="s">
        <v>81</v>
      </c>
      <c r="I53" s="37">
        <v>1770</v>
      </c>
      <c r="J53" s="158">
        <v>5</v>
      </c>
      <c r="K53" s="156">
        <v>15.6</v>
      </c>
      <c r="L53" s="157">
        <v>165.78333333333333</v>
      </c>
      <c r="M53" s="156">
        <v>12.2</v>
      </c>
      <c r="N53" s="155">
        <v>15.9</v>
      </c>
      <c r="O53" s="155">
        <v>23.6</v>
      </c>
      <c r="P53" s="36" t="s">
        <v>242</v>
      </c>
      <c r="Q53" s="36" t="s">
        <v>155</v>
      </c>
      <c r="R53" s="30" t="s">
        <v>154</v>
      </c>
      <c r="S53" s="38"/>
      <c r="T53" s="154" t="s">
        <v>173</v>
      </c>
      <c r="U53" s="153">
        <v>127</v>
      </c>
      <c r="V53" s="152" t="s">
        <v>195</v>
      </c>
      <c r="W53" s="151">
        <v>66</v>
      </c>
      <c r="X53" s="150" t="s">
        <v>249</v>
      </c>
    </row>
    <row r="54" spans="1:24" ht="24" customHeight="1">
      <c r="A54" s="176" t="s">
        <v>179</v>
      </c>
      <c r="B54" s="175"/>
      <c r="C54" s="162" t="s">
        <v>347</v>
      </c>
      <c r="D54" s="161" t="s">
        <v>346</v>
      </c>
      <c r="E54" s="160" t="s">
        <v>345</v>
      </c>
      <c r="F54" s="37" t="s">
        <v>250</v>
      </c>
      <c r="G54" s="159">
        <v>1.9950000000000001</v>
      </c>
      <c r="H54" s="36" t="s">
        <v>81</v>
      </c>
      <c r="I54" s="37">
        <v>1790</v>
      </c>
      <c r="J54" s="158">
        <v>5</v>
      </c>
      <c r="K54" s="156">
        <v>15.6</v>
      </c>
      <c r="L54" s="157">
        <v>165.78333333333333</v>
      </c>
      <c r="M54" s="156">
        <v>12.2</v>
      </c>
      <c r="N54" s="155">
        <v>15.9</v>
      </c>
      <c r="O54" s="155">
        <v>23.400000000000002</v>
      </c>
      <c r="P54" s="36" t="s">
        <v>242</v>
      </c>
      <c r="Q54" s="36" t="s">
        <v>155</v>
      </c>
      <c r="R54" s="30" t="s">
        <v>154</v>
      </c>
      <c r="S54" s="38"/>
      <c r="T54" s="154" t="s">
        <v>173</v>
      </c>
      <c r="U54" s="153">
        <v>127</v>
      </c>
      <c r="V54" s="152" t="s">
        <v>195</v>
      </c>
      <c r="W54" s="151">
        <v>66</v>
      </c>
      <c r="X54" s="150" t="s">
        <v>249</v>
      </c>
    </row>
    <row r="55" spans="1:24" ht="24" customHeight="1">
      <c r="A55" s="164" t="s">
        <v>164</v>
      </c>
      <c r="B55" s="168"/>
      <c r="C55" s="167" t="s">
        <v>340</v>
      </c>
      <c r="D55" s="164" t="s">
        <v>339</v>
      </c>
      <c r="E55" s="160" t="s">
        <v>344</v>
      </c>
      <c r="F55" s="37" t="s">
        <v>316</v>
      </c>
      <c r="G55" s="159">
        <v>1.9950000000000001</v>
      </c>
      <c r="H55" s="36" t="s">
        <v>159</v>
      </c>
      <c r="I55" s="37">
        <v>1790</v>
      </c>
      <c r="J55" s="158">
        <v>5</v>
      </c>
      <c r="K55" s="156">
        <v>14.6</v>
      </c>
      <c r="L55" s="157">
        <v>177.13835616438354</v>
      </c>
      <c r="M55" s="178">
        <v>12.2</v>
      </c>
      <c r="N55" s="155">
        <v>15.8</v>
      </c>
      <c r="O55" s="155">
        <v>23.3</v>
      </c>
      <c r="P55" s="36" t="s">
        <v>242</v>
      </c>
      <c r="Q55" s="36" t="s">
        <v>155</v>
      </c>
      <c r="R55" s="30" t="s">
        <v>154</v>
      </c>
      <c r="S55" s="38"/>
      <c r="T55" s="154"/>
      <c r="U55" s="153">
        <v>119</v>
      </c>
      <c r="V55" s="30" t="s">
        <v>195</v>
      </c>
      <c r="W55" s="30">
        <v>62</v>
      </c>
      <c r="X55" s="150" t="s">
        <v>240</v>
      </c>
    </row>
    <row r="56" spans="1:24" ht="24" customHeight="1">
      <c r="A56" s="164" t="s">
        <v>164</v>
      </c>
      <c r="B56" s="168"/>
      <c r="C56" s="167" t="s">
        <v>340</v>
      </c>
      <c r="D56" s="164" t="s">
        <v>339</v>
      </c>
      <c r="E56" s="160" t="s">
        <v>343</v>
      </c>
      <c r="F56" s="37" t="s">
        <v>316</v>
      </c>
      <c r="G56" s="159">
        <v>1.9950000000000001</v>
      </c>
      <c r="H56" s="36" t="s">
        <v>159</v>
      </c>
      <c r="I56" s="37">
        <v>1790</v>
      </c>
      <c r="J56" s="158">
        <v>5</v>
      </c>
      <c r="K56" s="156">
        <v>15.6</v>
      </c>
      <c r="L56" s="157">
        <v>165.78333333333333</v>
      </c>
      <c r="M56" s="178">
        <v>12.2</v>
      </c>
      <c r="N56" s="155">
        <v>15.8</v>
      </c>
      <c r="O56" s="155">
        <v>23.3</v>
      </c>
      <c r="P56" s="36" t="s">
        <v>242</v>
      </c>
      <c r="Q56" s="36" t="s">
        <v>155</v>
      </c>
      <c r="R56" s="30" t="s">
        <v>154</v>
      </c>
      <c r="S56" s="38"/>
      <c r="T56" s="154"/>
      <c r="U56" s="153">
        <v>127</v>
      </c>
      <c r="V56" s="30" t="s">
        <v>195</v>
      </c>
      <c r="W56" s="30">
        <v>66</v>
      </c>
      <c r="X56" s="150" t="s">
        <v>199</v>
      </c>
    </row>
    <row r="57" spans="1:24" ht="24" customHeight="1">
      <c r="A57" s="164" t="s">
        <v>164</v>
      </c>
      <c r="B57" s="168"/>
      <c r="C57" s="167" t="s">
        <v>340</v>
      </c>
      <c r="D57" s="164" t="s">
        <v>339</v>
      </c>
      <c r="E57" s="160" t="s">
        <v>342</v>
      </c>
      <c r="F57" s="37" t="s">
        <v>316</v>
      </c>
      <c r="G57" s="159">
        <v>1.9950000000000001</v>
      </c>
      <c r="H57" s="36" t="s">
        <v>159</v>
      </c>
      <c r="I57" s="37" t="s">
        <v>337</v>
      </c>
      <c r="J57" s="158">
        <v>5</v>
      </c>
      <c r="K57" s="156">
        <v>14.6</v>
      </c>
      <c r="L57" s="157">
        <v>177.13835616438354</v>
      </c>
      <c r="M57" s="178">
        <v>13.4</v>
      </c>
      <c r="N57" s="155">
        <v>16.899999999999999</v>
      </c>
      <c r="O57" s="165" t="s">
        <v>336</v>
      </c>
      <c r="P57" s="36" t="s">
        <v>242</v>
      </c>
      <c r="Q57" s="36" t="s">
        <v>155</v>
      </c>
      <c r="R57" s="30" t="s">
        <v>154</v>
      </c>
      <c r="S57" s="38"/>
      <c r="T57" s="154"/>
      <c r="U57" s="153">
        <v>108</v>
      </c>
      <c r="V57" s="30" t="s">
        <v>195</v>
      </c>
      <c r="W57" s="151" t="s">
        <v>341</v>
      </c>
      <c r="X57" s="150" t="s">
        <v>240</v>
      </c>
    </row>
    <row r="58" spans="1:24" ht="24" customHeight="1">
      <c r="A58" s="164" t="s">
        <v>164</v>
      </c>
      <c r="B58" s="168"/>
      <c r="C58" s="167" t="s">
        <v>340</v>
      </c>
      <c r="D58" s="164" t="s">
        <v>339</v>
      </c>
      <c r="E58" s="160" t="s">
        <v>338</v>
      </c>
      <c r="F58" s="37" t="s">
        <v>316</v>
      </c>
      <c r="G58" s="159">
        <v>1.9950000000000001</v>
      </c>
      <c r="H58" s="36" t="s">
        <v>159</v>
      </c>
      <c r="I58" s="37" t="s">
        <v>337</v>
      </c>
      <c r="J58" s="158">
        <v>5</v>
      </c>
      <c r="K58" s="156">
        <v>15.6</v>
      </c>
      <c r="L58" s="157">
        <v>165.78333333333333</v>
      </c>
      <c r="M58" s="156">
        <v>13.4</v>
      </c>
      <c r="N58" s="155">
        <v>16.899999999999999</v>
      </c>
      <c r="O58" s="165" t="s">
        <v>336</v>
      </c>
      <c r="P58" s="36" t="s">
        <v>242</v>
      </c>
      <c r="Q58" s="36" t="s">
        <v>155</v>
      </c>
      <c r="R58" s="30" t="s">
        <v>154</v>
      </c>
      <c r="S58" s="38"/>
      <c r="T58" s="154"/>
      <c r="U58" s="153">
        <v>116</v>
      </c>
      <c r="V58" s="152" t="s">
        <v>195</v>
      </c>
      <c r="W58" s="151" t="s">
        <v>302</v>
      </c>
      <c r="X58" s="150" t="s">
        <v>199</v>
      </c>
    </row>
    <row r="59" spans="1:24" ht="24" customHeight="1">
      <c r="A59" s="176" t="s">
        <v>179</v>
      </c>
      <c r="B59" s="175"/>
      <c r="C59" s="162" t="s">
        <v>335</v>
      </c>
      <c r="D59" s="161" t="s">
        <v>334</v>
      </c>
      <c r="E59" s="160" t="s">
        <v>134</v>
      </c>
      <c r="F59" s="37" t="s">
        <v>250</v>
      </c>
      <c r="G59" s="159">
        <v>1.9950000000000001</v>
      </c>
      <c r="H59" s="36" t="s">
        <v>81</v>
      </c>
      <c r="I59" s="37">
        <v>1780</v>
      </c>
      <c r="J59" s="158">
        <v>5</v>
      </c>
      <c r="K59" s="156">
        <v>15.8</v>
      </c>
      <c r="L59" s="157">
        <v>163.68481012658225</v>
      </c>
      <c r="M59" s="156">
        <v>12.2</v>
      </c>
      <c r="N59" s="155">
        <v>15.9</v>
      </c>
      <c r="O59" s="155">
        <v>23.5</v>
      </c>
      <c r="P59" s="36" t="s">
        <v>242</v>
      </c>
      <c r="Q59" s="36" t="s">
        <v>155</v>
      </c>
      <c r="R59" s="30" t="s">
        <v>154</v>
      </c>
      <c r="S59" s="38"/>
      <c r="T59" s="154" t="s">
        <v>173</v>
      </c>
      <c r="U59" s="153">
        <v>129</v>
      </c>
      <c r="V59" s="152" t="s">
        <v>195</v>
      </c>
      <c r="W59" s="151">
        <v>67</v>
      </c>
      <c r="X59" s="150" t="s">
        <v>249</v>
      </c>
    </row>
    <row r="60" spans="1:24" ht="24" customHeight="1">
      <c r="A60" s="176" t="s">
        <v>179</v>
      </c>
      <c r="B60" s="175"/>
      <c r="C60" s="162" t="s">
        <v>335</v>
      </c>
      <c r="D60" s="161" t="s">
        <v>334</v>
      </c>
      <c r="E60" s="160" t="s">
        <v>96</v>
      </c>
      <c r="F60" s="37" t="s">
        <v>250</v>
      </c>
      <c r="G60" s="159">
        <v>1.9950000000000001</v>
      </c>
      <c r="H60" s="36" t="s">
        <v>81</v>
      </c>
      <c r="I60" s="37">
        <v>1800</v>
      </c>
      <c r="J60" s="158">
        <v>5</v>
      </c>
      <c r="K60" s="156">
        <v>15.8</v>
      </c>
      <c r="L60" s="157">
        <v>163.68481012658225</v>
      </c>
      <c r="M60" s="156">
        <v>12.2</v>
      </c>
      <c r="N60" s="155">
        <v>15.9</v>
      </c>
      <c r="O60" s="155">
        <v>23.3</v>
      </c>
      <c r="P60" s="36" t="s">
        <v>242</v>
      </c>
      <c r="Q60" s="36" t="s">
        <v>155</v>
      </c>
      <c r="R60" s="30" t="s">
        <v>154</v>
      </c>
      <c r="S60" s="38"/>
      <c r="T60" s="154" t="s">
        <v>173</v>
      </c>
      <c r="U60" s="153">
        <v>129</v>
      </c>
      <c r="V60" s="152" t="s">
        <v>195</v>
      </c>
      <c r="W60" s="151">
        <v>67</v>
      </c>
      <c r="X60" s="150" t="s">
        <v>249</v>
      </c>
    </row>
    <row r="61" spans="1:24" ht="24" customHeight="1">
      <c r="A61" s="176" t="s">
        <v>179</v>
      </c>
      <c r="B61" s="175"/>
      <c r="C61" s="162" t="s">
        <v>335</v>
      </c>
      <c r="D61" s="161" t="s">
        <v>334</v>
      </c>
      <c r="E61" s="160" t="s">
        <v>95</v>
      </c>
      <c r="F61" s="37" t="s">
        <v>250</v>
      </c>
      <c r="G61" s="159">
        <v>1.9950000000000001</v>
      </c>
      <c r="H61" s="36" t="s">
        <v>81</v>
      </c>
      <c r="I61" s="37">
        <v>1800</v>
      </c>
      <c r="J61" s="158">
        <v>5</v>
      </c>
      <c r="K61" s="156">
        <v>15.8</v>
      </c>
      <c r="L61" s="157">
        <v>163.68481012658225</v>
      </c>
      <c r="M61" s="156">
        <v>12.2</v>
      </c>
      <c r="N61" s="155">
        <v>15.9</v>
      </c>
      <c r="O61" s="155">
        <v>23.3</v>
      </c>
      <c r="P61" s="36" t="s">
        <v>242</v>
      </c>
      <c r="Q61" s="36" t="s">
        <v>155</v>
      </c>
      <c r="R61" s="30" t="s">
        <v>154</v>
      </c>
      <c r="S61" s="38"/>
      <c r="T61" s="154" t="s">
        <v>173</v>
      </c>
      <c r="U61" s="153">
        <v>129</v>
      </c>
      <c r="V61" s="152" t="s">
        <v>195</v>
      </c>
      <c r="W61" s="151">
        <v>67</v>
      </c>
      <c r="X61" s="150" t="s">
        <v>249</v>
      </c>
    </row>
    <row r="62" spans="1:24" ht="24" customHeight="1">
      <c r="A62" s="176" t="s">
        <v>179</v>
      </c>
      <c r="B62" s="175"/>
      <c r="C62" s="162" t="s">
        <v>335</v>
      </c>
      <c r="D62" s="161" t="s">
        <v>334</v>
      </c>
      <c r="E62" s="160" t="s">
        <v>94</v>
      </c>
      <c r="F62" s="37" t="s">
        <v>250</v>
      </c>
      <c r="G62" s="159">
        <v>1.9950000000000001</v>
      </c>
      <c r="H62" s="36" t="s">
        <v>81</v>
      </c>
      <c r="I62" s="37">
        <v>1820</v>
      </c>
      <c r="J62" s="158">
        <v>5</v>
      </c>
      <c r="K62" s="156">
        <v>15.8</v>
      </c>
      <c r="L62" s="157">
        <v>163.68481012658225</v>
      </c>
      <c r="M62" s="156">
        <v>12.2</v>
      </c>
      <c r="N62" s="155">
        <v>15.9</v>
      </c>
      <c r="O62" s="155">
        <v>23</v>
      </c>
      <c r="P62" s="36" t="s">
        <v>242</v>
      </c>
      <c r="Q62" s="36" t="s">
        <v>155</v>
      </c>
      <c r="R62" s="30" t="s">
        <v>154</v>
      </c>
      <c r="S62" s="38"/>
      <c r="T62" s="154" t="s">
        <v>173</v>
      </c>
      <c r="U62" s="153">
        <v>129</v>
      </c>
      <c r="V62" s="152" t="s">
        <v>195</v>
      </c>
      <c r="W62" s="151">
        <v>68</v>
      </c>
      <c r="X62" s="150" t="s">
        <v>249</v>
      </c>
    </row>
    <row r="63" spans="1:24" ht="24" customHeight="1">
      <c r="A63" s="164" t="s">
        <v>179</v>
      </c>
      <c r="B63" s="163"/>
      <c r="C63" s="162" t="s">
        <v>333</v>
      </c>
      <c r="D63" s="161" t="s">
        <v>332</v>
      </c>
      <c r="E63" s="160" t="s">
        <v>100</v>
      </c>
      <c r="F63" s="37" t="s">
        <v>269</v>
      </c>
      <c r="G63" s="159">
        <v>1.9950000000000001</v>
      </c>
      <c r="H63" s="36" t="s">
        <v>202</v>
      </c>
      <c r="I63" s="37">
        <v>1870</v>
      </c>
      <c r="J63" s="158">
        <v>5</v>
      </c>
      <c r="K63" s="156">
        <v>16.600000000000001</v>
      </c>
      <c r="L63" s="157">
        <v>155.79638554216865</v>
      </c>
      <c r="M63" s="156">
        <v>12.2</v>
      </c>
      <c r="N63" s="155">
        <v>15.9</v>
      </c>
      <c r="O63" s="165">
        <v>22.5</v>
      </c>
      <c r="P63" s="36" t="s">
        <v>174</v>
      </c>
      <c r="Q63" s="36" t="s">
        <v>155</v>
      </c>
      <c r="R63" s="30" t="s">
        <v>154</v>
      </c>
      <c r="S63" s="38"/>
      <c r="T63" s="154" t="s">
        <v>173</v>
      </c>
      <c r="U63" s="153">
        <v>136</v>
      </c>
      <c r="V63" s="152">
        <v>104</v>
      </c>
      <c r="W63" s="151">
        <v>73</v>
      </c>
      <c r="X63" s="150" t="s">
        <v>210</v>
      </c>
    </row>
    <row r="64" spans="1:24" ht="24" customHeight="1">
      <c r="A64" s="164" t="s">
        <v>179</v>
      </c>
      <c r="B64" s="163"/>
      <c r="C64" s="162" t="s">
        <v>333</v>
      </c>
      <c r="D64" s="161" t="s">
        <v>332</v>
      </c>
      <c r="E64" s="160" t="s">
        <v>99</v>
      </c>
      <c r="F64" s="37" t="s">
        <v>269</v>
      </c>
      <c r="G64" s="159">
        <v>1.9950000000000001</v>
      </c>
      <c r="H64" s="36" t="s">
        <v>202</v>
      </c>
      <c r="I64" s="37">
        <v>1890</v>
      </c>
      <c r="J64" s="158">
        <v>5</v>
      </c>
      <c r="K64" s="156">
        <v>16.600000000000001</v>
      </c>
      <c r="L64" s="157">
        <v>155.79638554216865</v>
      </c>
      <c r="M64" s="156">
        <v>11.2</v>
      </c>
      <c r="N64" s="155">
        <v>14.9</v>
      </c>
      <c r="O64" s="155">
        <v>22.2</v>
      </c>
      <c r="P64" s="36" t="s">
        <v>174</v>
      </c>
      <c r="Q64" s="36" t="s">
        <v>155</v>
      </c>
      <c r="R64" s="30" t="s">
        <v>154</v>
      </c>
      <c r="S64" s="38"/>
      <c r="T64" s="154" t="s">
        <v>173</v>
      </c>
      <c r="U64" s="153">
        <v>148</v>
      </c>
      <c r="V64" s="152">
        <v>111</v>
      </c>
      <c r="W64" s="151">
        <v>74</v>
      </c>
      <c r="X64" s="150" t="s">
        <v>210</v>
      </c>
    </row>
    <row r="65" spans="1:24" ht="24" customHeight="1">
      <c r="A65" s="164" t="s">
        <v>179</v>
      </c>
      <c r="B65" s="163"/>
      <c r="C65" s="162" t="s">
        <v>333</v>
      </c>
      <c r="D65" s="161" t="s">
        <v>332</v>
      </c>
      <c r="E65" s="160" t="s">
        <v>98</v>
      </c>
      <c r="F65" s="37" t="s">
        <v>269</v>
      </c>
      <c r="G65" s="159">
        <v>1.9950000000000001</v>
      </c>
      <c r="H65" s="36" t="s">
        <v>202</v>
      </c>
      <c r="I65" s="37">
        <v>1900</v>
      </c>
      <c r="J65" s="158">
        <v>5</v>
      </c>
      <c r="K65" s="156">
        <v>16.600000000000001</v>
      </c>
      <c r="L65" s="157">
        <v>155.79638554216865</v>
      </c>
      <c r="M65" s="156">
        <v>11.2</v>
      </c>
      <c r="N65" s="155">
        <v>14.9</v>
      </c>
      <c r="O65" s="165">
        <v>22.1</v>
      </c>
      <c r="P65" s="36" t="s">
        <v>174</v>
      </c>
      <c r="Q65" s="36" t="s">
        <v>155</v>
      </c>
      <c r="R65" s="30" t="s">
        <v>154</v>
      </c>
      <c r="S65" s="38"/>
      <c r="T65" s="154" t="s">
        <v>173</v>
      </c>
      <c r="U65" s="153">
        <v>148</v>
      </c>
      <c r="V65" s="152">
        <v>111</v>
      </c>
      <c r="W65" s="151">
        <v>75</v>
      </c>
      <c r="X65" s="150" t="s">
        <v>201</v>
      </c>
    </row>
    <row r="66" spans="1:24" ht="24" customHeight="1">
      <c r="A66" s="164" t="s">
        <v>179</v>
      </c>
      <c r="B66" s="163"/>
      <c r="C66" s="162" t="s">
        <v>333</v>
      </c>
      <c r="D66" s="161" t="s">
        <v>332</v>
      </c>
      <c r="E66" s="160" t="s">
        <v>97</v>
      </c>
      <c r="F66" s="37" t="s">
        <v>269</v>
      </c>
      <c r="G66" s="159">
        <v>1.9950000000000001</v>
      </c>
      <c r="H66" s="36" t="s">
        <v>202</v>
      </c>
      <c r="I66" s="37">
        <v>1920</v>
      </c>
      <c r="J66" s="158">
        <v>5</v>
      </c>
      <c r="K66" s="156">
        <v>16.600000000000001</v>
      </c>
      <c r="L66" s="157">
        <v>155.79638554216865</v>
      </c>
      <c r="M66" s="156">
        <v>11.2</v>
      </c>
      <c r="N66" s="155">
        <v>14.9</v>
      </c>
      <c r="O66" s="155">
        <v>21.9</v>
      </c>
      <c r="P66" s="36" t="s">
        <v>174</v>
      </c>
      <c r="Q66" s="36" t="s">
        <v>155</v>
      </c>
      <c r="R66" s="30" t="s">
        <v>154</v>
      </c>
      <c r="S66" s="38"/>
      <c r="T66" s="154" t="s">
        <v>173</v>
      </c>
      <c r="U66" s="153">
        <v>148</v>
      </c>
      <c r="V66" s="152">
        <v>111</v>
      </c>
      <c r="W66" s="151">
        <v>75</v>
      </c>
      <c r="X66" s="150" t="s">
        <v>201</v>
      </c>
    </row>
    <row r="67" spans="1:24" ht="24" customHeight="1">
      <c r="A67" s="164" t="s">
        <v>164</v>
      </c>
      <c r="B67" s="163"/>
      <c r="C67" s="162" t="s">
        <v>330</v>
      </c>
      <c r="D67" s="164" t="s">
        <v>329</v>
      </c>
      <c r="E67" s="160" t="s">
        <v>331</v>
      </c>
      <c r="F67" s="37" t="s">
        <v>316</v>
      </c>
      <c r="G67" s="159">
        <v>1.9950000000000001</v>
      </c>
      <c r="H67" s="36" t="s">
        <v>159</v>
      </c>
      <c r="I67" s="37">
        <v>1750</v>
      </c>
      <c r="J67" s="158">
        <v>5</v>
      </c>
      <c r="K67" s="156">
        <v>15</v>
      </c>
      <c r="L67" s="157">
        <v>172.41466666666668</v>
      </c>
      <c r="M67" s="156">
        <v>13.4</v>
      </c>
      <c r="N67" s="155">
        <v>16.899999999999999</v>
      </c>
      <c r="O67" s="155">
        <v>23.8</v>
      </c>
      <c r="P67" s="36" t="s">
        <v>242</v>
      </c>
      <c r="Q67" s="36" t="s">
        <v>155</v>
      </c>
      <c r="R67" s="30" t="s">
        <v>50</v>
      </c>
      <c r="S67" s="38"/>
      <c r="T67" s="154"/>
      <c r="U67" s="153">
        <v>111</v>
      </c>
      <c r="V67" s="152" t="s">
        <v>195</v>
      </c>
      <c r="W67" s="30">
        <v>63</v>
      </c>
      <c r="X67" s="150" t="s">
        <v>240</v>
      </c>
    </row>
    <row r="68" spans="1:24" ht="24" customHeight="1">
      <c r="A68" s="164" t="s">
        <v>164</v>
      </c>
      <c r="B68" s="163"/>
      <c r="C68" s="162" t="s">
        <v>330</v>
      </c>
      <c r="D68" s="164" t="s">
        <v>329</v>
      </c>
      <c r="E68" s="160" t="s">
        <v>328</v>
      </c>
      <c r="F68" s="37" t="s">
        <v>316</v>
      </c>
      <c r="G68" s="159">
        <v>1.9950000000000001</v>
      </c>
      <c r="H68" s="36" t="s">
        <v>159</v>
      </c>
      <c r="I68" s="37" t="s">
        <v>327</v>
      </c>
      <c r="J68" s="158">
        <v>5</v>
      </c>
      <c r="K68" s="156">
        <v>15</v>
      </c>
      <c r="L68" s="157">
        <v>172.41466666666668</v>
      </c>
      <c r="M68" s="156">
        <v>12.2</v>
      </c>
      <c r="N68" s="155">
        <v>15.8</v>
      </c>
      <c r="O68" s="165" t="s">
        <v>326</v>
      </c>
      <c r="P68" s="36" t="s">
        <v>242</v>
      </c>
      <c r="Q68" s="36" t="s">
        <v>155</v>
      </c>
      <c r="R68" s="30" t="s">
        <v>50</v>
      </c>
      <c r="S68" s="38"/>
      <c r="T68" s="154"/>
      <c r="U68" s="153">
        <v>122</v>
      </c>
      <c r="V68" s="152" t="s">
        <v>195</v>
      </c>
      <c r="W68" s="151" t="s">
        <v>325</v>
      </c>
      <c r="X68" s="150" t="s">
        <v>240</v>
      </c>
    </row>
    <row r="69" spans="1:24" ht="24" customHeight="1">
      <c r="A69" s="164" t="s">
        <v>179</v>
      </c>
      <c r="B69" s="163"/>
      <c r="C69" s="162" t="s">
        <v>324</v>
      </c>
      <c r="D69" s="161" t="s">
        <v>323</v>
      </c>
      <c r="E69" s="160" t="s">
        <v>100</v>
      </c>
      <c r="F69" s="37" t="s">
        <v>269</v>
      </c>
      <c r="G69" s="159">
        <v>1.9950000000000001</v>
      </c>
      <c r="H69" s="36" t="s">
        <v>175</v>
      </c>
      <c r="I69" s="37">
        <v>1940</v>
      </c>
      <c r="J69" s="158">
        <v>5</v>
      </c>
      <c r="K69" s="156">
        <v>15.7</v>
      </c>
      <c r="L69" s="157">
        <v>164.72738853503185</v>
      </c>
      <c r="M69" s="156">
        <v>11.2</v>
      </c>
      <c r="N69" s="155">
        <v>14.9</v>
      </c>
      <c r="O69" s="155">
        <v>21.700000000000003</v>
      </c>
      <c r="P69" s="36" t="s">
        <v>174</v>
      </c>
      <c r="Q69" s="36" t="s">
        <v>155</v>
      </c>
      <c r="R69" s="30" t="s">
        <v>154</v>
      </c>
      <c r="S69" s="38"/>
      <c r="T69" s="154" t="s">
        <v>173</v>
      </c>
      <c r="U69" s="153">
        <v>140</v>
      </c>
      <c r="V69" s="152">
        <v>105</v>
      </c>
      <c r="W69" s="151">
        <v>72</v>
      </c>
      <c r="X69" s="150" t="s">
        <v>210</v>
      </c>
    </row>
    <row r="70" spans="1:24" ht="24" customHeight="1">
      <c r="A70" s="164" t="s">
        <v>179</v>
      </c>
      <c r="B70" s="163"/>
      <c r="C70" s="162" t="s">
        <v>324</v>
      </c>
      <c r="D70" s="161" t="s">
        <v>323</v>
      </c>
      <c r="E70" s="160" t="s">
        <v>99</v>
      </c>
      <c r="F70" s="37" t="s">
        <v>269</v>
      </c>
      <c r="G70" s="159">
        <v>1.9950000000000001</v>
      </c>
      <c r="H70" s="36" t="s">
        <v>175</v>
      </c>
      <c r="I70" s="37">
        <v>1960</v>
      </c>
      <c r="J70" s="158">
        <v>5</v>
      </c>
      <c r="K70" s="156">
        <v>15.7</v>
      </c>
      <c r="L70" s="157">
        <v>164.72738853503185</v>
      </c>
      <c r="M70" s="156">
        <v>11.2</v>
      </c>
      <c r="N70" s="155">
        <v>14.9</v>
      </c>
      <c r="O70" s="155">
        <v>21.5</v>
      </c>
      <c r="P70" s="36" t="s">
        <v>174</v>
      </c>
      <c r="Q70" s="36" t="s">
        <v>155</v>
      </c>
      <c r="R70" s="30" t="s">
        <v>154</v>
      </c>
      <c r="S70" s="38"/>
      <c r="T70" s="154" t="s">
        <v>173</v>
      </c>
      <c r="U70" s="153">
        <v>140</v>
      </c>
      <c r="V70" s="152">
        <v>105</v>
      </c>
      <c r="W70" s="151">
        <v>73</v>
      </c>
      <c r="X70" s="150" t="s">
        <v>210</v>
      </c>
    </row>
    <row r="71" spans="1:24" ht="24" customHeight="1">
      <c r="A71" s="164" t="s">
        <v>179</v>
      </c>
      <c r="B71" s="163"/>
      <c r="C71" s="162" t="s">
        <v>324</v>
      </c>
      <c r="D71" s="161" t="s">
        <v>323</v>
      </c>
      <c r="E71" s="160" t="s">
        <v>98</v>
      </c>
      <c r="F71" s="37" t="s">
        <v>269</v>
      </c>
      <c r="G71" s="159">
        <v>1.9950000000000001</v>
      </c>
      <c r="H71" s="36" t="s">
        <v>175</v>
      </c>
      <c r="I71" s="37">
        <v>1970</v>
      </c>
      <c r="J71" s="158">
        <v>5</v>
      </c>
      <c r="K71" s="156">
        <v>15.7</v>
      </c>
      <c r="L71" s="157">
        <v>164.72738853503185</v>
      </c>
      <c r="M71" s="156">
        <v>11.2</v>
      </c>
      <c r="N71" s="155">
        <v>14.9</v>
      </c>
      <c r="O71" s="155">
        <v>21.400000000000002</v>
      </c>
      <c r="P71" s="36" t="s">
        <v>174</v>
      </c>
      <c r="Q71" s="36" t="s">
        <v>155</v>
      </c>
      <c r="R71" s="30" t="s">
        <v>154</v>
      </c>
      <c r="S71" s="38"/>
      <c r="T71" s="154" t="s">
        <v>173</v>
      </c>
      <c r="U71" s="153">
        <v>140</v>
      </c>
      <c r="V71" s="152">
        <v>105</v>
      </c>
      <c r="W71" s="151">
        <v>73</v>
      </c>
      <c r="X71" s="150" t="s">
        <v>210</v>
      </c>
    </row>
    <row r="72" spans="1:24" ht="24" customHeight="1">
      <c r="A72" s="164" t="s">
        <v>179</v>
      </c>
      <c r="B72" s="163"/>
      <c r="C72" s="162" t="s">
        <v>324</v>
      </c>
      <c r="D72" s="161" t="s">
        <v>323</v>
      </c>
      <c r="E72" s="160" t="s">
        <v>97</v>
      </c>
      <c r="F72" s="37" t="s">
        <v>269</v>
      </c>
      <c r="G72" s="159">
        <v>1.9950000000000001</v>
      </c>
      <c r="H72" s="36" t="s">
        <v>175</v>
      </c>
      <c r="I72" s="37">
        <v>1990</v>
      </c>
      <c r="J72" s="158">
        <v>5</v>
      </c>
      <c r="K72" s="156">
        <v>15.7</v>
      </c>
      <c r="L72" s="157">
        <v>164.72738853503185</v>
      </c>
      <c r="M72" s="156">
        <v>11.2</v>
      </c>
      <c r="N72" s="155">
        <v>14.9</v>
      </c>
      <c r="O72" s="155">
        <v>21.200000000000003</v>
      </c>
      <c r="P72" s="36" t="s">
        <v>174</v>
      </c>
      <c r="Q72" s="36" t="s">
        <v>155</v>
      </c>
      <c r="R72" s="30" t="s">
        <v>154</v>
      </c>
      <c r="S72" s="38"/>
      <c r="T72" s="154" t="s">
        <v>173</v>
      </c>
      <c r="U72" s="153">
        <v>140</v>
      </c>
      <c r="V72" s="152">
        <v>105</v>
      </c>
      <c r="W72" s="151">
        <v>74</v>
      </c>
      <c r="X72" s="150" t="s">
        <v>210</v>
      </c>
    </row>
    <row r="73" spans="1:24" ht="24" customHeight="1">
      <c r="A73" s="164" t="s">
        <v>164</v>
      </c>
      <c r="B73" s="163"/>
      <c r="C73" s="162" t="s">
        <v>319</v>
      </c>
      <c r="D73" s="164" t="s">
        <v>318</v>
      </c>
      <c r="E73" s="160" t="s">
        <v>322</v>
      </c>
      <c r="F73" s="37" t="s">
        <v>316</v>
      </c>
      <c r="G73" s="159">
        <v>1.9950000000000001</v>
      </c>
      <c r="H73" s="36" t="s">
        <v>202</v>
      </c>
      <c r="I73" s="37" t="s">
        <v>321</v>
      </c>
      <c r="J73" s="158">
        <v>5</v>
      </c>
      <c r="K73" s="156">
        <v>15</v>
      </c>
      <c r="L73" s="157">
        <v>172.41466666666668</v>
      </c>
      <c r="M73" s="156">
        <v>12.2</v>
      </c>
      <c r="N73" s="155">
        <v>15.8</v>
      </c>
      <c r="O73" s="165" t="s">
        <v>320</v>
      </c>
      <c r="P73" s="36" t="s">
        <v>242</v>
      </c>
      <c r="Q73" s="36" t="s">
        <v>155</v>
      </c>
      <c r="R73" s="30" t="s">
        <v>50</v>
      </c>
      <c r="S73" s="38"/>
      <c r="T73" s="154"/>
      <c r="U73" s="153">
        <v>122</v>
      </c>
      <c r="V73" s="152" t="s">
        <v>195</v>
      </c>
      <c r="W73" s="151" t="s">
        <v>302</v>
      </c>
      <c r="X73" s="150" t="s">
        <v>199</v>
      </c>
    </row>
    <row r="74" spans="1:24" ht="24" customHeight="1">
      <c r="A74" s="164" t="s">
        <v>164</v>
      </c>
      <c r="B74" s="163"/>
      <c r="C74" s="162" t="s">
        <v>319</v>
      </c>
      <c r="D74" s="164" t="s">
        <v>318</v>
      </c>
      <c r="E74" s="160" t="s">
        <v>317</v>
      </c>
      <c r="F74" s="37" t="s">
        <v>316</v>
      </c>
      <c r="G74" s="159">
        <v>1.9950000000000001</v>
      </c>
      <c r="H74" s="36" t="s">
        <v>202</v>
      </c>
      <c r="I74" s="37" t="s">
        <v>315</v>
      </c>
      <c r="J74" s="158">
        <v>5</v>
      </c>
      <c r="K74" s="156">
        <v>15</v>
      </c>
      <c r="L74" s="157">
        <v>172.41466666666668</v>
      </c>
      <c r="M74" s="156">
        <v>11.2</v>
      </c>
      <c r="N74" s="155">
        <v>14.9</v>
      </c>
      <c r="O74" s="165" t="s">
        <v>314</v>
      </c>
      <c r="P74" s="36" t="s">
        <v>242</v>
      </c>
      <c r="Q74" s="36" t="s">
        <v>155</v>
      </c>
      <c r="R74" s="30" t="s">
        <v>50</v>
      </c>
      <c r="S74" s="38"/>
      <c r="T74" s="154"/>
      <c r="U74" s="153">
        <v>133</v>
      </c>
      <c r="V74" s="152">
        <v>100</v>
      </c>
      <c r="W74" s="151" t="s">
        <v>313</v>
      </c>
      <c r="X74" s="150" t="s">
        <v>199</v>
      </c>
    </row>
    <row r="75" spans="1:24" ht="24" customHeight="1">
      <c r="A75" s="164" t="s">
        <v>164</v>
      </c>
      <c r="B75" s="163"/>
      <c r="C75" s="162" t="s">
        <v>307</v>
      </c>
      <c r="D75" s="161" t="s">
        <v>312</v>
      </c>
      <c r="E75" s="160" t="s">
        <v>100</v>
      </c>
      <c r="F75" s="37" t="s">
        <v>176</v>
      </c>
      <c r="G75" s="159">
        <v>2.992</v>
      </c>
      <c r="H75" s="36" t="s">
        <v>175</v>
      </c>
      <c r="I75" s="37">
        <v>2200</v>
      </c>
      <c r="J75" s="158">
        <v>5</v>
      </c>
      <c r="K75" s="156">
        <v>14.7</v>
      </c>
      <c r="L75" s="157">
        <v>175.93333333333334</v>
      </c>
      <c r="M75" s="156">
        <v>9.6</v>
      </c>
      <c r="N75" s="155">
        <v>13.1</v>
      </c>
      <c r="O75" s="155">
        <v>18.5</v>
      </c>
      <c r="P75" s="36" t="s">
        <v>174</v>
      </c>
      <c r="Q75" s="36" t="s">
        <v>155</v>
      </c>
      <c r="R75" s="30" t="s">
        <v>154</v>
      </c>
      <c r="S75" s="38"/>
      <c r="T75" s="154" t="s">
        <v>173</v>
      </c>
      <c r="U75" s="153">
        <v>153</v>
      </c>
      <c r="V75" s="152">
        <v>112</v>
      </c>
      <c r="W75" s="151">
        <v>79</v>
      </c>
      <c r="X75" s="150" t="s">
        <v>201</v>
      </c>
    </row>
    <row r="76" spans="1:24" ht="24" customHeight="1">
      <c r="A76" s="164" t="s">
        <v>164</v>
      </c>
      <c r="B76" s="163"/>
      <c r="C76" s="162" t="s">
        <v>307</v>
      </c>
      <c r="D76" s="161" t="s">
        <v>312</v>
      </c>
      <c r="E76" s="160" t="s">
        <v>99</v>
      </c>
      <c r="F76" s="37" t="s">
        <v>176</v>
      </c>
      <c r="G76" s="159">
        <v>2.992</v>
      </c>
      <c r="H76" s="36" t="s">
        <v>175</v>
      </c>
      <c r="I76" s="37">
        <v>2210</v>
      </c>
      <c r="J76" s="158">
        <v>5</v>
      </c>
      <c r="K76" s="156">
        <v>14.7</v>
      </c>
      <c r="L76" s="157">
        <v>175.93333333333334</v>
      </c>
      <c r="M76" s="156">
        <v>9.6</v>
      </c>
      <c r="N76" s="155">
        <v>13.1</v>
      </c>
      <c r="O76" s="155">
        <v>18.399999999999999</v>
      </c>
      <c r="P76" s="36" t="s">
        <v>174</v>
      </c>
      <c r="Q76" s="36" t="s">
        <v>155</v>
      </c>
      <c r="R76" s="30" t="s">
        <v>154</v>
      </c>
      <c r="S76" s="38"/>
      <c r="T76" s="154" t="s">
        <v>173</v>
      </c>
      <c r="U76" s="153">
        <v>153</v>
      </c>
      <c r="V76" s="152">
        <v>112</v>
      </c>
      <c r="W76" s="151">
        <v>79</v>
      </c>
      <c r="X76" s="150" t="s">
        <v>201</v>
      </c>
    </row>
    <row r="77" spans="1:24" ht="24" customHeight="1">
      <c r="A77" s="164" t="s">
        <v>164</v>
      </c>
      <c r="B77" s="163"/>
      <c r="C77" s="162" t="s">
        <v>307</v>
      </c>
      <c r="D77" s="161" t="s">
        <v>312</v>
      </c>
      <c r="E77" s="160" t="s">
        <v>98</v>
      </c>
      <c r="F77" s="37" t="s">
        <v>176</v>
      </c>
      <c r="G77" s="159">
        <v>2.992</v>
      </c>
      <c r="H77" s="36" t="s">
        <v>175</v>
      </c>
      <c r="I77" s="37">
        <v>2230</v>
      </c>
      <c r="J77" s="158">
        <v>5</v>
      </c>
      <c r="K77" s="156">
        <v>14.7</v>
      </c>
      <c r="L77" s="157">
        <v>175.93333333333334</v>
      </c>
      <c r="M77" s="156">
        <v>9.6</v>
      </c>
      <c r="N77" s="155">
        <v>13.1</v>
      </c>
      <c r="O77" s="155">
        <v>18.100000000000001</v>
      </c>
      <c r="P77" s="36" t="s">
        <v>174</v>
      </c>
      <c r="Q77" s="36" t="s">
        <v>155</v>
      </c>
      <c r="R77" s="30" t="s">
        <v>154</v>
      </c>
      <c r="S77" s="38"/>
      <c r="T77" s="154" t="s">
        <v>173</v>
      </c>
      <c r="U77" s="153">
        <v>153</v>
      </c>
      <c r="V77" s="152">
        <v>112</v>
      </c>
      <c r="W77" s="151">
        <v>81</v>
      </c>
      <c r="X77" s="150" t="s">
        <v>219</v>
      </c>
    </row>
    <row r="78" spans="1:24" ht="24" customHeight="1">
      <c r="A78" s="164" t="s">
        <v>164</v>
      </c>
      <c r="B78" s="163"/>
      <c r="C78" s="162" t="s">
        <v>307</v>
      </c>
      <c r="D78" s="161" t="s">
        <v>312</v>
      </c>
      <c r="E78" s="160" t="s">
        <v>97</v>
      </c>
      <c r="F78" s="37" t="s">
        <v>176</v>
      </c>
      <c r="G78" s="159">
        <v>2.992</v>
      </c>
      <c r="H78" s="36" t="s">
        <v>175</v>
      </c>
      <c r="I78" s="37">
        <v>2270</v>
      </c>
      <c r="J78" s="158">
        <v>5</v>
      </c>
      <c r="K78" s="156">
        <v>14.7</v>
      </c>
      <c r="L78" s="157">
        <v>175.93333333333334</v>
      </c>
      <c r="M78" s="156">
        <v>9.6</v>
      </c>
      <c r="N78" s="155">
        <v>13.1</v>
      </c>
      <c r="O78" s="155">
        <v>17.600000000000001</v>
      </c>
      <c r="P78" s="36" t="s">
        <v>174</v>
      </c>
      <c r="Q78" s="36" t="s">
        <v>155</v>
      </c>
      <c r="R78" s="30" t="s">
        <v>154</v>
      </c>
      <c r="S78" s="38"/>
      <c r="T78" s="154" t="s">
        <v>173</v>
      </c>
      <c r="U78" s="153">
        <v>153</v>
      </c>
      <c r="V78" s="152">
        <v>112</v>
      </c>
      <c r="W78" s="151">
        <v>83</v>
      </c>
      <c r="X78" s="150" t="s">
        <v>219</v>
      </c>
    </row>
    <row r="79" spans="1:24" ht="24" customHeight="1">
      <c r="A79" s="164" t="s">
        <v>164</v>
      </c>
      <c r="B79" s="163"/>
      <c r="C79" s="162" t="s">
        <v>307</v>
      </c>
      <c r="D79" s="164" t="s">
        <v>306</v>
      </c>
      <c r="E79" s="160" t="s">
        <v>311</v>
      </c>
      <c r="F79" s="37" t="s">
        <v>298</v>
      </c>
      <c r="G79" s="159">
        <v>2.992</v>
      </c>
      <c r="H79" s="36" t="s">
        <v>159</v>
      </c>
      <c r="I79" s="37" t="s">
        <v>310</v>
      </c>
      <c r="J79" s="158">
        <v>5</v>
      </c>
      <c r="K79" s="156">
        <v>13.1</v>
      </c>
      <c r="L79" s="157">
        <v>197.42137404580151</v>
      </c>
      <c r="M79" s="156">
        <v>10.3</v>
      </c>
      <c r="N79" s="155">
        <v>14</v>
      </c>
      <c r="O79" s="165" t="s">
        <v>309</v>
      </c>
      <c r="P79" s="36" t="s">
        <v>242</v>
      </c>
      <c r="Q79" s="36" t="s">
        <v>155</v>
      </c>
      <c r="R79" s="30" t="s">
        <v>154</v>
      </c>
      <c r="S79" s="38"/>
      <c r="T79" s="154"/>
      <c r="U79" s="153">
        <v>127</v>
      </c>
      <c r="V79" s="152" t="s">
        <v>195</v>
      </c>
      <c r="W79" s="151" t="s">
        <v>308</v>
      </c>
      <c r="X79" s="150" t="s">
        <v>240</v>
      </c>
    </row>
    <row r="80" spans="1:24" ht="24" customHeight="1">
      <c r="A80" s="164" t="s">
        <v>164</v>
      </c>
      <c r="B80" s="163"/>
      <c r="C80" s="162" t="s">
        <v>307</v>
      </c>
      <c r="D80" s="164" t="s">
        <v>306</v>
      </c>
      <c r="E80" s="160" t="s">
        <v>305</v>
      </c>
      <c r="F80" s="37" t="s">
        <v>298</v>
      </c>
      <c r="G80" s="159">
        <v>2.992</v>
      </c>
      <c r="H80" s="36" t="s">
        <v>159</v>
      </c>
      <c r="I80" s="37" t="s">
        <v>304</v>
      </c>
      <c r="J80" s="158">
        <v>5</v>
      </c>
      <c r="K80" s="156">
        <v>13.1</v>
      </c>
      <c r="L80" s="157">
        <v>197.42137404580151</v>
      </c>
      <c r="M80" s="156">
        <v>10.3</v>
      </c>
      <c r="N80" s="155">
        <v>14</v>
      </c>
      <c r="O80" s="165" t="s">
        <v>303</v>
      </c>
      <c r="P80" s="36" t="s">
        <v>242</v>
      </c>
      <c r="Q80" s="36" t="s">
        <v>155</v>
      </c>
      <c r="R80" s="30" t="s">
        <v>154</v>
      </c>
      <c r="S80" s="38"/>
      <c r="T80" s="154"/>
      <c r="U80" s="153">
        <v>127</v>
      </c>
      <c r="V80" s="152" t="s">
        <v>195</v>
      </c>
      <c r="W80" s="151" t="s">
        <v>302</v>
      </c>
      <c r="X80" s="150" t="s">
        <v>199</v>
      </c>
    </row>
    <row r="81" spans="1:24" ht="24" customHeight="1">
      <c r="A81" s="164" t="s">
        <v>164</v>
      </c>
      <c r="B81" s="163"/>
      <c r="C81" s="162" t="s">
        <v>301</v>
      </c>
      <c r="D81" s="164" t="s">
        <v>300</v>
      </c>
      <c r="E81" s="177" t="s">
        <v>259</v>
      </c>
      <c r="F81" s="37" t="s">
        <v>298</v>
      </c>
      <c r="G81" s="159">
        <v>2.992</v>
      </c>
      <c r="H81" s="36" t="s">
        <v>159</v>
      </c>
      <c r="I81" s="37">
        <v>2100</v>
      </c>
      <c r="J81" s="158">
        <v>5</v>
      </c>
      <c r="K81" s="156">
        <v>13.1</v>
      </c>
      <c r="L81" s="157">
        <v>197.42137404580151</v>
      </c>
      <c r="M81" s="156">
        <v>10.3</v>
      </c>
      <c r="N81" s="155">
        <v>14</v>
      </c>
      <c r="O81" s="155">
        <v>19.8</v>
      </c>
      <c r="P81" s="36" t="s">
        <v>242</v>
      </c>
      <c r="Q81" s="36" t="s">
        <v>155</v>
      </c>
      <c r="R81" s="30" t="s">
        <v>154</v>
      </c>
      <c r="S81" s="38"/>
      <c r="T81" s="154"/>
      <c r="U81" s="153">
        <v>127</v>
      </c>
      <c r="V81" s="152" t="s">
        <v>195</v>
      </c>
      <c r="W81" s="30">
        <v>66</v>
      </c>
      <c r="X81" s="150" t="s">
        <v>199</v>
      </c>
    </row>
    <row r="82" spans="1:24" ht="24" customHeight="1">
      <c r="A82" s="164" t="s">
        <v>164</v>
      </c>
      <c r="B82" s="163"/>
      <c r="C82" s="162" t="s">
        <v>301</v>
      </c>
      <c r="D82" s="164" t="s">
        <v>300</v>
      </c>
      <c r="E82" s="160" t="s">
        <v>299</v>
      </c>
      <c r="F82" s="37" t="s">
        <v>298</v>
      </c>
      <c r="G82" s="159">
        <v>2.992</v>
      </c>
      <c r="H82" s="36" t="s">
        <v>159</v>
      </c>
      <c r="I82" s="37" t="s">
        <v>297</v>
      </c>
      <c r="J82" s="158">
        <v>5</v>
      </c>
      <c r="K82" s="156">
        <v>13.1</v>
      </c>
      <c r="L82" s="157">
        <v>197.42137404580151</v>
      </c>
      <c r="M82" s="156">
        <v>9.6</v>
      </c>
      <c r="N82" s="155">
        <v>13.1</v>
      </c>
      <c r="O82" s="165" t="s">
        <v>296</v>
      </c>
      <c r="P82" s="36" t="s">
        <v>242</v>
      </c>
      <c r="Q82" s="36" t="s">
        <v>155</v>
      </c>
      <c r="R82" s="30" t="s">
        <v>154</v>
      </c>
      <c r="S82" s="38"/>
      <c r="T82" s="154"/>
      <c r="U82" s="153">
        <v>136</v>
      </c>
      <c r="V82" s="152">
        <v>100</v>
      </c>
      <c r="W82" s="151" t="s">
        <v>260</v>
      </c>
      <c r="X82" s="150" t="s">
        <v>199</v>
      </c>
    </row>
    <row r="83" spans="1:24" ht="24" customHeight="1">
      <c r="A83" s="164" t="s">
        <v>164</v>
      </c>
      <c r="B83" s="163"/>
      <c r="C83" s="162" t="s">
        <v>295</v>
      </c>
      <c r="D83" s="164" t="s">
        <v>293</v>
      </c>
      <c r="E83" s="37">
        <v>1001</v>
      </c>
      <c r="F83" s="37" t="s">
        <v>160</v>
      </c>
      <c r="G83" s="159">
        <v>2.992</v>
      </c>
      <c r="H83" s="36" t="s">
        <v>159</v>
      </c>
      <c r="I83" s="37">
        <v>2010</v>
      </c>
      <c r="J83" s="158">
        <v>4</v>
      </c>
      <c r="K83" s="156">
        <v>12</v>
      </c>
      <c r="L83" s="157">
        <v>215.51833333333332</v>
      </c>
      <c r="M83" s="156">
        <v>10.3</v>
      </c>
      <c r="N83" s="155">
        <v>14</v>
      </c>
      <c r="O83" s="155">
        <v>20.9</v>
      </c>
      <c r="P83" s="36" t="s">
        <v>242</v>
      </c>
      <c r="Q83" s="36" t="s">
        <v>155</v>
      </c>
      <c r="R83" s="30" t="s">
        <v>154</v>
      </c>
      <c r="S83" s="38"/>
      <c r="T83" s="154"/>
      <c r="U83" s="153">
        <v>116</v>
      </c>
      <c r="V83" s="152" t="s">
        <v>195</v>
      </c>
      <c r="W83" s="30">
        <v>57</v>
      </c>
      <c r="X83" s="150" t="s">
        <v>272</v>
      </c>
    </row>
    <row r="84" spans="1:24" ht="24" customHeight="1">
      <c r="A84" s="164" t="s">
        <v>164</v>
      </c>
      <c r="B84" s="163"/>
      <c r="C84" s="162" t="s">
        <v>294</v>
      </c>
      <c r="D84" s="164" t="s">
        <v>293</v>
      </c>
      <c r="E84" s="160" t="s">
        <v>259</v>
      </c>
      <c r="F84" s="37" t="s">
        <v>160</v>
      </c>
      <c r="G84" s="159">
        <v>2.992</v>
      </c>
      <c r="H84" s="36" t="s">
        <v>159</v>
      </c>
      <c r="I84" s="37">
        <v>1880</v>
      </c>
      <c r="J84" s="158">
        <v>4</v>
      </c>
      <c r="K84" s="156">
        <v>12.5</v>
      </c>
      <c r="L84" s="157">
        <v>206.89760000000001</v>
      </c>
      <c r="M84" s="156">
        <v>11.2</v>
      </c>
      <c r="N84" s="155">
        <v>14.9</v>
      </c>
      <c r="O84" s="155">
        <v>22.4</v>
      </c>
      <c r="P84" s="36" t="s">
        <v>242</v>
      </c>
      <c r="Q84" s="36" t="s">
        <v>155</v>
      </c>
      <c r="R84" s="30" t="s">
        <v>154</v>
      </c>
      <c r="S84" s="38"/>
      <c r="T84" s="154"/>
      <c r="U84" s="153">
        <v>111</v>
      </c>
      <c r="V84" s="152" t="s">
        <v>195</v>
      </c>
      <c r="W84" s="30">
        <v>55</v>
      </c>
      <c r="X84" s="150" t="s">
        <v>272</v>
      </c>
    </row>
    <row r="85" spans="1:24" ht="24" customHeight="1">
      <c r="A85" s="164" t="s">
        <v>164</v>
      </c>
      <c r="B85" s="163"/>
      <c r="C85" s="162" t="s">
        <v>292</v>
      </c>
      <c r="D85" s="164" t="s">
        <v>291</v>
      </c>
      <c r="E85" s="160" t="s">
        <v>259</v>
      </c>
      <c r="F85" s="37" t="s">
        <v>160</v>
      </c>
      <c r="G85" s="159">
        <v>2.992</v>
      </c>
      <c r="H85" s="36" t="s">
        <v>159</v>
      </c>
      <c r="I85" s="37">
        <v>1980</v>
      </c>
      <c r="J85" s="158">
        <v>5</v>
      </c>
      <c r="K85" s="156">
        <v>12</v>
      </c>
      <c r="L85" s="157">
        <v>215.51833333333332</v>
      </c>
      <c r="M85" s="156">
        <v>11.2</v>
      </c>
      <c r="N85" s="155">
        <v>14.9</v>
      </c>
      <c r="O85" s="155">
        <v>21.2</v>
      </c>
      <c r="P85" s="36" t="s">
        <v>242</v>
      </c>
      <c r="Q85" s="36" t="s">
        <v>155</v>
      </c>
      <c r="R85" s="30" t="s">
        <v>154</v>
      </c>
      <c r="S85" s="38"/>
      <c r="T85" s="154"/>
      <c r="U85" s="153">
        <v>107</v>
      </c>
      <c r="V85" s="152" t="s">
        <v>195</v>
      </c>
      <c r="W85" s="30">
        <v>56</v>
      </c>
      <c r="X85" s="150" t="s">
        <v>272</v>
      </c>
    </row>
    <row r="86" spans="1:24" ht="24" customHeight="1">
      <c r="A86" s="164" t="s">
        <v>164</v>
      </c>
      <c r="B86" s="163"/>
      <c r="C86" s="162" t="s">
        <v>292</v>
      </c>
      <c r="D86" s="164" t="s">
        <v>291</v>
      </c>
      <c r="E86" s="160" t="s">
        <v>290</v>
      </c>
      <c r="F86" s="37" t="s">
        <v>160</v>
      </c>
      <c r="G86" s="159">
        <v>2.992</v>
      </c>
      <c r="H86" s="36" t="s">
        <v>159</v>
      </c>
      <c r="I86" s="37" t="s">
        <v>289</v>
      </c>
      <c r="J86" s="158">
        <v>5</v>
      </c>
      <c r="K86" s="156">
        <v>12</v>
      </c>
      <c r="L86" s="157">
        <v>215.51833333333332</v>
      </c>
      <c r="M86" s="156">
        <v>10.3</v>
      </c>
      <c r="N86" s="155">
        <v>14</v>
      </c>
      <c r="O86" s="165" t="s">
        <v>288</v>
      </c>
      <c r="P86" s="36" t="s">
        <v>242</v>
      </c>
      <c r="Q86" s="36" t="s">
        <v>155</v>
      </c>
      <c r="R86" s="30" t="s">
        <v>154</v>
      </c>
      <c r="S86" s="38"/>
      <c r="T86" s="154"/>
      <c r="U86" s="153">
        <v>116</v>
      </c>
      <c r="V86" s="152" t="s">
        <v>195</v>
      </c>
      <c r="W86" s="151" t="s">
        <v>287</v>
      </c>
      <c r="X86" s="150" t="s">
        <v>272</v>
      </c>
    </row>
    <row r="87" spans="1:24" ht="24" customHeight="1">
      <c r="A87" s="164" t="s">
        <v>164</v>
      </c>
      <c r="B87" s="168"/>
      <c r="C87" s="167" t="s">
        <v>286</v>
      </c>
      <c r="D87" s="164" t="s">
        <v>285</v>
      </c>
      <c r="E87" s="160"/>
      <c r="F87" s="37" t="s">
        <v>273</v>
      </c>
      <c r="G87" s="159">
        <v>1.9950000000000001</v>
      </c>
      <c r="H87" s="36" t="s">
        <v>159</v>
      </c>
      <c r="I87" s="37" t="s">
        <v>284</v>
      </c>
      <c r="J87" s="158">
        <v>5</v>
      </c>
      <c r="K87" s="156">
        <v>15.3</v>
      </c>
      <c r="L87" s="157">
        <v>169.03398692810458</v>
      </c>
      <c r="M87" s="156">
        <v>13.4</v>
      </c>
      <c r="N87" s="155">
        <v>16.899999999999999</v>
      </c>
      <c r="O87" s="165" t="s">
        <v>283</v>
      </c>
      <c r="P87" s="36" t="s">
        <v>242</v>
      </c>
      <c r="Q87" s="36" t="s">
        <v>155</v>
      </c>
      <c r="R87" s="30" t="s">
        <v>154</v>
      </c>
      <c r="S87" s="38"/>
      <c r="T87" s="154"/>
      <c r="U87" s="153">
        <v>114</v>
      </c>
      <c r="V87" s="152" t="s">
        <v>195</v>
      </c>
      <c r="W87" s="151" t="s">
        <v>241</v>
      </c>
      <c r="X87" s="150" t="s">
        <v>240</v>
      </c>
    </row>
    <row r="88" spans="1:24" ht="24" customHeight="1">
      <c r="A88" s="164" t="s">
        <v>179</v>
      </c>
      <c r="B88" s="163"/>
      <c r="C88" s="162" t="s">
        <v>279</v>
      </c>
      <c r="D88" s="161" t="s">
        <v>282</v>
      </c>
      <c r="E88" s="160" t="s">
        <v>100</v>
      </c>
      <c r="F88" s="37" t="s">
        <v>281</v>
      </c>
      <c r="G88" s="159">
        <v>1.9950000000000001</v>
      </c>
      <c r="H88" s="36" t="s">
        <v>280</v>
      </c>
      <c r="I88" s="37">
        <v>1740</v>
      </c>
      <c r="J88" s="158">
        <v>5</v>
      </c>
      <c r="K88" s="156">
        <v>19.5</v>
      </c>
      <c r="L88" s="157">
        <v>132.62666666666667</v>
      </c>
      <c r="M88" s="156">
        <v>13.4</v>
      </c>
      <c r="N88" s="155">
        <v>17</v>
      </c>
      <c r="O88" s="155">
        <v>23.9</v>
      </c>
      <c r="P88" s="36" t="s">
        <v>242</v>
      </c>
      <c r="Q88" s="36" t="s">
        <v>155</v>
      </c>
      <c r="R88" s="30" t="s">
        <v>154</v>
      </c>
      <c r="S88" s="38"/>
      <c r="T88" s="154" t="s">
        <v>173</v>
      </c>
      <c r="U88" s="153">
        <v>145</v>
      </c>
      <c r="V88" s="152">
        <v>114</v>
      </c>
      <c r="W88" s="151">
        <v>81</v>
      </c>
      <c r="X88" s="150" t="s">
        <v>219</v>
      </c>
    </row>
    <row r="89" spans="1:24" ht="24" customHeight="1">
      <c r="A89" s="164" t="s">
        <v>179</v>
      </c>
      <c r="B89" s="163"/>
      <c r="C89" s="162" t="s">
        <v>279</v>
      </c>
      <c r="D89" s="161" t="s">
        <v>282</v>
      </c>
      <c r="E89" s="160" t="s">
        <v>99</v>
      </c>
      <c r="F89" s="37" t="s">
        <v>281</v>
      </c>
      <c r="G89" s="159">
        <v>1.9950000000000001</v>
      </c>
      <c r="H89" s="36" t="s">
        <v>280</v>
      </c>
      <c r="I89" s="37">
        <v>1770</v>
      </c>
      <c r="J89" s="158">
        <v>5</v>
      </c>
      <c r="K89" s="156">
        <v>19.5</v>
      </c>
      <c r="L89" s="157">
        <v>132.62666666666667</v>
      </c>
      <c r="M89" s="156">
        <v>12.2</v>
      </c>
      <c r="N89" s="155">
        <v>15.9</v>
      </c>
      <c r="O89" s="155">
        <v>23.5</v>
      </c>
      <c r="P89" s="36" t="s">
        <v>242</v>
      </c>
      <c r="Q89" s="36" t="s">
        <v>155</v>
      </c>
      <c r="R89" s="30" t="s">
        <v>154</v>
      </c>
      <c r="S89" s="38"/>
      <c r="T89" s="154" t="s">
        <v>173</v>
      </c>
      <c r="U89" s="153">
        <v>159</v>
      </c>
      <c r="V89" s="152">
        <v>122</v>
      </c>
      <c r="W89" s="151">
        <v>82</v>
      </c>
      <c r="X89" s="150" t="s">
        <v>219</v>
      </c>
    </row>
    <row r="90" spans="1:24" ht="24" customHeight="1">
      <c r="A90" s="164" t="s">
        <v>179</v>
      </c>
      <c r="B90" s="163"/>
      <c r="C90" s="162" t="s">
        <v>279</v>
      </c>
      <c r="D90" s="161" t="s">
        <v>282</v>
      </c>
      <c r="E90" s="160" t="s">
        <v>98</v>
      </c>
      <c r="F90" s="37" t="s">
        <v>281</v>
      </c>
      <c r="G90" s="159">
        <v>1.9950000000000001</v>
      </c>
      <c r="H90" s="36" t="s">
        <v>280</v>
      </c>
      <c r="I90" s="37">
        <v>1740</v>
      </c>
      <c r="J90" s="158">
        <v>5</v>
      </c>
      <c r="K90" s="156">
        <v>19.5</v>
      </c>
      <c r="L90" s="157">
        <v>132.62666666666667</v>
      </c>
      <c r="M90" s="156">
        <v>13.4</v>
      </c>
      <c r="N90" s="155">
        <v>17</v>
      </c>
      <c r="O90" s="155">
        <v>23.9</v>
      </c>
      <c r="P90" s="36" t="s">
        <v>242</v>
      </c>
      <c r="Q90" s="36" t="s">
        <v>155</v>
      </c>
      <c r="R90" s="30" t="s">
        <v>154</v>
      </c>
      <c r="S90" s="38"/>
      <c r="T90" s="154" t="s">
        <v>173</v>
      </c>
      <c r="U90" s="153">
        <v>145</v>
      </c>
      <c r="V90" s="152">
        <v>114</v>
      </c>
      <c r="W90" s="151">
        <v>81</v>
      </c>
      <c r="X90" s="150" t="s">
        <v>219</v>
      </c>
    </row>
    <row r="91" spans="1:24" ht="24" customHeight="1">
      <c r="A91" s="164" t="s">
        <v>179</v>
      </c>
      <c r="B91" s="163"/>
      <c r="C91" s="162" t="s">
        <v>279</v>
      </c>
      <c r="D91" s="161" t="s">
        <v>282</v>
      </c>
      <c r="E91" s="160" t="s">
        <v>97</v>
      </c>
      <c r="F91" s="37" t="s">
        <v>281</v>
      </c>
      <c r="G91" s="159">
        <v>1.9950000000000001</v>
      </c>
      <c r="H91" s="36" t="s">
        <v>280</v>
      </c>
      <c r="I91" s="37">
        <v>1770</v>
      </c>
      <c r="J91" s="158">
        <v>5</v>
      </c>
      <c r="K91" s="156">
        <v>19.5</v>
      </c>
      <c r="L91" s="157">
        <v>132.62666666666667</v>
      </c>
      <c r="M91" s="156">
        <v>12.2</v>
      </c>
      <c r="N91" s="155">
        <v>15.9</v>
      </c>
      <c r="O91" s="155">
        <v>23.5</v>
      </c>
      <c r="P91" s="36" t="s">
        <v>242</v>
      </c>
      <c r="Q91" s="36" t="s">
        <v>155</v>
      </c>
      <c r="R91" s="30" t="s">
        <v>154</v>
      </c>
      <c r="S91" s="38"/>
      <c r="T91" s="154" t="s">
        <v>173</v>
      </c>
      <c r="U91" s="153">
        <v>159</v>
      </c>
      <c r="V91" s="152">
        <v>122</v>
      </c>
      <c r="W91" s="151">
        <v>82</v>
      </c>
      <c r="X91" s="150" t="s">
        <v>219</v>
      </c>
    </row>
    <row r="92" spans="1:24" ht="24" customHeight="1">
      <c r="A92" s="164" t="s">
        <v>179</v>
      </c>
      <c r="B92" s="163"/>
      <c r="C92" s="162" t="s">
        <v>279</v>
      </c>
      <c r="D92" s="161" t="s">
        <v>282</v>
      </c>
      <c r="E92" s="160" t="s">
        <v>187</v>
      </c>
      <c r="F92" s="37" t="s">
        <v>281</v>
      </c>
      <c r="G92" s="159">
        <v>1.9950000000000001</v>
      </c>
      <c r="H92" s="36" t="s">
        <v>280</v>
      </c>
      <c r="I92" s="37">
        <v>1740</v>
      </c>
      <c r="J92" s="158">
        <v>5</v>
      </c>
      <c r="K92" s="156">
        <v>19.5</v>
      </c>
      <c r="L92" s="157">
        <v>132.62666666666667</v>
      </c>
      <c r="M92" s="156">
        <v>13.4</v>
      </c>
      <c r="N92" s="155">
        <v>17</v>
      </c>
      <c r="O92" s="155">
        <v>23.9</v>
      </c>
      <c r="P92" s="36" t="s">
        <v>242</v>
      </c>
      <c r="Q92" s="36" t="s">
        <v>155</v>
      </c>
      <c r="R92" s="30" t="s">
        <v>154</v>
      </c>
      <c r="S92" s="38"/>
      <c r="T92" s="154" t="s">
        <v>173</v>
      </c>
      <c r="U92" s="153">
        <v>145</v>
      </c>
      <c r="V92" s="152">
        <v>114</v>
      </c>
      <c r="W92" s="151">
        <v>81</v>
      </c>
      <c r="X92" s="150" t="s">
        <v>219</v>
      </c>
    </row>
    <row r="93" spans="1:24" ht="24" customHeight="1">
      <c r="A93" s="164" t="s">
        <v>179</v>
      </c>
      <c r="B93" s="163"/>
      <c r="C93" s="162" t="s">
        <v>279</v>
      </c>
      <c r="D93" s="161" t="s">
        <v>282</v>
      </c>
      <c r="E93" s="160" t="s">
        <v>186</v>
      </c>
      <c r="F93" s="37" t="s">
        <v>281</v>
      </c>
      <c r="G93" s="159">
        <v>1.9950000000000001</v>
      </c>
      <c r="H93" s="36" t="s">
        <v>280</v>
      </c>
      <c r="I93" s="37">
        <v>1770</v>
      </c>
      <c r="J93" s="158">
        <v>5</v>
      </c>
      <c r="K93" s="156">
        <v>19.5</v>
      </c>
      <c r="L93" s="157">
        <v>132.62666666666667</v>
      </c>
      <c r="M93" s="156">
        <v>12.2</v>
      </c>
      <c r="N93" s="155">
        <v>15.9</v>
      </c>
      <c r="O93" s="155">
        <v>23.5</v>
      </c>
      <c r="P93" s="36" t="s">
        <v>242</v>
      </c>
      <c r="Q93" s="36" t="s">
        <v>155</v>
      </c>
      <c r="R93" s="30" t="s">
        <v>154</v>
      </c>
      <c r="S93" s="38"/>
      <c r="T93" s="154" t="s">
        <v>173</v>
      </c>
      <c r="U93" s="153">
        <v>159</v>
      </c>
      <c r="V93" s="152">
        <v>122</v>
      </c>
      <c r="W93" s="151">
        <v>82</v>
      </c>
      <c r="X93" s="150" t="s">
        <v>219</v>
      </c>
    </row>
    <row r="94" spans="1:24" ht="24" customHeight="1">
      <c r="A94" s="164" t="s">
        <v>179</v>
      </c>
      <c r="B94" s="163"/>
      <c r="C94" s="162" t="s">
        <v>279</v>
      </c>
      <c r="D94" s="161" t="s">
        <v>282</v>
      </c>
      <c r="E94" s="160" t="s">
        <v>209</v>
      </c>
      <c r="F94" s="37" t="s">
        <v>281</v>
      </c>
      <c r="G94" s="159">
        <v>1.9950000000000001</v>
      </c>
      <c r="H94" s="36" t="s">
        <v>280</v>
      </c>
      <c r="I94" s="37">
        <v>1740</v>
      </c>
      <c r="J94" s="158">
        <v>5</v>
      </c>
      <c r="K94" s="156">
        <v>19.5</v>
      </c>
      <c r="L94" s="157">
        <v>132.62666666666667</v>
      </c>
      <c r="M94" s="156">
        <v>13.4</v>
      </c>
      <c r="N94" s="155">
        <v>17</v>
      </c>
      <c r="O94" s="155">
        <v>23.9</v>
      </c>
      <c r="P94" s="36" t="s">
        <v>242</v>
      </c>
      <c r="Q94" s="36" t="s">
        <v>155</v>
      </c>
      <c r="R94" s="30" t="s">
        <v>154</v>
      </c>
      <c r="S94" s="38"/>
      <c r="T94" s="154" t="s">
        <v>173</v>
      </c>
      <c r="U94" s="153">
        <v>145</v>
      </c>
      <c r="V94" s="152">
        <v>114</v>
      </c>
      <c r="W94" s="151">
        <v>81</v>
      </c>
      <c r="X94" s="150" t="s">
        <v>219</v>
      </c>
    </row>
    <row r="95" spans="1:24" ht="24" customHeight="1">
      <c r="A95" s="164" t="s">
        <v>179</v>
      </c>
      <c r="B95" s="163"/>
      <c r="C95" s="162" t="s">
        <v>279</v>
      </c>
      <c r="D95" s="161" t="s">
        <v>282</v>
      </c>
      <c r="E95" s="160" t="s">
        <v>208</v>
      </c>
      <c r="F95" s="37" t="s">
        <v>281</v>
      </c>
      <c r="G95" s="159">
        <v>1.9950000000000001</v>
      </c>
      <c r="H95" s="36" t="s">
        <v>280</v>
      </c>
      <c r="I95" s="37">
        <v>1770</v>
      </c>
      <c r="J95" s="158">
        <v>5</v>
      </c>
      <c r="K95" s="156">
        <v>19.5</v>
      </c>
      <c r="L95" s="157">
        <v>132.62666666666667</v>
      </c>
      <c r="M95" s="156">
        <v>12.2</v>
      </c>
      <c r="N95" s="155">
        <v>15.9</v>
      </c>
      <c r="O95" s="155">
        <v>23.5</v>
      </c>
      <c r="P95" s="36" t="s">
        <v>242</v>
      </c>
      <c r="Q95" s="36" t="s">
        <v>155</v>
      </c>
      <c r="R95" s="30" t="s">
        <v>154</v>
      </c>
      <c r="S95" s="38"/>
      <c r="T95" s="154" t="s">
        <v>173</v>
      </c>
      <c r="U95" s="153">
        <v>159</v>
      </c>
      <c r="V95" s="152">
        <v>122</v>
      </c>
      <c r="W95" s="151">
        <v>82</v>
      </c>
      <c r="X95" s="150" t="s">
        <v>219</v>
      </c>
    </row>
    <row r="96" spans="1:24" ht="24" customHeight="1">
      <c r="A96" s="164" t="s">
        <v>179</v>
      </c>
      <c r="B96" s="163"/>
      <c r="C96" s="162" t="s">
        <v>279</v>
      </c>
      <c r="D96" s="161" t="s">
        <v>278</v>
      </c>
      <c r="E96" s="160" t="s">
        <v>100</v>
      </c>
      <c r="F96" s="37" t="s">
        <v>277</v>
      </c>
      <c r="G96" s="159">
        <v>1.9950000000000001</v>
      </c>
      <c r="H96" s="36" t="s">
        <v>276</v>
      </c>
      <c r="I96" s="37">
        <v>1740</v>
      </c>
      <c r="J96" s="158">
        <v>5</v>
      </c>
      <c r="K96" s="156">
        <v>19.5</v>
      </c>
      <c r="L96" s="157">
        <v>132.62666666666667</v>
      </c>
      <c r="M96" s="156">
        <v>13.4</v>
      </c>
      <c r="N96" s="155">
        <v>17</v>
      </c>
      <c r="O96" s="155">
        <v>23.900000000000002</v>
      </c>
      <c r="P96" s="36" t="s">
        <v>242</v>
      </c>
      <c r="Q96" s="36" t="s">
        <v>155</v>
      </c>
      <c r="R96" s="30" t="s">
        <v>154</v>
      </c>
      <c r="S96" s="38"/>
      <c r="T96" s="154" t="s">
        <v>173</v>
      </c>
      <c r="U96" s="153">
        <v>145</v>
      </c>
      <c r="V96" s="152">
        <v>114</v>
      </c>
      <c r="W96" s="151">
        <v>81</v>
      </c>
      <c r="X96" s="150" t="s">
        <v>219</v>
      </c>
    </row>
    <row r="97" spans="1:24" ht="24" customHeight="1">
      <c r="A97" s="164" t="s">
        <v>179</v>
      </c>
      <c r="B97" s="163"/>
      <c r="C97" s="162" t="s">
        <v>279</v>
      </c>
      <c r="D97" s="161" t="s">
        <v>278</v>
      </c>
      <c r="E97" s="160" t="s">
        <v>99</v>
      </c>
      <c r="F97" s="37" t="s">
        <v>277</v>
      </c>
      <c r="G97" s="159">
        <v>1.9950000000000001</v>
      </c>
      <c r="H97" s="36" t="s">
        <v>276</v>
      </c>
      <c r="I97" s="37">
        <v>1770</v>
      </c>
      <c r="J97" s="158">
        <v>5</v>
      </c>
      <c r="K97" s="156">
        <v>19.5</v>
      </c>
      <c r="L97" s="157">
        <v>132.62666666666667</v>
      </c>
      <c r="M97" s="156">
        <v>12.2</v>
      </c>
      <c r="N97" s="155">
        <v>15.9</v>
      </c>
      <c r="O97" s="155">
        <v>23.6</v>
      </c>
      <c r="P97" s="36" t="s">
        <v>242</v>
      </c>
      <c r="Q97" s="36" t="s">
        <v>155</v>
      </c>
      <c r="R97" s="30" t="s">
        <v>154</v>
      </c>
      <c r="S97" s="38"/>
      <c r="T97" s="154" t="s">
        <v>173</v>
      </c>
      <c r="U97" s="153">
        <v>159</v>
      </c>
      <c r="V97" s="152">
        <v>122</v>
      </c>
      <c r="W97" s="151">
        <v>82</v>
      </c>
      <c r="X97" s="150" t="s">
        <v>219</v>
      </c>
    </row>
    <row r="98" spans="1:24" ht="24" customHeight="1">
      <c r="A98" s="164" t="s">
        <v>179</v>
      </c>
      <c r="B98" s="163"/>
      <c r="C98" s="162" t="s">
        <v>279</v>
      </c>
      <c r="D98" s="161" t="s">
        <v>278</v>
      </c>
      <c r="E98" s="160" t="s">
        <v>98</v>
      </c>
      <c r="F98" s="37" t="s">
        <v>277</v>
      </c>
      <c r="G98" s="159">
        <v>1.9950000000000001</v>
      </c>
      <c r="H98" s="36" t="s">
        <v>276</v>
      </c>
      <c r="I98" s="37">
        <v>1740</v>
      </c>
      <c r="J98" s="158">
        <v>5</v>
      </c>
      <c r="K98" s="156">
        <v>19.5</v>
      </c>
      <c r="L98" s="157">
        <v>132.62666666666667</v>
      </c>
      <c r="M98" s="156">
        <v>13.4</v>
      </c>
      <c r="N98" s="155">
        <v>17</v>
      </c>
      <c r="O98" s="155">
        <v>23.900000000000002</v>
      </c>
      <c r="P98" s="36" t="s">
        <v>242</v>
      </c>
      <c r="Q98" s="36" t="s">
        <v>155</v>
      </c>
      <c r="R98" s="30" t="s">
        <v>154</v>
      </c>
      <c r="S98" s="38"/>
      <c r="T98" s="154" t="s">
        <v>173</v>
      </c>
      <c r="U98" s="153">
        <v>145</v>
      </c>
      <c r="V98" s="152">
        <v>114</v>
      </c>
      <c r="W98" s="151">
        <v>81</v>
      </c>
      <c r="X98" s="150" t="s">
        <v>219</v>
      </c>
    </row>
    <row r="99" spans="1:24" ht="24" customHeight="1">
      <c r="A99" s="164" t="s">
        <v>179</v>
      </c>
      <c r="B99" s="163"/>
      <c r="C99" s="162" t="s">
        <v>279</v>
      </c>
      <c r="D99" s="161" t="s">
        <v>278</v>
      </c>
      <c r="E99" s="160" t="s">
        <v>97</v>
      </c>
      <c r="F99" s="37" t="s">
        <v>277</v>
      </c>
      <c r="G99" s="159">
        <v>1.9950000000000001</v>
      </c>
      <c r="H99" s="36" t="s">
        <v>276</v>
      </c>
      <c r="I99" s="37">
        <v>1770</v>
      </c>
      <c r="J99" s="158">
        <v>5</v>
      </c>
      <c r="K99" s="156">
        <v>19.5</v>
      </c>
      <c r="L99" s="157">
        <v>132.62666666666667</v>
      </c>
      <c r="M99" s="156">
        <v>12.2</v>
      </c>
      <c r="N99" s="155">
        <v>15.9</v>
      </c>
      <c r="O99" s="155">
        <v>23.6</v>
      </c>
      <c r="P99" s="36" t="s">
        <v>242</v>
      </c>
      <c r="Q99" s="36" t="s">
        <v>155</v>
      </c>
      <c r="R99" s="30" t="s">
        <v>154</v>
      </c>
      <c r="S99" s="38"/>
      <c r="T99" s="154" t="s">
        <v>173</v>
      </c>
      <c r="U99" s="153">
        <v>159</v>
      </c>
      <c r="V99" s="152">
        <v>122</v>
      </c>
      <c r="W99" s="151">
        <v>82</v>
      </c>
      <c r="X99" s="150" t="s">
        <v>219</v>
      </c>
    </row>
    <row r="100" spans="1:24" ht="24" customHeight="1">
      <c r="A100" s="164" t="s">
        <v>179</v>
      </c>
      <c r="B100" s="163"/>
      <c r="C100" s="162" t="s">
        <v>279</v>
      </c>
      <c r="D100" s="161" t="s">
        <v>278</v>
      </c>
      <c r="E100" s="160" t="s">
        <v>187</v>
      </c>
      <c r="F100" s="37" t="s">
        <v>277</v>
      </c>
      <c r="G100" s="159">
        <v>1.9950000000000001</v>
      </c>
      <c r="H100" s="36" t="s">
        <v>276</v>
      </c>
      <c r="I100" s="37">
        <v>1740</v>
      </c>
      <c r="J100" s="158">
        <v>5</v>
      </c>
      <c r="K100" s="156">
        <v>19.5</v>
      </c>
      <c r="L100" s="157">
        <v>132.62666666666667</v>
      </c>
      <c r="M100" s="156">
        <v>13.4</v>
      </c>
      <c r="N100" s="155">
        <v>17</v>
      </c>
      <c r="O100" s="155">
        <v>23.900000000000002</v>
      </c>
      <c r="P100" s="36" t="s">
        <v>242</v>
      </c>
      <c r="Q100" s="36" t="s">
        <v>155</v>
      </c>
      <c r="R100" s="30" t="s">
        <v>154</v>
      </c>
      <c r="S100" s="38"/>
      <c r="T100" s="154" t="s">
        <v>173</v>
      </c>
      <c r="U100" s="153">
        <v>145</v>
      </c>
      <c r="V100" s="152">
        <v>114</v>
      </c>
      <c r="W100" s="151">
        <v>81</v>
      </c>
      <c r="X100" s="150" t="s">
        <v>219</v>
      </c>
    </row>
    <row r="101" spans="1:24" ht="24" customHeight="1">
      <c r="A101" s="164" t="s">
        <v>179</v>
      </c>
      <c r="B101" s="163"/>
      <c r="C101" s="162" t="s">
        <v>279</v>
      </c>
      <c r="D101" s="161" t="s">
        <v>278</v>
      </c>
      <c r="E101" s="160" t="s">
        <v>186</v>
      </c>
      <c r="F101" s="37" t="s">
        <v>277</v>
      </c>
      <c r="G101" s="159">
        <v>1.9950000000000001</v>
      </c>
      <c r="H101" s="36" t="s">
        <v>276</v>
      </c>
      <c r="I101" s="37">
        <v>1770</v>
      </c>
      <c r="J101" s="158">
        <v>5</v>
      </c>
      <c r="K101" s="156">
        <v>19.5</v>
      </c>
      <c r="L101" s="157">
        <v>132.62666666666667</v>
      </c>
      <c r="M101" s="156">
        <v>12.2</v>
      </c>
      <c r="N101" s="155">
        <v>15.9</v>
      </c>
      <c r="O101" s="155">
        <v>23.6</v>
      </c>
      <c r="P101" s="36" t="s">
        <v>242</v>
      </c>
      <c r="Q101" s="36" t="s">
        <v>155</v>
      </c>
      <c r="R101" s="30" t="s">
        <v>154</v>
      </c>
      <c r="S101" s="38"/>
      <c r="T101" s="154" t="s">
        <v>173</v>
      </c>
      <c r="U101" s="153">
        <v>159</v>
      </c>
      <c r="V101" s="152">
        <v>122</v>
      </c>
      <c r="W101" s="151">
        <v>82</v>
      </c>
      <c r="X101" s="150" t="s">
        <v>219</v>
      </c>
    </row>
    <row r="102" spans="1:24" ht="24" customHeight="1">
      <c r="A102" s="164" t="s">
        <v>179</v>
      </c>
      <c r="B102" s="163"/>
      <c r="C102" s="162" t="s">
        <v>279</v>
      </c>
      <c r="D102" s="161" t="s">
        <v>278</v>
      </c>
      <c r="E102" s="160" t="s">
        <v>209</v>
      </c>
      <c r="F102" s="37" t="s">
        <v>277</v>
      </c>
      <c r="G102" s="159">
        <v>1.9950000000000001</v>
      </c>
      <c r="H102" s="36" t="s">
        <v>276</v>
      </c>
      <c r="I102" s="37">
        <v>1740</v>
      </c>
      <c r="J102" s="158">
        <v>5</v>
      </c>
      <c r="K102" s="156">
        <v>19.5</v>
      </c>
      <c r="L102" s="157">
        <v>132.62666666666667</v>
      </c>
      <c r="M102" s="156">
        <v>13.4</v>
      </c>
      <c r="N102" s="155">
        <v>17</v>
      </c>
      <c r="O102" s="155">
        <v>23.900000000000002</v>
      </c>
      <c r="P102" s="36" t="s">
        <v>242</v>
      </c>
      <c r="Q102" s="36" t="s">
        <v>155</v>
      </c>
      <c r="R102" s="30" t="s">
        <v>154</v>
      </c>
      <c r="S102" s="38"/>
      <c r="T102" s="154" t="s">
        <v>173</v>
      </c>
      <c r="U102" s="153">
        <v>145</v>
      </c>
      <c r="V102" s="152">
        <v>114</v>
      </c>
      <c r="W102" s="151">
        <v>81</v>
      </c>
      <c r="X102" s="150" t="s">
        <v>219</v>
      </c>
    </row>
    <row r="103" spans="1:24" ht="24" customHeight="1">
      <c r="A103" s="164" t="s">
        <v>179</v>
      </c>
      <c r="B103" s="163"/>
      <c r="C103" s="162" t="s">
        <v>279</v>
      </c>
      <c r="D103" s="161" t="s">
        <v>278</v>
      </c>
      <c r="E103" s="160" t="s">
        <v>208</v>
      </c>
      <c r="F103" s="37" t="s">
        <v>277</v>
      </c>
      <c r="G103" s="159">
        <v>1.9950000000000001</v>
      </c>
      <c r="H103" s="36" t="s">
        <v>276</v>
      </c>
      <c r="I103" s="37">
        <v>1770</v>
      </c>
      <c r="J103" s="158">
        <v>5</v>
      </c>
      <c r="K103" s="156">
        <v>19.5</v>
      </c>
      <c r="L103" s="157">
        <v>132.62666666666667</v>
      </c>
      <c r="M103" s="156">
        <v>12.2</v>
      </c>
      <c r="N103" s="155">
        <v>15.9</v>
      </c>
      <c r="O103" s="155">
        <v>23.6</v>
      </c>
      <c r="P103" s="36" t="s">
        <v>242</v>
      </c>
      <c r="Q103" s="36" t="s">
        <v>155</v>
      </c>
      <c r="R103" s="30" t="s">
        <v>154</v>
      </c>
      <c r="S103" s="38"/>
      <c r="T103" s="154" t="s">
        <v>173</v>
      </c>
      <c r="U103" s="153">
        <v>159</v>
      </c>
      <c r="V103" s="152">
        <v>122</v>
      </c>
      <c r="W103" s="151">
        <v>82</v>
      </c>
      <c r="X103" s="150" t="s">
        <v>219</v>
      </c>
    </row>
    <row r="104" spans="1:24" ht="24" customHeight="1">
      <c r="A104" s="164" t="s">
        <v>164</v>
      </c>
      <c r="B104" s="168"/>
      <c r="C104" s="167" t="s">
        <v>275</v>
      </c>
      <c r="D104" s="164" t="s">
        <v>274</v>
      </c>
      <c r="E104" s="160"/>
      <c r="F104" s="37" t="s">
        <v>273</v>
      </c>
      <c r="G104" s="159">
        <v>1.9950000000000001</v>
      </c>
      <c r="H104" s="36" t="s">
        <v>159</v>
      </c>
      <c r="I104" s="37">
        <v>1680</v>
      </c>
      <c r="J104" s="158">
        <v>5</v>
      </c>
      <c r="K104" s="156">
        <v>14.5</v>
      </c>
      <c r="L104" s="157">
        <v>178.35999999999999</v>
      </c>
      <c r="M104" s="156">
        <v>13.4</v>
      </c>
      <c r="N104" s="155">
        <v>16.899999999999999</v>
      </c>
      <c r="O104" s="155">
        <v>24.5</v>
      </c>
      <c r="P104" s="36" t="s">
        <v>242</v>
      </c>
      <c r="Q104" s="36" t="s">
        <v>155</v>
      </c>
      <c r="R104" s="30" t="s">
        <v>154</v>
      </c>
      <c r="S104" s="38"/>
      <c r="T104" s="154"/>
      <c r="U104" s="153">
        <v>108</v>
      </c>
      <c r="V104" s="152" t="s">
        <v>195</v>
      </c>
      <c r="W104" s="30">
        <v>59</v>
      </c>
      <c r="X104" s="150" t="s">
        <v>272</v>
      </c>
    </row>
    <row r="105" spans="1:24" ht="24" customHeight="1">
      <c r="A105" s="176" t="s">
        <v>179</v>
      </c>
      <c r="B105" s="175"/>
      <c r="C105" s="162" t="s">
        <v>271</v>
      </c>
      <c r="D105" s="161" t="s">
        <v>270</v>
      </c>
      <c r="E105" s="160" t="s">
        <v>100</v>
      </c>
      <c r="F105" s="37" t="s">
        <v>269</v>
      </c>
      <c r="G105" s="159">
        <v>1.9950000000000001</v>
      </c>
      <c r="H105" s="36" t="s">
        <v>81</v>
      </c>
      <c r="I105" s="37">
        <v>1930</v>
      </c>
      <c r="J105" s="158">
        <v>5</v>
      </c>
      <c r="K105" s="156">
        <v>16.3</v>
      </c>
      <c r="L105" s="157">
        <v>158.66380368098157</v>
      </c>
      <c r="M105" s="156">
        <v>11.2</v>
      </c>
      <c r="N105" s="155">
        <v>14.9</v>
      </c>
      <c r="O105" s="155">
        <v>21.8</v>
      </c>
      <c r="P105" s="36" t="s">
        <v>174</v>
      </c>
      <c r="Q105" s="36" t="s">
        <v>155</v>
      </c>
      <c r="R105" s="30" t="s">
        <v>154</v>
      </c>
      <c r="S105" s="38"/>
      <c r="T105" s="154" t="s">
        <v>173</v>
      </c>
      <c r="U105" s="153">
        <v>145</v>
      </c>
      <c r="V105" s="152">
        <v>109</v>
      </c>
      <c r="W105" s="151">
        <v>74</v>
      </c>
      <c r="X105" s="150" t="s">
        <v>210</v>
      </c>
    </row>
    <row r="106" spans="1:24" ht="24" customHeight="1">
      <c r="A106" s="176" t="s">
        <v>179</v>
      </c>
      <c r="B106" s="175"/>
      <c r="C106" s="162" t="s">
        <v>271</v>
      </c>
      <c r="D106" s="161" t="s">
        <v>270</v>
      </c>
      <c r="E106" s="160" t="s">
        <v>99</v>
      </c>
      <c r="F106" s="37" t="s">
        <v>269</v>
      </c>
      <c r="G106" s="159">
        <v>1.9950000000000001</v>
      </c>
      <c r="H106" s="36" t="s">
        <v>81</v>
      </c>
      <c r="I106" s="37">
        <v>1950</v>
      </c>
      <c r="J106" s="158">
        <v>5</v>
      </c>
      <c r="K106" s="156">
        <v>16.3</v>
      </c>
      <c r="L106" s="157">
        <v>158.66380368098157</v>
      </c>
      <c r="M106" s="156">
        <v>11.2</v>
      </c>
      <c r="N106" s="155">
        <v>14.9</v>
      </c>
      <c r="O106" s="155">
        <v>21.6</v>
      </c>
      <c r="P106" s="36" t="s">
        <v>174</v>
      </c>
      <c r="Q106" s="36" t="s">
        <v>155</v>
      </c>
      <c r="R106" s="30" t="s">
        <v>154</v>
      </c>
      <c r="S106" s="38"/>
      <c r="T106" s="154" t="s">
        <v>173</v>
      </c>
      <c r="U106" s="153">
        <v>145</v>
      </c>
      <c r="V106" s="152">
        <v>109</v>
      </c>
      <c r="W106" s="151">
        <v>75</v>
      </c>
      <c r="X106" s="150" t="s">
        <v>201</v>
      </c>
    </row>
    <row r="107" spans="1:24" ht="24" customHeight="1">
      <c r="A107" s="164" t="s">
        <v>179</v>
      </c>
      <c r="B107" s="163"/>
      <c r="C107" s="162" t="s">
        <v>268</v>
      </c>
      <c r="D107" s="161" t="s">
        <v>267</v>
      </c>
      <c r="E107" s="160" t="s">
        <v>185</v>
      </c>
      <c r="F107" s="37" t="s">
        <v>160</v>
      </c>
      <c r="G107" s="159">
        <v>2.992</v>
      </c>
      <c r="H107" s="36" t="s">
        <v>202</v>
      </c>
      <c r="I107" s="37">
        <v>2050</v>
      </c>
      <c r="J107" s="158">
        <v>5</v>
      </c>
      <c r="K107" s="156">
        <v>13.8</v>
      </c>
      <c r="L107" s="157">
        <v>187.4072463768116</v>
      </c>
      <c r="M107" s="156">
        <v>10.3</v>
      </c>
      <c r="N107" s="155">
        <v>14</v>
      </c>
      <c r="O107" s="155">
        <v>20.399999999999999</v>
      </c>
      <c r="P107" s="36" t="s">
        <v>242</v>
      </c>
      <c r="Q107" s="36" t="s">
        <v>155</v>
      </c>
      <c r="R107" s="30" t="s">
        <v>154</v>
      </c>
      <c r="S107" s="38"/>
      <c r="T107" s="154" t="s">
        <v>173</v>
      </c>
      <c r="U107" s="153">
        <v>133</v>
      </c>
      <c r="V107" s="152" t="s">
        <v>195</v>
      </c>
      <c r="W107" s="151">
        <v>67</v>
      </c>
      <c r="X107" s="150" t="s">
        <v>249</v>
      </c>
    </row>
    <row r="108" spans="1:24" ht="24" customHeight="1">
      <c r="A108" s="164" t="s">
        <v>179</v>
      </c>
      <c r="B108" s="163"/>
      <c r="C108" s="162" t="s">
        <v>268</v>
      </c>
      <c r="D108" s="161" t="s">
        <v>267</v>
      </c>
      <c r="E108" s="160" t="s">
        <v>184</v>
      </c>
      <c r="F108" s="37" t="s">
        <v>160</v>
      </c>
      <c r="G108" s="159">
        <v>2.992</v>
      </c>
      <c r="H108" s="36" t="s">
        <v>202</v>
      </c>
      <c r="I108" s="37">
        <v>2080</v>
      </c>
      <c r="J108" s="158">
        <v>5</v>
      </c>
      <c r="K108" s="156">
        <v>13.8</v>
      </c>
      <c r="L108" s="157">
        <v>187.4072463768116</v>
      </c>
      <c r="M108" s="156">
        <v>10.3</v>
      </c>
      <c r="N108" s="155">
        <v>14</v>
      </c>
      <c r="O108" s="155">
        <v>20</v>
      </c>
      <c r="P108" s="36" t="s">
        <v>242</v>
      </c>
      <c r="Q108" s="36" t="s">
        <v>155</v>
      </c>
      <c r="R108" s="30" t="s">
        <v>154</v>
      </c>
      <c r="S108" s="38"/>
      <c r="T108" s="154" t="s">
        <v>173</v>
      </c>
      <c r="U108" s="153">
        <v>133</v>
      </c>
      <c r="V108" s="152" t="s">
        <v>195</v>
      </c>
      <c r="W108" s="151">
        <v>69</v>
      </c>
      <c r="X108" s="150" t="s">
        <v>249</v>
      </c>
    </row>
    <row r="109" spans="1:24" ht="24" customHeight="1">
      <c r="A109" s="164" t="s">
        <v>164</v>
      </c>
      <c r="B109" s="168"/>
      <c r="C109" s="162" t="s">
        <v>265</v>
      </c>
      <c r="D109" s="164" t="s">
        <v>264</v>
      </c>
      <c r="E109" s="171" t="s">
        <v>246</v>
      </c>
      <c r="F109" s="37" t="s">
        <v>160</v>
      </c>
      <c r="G109" s="159">
        <v>2.992</v>
      </c>
      <c r="H109" s="36" t="s">
        <v>159</v>
      </c>
      <c r="I109" s="37" t="s">
        <v>262</v>
      </c>
      <c r="J109" s="158">
        <v>5</v>
      </c>
      <c r="K109" s="156">
        <v>13.6</v>
      </c>
      <c r="L109" s="157">
        <v>190.16323529411767</v>
      </c>
      <c r="M109" s="156">
        <v>10.3</v>
      </c>
      <c r="N109" s="155">
        <v>14</v>
      </c>
      <c r="O109" s="155" t="s">
        <v>261</v>
      </c>
      <c r="P109" s="36" t="s">
        <v>156</v>
      </c>
      <c r="Q109" s="36" t="s">
        <v>155</v>
      </c>
      <c r="R109" s="30" t="s">
        <v>154</v>
      </c>
      <c r="S109" s="38"/>
      <c r="T109" s="154"/>
      <c r="U109" s="153">
        <v>132</v>
      </c>
      <c r="V109" s="152" t="s">
        <v>195</v>
      </c>
      <c r="W109" s="151" t="s">
        <v>266</v>
      </c>
      <c r="X109" s="150" t="s">
        <v>199</v>
      </c>
    </row>
    <row r="110" spans="1:24" ht="24" customHeight="1">
      <c r="A110" s="164" t="s">
        <v>164</v>
      </c>
      <c r="B110" s="168"/>
      <c r="C110" s="162" t="s">
        <v>265</v>
      </c>
      <c r="D110" s="164" t="s">
        <v>264</v>
      </c>
      <c r="E110" s="171" t="s">
        <v>263</v>
      </c>
      <c r="F110" s="37" t="s">
        <v>160</v>
      </c>
      <c r="G110" s="159">
        <v>2.992</v>
      </c>
      <c r="H110" s="36" t="s">
        <v>159</v>
      </c>
      <c r="I110" s="37" t="s">
        <v>262</v>
      </c>
      <c r="J110" s="158">
        <v>5</v>
      </c>
      <c r="K110" s="156">
        <v>13.8</v>
      </c>
      <c r="L110" s="157">
        <v>187.4072463768116</v>
      </c>
      <c r="M110" s="156">
        <v>10.3</v>
      </c>
      <c r="N110" s="155">
        <v>14</v>
      </c>
      <c r="O110" s="155" t="s">
        <v>261</v>
      </c>
      <c r="P110" s="36" t="s">
        <v>156</v>
      </c>
      <c r="Q110" s="36" t="s">
        <v>155</v>
      </c>
      <c r="R110" s="30" t="s">
        <v>154</v>
      </c>
      <c r="S110" s="38"/>
      <c r="T110" s="154"/>
      <c r="U110" s="153">
        <v>133</v>
      </c>
      <c r="V110" s="152" t="s">
        <v>195</v>
      </c>
      <c r="W110" s="151" t="s">
        <v>260</v>
      </c>
      <c r="X110" s="150" t="s">
        <v>199</v>
      </c>
    </row>
    <row r="111" spans="1:24" ht="24" customHeight="1">
      <c r="A111" s="164" t="s">
        <v>164</v>
      </c>
      <c r="B111" s="168"/>
      <c r="C111" s="173" t="s">
        <v>256</v>
      </c>
      <c r="D111" s="172" t="s">
        <v>257</v>
      </c>
      <c r="E111" s="174" t="s">
        <v>259</v>
      </c>
      <c r="F111" s="30" t="s">
        <v>245</v>
      </c>
      <c r="G111" s="30">
        <v>1.9950000000000001</v>
      </c>
      <c r="H111" s="36" t="s">
        <v>202</v>
      </c>
      <c r="I111" s="30">
        <v>1870</v>
      </c>
      <c r="J111" s="152">
        <v>5</v>
      </c>
      <c r="K111" s="170">
        <v>14</v>
      </c>
      <c r="L111" s="157">
        <v>184.73</v>
      </c>
      <c r="M111" s="170">
        <v>12.2</v>
      </c>
      <c r="N111" s="155">
        <v>15.8</v>
      </c>
      <c r="O111" s="155">
        <v>22.5</v>
      </c>
      <c r="P111" s="36" t="s">
        <v>242</v>
      </c>
      <c r="Q111" s="36" t="s">
        <v>155</v>
      </c>
      <c r="R111" s="30" t="s">
        <v>154</v>
      </c>
      <c r="S111" s="38"/>
      <c r="T111" s="154"/>
      <c r="U111" s="153">
        <v>114</v>
      </c>
      <c r="V111" s="152" t="s">
        <v>195</v>
      </c>
      <c r="W111" s="30">
        <v>62</v>
      </c>
      <c r="X111" s="150" t="s">
        <v>240</v>
      </c>
    </row>
    <row r="112" spans="1:24" ht="24" customHeight="1">
      <c r="A112" s="164" t="s">
        <v>164</v>
      </c>
      <c r="B112" s="168"/>
      <c r="C112" s="173" t="s">
        <v>256</v>
      </c>
      <c r="D112" s="172" t="s">
        <v>257</v>
      </c>
      <c r="E112" s="174" t="s">
        <v>258</v>
      </c>
      <c r="F112" s="30" t="s">
        <v>245</v>
      </c>
      <c r="G112" s="30">
        <v>1.9950000000000001</v>
      </c>
      <c r="H112" s="36" t="s">
        <v>202</v>
      </c>
      <c r="I112" s="30">
        <v>1900</v>
      </c>
      <c r="J112" s="152">
        <v>5</v>
      </c>
      <c r="K112" s="170">
        <v>14</v>
      </c>
      <c r="L112" s="157">
        <v>184.73</v>
      </c>
      <c r="M112" s="170">
        <v>11.2</v>
      </c>
      <c r="N112" s="155">
        <v>14.9</v>
      </c>
      <c r="O112" s="155">
        <v>22.1</v>
      </c>
      <c r="P112" s="36" t="s">
        <v>242</v>
      </c>
      <c r="Q112" s="36" t="s">
        <v>155</v>
      </c>
      <c r="R112" s="30" t="s">
        <v>154</v>
      </c>
      <c r="S112" s="38"/>
      <c r="T112" s="154"/>
      <c r="U112" s="153">
        <v>125</v>
      </c>
      <c r="V112" s="152" t="s">
        <v>195</v>
      </c>
      <c r="W112" s="30">
        <v>63</v>
      </c>
      <c r="X112" s="150" t="s">
        <v>240</v>
      </c>
    </row>
    <row r="113" spans="1:24" ht="24" customHeight="1">
      <c r="A113" s="164" t="s">
        <v>164</v>
      </c>
      <c r="B113" s="168"/>
      <c r="C113" s="173" t="s">
        <v>256</v>
      </c>
      <c r="D113" s="172" t="s">
        <v>257</v>
      </c>
      <c r="E113" s="160" t="s">
        <v>254</v>
      </c>
      <c r="F113" s="30" t="s">
        <v>245</v>
      </c>
      <c r="G113" s="30">
        <v>1.9950000000000001</v>
      </c>
      <c r="H113" s="36" t="s">
        <v>202</v>
      </c>
      <c r="I113" s="37">
        <v>1880</v>
      </c>
      <c r="J113" s="152">
        <v>5</v>
      </c>
      <c r="K113" s="170">
        <v>14.5</v>
      </c>
      <c r="L113" s="157">
        <v>178.35999999999999</v>
      </c>
      <c r="M113" s="170">
        <v>11.2</v>
      </c>
      <c r="N113" s="155">
        <v>14.9</v>
      </c>
      <c r="O113" s="169">
        <v>22.4</v>
      </c>
      <c r="P113" s="36" t="s">
        <v>242</v>
      </c>
      <c r="Q113" s="36" t="s">
        <v>155</v>
      </c>
      <c r="R113" s="30" t="s">
        <v>154</v>
      </c>
      <c r="S113" s="38"/>
      <c r="T113" s="154"/>
      <c r="U113" s="153">
        <v>129</v>
      </c>
      <c r="V113" s="152" t="s">
        <v>195</v>
      </c>
      <c r="W113" s="30">
        <v>64</v>
      </c>
      <c r="X113" s="150" t="s">
        <v>240</v>
      </c>
    </row>
    <row r="114" spans="1:24" ht="24" customHeight="1">
      <c r="A114" s="164" t="s">
        <v>179</v>
      </c>
      <c r="B114" s="163"/>
      <c r="C114" s="162" t="s">
        <v>256</v>
      </c>
      <c r="D114" s="161" t="s">
        <v>255</v>
      </c>
      <c r="E114" s="160" t="s">
        <v>185</v>
      </c>
      <c r="F114" s="37" t="s">
        <v>250</v>
      </c>
      <c r="G114" s="159">
        <v>1.9950000000000001</v>
      </c>
      <c r="H114" s="36" t="s">
        <v>202</v>
      </c>
      <c r="I114" s="37">
        <v>1880</v>
      </c>
      <c r="J114" s="158">
        <v>5</v>
      </c>
      <c r="K114" s="156">
        <v>14.5</v>
      </c>
      <c r="L114" s="157">
        <v>178.35999999999999</v>
      </c>
      <c r="M114" s="156">
        <v>11.2</v>
      </c>
      <c r="N114" s="155">
        <v>14.9</v>
      </c>
      <c r="O114" s="155">
        <v>22.4</v>
      </c>
      <c r="P114" s="36" t="s">
        <v>242</v>
      </c>
      <c r="Q114" s="36" t="s">
        <v>155</v>
      </c>
      <c r="R114" s="30" t="s">
        <v>154</v>
      </c>
      <c r="S114" s="38"/>
      <c r="T114" s="154" t="s">
        <v>173</v>
      </c>
      <c r="U114" s="153">
        <v>129</v>
      </c>
      <c r="V114" s="152" t="s">
        <v>195</v>
      </c>
      <c r="W114" s="151">
        <v>64</v>
      </c>
      <c r="X114" s="150" t="s">
        <v>253</v>
      </c>
    </row>
    <row r="115" spans="1:24" ht="24" customHeight="1">
      <c r="A115" s="164" t="s">
        <v>164</v>
      </c>
      <c r="B115" s="168"/>
      <c r="C115" s="173" t="s">
        <v>256</v>
      </c>
      <c r="D115" s="172" t="s">
        <v>257</v>
      </c>
      <c r="E115" s="160" t="s">
        <v>252</v>
      </c>
      <c r="F115" s="30" t="s">
        <v>245</v>
      </c>
      <c r="G115" s="30">
        <v>1.9950000000000001</v>
      </c>
      <c r="H115" s="36" t="s">
        <v>202</v>
      </c>
      <c r="I115" s="37">
        <v>1910</v>
      </c>
      <c r="J115" s="152">
        <v>5</v>
      </c>
      <c r="K115" s="170">
        <v>14.5</v>
      </c>
      <c r="L115" s="157">
        <v>178.35999999999999</v>
      </c>
      <c r="M115" s="170">
        <v>11.2</v>
      </c>
      <c r="N115" s="155">
        <v>14.9</v>
      </c>
      <c r="O115" s="169">
        <v>22</v>
      </c>
      <c r="P115" s="36" t="s">
        <v>242</v>
      </c>
      <c r="Q115" s="36" t="s">
        <v>155</v>
      </c>
      <c r="R115" s="30" t="s">
        <v>154</v>
      </c>
      <c r="S115" s="38"/>
      <c r="T115" s="154"/>
      <c r="U115" s="153">
        <v>129</v>
      </c>
      <c r="V115" s="152" t="s">
        <v>195</v>
      </c>
      <c r="W115" s="30">
        <v>65</v>
      </c>
      <c r="X115" s="150" t="s">
        <v>199</v>
      </c>
    </row>
    <row r="116" spans="1:24" ht="24" customHeight="1">
      <c r="A116" s="164" t="s">
        <v>179</v>
      </c>
      <c r="B116" s="163"/>
      <c r="C116" s="162" t="s">
        <v>256</v>
      </c>
      <c r="D116" s="161" t="s">
        <v>255</v>
      </c>
      <c r="E116" s="160" t="s">
        <v>184</v>
      </c>
      <c r="F116" s="37" t="s">
        <v>250</v>
      </c>
      <c r="G116" s="159">
        <v>1.9950000000000001</v>
      </c>
      <c r="H116" s="36" t="s">
        <v>202</v>
      </c>
      <c r="I116" s="37">
        <v>1910</v>
      </c>
      <c r="J116" s="158">
        <v>5</v>
      </c>
      <c r="K116" s="156">
        <v>14.5</v>
      </c>
      <c r="L116" s="157">
        <v>178.35999999999999</v>
      </c>
      <c r="M116" s="156">
        <v>11.2</v>
      </c>
      <c r="N116" s="155">
        <v>14.9</v>
      </c>
      <c r="O116" s="155">
        <v>22</v>
      </c>
      <c r="P116" s="36" t="s">
        <v>242</v>
      </c>
      <c r="Q116" s="36" t="s">
        <v>155</v>
      </c>
      <c r="R116" s="30" t="s">
        <v>154</v>
      </c>
      <c r="S116" s="38"/>
      <c r="T116" s="154" t="s">
        <v>173</v>
      </c>
      <c r="U116" s="153">
        <v>129</v>
      </c>
      <c r="V116" s="152" t="s">
        <v>195</v>
      </c>
      <c r="W116" s="151">
        <v>65</v>
      </c>
      <c r="X116" s="150" t="s">
        <v>249</v>
      </c>
    </row>
    <row r="117" spans="1:24" ht="24" customHeight="1">
      <c r="A117" s="164" t="s">
        <v>164</v>
      </c>
      <c r="B117" s="168"/>
      <c r="C117" s="173" t="s">
        <v>248</v>
      </c>
      <c r="D117" s="172" t="s">
        <v>247</v>
      </c>
      <c r="E117" s="160" t="s">
        <v>254</v>
      </c>
      <c r="F117" s="30" t="s">
        <v>245</v>
      </c>
      <c r="G117" s="30">
        <v>1.9950000000000001</v>
      </c>
      <c r="H117" s="36" t="s">
        <v>202</v>
      </c>
      <c r="I117" s="37">
        <v>1880</v>
      </c>
      <c r="J117" s="152">
        <v>5</v>
      </c>
      <c r="K117" s="170">
        <v>14.5</v>
      </c>
      <c r="L117" s="157">
        <v>178.35999999999999</v>
      </c>
      <c r="M117" s="170">
        <v>11.2</v>
      </c>
      <c r="N117" s="155">
        <v>14.9</v>
      </c>
      <c r="O117" s="169">
        <v>22.4</v>
      </c>
      <c r="P117" s="36" t="s">
        <v>242</v>
      </c>
      <c r="Q117" s="36" t="s">
        <v>155</v>
      </c>
      <c r="R117" s="30" t="s">
        <v>154</v>
      </c>
      <c r="S117" s="38"/>
      <c r="T117" s="154"/>
      <c r="U117" s="153">
        <v>129</v>
      </c>
      <c r="V117" s="152" t="s">
        <v>195</v>
      </c>
      <c r="W117" s="151">
        <v>64</v>
      </c>
      <c r="X117" s="150" t="s">
        <v>240</v>
      </c>
    </row>
    <row r="118" spans="1:24" ht="24" customHeight="1">
      <c r="A118" s="164" t="s">
        <v>179</v>
      </c>
      <c r="B118" s="163"/>
      <c r="C118" s="162" t="s">
        <v>248</v>
      </c>
      <c r="D118" s="161" t="s">
        <v>251</v>
      </c>
      <c r="E118" s="160" t="s">
        <v>185</v>
      </c>
      <c r="F118" s="37" t="s">
        <v>250</v>
      </c>
      <c r="G118" s="159">
        <v>1.9950000000000001</v>
      </c>
      <c r="H118" s="36" t="s">
        <v>202</v>
      </c>
      <c r="I118" s="37">
        <v>1880</v>
      </c>
      <c r="J118" s="158">
        <v>5</v>
      </c>
      <c r="K118" s="156">
        <v>14.5</v>
      </c>
      <c r="L118" s="157">
        <v>178.35999999999999</v>
      </c>
      <c r="M118" s="156">
        <v>11.2</v>
      </c>
      <c r="N118" s="155">
        <v>14.9</v>
      </c>
      <c r="O118" s="155">
        <v>22.4</v>
      </c>
      <c r="P118" s="36" t="s">
        <v>242</v>
      </c>
      <c r="Q118" s="36" t="s">
        <v>155</v>
      </c>
      <c r="R118" s="30" t="s">
        <v>154</v>
      </c>
      <c r="S118" s="38"/>
      <c r="T118" s="154" t="s">
        <v>173</v>
      </c>
      <c r="U118" s="153">
        <v>129</v>
      </c>
      <c r="V118" s="152" t="s">
        <v>195</v>
      </c>
      <c r="W118" s="151">
        <v>64</v>
      </c>
      <c r="X118" s="150" t="s">
        <v>253</v>
      </c>
    </row>
    <row r="119" spans="1:24" ht="24" customHeight="1">
      <c r="A119" s="164" t="s">
        <v>164</v>
      </c>
      <c r="B119" s="168"/>
      <c r="C119" s="173" t="s">
        <v>248</v>
      </c>
      <c r="D119" s="172" t="s">
        <v>247</v>
      </c>
      <c r="E119" s="160" t="s">
        <v>252</v>
      </c>
      <c r="F119" s="30" t="s">
        <v>245</v>
      </c>
      <c r="G119" s="30">
        <v>1.9950000000000001</v>
      </c>
      <c r="H119" s="36" t="s">
        <v>202</v>
      </c>
      <c r="I119" s="37">
        <v>1920</v>
      </c>
      <c r="J119" s="152">
        <v>5</v>
      </c>
      <c r="K119" s="170">
        <v>14.5</v>
      </c>
      <c r="L119" s="157">
        <v>178.35999999999999</v>
      </c>
      <c r="M119" s="170">
        <v>11.2</v>
      </c>
      <c r="N119" s="155">
        <v>14.9</v>
      </c>
      <c r="O119" s="169">
        <v>21.9</v>
      </c>
      <c r="P119" s="36" t="s">
        <v>242</v>
      </c>
      <c r="Q119" s="36" t="s">
        <v>155</v>
      </c>
      <c r="R119" s="30" t="s">
        <v>154</v>
      </c>
      <c r="S119" s="38"/>
      <c r="T119" s="154"/>
      <c r="U119" s="153">
        <v>129</v>
      </c>
      <c r="V119" s="152" t="s">
        <v>195</v>
      </c>
      <c r="W119" s="151">
        <v>66</v>
      </c>
      <c r="X119" s="150" t="s">
        <v>199</v>
      </c>
    </row>
    <row r="120" spans="1:24" ht="24" customHeight="1">
      <c r="A120" s="164" t="s">
        <v>179</v>
      </c>
      <c r="B120" s="163"/>
      <c r="C120" s="162" t="s">
        <v>248</v>
      </c>
      <c r="D120" s="161" t="s">
        <v>251</v>
      </c>
      <c r="E120" s="160" t="s">
        <v>184</v>
      </c>
      <c r="F120" s="37" t="s">
        <v>250</v>
      </c>
      <c r="G120" s="159">
        <v>1.9950000000000001</v>
      </c>
      <c r="H120" s="36" t="s">
        <v>202</v>
      </c>
      <c r="I120" s="37">
        <v>1920</v>
      </c>
      <c r="J120" s="158">
        <v>5</v>
      </c>
      <c r="K120" s="156">
        <v>14.5</v>
      </c>
      <c r="L120" s="157">
        <v>178.35999999999999</v>
      </c>
      <c r="M120" s="156">
        <v>11.2</v>
      </c>
      <c r="N120" s="155">
        <v>14.9</v>
      </c>
      <c r="O120" s="155">
        <v>21.9</v>
      </c>
      <c r="P120" s="36" t="s">
        <v>242</v>
      </c>
      <c r="Q120" s="36" t="s">
        <v>155</v>
      </c>
      <c r="R120" s="30" t="s">
        <v>154</v>
      </c>
      <c r="S120" s="38"/>
      <c r="T120" s="154" t="s">
        <v>173</v>
      </c>
      <c r="U120" s="153">
        <v>129</v>
      </c>
      <c r="V120" s="152" t="s">
        <v>195</v>
      </c>
      <c r="W120" s="151">
        <v>66</v>
      </c>
      <c r="X120" s="150" t="s">
        <v>249</v>
      </c>
    </row>
    <row r="121" spans="1:24" ht="24" customHeight="1">
      <c r="A121" s="164" t="s">
        <v>164</v>
      </c>
      <c r="B121" s="168"/>
      <c r="C121" s="173" t="s">
        <v>248</v>
      </c>
      <c r="D121" s="172" t="s">
        <v>247</v>
      </c>
      <c r="E121" s="171" t="s">
        <v>246</v>
      </c>
      <c r="F121" s="30" t="s">
        <v>245</v>
      </c>
      <c r="G121" s="30">
        <v>1.9950000000000001</v>
      </c>
      <c r="H121" s="36" t="s">
        <v>202</v>
      </c>
      <c r="I121" s="37" t="s">
        <v>244</v>
      </c>
      <c r="J121" s="152">
        <v>5</v>
      </c>
      <c r="K121" s="170">
        <v>14</v>
      </c>
      <c r="L121" s="157">
        <v>184.73</v>
      </c>
      <c r="M121" s="170">
        <v>11.2</v>
      </c>
      <c r="N121" s="155">
        <v>14.9</v>
      </c>
      <c r="O121" s="165" t="s">
        <v>243</v>
      </c>
      <c r="P121" s="36" t="s">
        <v>242</v>
      </c>
      <c r="Q121" s="36" t="s">
        <v>155</v>
      </c>
      <c r="R121" s="30" t="s">
        <v>154</v>
      </c>
      <c r="S121" s="38"/>
      <c r="T121" s="154"/>
      <c r="U121" s="153">
        <v>125</v>
      </c>
      <c r="V121" s="152" t="s">
        <v>195</v>
      </c>
      <c r="W121" s="151" t="s">
        <v>241</v>
      </c>
      <c r="X121" s="150" t="s">
        <v>240</v>
      </c>
    </row>
    <row r="122" spans="1:24" ht="24" customHeight="1">
      <c r="A122" s="164" t="s">
        <v>179</v>
      </c>
      <c r="B122" s="163"/>
      <c r="C122" s="162" t="s">
        <v>226</v>
      </c>
      <c r="D122" s="161" t="s">
        <v>220</v>
      </c>
      <c r="E122" s="160" t="s">
        <v>100</v>
      </c>
      <c r="F122" s="37" t="s">
        <v>176</v>
      </c>
      <c r="G122" s="159">
        <v>2.992</v>
      </c>
      <c r="H122" s="36" t="s">
        <v>202</v>
      </c>
      <c r="I122" s="37">
        <v>2290</v>
      </c>
      <c r="J122" s="158">
        <v>5</v>
      </c>
      <c r="K122" s="156">
        <v>13.1</v>
      </c>
      <c r="L122" s="157">
        <v>197.42137404580151</v>
      </c>
      <c r="M122" s="156">
        <v>8.1</v>
      </c>
      <c r="N122" s="155">
        <v>11.7</v>
      </c>
      <c r="O122" s="155">
        <v>17.3</v>
      </c>
      <c r="P122" s="36" t="s">
        <v>174</v>
      </c>
      <c r="Q122" s="36" t="s">
        <v>155</v>
      </c>
      <c r="R122" s="30" t="s">
        <v>154</v>
      </c>
      <c r="S122" s="38"/>
      <c r="T122" s="154" t="s">
        <v>173</v>
      </c>
      <c r="U122" s="153">
        <v>161</v>
      </c>
      <c r="V122" s="152">
        <v>111</v>
      </c>
      <c r="W122" s="151">
        <v>75</v>
      </c>
      <c r="X122" s="150" t="s">
        <v>201</v>
      </c>
    </row>
    <row r="123" spans="1:24" ht="24" customHeight="1">
      <c r="A123" s="164" t="s">
        <v>179</v>
      </c>
      <c r="B123" s="163"/>
      <c r="C123" s="162" t="s">
        <v>226</v>
      </c>
      <c r="D123" s="161" t="s">
        <v>220</v>
      </c>
      <c r="E123" s="160" t="s">
        <v>99</v>
      </c>
      <c r="F123" s="37" t="s">
        <v>176</v>
      </c>
      <c r="G123" s="159">
        <v>2.992</v>
      </c>
      <c r="H123" s="36" t="s">
        <v>202</v>
      </c>
      <c r="I123" s="37">
        <v>2300</v>
      </c>
      <c r="J123" s="158">
        <v>5</v>
      </c>
      <c r="K123" s="156">
        <v>13.1</v>
      </c>
      <c r="L123" s="157">
        <v>197.42137404580151</v>
      </c>
      <c r="M123" s="156">
        <v>8.1</v>
      </c>
      <c r="N123" s="155">
        <v>11.7</v>
      </c>
      <c r="O123" s="155">
        <v>17.2</v>
      </c>
      <c r="P123" s="36" t="s">
        <v>174</v>
      </c>
      <c r="Q123" s="36" t="s">
        <v>155</v>
      </c>
      <c r="R123" s="30" t="s">
        <v>154</v>
      </c>
      <c r="S123" s="38"/>
      <c r="T123" s="154" t="s">
        <v>173</v>
      </c>
      <c r="U123" s="153">
        <v>161</v>
      </c>
      <c r="V123" s="152">
        <v>111</v>
      </c>
      <c r="W123" s="151">
        <v>76</v>
      </c>
      <c r="X123" s="150" t="s">
        <v>201</v>
      </c>
    </row>
    <row r="124" spans="1:24" ht="24" customHeight="1">
      <c r="A124" s="164" t="s">
        <v>179</v>
      </c>
      <c r="B124" s="163"/>
      <c r="C124" s="162" t="s">
        <v>226</v>
      </c>
      <c r="D124" s="161" t="s">
        <v>220</v>
      </c>
      <c r="E124" s="160" t="s">
        <v>98</v>
      </c>
      <c r="F124" s="37" t="s">
        <v>176</v>
      </c>
      <c r="G124" s="159">
        <v>2.992</v>
      </c>
      <c r="H124" s="36" t="s">
        <v>202</v>
      </c>
      <c r="I124" s="37">
        <v>2310</v>
      </c>
      <c r="J124" s="158">
        <v>5</v>
      </c>
      <c r="K124" s="156">
        <v>13.1</v>
      </c>
      <c r="L124" s="157">
        <v>197.42137404580151</v>
      </c>
      <c r="M124" s="156">
        <v>8.1</v>
      </c>
      <c r="N124" s="155">
        <v>11.7</v>
      </c>
      <c r="O124" s="155">
        <v>17.100000000000001</v>
      </c>
      <c r="P124" s="36" t="s">
        <v>174</v>
      </c>
      <c r="Q124" s="36" t="s">
        <v>155</v>
      </c>
      <c r="R124" s="30" t="s">
        <v>154</v>
      </c>
      <c r="S124" s="38"/>
      <c r="T124" s="154" t="s">
        <v>173</v>
      </c>
      <c r="U124" s="153">
        <v>161</v>
      </c>
      <c r="V124" s="152">
        <v>111</v>
      </c>
      <c r="W124" s="151">
        <v>76</v>
      </c>
      <c r="X124" s="150" t="s">
        <v>201</v>
      </c>
    </row>
    <row r="125" spans="1:24" ht="24" customHeight="1">
      <c r="A125" s="164" t="s">
        <v>179</v>
      </c>
      <c r="B125" s="163"/>
      <c r="C125" s="162" t="s">
        <v>226</v>
      </c>
      <c r="D125" s="161" t="s">
        <v>220</v>
      </c>
      <c r="E125" s="160" t="s">
        <v>97</v>
      </c>
      <c r="F125" s="37" t="s">
        <v>176</v>
      </c>
      <c r="G125" s="159">
        <v>2.992</v>
      </c>
      <c r="H125" s="36" t="s">
        <v>202</v>
      </c>
      <c r="I125" s="37">
        <v>2320</v>
      </c>
      <c r="J125" s="158">
        <v>5</v>
      </c>
      <c r="K125" s="156">
        <v>13.1</v>
      </c>
      <c r="L125" s="157">
        <v>197.42137404580151</v>
      </c>
      <c r="M125" s="156">
        <v>8.1</v>
      </c>
      <c r="N125" s="155">
        <v>11.7</v>
      </c>
      <c r="O125" s="155">
        <v>16.899999999999999</v>
      </c>
      <c r="P125" s="36" t="s">
        <v>174</v>
      </c>
      <c r="Q125" s="36" t="s">
        <v>155</v>
      </c>
      <c r="R125" s="30" t="s">
        <v>154</v>
      </c>
      <c r="S125" s="38"/>
      <c r="T125" s="154" t="s">
        <v>173</v>
      </c>
      <c r="U125" s="153">
        <v>161</v>
      </c>
      <c r="V125" s="152">
        <v>111</v>
      </c>
      <c r="W125" s="151">
        <v>77</v>
      </c>
      <c r="X125" s="150" t="s">
        <v>201</v>
      </c>
    </row>
    <row r="126" spans="1:24" ht="24" customHeight="1">
      <c r="A126" s="164" t="s">
        <v>179</v>
      </c>
      <c r="B126" s="163"/>
      <c r="C126" s="162" t="s">
        <v>226</v>
      </c>
      <c r="D126" s="161" t="s">
        <v>220</v>
      </c>
      <c r="E126" s="160" t="s">
        <v>187</v>
      </c>
      <c r="F126" s="37" t="s">
        <v>176</v>
      </c>
      <c r="G126" s="159">
        <v>2.992</v>
      </c>
      <c r="H126" s="36" t="s">
        <v>202</v>
      </c>
      <c r="I126" s="37">
        <v>2320</v>
      </c>
      <c r="J126" s="158">
        <v>5</v>
      </c>
      <c r="K126" s="156">
        <v>13.1</v>
      </c>
      <c r="L126" s="157">
        <v>197.42137404580151</v>
      </c>
      <c r="M126" s="156">
        <v>8.1</v>
      </c>
      <c r="N126" s="155">
        <v>11.7</v>
      </c>
      <c r="O126" s="155">
        <v>16.899999999999999</v>
      </c>
      <c r="P126" s="36" t="s">
        <v>174</v>
      </c>
      <c r="Q126" s="36" t="s">
        <v>155</v>
      </c>
      <c r="R126" s="30" t="s">
        <v>154</v>
      </c>
      <c r="S126" s="38"/>
      <c r="T126" s="154" t="s">
        <v>173</v>
      </c>
      <c r="U126" s="153">
        <v>161</v>
      </c>
      <c r="V126" s="152">
        <v>111</v>
      </c>
      <c r="W126" s="151">
        <v>77</v>
      </c>
      <c r="X126" s="150" t="s">
        <v>201</v>
      </c>
    </row>
    <row r="127" spans="1:24" ht="24" customHeight="1">
      <c r="A127" s="164" t="s">
        <v>179</v>
      </c>
      <c r="B127" s="163"/>
      <c r="C127" s="162" t="s">
        <v>226</v>
      </c>
      <c r="D127" s="161" t="s">
        <v>220</v>
      </c>
      <c r="E127" s="160" t="s">
        <v>186</v>
      </c>
      <c r="F127" s="37" t="s">
        <v>176</v>
      </c>
      <c r="G127" s="159">
        <v>2.992</v>
      </c>
      <c r="H127" s="36" t="s">
        <v>202</v>
      </c>
      <c r="I127" s="37">
        <v>2330</v>
      </c>
      <c r="J127" s="158">
        <v>5</v>
      </c>
      <c r="K127" s="156">
        <v>13.1</v>
      </c>
      <c r="L127" s="157">
        <v>197.42137404580151</v>
      </c>
      <c r="M127" s="156">
        <v>8.1</v>
      </c>
      <c r="N127" s="155">
        <v>11.7</v>
      </c>
      <c r="O127" s="155">
        <v>16.8</v>
      </c>
      <c r="P127" s="36" t="s">
        <v>174</v>
      </c>
      <c r="Q127" s="36" t="s">
        <v>155</v>
      </c>
      <c r="R127" s="30" t="s">
        <v>154</v>
      </c>
      <c r="S127" s="38"/>
      <c r="T127" s="154" t="s">
        <v>173</v>
      </c>
      <c r="U127" s="153">
        <v>161</v>
      </c>
      <c r="V127" s="152">
        <v>111</v>
      </c>
      <c r="W127" s="151">
        <v>77</v>
      </c>
      <c r="X127" s="150" t="s">
        <v>201</v>
      </c>
    </row>
    <row r="128" spans="1:24" ht="24" customHeight="1">
      <c r="A128" s="164" t="s">
        <v>179</v>
      </c>
      <c r="B128" s="163"/>
      <c r="C128" s="162" t="s">
        <v>226</v>
      </c>
      <c r="D128" s="161" t="s">
        <v>220</v>
      </c>
      <c r="E128" s="160" t="s">
        <v>209</v>
      </c>
      <c r="F128" s="37" t="s">
        <v>176</v>
      </c>
      <c r="G128" s="159">
        <v>2.992</v>
      </c>
      <c r="H128" s="36" t="s">
        <v>202</v>
      </c>
      <c r="I128" s="37">
        <v>2350</v>
      </c>
      <c r="J128" s="158">
        <v>7</v>
      </c>
      <c r="K128" s="156">
        <v>13.1</v>
      </c>
      <c r="L128" s="157">
        <v>197.42137404580151</v>
      </c>
      <c r="M128" s="156">
        <v>8.1</v>
      </c>
      <c r="N128" s="155">
        <v>11.7</v>
      </c>
      <c r="O128" s="155">
        <v>16.5</v>
      </c>
      <c r="P128" s="36" t="s">
        <v>174</v>
      </c>
      <c r="Q128" s="36" t="s">
        <v>155</v>
      </c>
      <c r="R128" s="30" t="s">
        <v>154</v>
      </c>
      <c r="S128" s="38"/>
      <c r="T128" s="154" t="s">
        <v>173</v>
      </c>
      <c r="U128" s="153">
        <v>161</v>
      </c>
      <c r="V128" s="152">
        <v>111</v>
      </c>
      <c r="W128" s="151">
        <v>79</v>
      </c>
      <c r="X128" s="150" t="s">
        <v>201</v>
      </c>
    </row>
    <row r="129" spans="1:24" ht="24" customHeight="1">
      <c r="A129" s="164" t="s">
        <v>179</v>
      </c>
      <c r="B129" s="163"/>
      <c r="C129" s="162" t="s">
        <v>226</v>
      </c>
      <c r="D129" s="161" t="s">
        <v>220</v>
      </c>
      <c r="E129" s="160" t="s">
        <v>208</v>
      </c>
      <c r="F129" s="37" t="s">
        <v>176</v>
      </c>
      <c r="G129" s="159">
        <v>2.992</v>
      </c>
      <c r="H129" s="36" t="s">
        <v>202</v>
      </c>
      <c r="I129" s="37">
        <v>2360</v>
      </c>
      <c r="J129" s="158">
        <v>7</v>
      </c>
      <c r="K129" s="156">
        <v>13.1</v>
      </c>
      <c r="L129" s="157">
        <v>197.42137404580151</v>
      </c>
      <c r="M129" s="156">
        <v>8.1</v>
      </c>
      <c r="N129" s="155">
        <v>11.7</v>
      </c>
      <c r="O129" s="155">
        <v>16.399999999999999</v>
      </c>
      <c r="P129" s="36" t="s">
        <v>174</v>
      </c>
      <c r="Q129" s="36" t="s">
        <v>155</v>
      </c>
      <c r="R129" s="30" t="s">
        <v>154</v>
      </c>
      <c r="S129" s="38"/>
      <c r="T129" s="154" t="s">
        <v>173</v>
      </c>
      <c r="U129" s="153">
        <v>161</v>
      </c>
      <c r="V129" s="152">
        <v>111</v>
      </c>
      <c r="W129" s="151">
        <v>79</v>
      </c>
      <c r="X129" s="150" t="s">
        <v>201</v>
      </c>
    </row>
    <row r="130" spans="1:24" ht="24" customHeight="1">
      <c r="A130" s="164" t="s">
        <v>179</v>
      </c>
      <c r="B130" s="163"/>
      <c r="C130" s="162" t="s">
        <v>226</v>
      </c>
      <c r="D130" s="161" t="s">
        <v>220</v>
      </c>
      <c r="E130" s="160" t="s">
        <v>207</v>
      </c>
      <c r="F130" s="37" t="s">
        <v>176</v>
      </c>
      <c r="G130" s="159">
        <v>2.992</v>
      </c>
      <c r="H130" s="36" t="s">
        <v>202</v>
      </c>
      <c r="I130" s="37">
        <v>2370</v>
      </c>
      <c r="J130" s="158">
        <v>7</v>
      </c>
      <c r="K130" s="156">
        <v>13.1</v>
      </c>
      <c r="L130" s="157">
        <v>197.42137404580151</v>
      </c>
      <c r="M130" s="156">
        <v>8.1</v>
      </c>
      <c r="N130" s="155">
        <v>11.7</v>
      </c>
      <c r="O130" s="155">
        <v>16.2</v>
      </c>
      <c r="P130" s="36" t="s">
        <v>174</v>
      </c>
      <c r="Q130" s="36" t="s">
        <v>155</v>
      </c>
      <c r="R130" s="30" t="s">
        <v>154</v>
      </c>
      <c r="S130" s="38"/>
      <c r="T130" s="154" t="s">
        <v>173</v>
      </c>
      <c r="U130" s="153">
        <v>161</v>
      </c>
      <c r="V130" s="152">
        <v>111</v>
      </c>
      <c r="W130" s="151">
        <v>80</v>
      </c>
      <c r="X130" s="150" t="s">
        <v>219</v>
      </c>
    </row>
    <row r="131" spans="1:24" ht="24" customHeight="1">
      <c r="A131" s="164" t="s">
        <v>179</v>
      </c>
      <c r="B131" s="163"/>
      <c r="C131" s="162" t="s">
        <v>226</v>
      </c>
      <c r="D131" s="161" t="s">
        <v>220</v>
      </c>
      <c r="E131" s="160" t="s">
        <v>206</v>
      </c>
      <c r="F131" s="37" t="s">
        <v>176</v>
      </c>
      <c r="G131" s="159">
        <v>2.992</v>
      </c>
      <c r="H131" s="36" t="s">
        <v>202</v>
      </c>
      <c r="I131" s="37">
        <v>2380</v>
      </c>
      <c r="J131" s="158">
        <v>7</v>
      </c>
      <c r="K131" s="156">
        <v>13.1</v>
      </c>
      <c r="L131" s="157">
        <v>197.42137404580151</v>
      </c>
      <c r="M131" s="156">
        <v>8.1</v>
      </c>
      <c r="N131" s="155">
        <v>11.7</v>
      </c>
      <c r="O131" s="155">
        <v>16.100000000000001</v>
      </c>
      <c r="P131" s="36" t="s">
        <v>174</v>
      </c>
      <c r="Q131" s="36" t="s">
        <v>155</v>
      </c>
      <c r="R131" s="30" t="s">
        <v>154</v>
      </c>
      <c r="S131" s="38"/>
      <c r="T131" s="154" t="s">
        <v>173</v>
      </c>
      <c r="U131" s="153">
        <v>161</v>
      </c>
      <c r="V131" s="152">
        <v>111</v>
      </c>
      <c r="W131" s="151">
        <v>81</v>
      </c>
      <c r="X131" s="150" t="s">
        <v>219</v>
      </c>
    </row>
    <row r="132" spans="1:24" ht="24" customHeight="1">
      <c r="A132" s="164" t="s">
        <v>179</v>
      </c>
      <c r="B132" s="163"/>
      <c r="C132" s="162" t="s">
        <v>226</v>
      </c>
      <c r="D132" s="161" t="s">
        <v>220</v>
      </c>
      <c r="E132" s="160" t="s">
        <v>205</v>
      </c>
      <c r="F132" s="37" t="s">
        <v>176</v>
      </c>
      <c r="G132" s="159">
        <v>2.992</v>
      </c>
      <c r="H132" s="36" t="s">
        <v>202</v>
      </c>
      <c r="I132" s="37">
        <v>2380</v>
      </c>
      <c r="J132" s="158">
        <v>7</v>
      </c>
      <c r="K132" s="156">
        <v>13.1</v>
      </c>
      <c r="L132" s="157">
        <v>197.42137404580151</v>
      </c>
      <c r="M132" s="156">
        <v>8.1</v>
      </c>
      <c r="N132" s="155">
        <v>11.7</v>
      </c>
      <c r="O132" s="155">
        <v>16.100000000000001</v>
      </c>
      <c r="P132" s="36" t="s">
        <v>174</v>
      </c>
      <c r="Q132" s="36" t="s">
        <v>155</v>
      </c>
      <c r="R132" s="30" t="s">
        <v>154</v>
      </c>
      <c r="S132" s="38"/>
      <c r="T132" s="154" t="s">
        <v>173</v>
      </c>
      <c r="U132" s="153">
        <v>161</v>
      </c>
      <c r="V132" s="152">
        <v>111</v>
      </c>
      <c r="W132" s="151">
        <v>81</v>
      </c>
      <c r="X132" s="150" t="s">
        <v>219</v>
      </c>
    </row>
    <row r="133" spans="1:24" ht="24" customHeight="1">
      <c r="A133" s="164" t="s">
        <v>179</v>
      </c>
      <c r="B133" s="163"/>
      <c r="C133" s="162" t="s">
        <v>226</v>
      </c>
      <c r="D133" s="161" t="s">
        <v>220</v>
      </c>
      <c r="E133" s="160" t="s">
        <v>203</v>
      </c>
      <c r="F133" s="37" t="s">
        <v>176</v>
      </c>
      <c r="G133" s="159">
        <v>2.992</v>
      </c>
      <c r="H133" s="36" t="s">
        <v>202</v>
      </c>
      <c r="I133" s="37">
        <v>2390</v>
      </c>
      <c r="J133" s="158">
        <v>7</v>
      </c>
      <c r="K133" s="156">
        <v>13.1</v>
      </c>
      <c r="L133" s="157">
        <v>197.42137404580151</v>
      </c>
      <c r="M133" s="156">
        <v>8.1</v>
      </c>
      <c r="N133" s="155">
        <v>11.7</v>
      </c>
      <c r="O133" s="155">
        <v>16</v>
      </c>
      <c r="P133" s="36" t="s">
        <v>174</v>
      </c>
      <c r="Q133" s="36" t="s">
        <v>155</v>
      </c>
      <c r="R133" s="30" t="s">
        <v>154</v>
      </c>
      <c r="S133" s="38"/>
      <c r="T133" s="154" t="s">
        <v>173</v>
      </c>
      <c r="U133" s="153">
        <v>161</v>
      </c>
      <c r="V133" s="152">
        <v>111</v>
      </c>
      <c r="W133" s="151">
        <v>81</v>
      </c>
      <c r="X133" s="150" t="s">
        <v>219</v>
      </c>
    </row>
    <row r="134" spans="1:24" ht="24" customHeight="1">
      <c r="A134" s="164" t="s">
        <v>179</v>
      </c>
      <c r="B134" s="163"/>
      <c r="C134" s="162" t="s">
        <v>226</v>
      </c>
      <c r="D134" s="161" t="s">
        <v>239</v>
      </c>
      <c r="E134" s="160" t="s">
        <v>100</v>
      </c>
      <c r="F134" s="37" t="s">
        <v>176</v>
      </c>
      <c r="G134" s="159">
        <v>2.992</v>
      </c>
      <c r="H134" s="36" t="s">
        <v>202</v>
      </c>
      <c r="I134" s="37">
        <v>2290</v>
      </c>
      <c r="J134" s="158">
        <v>5</v>
      </c>
      <c r="K134" s="156">
        <v>13.1</v>
      </c>
      <c r="L134" s="157">
        <v>197.42137404580151</v>
      </c>
      <c r="M134" s="156">
        <v>8.1</v>
      </c>
      <c r="N134" s="155">
        <v>11.7</v>
      </c>
      <c r="O134" s="165">
        <v>17.3</v>
      </c>
      <c r="P134" s="36" t="s">
        <v>174</v>
      </c>
      <c r="Q134" s="36" t="s">
        <v>155</v>
      </c>
      <c r="R134" s="30" t="s">
        <v>154</v>
      </c>
      <c r="S134" s="38"/>
      <c r="T134" s="154" t="s">
        <v>173</v>
      </c>
      <c r="U134" s="153">
        <v>161</v>
      </c>
      <c r="V134" s="152">
        <v>111</v>
      </c>
      <c r="W134" s="151">
        <v>75</v>
      </c>
      <c r="X134" s="150" t="s">
        <v>201</v>
      </c>
    </row>
    <row r="135" spans="1:24" ht="24" customHeight="1">
      <c r="A135" s="164" t="s">
        <v>179</v>
      </c>
      <c r="B135" s="163"/>
      <c r="C135" s="162" t="s">
        <v>226</v>
      </c>
      <c r="D135" s="161" t="s">
        <v>239</v>
      </c>
      <c r="E135" s="160" t="s">
        <v>99</v>
      </c>
      <c r="F135" s="37" t="s">
        <v>176</v>
      </c>
      <c r="G135" s="159">
        <v>2.992</v>
      </c>
      <c r="H135" s="36" t="s">
        <v>202</v>
      </c>
      <c r="I135" s="37">
        <v>2300</v>
      </c>
      <c r="J135" s="158">
        <v>5</v>
      </c>
      <c r="K135" s="156">
        <v>13.1</v>
      </c>
      <c r="L135" s="157">
        <v>197.42137404580151</v>
      </c>
      <c r="M135" s="156">
        <v>8.1</v>
      </c>
      <c r="N135" s="155">
        <v>11.7</v>
      </c>
      <c r="O135" s="155">
        <v>17.2</v>
      </c>
      <c r="P135" s="36" t="s">
        <v>174</v>
      </c>
      <c r="Q135" s="36" t="s">
        <v>155</v>
      </c>
      <c r="R135" s="30" t="s">
        <v>154</v>
      </c>
      <c r="S135" s="38"/>
      <c r="T135" s="154" t="s">
        <v>173</v>
      </c>
      <c r="U135" s="153">
        <v>161</v>
      </c>
      <c r="V135" s="152">
        <v>111</v>
      </c>
      <c r="W135" s="151">
        <v>76</v>
      </c>
      <c r="X135" s="150" t="s">
        <v>201</v>
      </c>
    </row>
    <row r="136" spans="1:24" ht="24" customHeight="1">
      <c r="A136" s="164" t="s">
        <v>179</v>
      </c>
      <c r="B136" s="163"/>
      <c r="C136" s="162" t="s">
        <v>226</v>
      </c>
      <c r="D136" s="161" t="s">
        <v>239</v>
      </c>
      <c r="E136" s="160" t="s">
        <v>98</v>
      </c>
      <c r="F136" s="37" t="s">
        <v>176</v>
      </c>
      <c r="G136" s="159">
        <v>2.992</v>
      </c>
      <c r="H136" s="36" t="s">
        <v>202</v>
      </c>
      <c r="I136" s="37">
        <v>2310</v>
      </c>
      <c r="J136" s="158">
        <v>5</v>
      </c>
      <c r="K136" s="156">
        <v>13.1</v>
      </c>
      <c r="L136" s="157">
        <v>197.42137404580151</v>
      </c>
      <c r="M136" s="156">
        <v>8.1</v>
      </c>
      <c r="N136" s="155">
        <v>11.7</v>
      </c>
      <c r="O136" s="165">
        <v>17.100000000000001</v>
      </c>
      <c r="P136" s="36" t="s">
        <v>174</v>
      </c>
      <c r="Q136" s="36" t="s">
        <v>155</v>
      </c>
      <c r="R136" s="30" t="s">
        <v>154</v>
      </c>
      <c r="S136" s="38"/>
      <c r="T136" s="154" t="s">
        <v>173</v>
      </c>
      <c r="U136" s="153">
        <v>161</v>
      </c>
      <c r="V136" s="152">
        <v>111</v>
      </c>
      <c r="W136" s="151">
        <v>76</v>
      </c>
      <c r="X136" s="150" t="s">
        <v>201</v>
      </c>
    </row>
    <row r="137" spans="1:24" ht="24" customHeight="1">
      <c r="A137" s="164" t="s">
        <v>179</v>
      </c>
      <c r="B137" s="163"/>
      <c r="C137" s="162" t="s">
        <v>226</v>
      </c>
      <c r="D137" s="161" t="s">
        <v>239</v>
      </c>
      <c r="E137" s="160" t="s">
        <v>97</v>
      </c>
      <c r="F137" s="37" t="s">
        <v>176</v>
      </c>
      <c r="G137" s="159">
        <v>2.992</v>
      </c>
      <c r="H137" s="36" t="s">
        <v>202</v>
      </c>
      <c r="I137" s="37">
        <v>2320</v>
      </c>
      <c r="J137" s="158">
        <v>5</v>
      </c>
      <c r="K137" s="156">
        <v>13.1</v>
      </c>
      <c r="L137" s="157">
        <v>197.42137404580151</v>
      </c>
      <c r="M137" s="156">
        <v>8.1</v>
      </c>
      <c r="N137" s="155">
        <v>11.7</v>
      </c>
      <c r="O137" s="155">
        <v>16.899999999999999</v>
      </c>
      <c r="P137" s="36" t="s">
        <v>174</v>
      </c>
      <c r="Q137" s="36" t="s">
        <v>155</v>
      </c>
      <c r="R137" s="30" t="s">
        <v>154</v>
      </c>
      <c r="S137" s="38"/>
      <c r="T137" s="154" t="s">
        <v>173</v>
      </c>
      <c r="U137" s="153">
        <v>161</v>
      </c>
      <c r="V137" s="152">
        <v>111</v>
      </c>
      <c r="W137" s="151">
        <v>77</v>
      </c>
      <c r="X137" s="150" t="s">
        <v>201</v>
      </c>
    </row>
    <row r="138" spans="1:24" ht="24" customHeight="1">
      <c r="A138" s="164" t="s">
        <v>179</v>
      </c>
      <c r="B138" s="163"/>
      <c r="C138" s="162" t="s">
        <v>226</v>
      </c>
      <c r="D138" s="161" t="s">
        <v>239</v>
      </c>
      <c r="E138" s="160" t="s">
        <v>187</v>
      </c>
      <c r="F138" s="37" t="s">
        <v>176</v>
      </c>
      <c r="G138" s="159">
        <v>2.992</v>
      </c>
      <c r="H138" s="36" t="s">
        <v>202</v>
      </c>
      <c r="I138" s="37">
        <v>2320</v>
      </c>
      <c r="J138" s="158">
        <v>5</v>
      </c>
      <c r="K138" s="156">
        <v>13.1</v>
      </c>
      <c r="L138" s="157">
        <v>197.42137404580151</v>
      </c>
      <c r="M138" s="156">
        <v>8.1</v>
      </c>
      <c r="N138" s="155">
        <v>11.7</v>
      </c>
      <c r="O138" s="155">
        <v>16.899999999999999</v>
      </c>
      <c r="P138" s="36" t="s">
        <v>174</v>
      </c>
      <c r="Q138" s="36" t="s">
        <v>155</v>
      </c>
      <c r="R138" s="30" t="s">
        <v>154</v>
      </c>
      <c r="S138" s="38"/>
      <c r="T138" s="154" t="s">
        <v>173</v>
      </c>
      <c r="U138" s="153">
        <v>161</v>
      </c>
      <c r="V138" s="152">
        <v>111</v>
      </c>
      <c r="W138" s="151">
        <v>77</v>
      </c>
      <c r="X138" s="150" t="s">
        <v>201</v>
      </c>
    </row>
    <row r="139" spans="1:24" ht="24" customHeight="1">
      <c r="A139" s="164" t="s">
        <v>179</v>
      </c>
      <c r="B139" s="163"/>
      <c r="C139" s="162" t="s">
        <v>226</v>
      </c>
      <c r="D139" s="161" t="s">
        <v>239</v>
      </c>
      <c r="E139" s="160" t="s">
        <v>186</v>
      </c>
      <c r="F139" s="37" t="s">
        <v>176</v>
      </c>
      <c r="G139" s="159">
        <v>2.992</v>
      </c>
      <c r="H139" s="36" t="s">
        <v>202</v>
      </c>
      <c r="I139" s="37">
        <v>2330</v>
      </c>
      <c r="J139" s="158">
        <v>5</v>
      </c>
      <c r="K139" s="156">
        <v>13.1</v>
      </c>
      <c r="L139" s="157">
        <v>197.42137404580151</v>
      </c>
      <c r="M139" s="156">
        <v>8.1</v>
      </c>
      <c r="N139" s="155">
        <v>11.7</v>
      </c>
      <c r="O139" s="155">
        <v>16.8</v>
      </c>
      <c r="P139" s="36" t="s">
        <v>174</v>
      </c>
      <c r="Q139" s="36" t="s">
        <v>155</v>
      </c>
      <c r="R139" s="30" t="s">
        <v>154</v>
      </c>
      <c r="S139" s="38"/>
      <c r="T139" s="154" t="s">
        <v>173</v>
      </c>
      <c r="U139" s="153">
        <v>161</v>
      </c>
      <c r="V139" s="152">
        <v>111</v>
      </c>
      <c r="W139" s="151">
        <v>77</v>
      </c>
      <c r="X139" s="150" t="s">
        <v>201</v>
      </c>
    </row>
    <row r="140" spans="1:24" ht="24" customHeight="1">
      <c r="A140" s="164" t="s">
        <v>164</v>
      </c>
      <c r="B140" s="168"/>
      <c r="C140" s="167" t="s">
        <v>226</v>
      </c>
      <c r="D140" s="164" t="s">
        <v>216</v>
      </c>
      <c r="E140" s="160" t="s">
        <v>238</v>
      </c>
      <c r="F140" s="37" t="s">
        <v>160</v>
      </c>
      <c r="G140" s="159">
        <v>2.992</v>
      </c>
      <c r="H140" s="36" t="s">
        <v>159</v>
      </c>
      <c r="I140" s="166" t="s">
        <v>231</v>
      </c>
      <c r="J140" s="158">
        <v>5</v>
      </c>
      <c r="K140" s="156">
        <v>12.4</v>
      </c>
      <c r="L140" s="157">
        <v>208.56612903225806</v>
      </c>
      <c r="M140" s="156">
        <v>9.6</v>
      </c>
      <c r="N140" s="155">
        <v>13.1</v>
      </c>
      <c r="O140" s="165" t="s">
        <v>196</v>
      </c>
      <c r="P140" s="36" t="s">
        <v>156</v>
      </c>
      <c r="Q140" s="36" t="s">
        <v>155</v>
      </c>
      <c r="R140" s="30" t="s">
        <v>154</v>
      </c>
      <c r="S140" s="38"/>
      <c r="T140" s="154"/>
      <c r="U140" s="153">
        <v>129</v>
      </c>
      <c r="V140" s="152" t="s">
        <v>195</v>
      </c>
      <c r="W140" s="30">
        <v>70</v>
      </c>
      <c r="X140" s="150" t="s">
        <v>188</v>
      </c>
    </row>
    <row r="141" spans="1:24" ht="24" customHeight="1">
      <c r="A141" s="164" t="s">
        <v>164</v>
      </c>
      <c r="B141" s="168"/>
      <c r="C141" s="167" t="s">
        <v>226</v>
      </c>
      <c r="D141" s="164" t="s">
        <v>216</v>
      </c>
      <c r="E141" s="160" t="s">
        <v>237</v>
      </c>
      <c r="F141" s="37" t="s">
        <v>160</v>
      </c>
      <c r="G141" s="159">
        <v>2.992</v>
      </c>
      <c r="H141" s="36" t="s">
        <v>159</v>
      </c>
      <c r="I141" s="37" t="s">
        <v>229</v>
      </c>
      <c r="J141" s="158">
        <v>5</v>
      </c>
      <c r="K141" s="156">
        <v>12.4</v>
      </c>
      <c r="L141" s="157">
        <v>208.56612903225806</v>
      </c>
      <c r="M141" s="156">
        <v>8.1</v>
      </c>
      <c r="N141" s="155">
        <v>11.7</v>
      </c>
      <c r="O141" s="165" t="s">
        <v>228</v>
      </c>
      <c r="P141" s="36" t="s">
        <v>156</v>
      </c>
      <c r="Q141" s="36" t="s">
        <v>155</v>
      </c>
      <c r="R141" s="30" t="s">
        <v>154</v>
      </c>
      <c r="S141" s="38"/>
      <c r="T141" s="154"/>
      <c r="U141" s="153">
        <v>153</v>
      </c>
      <c r="V141" s="152">
        <v>105</v>
      </c>
      <c r="W141" s="151" t="s">
        <v>227</v>
      </c>
      <c r="X141" s="150" t="s">
        <v>188</v>
      </c>
    </row>
    <row r="142" spans="1:24" ht="24" customHeight="1">
      <c r="A142" s="164" t="s">
        <v>164</v>
      </c>
      <c r="B142" s="168"/>
      <c r="C142" s="167" t="s">
        <v>226</v>
      </c>
      <c r="D142" s="164" t="s">
        <v>216</v>
      </c>
      <c r="E142" s="160" t="s">
        <v>236</v>
      </c>
      <c r="F142" s="37" t="s">
        <v>160</v>
      </c>
      <c r="G142" s="159">
        <v>2.992</v>
      </c>
      <c r="H142" s="36" t="s">
        <v>159</v>
      </c>
      <c r="I142" s="37" t="s">
        <v>235</v>
      </c>
      <c r="J142" s="158">
        <v>7</v>
      </c>
      <c r="K142" s="156">
        <v>12.4</v>
      </c>
      <c r="L142" s="157">
        <v>208.56612903225806</v>
      </c>
      <c r="M142" s="156">
        <v>8.1</v>
      </c>
      <c r="N142" s="155">
        <v>11.7</v>
      </c>
      <c r="O142" s="165" t="s">
        <v>234</v>
      </c>
      <c r="P142" s="36" t="s">
        <v>156</v>
      </c>
      <c r="Q142" s="36" t="s">
        <v>155</v>
      </c>
      <c r="R142" s="30" t="s">
        <v>154</v>
      </c>
      <c r="S142" s="38"/>
      <c r="T142" s="154"/>
      <c r="U142" s="153">
        <v>153</v>
      </c>
      <c r="V142" s="152">
        <v>105</v>
      </c>
      <c r="W142" s="151" t="s">
        <v>233</v>
      </c>
      <c r="X142" s="150" t="s">
        <v>211</v>
      </c>
    </row>
    <row r="143" spans="1:24" ht="24" customHeight="1">
      <c r="A143" s="164" t="s">
        <v>164</v>
      </c>
      <c r="B143" s="168"/>
      <c r="C143" s="167" t="s">
        <v>226</v>
      </c>
      <c r="D143" s="164" t="s">
        <v>225</v>
      </c>
      <c r="E143" s="160" t="s">
        <v>232</v>
      </c>
      <c r="F143" s="37" t="s">
        <v>160</v>
      </c>
      <c r="G143" s="159">
        <v>2.992</v>
      </c>
      <c r="H143" s="36" t="s">
        <v>159</v>
      </c>
      <c r="I143" s="166" t="s">
        <v>231</v>
      </c>
      <c r="J143" s="158">
        <v>5</v>
      </c>
      <c r="K143" s="156">
        <v>12.4</v>
      </c>
      <c r="L143" s="157">
        <v>208.56612903225806</v>
      </c>
      <c r="M143" s="156">
        <v>9.6</v>
      </c>
      <c r="N143" s="155">
        <v>13.1</v>
      </c>
      <c r="O143" s="165" t="s">
        <v>196</v>
      </c>
      <c r="P143" s="36" t="s">
        <v>156</v>
      </c>
      <c r="Q143" s="36" t="s">
        <v>155</v>
      </c>
      <c r="R143" s="30" t="s">
        <v>154</v>
      </c>
      <c r="S143" s="38"/>
      <c r="T143" s="154"/>
      <c r="U143" s="153">
        <v>129</v>
      </c>
      <c r="V143" s="152" t="s">
        <v>195</v>
      </c>
      <c r="W143" s="30">
        <v>70</v>
      </c>
      <c r="X143" s="150" t="s">
        <v>188</v>
      </c>
    </row>
    <row r="144" spans="1:24" ht="24" customHeight="1">
      <c r="A144" s="164" t="s">
        <v>164</v>
      </c>
      <c r="B144" s="168"/>
      <c r="C144" s="167" t="s">
        <v>226</v>
      </c>
      <c r="D144" s="164" t="s">
        <v>225</v>
      </c>
      <c r="E144" s="160" t="s">
        <v>230</v>
      </c>
      <c r="F144" s="37" t="s">
        <v>160</v>
      </c>
      <c r="G144" s="159">
        <v>2.992</v>
      </c>
      <c r="H144" s="36" t="s">
        <v>159</v>
      </c>
      <c r="I144" s="37" t="s">
        <v>229</v>
      </c>
      <c r="J144" s="158">
        <v>5</v>
      </c>
      <c r="K144" s="156">
        <v>12.4</v>
      </c>
      <c r="L144" s="157">
        <v>208.56612903225806</v>
      </c>
      <c r="M144" s="156">
        <v>8.1</v>
      </c>
      <c r="N144" s="155">
        <v>11.7</v>
      </c>
      <c r="O144" s="165" t="s">
        <v>228</v>
      </c>
      <c r="P144" s="36" t="s">
        <v>156</v>
      </c>
      <c r="Q144" s="36" t="s">
        <v>155</v>
      </c>
      <c r="R144" s="30" t="s">
        <v>154</v>
      </c>
      <c r="S144" s="38"/>
      <c r="T144" s="154"/>
      <c r="U144" s="153">
        <v>153</v>
      </c>
      <c r="V144" s="152">
        <v>105</v>
      </c>
      <c r="W144" s="151" t="s">
        <v>227</v>
      </c>
      <c r="X144" s="150" t="s">
        <v>188</v>
      </c>
    </row>
    <row r="145" spans="1:24" ht="24" customHeight="1">
      <c r="A145" s="164" t="s">
        <v>164</v>
      </c>
      <c r="B145" s="168"/>
      <c r="C145" s="167" t="s">
        <v>226</v>
      </c>
      <c r="D145" s="164" t="s">
        <v>225</v>
      </c>
      <c r="E145" s="160" t="s">
        <v>224</v>
      </c>
      <c r="F145" s="37" t="s">
        <v>160</v>
      </c>
      <c r="G145" s="159">
        <v>2.992</v>
      </c>
      <c r="H145" s="36" t="s">
        <v>159</v>
      </c>
      <c r="I145" s="37" t="s">
        <v>223</v>
      </c>
      <c r="J145" s="158">
        <v>5</v>
      </c>
      <c r="K145" s="156">
        <v>12.4</v>
      </c>
      <c r="L145" s="157">
        <v>208.56612903225806</v>
      </c>
      <c r="M145" s="156">
        <v>8.1</v>
      </c>
      <c r="N145" s="155">
        <v>11.7</v>
      </c>
      <c r="O145" s="165" t="s">
        <v>222</v>
      </c>
      <c r="P145" s="36" t="s">
        <v>156</v>
      </c>
      <c r="Q145" s="36" t="s">
        <v>155</v>
      </c>
      <c r="R145" s="30" t="s">
        <v>154</v>
      </c>
      <c r="S145" s="38"/>
      <c r="T145" s="154"/>
      <c r="U145" s="153">
        <v>153</v>
      </c>
      <c r="V145" s="152">
        <v>105</v>
      </c>
      <c r="W145" s="151" t="s">
        <v>221</v>
      </c>
      <c r="X145" s="150" t="s">
        <v>211</v>
      </c>
    </row>
    <row r="146" spans="1:24" ht="24" customHeight="1">
      <c r="A146" s="164" t="s">
        <v>179</v>
      </c>
      <c r="B146" s="163"/>
      <c r="C146" s="162" t="s">
        <v>217</v>
      </c>
      <c r="D146" s="161" t="s">
        <v>220</v>
      </c>
      <c r="E146" s="160" t="s">
        <v>185</v>
      </c>
      <c r="F146" s="37" t="s">
        <v>176</v>
      </c>
      <c r="G146" s="159">
        <v>2.992</v>
      </c>
      <c r="H146" s="36" t="s">
        <v>202</v>
      </c>
      <c r="I146" s="37">
        <v>2390</v>
      </c>
      <c r="J146" s="158">
        <v>7</v>
      </c>
      <c r="K146" s="156">
        <v>12.5</v>
      </c>
      <c r="L146" s="157">
        <v>206.89760000000001</v>
      </c>
      <c r="M146" s="156">
        <v>8.1</v>
      </c>
      <c r="N146" s="155">
        <v>11.7</v>
      </c>
      <c r="O146" s="155">
        <v>16</v>
      </c>
      <c r="P146" s="36" t="s">
        <v>174</v>
      </c>
      <c r="Q146" s="36" t="s">
        <v>155</v>
      </c>
      <c r="R146" s="30" t="s">
        <v>154</v>
      </c>
      <c r="S146" s="38"/>
      <c r="T146" s="154" t="s">
        <v>173</v>
      </c>
      <c r="U146" s="153">
        <v>154</v>
      </c>
      <c r="V146" s="152">
        <v>106</v>
      </c>
      <c r="W146" s="151">
        <v>78</v>
      </c>
      <c r="X146" s="150" t="s">
        <v>201</v>
      </c>
    </row>
    <row r="147" spans="1:24" ht="24" customHeight="1">
      <c r="A147" s="164" t="s">
        <v>179</v>
      </c>
      <c r="B147" s="163"/>
      <c r="C147" s="162" t="s">
        <v>217</v>
      </c>
      <c r="D147" s="161" t="s">
        <v>220</v>
      </c>
      <c r="E147" s="160" t="s">
        <v>184</v>
      </c>
      <c r="F147" s="37" t="s">
        <v>176</v>
      </c>
      <c r="G147" s="159">
        <v>2.992</v>
      </c>
      <c r="H147" s="36" t="s">
        <v>202</v>
      </c>
      <c r="I147" s="37">
        <v>2400</v>
      </c>
      <c r="J147" s="158">
        <v>7</v>
      </c>
      <c r="K147" s="156">
        <v>12.5</v>
      </c>
      <c r="L147" s="157">
        <v>206.89760000000001</v>
      </c>
      <c r="M147" s="156">
        <v>8.1</v>
      </c>
      <c r="N147" s="155">
        <v>11.7</v>
      </c>
      <c r="O147" s="155">
        <v>15.9</v>
      </c>
      <c r="P147" s="36" t="s">
        <v>174</v>
      </c>
      <c r="Q147" s="36" t="s">
        <v>155</v>
      </c>
      <c r="R147" s="30" t="s">
        <v>154</v>
      </c>
      <c r="S147" s="38"/>
      <c r="T147" s="154" t="s">
        <v>173</v>
      </c>
      <c r="U147" s="153">
        <v>154</v>
      </c>
      <c r="V147" s="152">
        <v>106</v>
      </c>
      <c r="W147" s="151">
        <v>78</v>
      </c>
      <c r="X147" s="150" t="s">
        <v>201</v>
      </c>
    </row>
    <row r="148" spans="1:24" ht="24" customHeight="1">
      <c r="A148" s="164" t="s">
        <v>179</v>
      </c>
      <c r="B148" s="163"/>
      <c r="C148" s="162" t="s">
        <v>217</v>
      </c>
      <c r="D148" s="161" t="s">
        <v>220</v>
      </c>
      <c r="E148" s="160" t="s">
        <v>183</v>
      </c>
      <c r="F148" s="37" t="s">
        <v>176</v>
      </c>
      <c r="G148" s="159">
        <v>2.992</v>
      </c>
      <c r="H148" s="36" t="s">
        <v>202</v>
      </c>
      <c r="I148" s="37">
        <v>2410</v>
      </c>
      <c r="J148" s="158">
        <v>7</v>
      </c>
      <c r="K148" s="156">
        <v>12.5</v>
      </c>
      <c r="L148" s="157">
        <v>206.89760000000001</v>
      </c>
      <c r="M148" s="156">
        <v>8.1</v>
      </c>
      <c r="N148" s="155">
        <v>11.7</v>
      </c>
      <c r="O148" s="165">
        <v>15.799999999999999</v>
      </c>
      <c r="P148" s="36" t="s">
        <v>174</v>
      </c>
      <c r="Q148" s="36" t="s">
        <v>155</v>
      </c>
      <c r="R148" s="30" t="s">
        <v>154</v>
      </c>
      <c r="S148" s="38"/>
      <c r="T148" s="154" t="s">
        <v>173</v>
      </c>
      <c r="U148" s="153">
        <v>154</v>
      </c>
      <c r="V148" s="152">
        <v>106</v>
      </c>
      <c r="W148" s="151">
        <v>79</v>
      </c>
      <c r="X148" s="150" t="s">
        <v>201</v>
      </c>
    </row>
    <row r="149" spans="1:24" ht="24" customHeight="1">
      <c r="A149" s="164" t="s">
        <v>179</v>
      </c>
      <c r="B149" s="163"/>
      <c r="C149" s="162" t="s">
        <v>217</v>
      </c>
      <c r="D149" s="161" t="s">
        <v>220</v>
      </c>
      <c r="E149" s="160" t="s">
        <v>182</v>
      </c>
      <c r="F149" s="37" t="s">
        <v>176</v>
      </c>
      <c r="G149" s="159">
        <v>2.992</v>
      </c>
      <c r="H149" s="36" t="s">
        <v>202</v>
      </c>
      <c r="I149" s="37">
        <v>2420</v>
      </c>
      <c r="J149" s="158">
        <v>7</v>
      </c>
      <c r="K149" s="156">
        <v>12.5</v>
      </c>
      <c r="L149" s="157">
        <v>206.89760000000001</v>
      </c>
      <c r="M149" s="156">
        <v>8.1</v>
      </c>
      <c r="N149" s="155">
        <v>11.7</v>
      </c>
      <c r="O149" s="155">
        <v>15.6</v>
      </c>
      <c r="P149" s="36" t="s">
        <v>174</v>
      </c>
      <c r="Q149" s="36" t="s">
        <v>155</v>
      </c>
      <c r="R149" s="30" t="s">
        <v>154</v>
      </c>
      <c r="S149" s="38"/>
      <c r="T149" s="154" t="s">
        <v>173</v>
      </c>
      <c r="U149" s="153">
        <v>154</v>
      </c>
      <c r="V149" s="152">
        <v>106</v>
      </c>
      <c r="W149" s="151">
        <v>80</v>
      </c>
      <c r="X149" s="150" t="s">
        <v>219</v>
      </c>
    </row>
    <row r="150" spans="1:24" ht="24" customHeight="1">
      <c r="A150" s="164" t="s">
        <v>179</v>
      </c>
      <c r="B150" s="163"/>
      <c r="C150" s="162" t="s">
        <v>217</v>
      </c>
      <c r="D150" s="161" t="s">
        <v>220</v>
      </c>
      <c r="E150" s="160" t="s">
        <v>180</v>
      </c>
      <c r="F150" s="37" t="s">
        <v>176</v>
      </c>
      <c r="G150" s="159">
        <v>2.992</v>
      </c>
      <c r="H150" s="36" t="s">
        <v>202</v>
      </c>
      <c r="I150" s="37">
        <v>2420</v>
      </c>
      <c r="J150" s="158">
        <v>7</v>
      </c>
      <c r="K150" s="156">
        <v>12.5</v>
      </c>
      <c r="L150" s="157">
        <v>206.89760000000001</v>
      </c>
      <c r="M150" s="156">
        <v>8.1</v>
      </c>
      <c r="N150" s="155">
        <v>11.7</v>
      </c>
      <c r="O150" s="165">
        <v>15.6</v>
      </c>
      <c r="P150" s="36" t="s">
        <v>174</v>
      </c>
      <c r="Q150" s="36" t="s">
        <v>155</v>
      </c>
      <c r="R150" s="30" t="s">
        <v>154</v>
      </c>
      <c r="S150" s="38"/>
      <c r="T150" s="154" t="s">
        <v>173</v>
      </c>
      <c r="U150" s="153">
        <v>154</v>
      </c>
      <c r="V150" s="152">
        <v>106</v>
      </c>
      <c r="W150" s="151">
        <v>80</v>
      </c>
      <c r="X150" s="150" t="s">
        <v>219</v>
      </c>
    </row>
    <row r="151" spans="1:24" ht="24" customHeight="1">
      <c r="A151" s="164" t="s">
        <v>179</v>
      </c>
      <c r="B151" s="163"/>
      <c r="C151" s="162" t="s">
        <v>217</v>
      </c>
      <c r="D151" s="161" t="s">
        <v>220</v>
      </c>
      <c r="E151" s="160" t="s">
        <v>177</v>
      </c>
      <c r="F151" s="37" t="s">
        <v>176</v>
      </c>
      <c r="G151" s="159">
        <v>2.992</v>
      </c>
      <c r="H151" s="36" t="s">
        <v>202</v>
      </c>
      <c r="I151" s="37">
        <v>2430</v>
      </c>
      <c r="J151" s="158">
        <v>7</v>
      </c>
      <c r="K151" s="156">
        <v>12.5</v>
      </c>
      <c r="L151" s="157">
        <v>206.89760000000001</v>
      </c>
      <c r="M151" s="156">
        <v>8.1</v>
      </c>
      <c r="N151" s="155">
        <v>11.7</v>
      </c>
      <c r="O151" s="155">
        <v>15.4</v>
      </c>
      <c r="P151" s="36" t="s">
        <v>174</v>
      </c>
      <c r="Q151" s="36" t="s">
        <v>155</v>
      </c>
      <c r="R151" s="30" t="s">
        <v>154</v>
      </c>
      <c r="S151" s="38"/>
      <c r="T151" s="154" t="s">
        <v>173</v>
      </c>
      <c r="U151" s="153">
        <v>154</v>
      </c>
      <c r="V151" s="152">
        <v>106</v>
      </c>
      <c r="W151" s="151">
        <v>81</v>
      </c>
      <c r="X151" s="150" t="s">
        <v>219</v>
      </c>
    </row>
    <row r="152" spans="1:24" ht="24" customHeight="1">
      <c r="A152" s="164" t="s">
        <v>164</v>
      </c>
      <c r="B152" s="168"/>
      <c r="C152" s="167" t="s">
        <v>217</v>
      </c>
      <c r="D152" s="164" t="s">
        <v>216</v>
      </c>
      <c r="E152" s="160" t="s">
        <v>218</v>
      </c>
      <c r="F152" s="37" t="s">
        <v>160</v>
      </c>
      <c r="G152" s="159">
        <v>2.992</v>
      </c>
      <c r="H152" s="36" t="s">
        <v>159</v>
      </c>
      <c r="I152" s="37">
        <v>2450</v>
      </c>
      <c r="J152" s="158">
        <v>7</v>
      </c>
      <c r="K152" s="156">
        <v>12.1</v>
      </c>
      <c r="L152" s="157">
        <v>213.73719008264464</v>
      </c>
      <c r="M152" s="156">
        <v>8.1</v>
      </c>
      <c r="N152" s="155">
        <v>11.7</v>
      </c>
      <c r="O152" s="169">
        <v>15.1</v>
      </c>
      <c r="P152" s="36" t="s">
        <v>156</v>
      </c>
      <c r="Q152" s="36" t="s">
        <v>155</v>
      </c>
      <c r="R152" s="30" t="s">
        <v>154</v>
      </c>
      <c r="S152" s="38"/>
      <c r="T152" s="154"/>
      <c r="U152" s="153">
        <v>149</v>
      </c>
      <c r="V152" s="152">
        <v>103</v>
      </c>
      <c r="W152" s="151">
        <v>80</v>
      </c>
      <c r="X152" s="150" t="s">
        <v>165</v>
      </c>
    </row>
    <row r="153" spans="1:24" ht="24" customHeight="1">
      <c r="A153" s="164" t="s">
        <v>164</v>
      </c>
      <c r="B153" s="168"/>
      <c r="C153" s="167" t="s">
        <v>217</v>
      </c>
      <c r="D153" s="164" t="s">
        <v>216</v>
      </c>
      <c r="E153" s="160" t="s">
        <v>215</v>
      </c>
      <c r="F153" s="37" t="s">
        <v>160</v>
      </c>
      <c r="G153" s="159">
        <v>2.992</v>
      </c>
      <c r="H153" s="36" t="s">
        <v>159</v>
      </c>
      <c r="I153" s="37" t="s">
        <v>214</v>
      </c>
      <c r="J153" s="158">
        <v>7</v>
      </c>
      <c r="K153" s="156">
        <v>12.1</v>
      </c>
      <c r="L153" s="157">
        <v>213.73719008264464</v>
      </c>
      <c r="M153" s="156">
        <v>8.1</v>
      </c>
      <c r="N153" s="155">
        <v>11.7</v>
      </c>
      <c r="O153" s="165" t="s">
        <v>213</v>
      </c>
      <c r="P153" s="36" t="s">
        <v>156</v>
      </c>
      <c r="Q153" s="36" t="s">
        <v>155</v>
      </c>
      <c r="R153" s="30" t="s">
        <v>154</v>
      </c>
      <c r="S153" s="38"/>
      <c r="T153" s="154"/>
      <c r="U153" s="153">
        <v>149</v>
      </c>
      <c r="V153" s="152">
        <v>103</v>
      </c>
      <c r="W153" s="151" t="s">
        <v>212</v>
      </c>
      <c r="X153" s="150" t="s">
        <v>211</v>
      </c>
    </row>
    <row r="154" spans="1:24" ht="24" customHeight="1">
      <c r="A154" s="164" t="s">
        <v>179</v>
      </c>
      <c r="B154" s="163"/>
      <c r="C154" s="162" t="s">
        <v>194</v>
      </c>
      <c r="D154" s="161" t="s">
        <v>204</v>
      </c>
      <c r="E154" s="160" t="s">
        <v>100</v>
      </c>
      <c r="F154" s="37" t="s">
        <v>176</v>
      </c>
      <c r="G154" s="159">
        <v>2.992</v>
      </c>
      <c r="H154" s="36" t="s">
        <v>202</v>
      </c>
      <c r="I154" s="37">
        <v>2270</v>
      </c>
      <c r="J154" s="158">
        <v>5</v>
      </c>
      <c r="K154" s="156">
        <v>13.1</v>
      </c>
      <c r="L154" s="157">
        <v>197.42137404580151</v>
      </c>
      <c r="M154" s="156">
        <v>9.6</v>
      </c>
      <c r="N154" s="155">
        <v>13.1</v>
      </c>
      <c r="O154" s="155">
        <v>17.600000000000001</v>
      </c>
      <c r="P154" s="36" t="s">
        <v>174</v>
      </c>
      <c r="Q154" s="36" t="s">
        <v>155</v>
      </c>
      <c r="R154" s="30" t="s">
        <v>154</v>
      </c>
      <c r="S154" s="38"/>
      <c r="T154" s="154" t="s">
        <v>173</v>
      </c>
      <c r="U154" s="153">
        <v>136</v>
      </c>
      <c r="V154" s="152">
        <v>100</v>
      </c>
      <c r="W154" s="151">
        <v>74</v>
      </c>
      <c r="X154" s="150" t="s">
        <v>210</v>
      </c>
    </row>
    <row r="155" spans="1:24" ht="24" customHeight="1">
      <c r="A155" s="164" t="s">
        <v>179</v>
      </c>
      <c r="B155" s="163"/>
      <c r="C155" s="162" t="s">
        <v>194</v>
      </c>
      <c r="D155" s="161" t="s">
        <v>204</v>
      </c>
      <c r="E155" s="160" t="s">
        <v>99</v>
      </c>
      <c r="F155" s="37" t="s">
        <v>176</v>
      </c>
      <c r="G155" s="159">
        <v>2.992</v>
      </c>
      <c r="H155" s="36" t="s">
        <v>202</v>
      </c>
      <c r="I155" s="37">
        <v>2280</v>
      </c>
      <c r="J155" s="158">
        <v>5</v>
      </c>
      <c r="K155" s="156">
        <v>13.1</v>
      </c>
      <c r="L155" s="157">
        <v>197.42137404580151</v>
      </c>
      <c r="M155" s="156">
        <v>8.1</v>
      </c>
      <c r="N155" s="155">
        <v>11.7</v>
      </c>
      <c r="O155" s="155">
        <v>17.5</v>
      </c>
      <c r="P155" s="36" t="s">
        <v>174</v>
      </c>
      <c r="Q155" s="36" t="s">
        <v>155</v>
      </c>
      <c r="R155" s="30" t="s">
        <v>154</v>
      </c>
      <c r="S155" s="38"/>
      <c r="T155" s="154" t="s">
        <v>173</v>
      </c>
      <c r="U155" s="153">
        <v>161</v>
      </c>
      <c r="V155" s="152">
        <v>111</v>
      </c>
      <c r="W155" s="151">
        <v>74</v>
      </c>
      <c r="X155" s="150" t="s">
        <v>210</v>
      </c>
    </row>
    <row r="156" spans="1:24" ht="24" customHeight="1">
      <c r="A156" s="164" t="s">
        <v>179</v>
      </c>
      <c r="B156" s="163"/>
      <c r="C156" s="162" t="s">
        <v>194</v>
      </c>
      <c r="D156" s="161" t="s">
        <v>204</v>
      </c>
      <c r="E156" s="160" t="s">
        <v>98</v>
      </c>
      <c r="F156" s="37" t="s">
        <v>176</v>
      </c>
      <c r="G156" s="159">
        <v>2.992</v>
      </c>
      <c r="H156" s="36" t="s">
        <v>202</v>
      </c>
      <c r="I156" s="37">
        <v>2330</v>
      </c>
      <c r="J156" s="158">
        <v>5</v>
      </c>
      <c r="K156" s="156">
        <v>13.1</v>
      </c>
      <c r="L156" s="157">
        <v>197.42137404580151</v>
      </c>
      <c r="M156" s="156">
        <v>8.1</v>
      </c>
      <c r="N156" s="155">
        <v>11.7</v>
      </c>
      <c r="O156" s="155">
        <v>16.8</v>
      </c>
      <c r="P156" s="36" t="s">
        <v>174</v>
      </c>
      <c r="Q156" s="36" t="s">
        <v>155</v>
      </c>
      <c r="R156" s="30" t="s">
        <v>154</v>
      </c>
      <c r="S156" s="38"/>
      <c r="T156" s="154" t="s">
        <v>173</v>
      </c>
      <c r="U156" s="153">
        <v>161</v>
      </c>
      <c r="V156" s="152">
        <v>111</v>
      </c>
      <c r="W156" s="151">
        <v>77</v>
      </c>
      <c r="X156" s="150" t="s">
        <v>201</v>
      </c>
    </row>
    <row r="157" spans="1:24" ht="24" customHeight="1">
      <c r="A157" s="164" t="s">
        <v>179</v>
      </c>
      <c r="B157" s="163"/>
      <c r="C157" s="162" t="s">
        <v>194</v>
      </c>
      <c r="D157" s="161" t="s">
        <v>204</v>
      </c>
      <c r="E157" s="160" t="s">
        <v>97</v>
      </c>
      <c r="F157" s="37" t="s">
        <v>176</v>
      </c>
      <c r="G157" s="159">
        <v>2.992</v>
      </c>
      <c r="H157" s="36" t="s">
        <v>202</v>
      </c>
      <c r="I157" s="37">
        <v>2290</v>
      </c>
      <c r="J157" s="158">
        <v>5</v>
      </c>
      <c r="K157" s="156">
        <v>13.1</v>
      </c>
      <c r="L157" s="157">
        <v>197.42137404580151</v>
      </c>
      <c r="M157" s="156">
        <v>8.1</v>
      </c>
      <c r="N157" s="155">
        <v>11.7</v>
      </c>
      <c r="O157" s="155">
        <v>17.3</v>
      </c>
      <c r="P157" s="36" t="s">
        <v>174</v>
      </c>
      <c r="Q157" s="36" t="s">
        <v>155</v>
      </c>
      <c r="R157" s="30" t="s">
        <v>154</v>
      </c>
      <c r="S157" s="38"/>
      <c r="T157" s="154" t="s">
        <v>173</v>
      </c>
      <c r="U157" s="153">
        <v>161</v>
      </c>
      <c r="V157" s="152">
        <v>111</v>
      </c>
      <c r="W157" s="151">
        <v>75</v>
      </c>
      <c r="X157" s="150" t="s">
        <v>201</v>
      </c>
    </row>
    <row r="158" spans="1:24" ht="24" customHeight="1">
      <c r="A158" s="164" t="s">
        <v>179</v>
      </c>
      <c r="B158" s="163"/>
      <c r="C158" s="162" t="s">
        <v>194</v>
      </c>
      <c r="D158" s="161" t="s">
        <v>204</v>
      </c>
      <c r="E158" s="160" t="s">
        <v>187</v>
      </c>
      <c r="F158" s="37" t="s">
        <v>176</v>
      </c>
      <c r="G158" s="159">
        <v>2.992</v>
      </c>
      <c r="H158" s="36" t="s">
        <v>202</v>
      </c>
      <c r="I158" s="37">
        <v>2300</v>
      </c>
      <c r="J158" s="158">
        <v>5</v>
      </c>
      <c r="K158" s="156">
        <v>13.1</v>
      </c>
      <c r="L158" s="157">
        <v>197.42137404580151</v>
      </c>
      <c r="M158" s="156">
        <v>8.1</v>
      </c>
      <c r="N158" s="155">
        <v>11.7</v>
      </c>
      <c r="O158" s="155">
        <v>17.2</v>
      </c>
      <c r="P158" s="36" t="s">
        <v>174</v>
      </c>
      <c r="Q158" s="36" t="s">
        <v>155</v>
      </c>
      <c r="R158" s="30" t="s">
        <v>154</v>
      </c>
      <c r="S158" s="38"/>
      <c r="T158" s="154" t="s">
        <v>173</v>
      </c>
      <c r="U158" s="153">
        <v>161</v>
      </c>
      <c r="V158" s="152">
        <v>111</v>
      </c>
      <c r="W158" s="151">
        <v>76</v>
      </c>
      <c r="X158" s="150" t="s">
        <v>201</v>
      </c>
    </row>
    <row r="159" spans="1:24" ht="24" customHeight="1">
      <c r="A159" s="164" t="s">
        <v>179</v>
      </c>
      <c r="B159" s="163"/>
      <c r="C159" s="162" t="s">
        <v>194</v>
      </c>
      <c r="D159" s="161" t="s">
        <v>204</v>
      </c>
      <c r="E159" s="160" t="s">
        <v>186</v>
      </c>
      <c r="F159" s="37" t="s">
        <v>176</v>
      </c>
      <c r="G159" s="159">
        <v>2.992</v>
      </c>
      <c r="H159" s="36" t="s">
        <v>202</v>
      </c>
      <c r="I159" s="37">
        <v>2330</v>
      </c>
      <c r="J159" s="158">
        <v>5</v>
      </c>
      <c r="K159" s="156">
        <v>13.1</v>
      </c>
      <c r="L159" s="157">
        <v>197.42137404580151</v>
      </c>
      <c r="M159" s="156">
        <v>8.1</v>
      </c>
      <c r="N159" s="155">
        <v>11.7</v>
      </c>
      <c r="O159" s="155">
        <v>16.8</v>
      </c>
      <c r="P159" s="36" t="s">
        <v>174</v>
      </c>
      <c r="Q159" s="36" t="s">
        <v>155</v>
      </c>
      <c r="R159" s="30" t="s">
        <v>154</v>
      </c>
      <c r="S159" s="38"/>
      <c r="T159" s="154" t="s">
        <v>173</v>
      </c>
      <c r="U159" s="153">
        <v>161</v>
      </c>
      <c r="V159" s="152">
        <v>111</v>
      </c>
      <c r="W159" s="151">
        <v>77</v>
      </c>
      <c r="X159" s="150" t="s">
        <v>201</v>
      </c>
    </row>
    <row r="160" spans="1:24" ht="24" customHeight="1">
      <c r="A160" s="164" t="s">
        <v>179</v>
      </c>
      <c r="B160" s="163"/>
      <c r="C160" s="162" t="s">
        <v>194</v>
      </c>
      <c r="D160" s="161" t="s">
        <v>204</v>
      </c>
      <c r="E160" s="160" t="s">
        <v>209</v>
      </c>
      <c r="F160" s="37" t="s">
        <v>176</v>
      </c>
      <c r="G160" s="159">
        <v>2.992</v>
      </c>
      <c r="H160" s="36" t="s">
        <v>202</v>
      </c>
      <c r="I160" s="37">
        <v>2300</v>
      </c>
      <c r="J160" s="158">
        <v>5</v>
      </c>
      <c r="K160" s="156">
        <v>13.1</v>
      </c>
      <c r="L160" s="157">
        <v>197.42137404580151</v>
      </c>
      <c r="M160" s="156">
        <v>8.1</v>
      </c>
      <c r="N160" s="155">
        <v>11.7</v>
      </c>
      <c r="O160" s="155">
        <v>17.2</v>
      </c>
      <c r="P160" s="36" t="s">
        <v>174</v>
      </c>
      <c r="Q160" s="36" t="s">
        <v>155</v>
      </c>
      <c r="R160" s="30" t="s">
        <v>154</v>
      </c>
      <c r="S160" s="38"/>
      <c r="T160" s="154" t="s">
        <v>173</v>
      </c>
      <c r="U160" s="153">
        <v>161</v>
      </c>
      <c r="V160" s="152">
        <v>111</v>
      </c>
      <c r="W160" s="151">
        <v>76</v>
      </c>
      <c r="X160" s="150" t="s">
        <v>201</v>
      </c>
    </row>
    <row r="161" spans="1:24" ht="24" customHeight="1">
      <c r="A161" s="164" t="s">
        <v>179</v>
      </c>
      <c r="B161" s="163"/>
      <c r="C161" s="162" t="s">
        <v>194</v>
      </c>
      <c r="D161" s="161" t="s">
        <v>204</v>
      </c>
      <c r="E161" s="160" t="s">
        <v>208</v>
      </c>
      <c r="F161" s="37" t="s">
        <v>176</v>
      </c>
      <c r="G161" s="159">
        <v>2.992</v>
      </c>
      <c r="H161" s="36" t="s">
        <v>202</v>
      </c>
      <c r="I161" s="37">
        <v>2310</v>
      </c>
      <c r="J161" s="158">
        <v>5</v>
      </c>
      <c r="K161" s="156">
        <v>13.1</v>
      </c>
      <c r="L161" s="157">
        <v>197.42137404580151</v>
      </c>
      <c r="M161" s="156">
        <v>8.1</v>
      </c>
      <c r="N161" s="155">
        <v>11.7</v>
      </c>
      <c r="O161" s="155">
        <v>17.100000000000001</v>
      </c>
      <c r="P161" s="36" t="s">
        <v>174</v>
      </c>
      <c r="Q161" s="36" t="s">
        <v>155</v>
      </c>
      <c r="R161" s="30" t="s">
        <v>154</v>
      </c>
      <c r="S161" s="38"/>
      <c r="T161" s="154" t="s">
        <v>173</v>
      </c>
      <c r="U161" s="153">
        <v>161</v>
      </c>
      <c r="V161" s="152">
        <v>111</v>
      </c>
      <c r="W161" s="151">
        <v>76</v>
      </c>
      <c r="X161" s="150" t="s">
        <v>201</v>
      </c>
    </row>
    <row r="162" spans="1:24" ht="24" customHeight="1">
      <c r="A162" s="164" t="s">
        <v>179</v>
      </c>
      <c r="B162" s="163"/>
      <c r="C162" s="162" t="s">
        <v>194</v>
      </c>
      <c r="D162" s="161" t="s">
        <v>204</v>
      </c>
      <c r="E162" s="160" t="s">
        <v>207</v>
      </c>
      <c r="F162" s="37" t="s">
        <v>176</v>
      </c>
      <c r="G162" s="159">
        <v>2.992</v>
      </c>
      <c r="H162" s="36" t="s">
        <v>202</v>
      </c>
      <c r="I162" s="37">
        <v>2350</v>
      </c>
      <c r="J162" s="158">
        <v>5</v>
      </c>
      <c r="K162" s="156">
        <v>13.1</v>
      </c>
      <c r="L162" s="157">
        <v>197.42137404580151</v>
      </c>
      <c r="M162" s="156">
        <v>8.1</v>
      </c>
      <c r="N162" s="155">
        <v>11.7</v>
      </c>
      <c r="O162" s="155">
        <v>16.5</v>
      </c>
      <c r="P162" s="36" t="s">
        <v>174</v>
      </c>
      <c r="Q162" s="36" t="s">
        <v>155</v>
      </c>
      <c r="R162" s="30" t="s">
        <v>154</v>
      </c>
      <c r="S162" s="38"/>
      <c r="T162" s="154" t="s">
        <v>173</v>
      </c>
      <c r="U162" s="153">
        <v>161</v>
      </c>
      <c r="V162" s="152">
        <v>111</v>
      </c>
      <c r="W162" s="151">
        <v>79</v>
      </c>
      <c r="X162" s="150" t="s">
        <v>201</v>
      </c>
    </row>
    <row r="163" spans="1:24" ht="24" customHeight="1">
      <c r="A163" s="164" t="s">
        <v>179</v>
      </c>
      <c r="B163" s="163"/>
      <c r="C163" s="162" t="s">
        <v>194</v>
      </c>
      <c r="D163" s="161" t="s">
        <v>204</v>
      </c>
      <c r="E163" s="160" t="s">
        <v>206</v>
      </c>
      <c r="F163" s="37" t="s">
        <v>176</v>
      </c>
      <c r="G163" s="159">
        <v>2.992</v>
      </c>
      <c r="H163" s="36" t="s">
        <v>202</v>
      </c>
      <c r="I163" s="37">
        <v>2360</v>
      </c>
      <c r="J163" s="158">
        <v>5</v>
      </c>
      <c r="K163" s="156">
        <v>13.1</v>
      </c>
      <c r="L163" s="157">
        <v>197.42137404580151</v>
      </c>
      <c r="M163" s="156">
        <v>8.1</v>
      </c>
      <c r="N163" s="155">
        <v>11.7</v>
      </c>
      <c r="O163" s="155">
        <v>16.399999999999999</v>
      </c>
      <c r="P163" s="36" t="s">
        <v>174</v>
      </c>
      <c r="Q163" s="36" t="s">
        <v>155</v>
      </c>
      <c r="R163" s="30" t="s">
        <v>154</v>
      </c>
      <c r="S163" s="38"/>
      <c r="T163" s="154" t="s">
        <v>173</v>
      </c>
      <c r="U163" s="153">
        <v>161</v>
      </c>
      <c r="V163" s="152">
        <v>111</v>
      </c>
      <c r="W163" s="151">
        <v>79</v>
      </c>
      <c r="X163" s="150" t="s">
        <v>201</v>
      </c>
    </row>
    <row r="164" spans="1:24" ht="24" customHeight="1">
      <c r="A164" s="164" t="s">
        <v>179</v>
      </c>
      <c r="B164" s="163"/>
      <c r="C164" s="162" t="s">
        <v>194</v>
      </c>
      <c r="D164" s="161" t="s">
        <v>204</v>
      </c>
      <c r="E164" s="160" t="s">
        <v>205</v>
      </c>
      <c r="F164" s="37" t="s">
        <v>176</v>
      </c>
      <c r="G164" s="159">
        <v>2.992</v>
      </c>
      <c r="H164" s="36" t="s">
        <v>202</v>
      </c>
      <c r="I164" s="37">
        <v>2350</v>
      </c>
      <c r="J164" s="158">
        <v>5</v>
      </c>
      <c r="K164" s="156">
        <v>13.1</v>
      </c>
      <c r="L164" s="157">
        <v>197.42137404580151</v>
      </c>
      <c r="M164" s="156">
        <v>8.1</v>
      </c>
      <c r="N164" s="155">
        <v>11.7</v>
      </c>
      <c r="O164" s="165">
        <v>16.5</v>
      </c>
      <c r="P164" s="36" t="s">
        <v>174</v>
      </c>
      <c r="Q164" s="36" t="s">
        <v>155</v>
      </c>
      <c r="R164" s="30" t="s">
        <v>154</v>
      </c>
      <c r="S164" s="38"/>
      <c r="T164" s="154" t="s">
        <v>173</v>
      </c>
      <c r="U164" s="153">
        <v>161</v>
      </c>
      <c r="V164" s="152">
        <v>111</v>
      </c>
      <c r="W164" s="151">
        <v>79</v>
      </c>
      <c r="X164" s="150" t="s">
        <v>201</v>
      </c>
    </row>
    <row r="165" spans="1:24" ht="24" customHeight="1">
      <c r="A165" s="164" t="s">
        <v>179</v>
      </c>
      <c r="B165" s="163"/>
      <c r="C165" s="162" t="s">
        <v>194</v>
      </c>
      <c r="D165" s="161" t="s">
        <v>204</v>
      </c>
      <c r="E165" s="160" t="s">
        <v>203</v>
      </c>
      <c r="F165" s="37" t="s">
        <v>176</v>
      </c>
      <c r="G165" s="159">
        <v>2.992</v>
      </c>
      <c r="H165" s="36" t="s">
        <v>202</v>
      </c>
      <c r="I165" s="37">
        <v>2360</v>
      </c>
      <c r="J165" s="158">
        <v>5</v>
      </c>
      <c r="K165" s="156">
        <v>13.1</v>
      </c>
      <c r="L165" s="157">
        <v>197.42137404580151</v>
      </c>
      <c r="M165" s="156">
        <v>8.1</v>
      </c>
      <c r="N165" s="155">
        <v>11.7</v>
      </c>
      <c r="O165" s="155">
        <v>16.399999999999999</v>
      </c>
      <c r="P165" s="36" t="s">
        <v>174</v>
      </c>
      <c r="Q165" s="36" t="s">
        <v>155</v>
      </c>
      <c r="R165" s="30" t="s">
        <v>154</v>
      </c>
      <c r="S165" s="38"/>
      <c r="T165" s="154" t="s">
        <v>173</v>
      </c>
      <c r="U165" s="153">
        <v>161</v>
      </c>
      <c r="V165" s="152">
        <v>111</v>
      </c>
      <c r="W165" s="151">
        <v>79</v>
      </c>
      <c r="X165" s="150" t="s">
        <v>201</v>
      </c>
    </row>
    <row r="166" spans="1:24" ht="24" customHeight="1">
      <c r="A166" s="164" t="s">
        <v>164</v>
      </c>
      <c r="B166" s="163"/>
      <c r="C166" s="162" t="s">
        <v>194</v>
      </c>
      <c r="D166" s="164" t="s">
        <v>193</v>
      </c>
      <c r="E166" s="160" t="s">
        <v>200</v>
      </c>
      <c r="F166" s="37" t="s">
        <v>160</v>
      </c>
      <c r="G166" s="159">
        <v>2.992</v>
      </c>
      <c r="H166" s="36" t="s">
        <v>159</v>
      </c>
      <c r="I166" s="37">
        <v>2240</v>
      </c>
      <c r="J166" s="158">
        <v>5</v>
      </c>
      <c r="K166" s="156">
        <v>12.4</v>
      </c>
      <c r="L166" s="157">
        <v>208.56612903225806</v>
      </c>
      <c r="M166" s="156">
        <v>9.6</v>
      </c>
      <c r="N166" s="155">
        <v>13.1</v>
      </c>
      <c r="O166" s="155">
        <v>18</v>
      </c>
      <c r="P166" s="36" t="s">
        <v>156</v>
      </c>
      <c r="Q166" s="36" t="s">
        <v>155</v>
      </c>
      <c r="R166" s="30" t="s">
        <v>154</v>
      </c>
      <c r="S166" s="38"/>
      <c r="T166" s="154"/>
      <c r="U166" s="153">
        <v>129</v>
      </c>
      <c r="V166" s="152" t="s">
        <v>195</v>
      </c>
      <c r="W166" s="30">
        <v>68</v>
      </c>
      <c r="X166" s="150" t="s">
        <v>199</v>
      </c>
    </row>
    <row r="167" spans="1:24" ht="24" customHeight="1">
      <c r="A167" s="164" t="s">
        <v>164</v>
      </c>
      <c r="B167" s="163"/>
      <c r="C167" s="162" t="s">
        <v>194</v>
      </c>
      <c r="D167" s="164" t="s">
        <v>193</v>
      </c>
      <c r="E167" s="160" t="s">
        <v>198</v>
      </c>
      <c r="F167" s="37" t="s">
        <v>160</v>
      </c>
      <c r="G167" s="159">
        <v>2.992</v>
      </c>
      <c r="H167" s="36" t="s">
        <v>159</v>
      </c>
      <c r="I167" s="37" t="s">
        <v>197</v>
      </c>
      <c r="J167" s="158">
        <v>5</v>
      </c>
      <c r="K167" s="156">
        <v>12.4</v>
      </c>
      <c r="L167" s="157">
        <v>208.56612903225806</v>
      </c>
      <c r="M167" s="156">
        <v>9.6</v>
      </c>
      <c r="N167" s="155">
        <v>13.1</v>
      </c>
      <c r="O167" s="165" t="s">
        <v>196</v>
      </c>
      <c r="P167" s="36" t="s">
        <v>156</v>
      </c>
      <c r="Q167" s="36" t="s">
        <v>155</v>
      </c>
      <c r="R167" s="30" t="s">
        <v>154</v>
      </c>
      <c r="S167" s="38"/>
      <c r="T167" s="154"/>
      <c r="U167" s="153">
        <v>129</v>
      </c>
      <c r="V167" s="152" t="s">
        <v>195</v>
      </c>
      <c r="W167" s="30">
        <v>70</v>
      </c>
      <c r="X167" s="150" t="s">
        <v>188</v>
      </c>
    </row>
    <row r="168" spans="1:24" ht="24" customHeight="1">
      <c r="A168" s="164" t="s">
        <v>164</v>
      </c>
      <c r="B168" s="163"/>
      <c r="C168" s="162" t="s">
        <v>194</v>
      </c>
      <c r="D168" s="164" t="s">
        <v>193</v>
      </c>
      <c r="E168" s="160" t="s">
        <v>192</v>
      </c>
      <c r="F168" s="37" t="s">
        <v>160</v>
      </c>
      <c r="G168" s="159">
        <v>2.992</v>
      </c>
      <c r="H168" s="36" t="s">
        <v>159</v>
      </c>
      <c r="I168" s="166" t="s">
        <v>191</v>
      </c>
      <c r="J168" s="158">
        <v>5</v>
      </c>
      <c r="K168" s="156">
        <v>12.4</v>
      </c>
      <c r="L168" s="157">
        <v>208.56612903225806</v>
      </c>
      <c r="M168" s="156">
        <v>8.1</v>
      </c>
      <c r="N168" s="155">
        <v>11.7</v>
      </c>
      <c r="O168" s="165" t="s">
        <v>190</v>
      </c>
      <c r="P168" s="36" t="s">
        <v>156</v>
      </c>
      <c r="Q168" s="36" t="s">
        <v>155</v>
      </c>
      <c r="R168" s="30" t="s">
        <v>154</v>
      </c>
      <c r="S168" s="38"/>
      <c r="T168" s="154"/>
      <c r="U168" s="153">
        <v>153</v>
      </c>
      <c r="V168" s="152">
        <v>105</v>
      </c>
      <c r="W168" s="151" t="s">
        <v>189</v>
      </c>
      <c r="X168" s="150" t="s">
        <v>188</v>
      </c>
    </row>
    <row r="169" spans="1:24" ht="24" customHeight="1">
      <c r="A169" s="164" t="s">
        <v>179</v>
      </c>
      <c r="B169" s="163"/>
      <c r="C169" s="162" t="s">
        <v>163</v>
      </c>
      <c r="D169" s="161" t="s">
        <v>178</v>
      </c>
      <c r="E169" s="160" t="s">
        <v>100</v>
      </c>
      <c r="F169" s="37" t="s">
        <v>176</v>
      </c>
      <c r="G169" s="159">
        <v>2.992</v>
      </c>
      <c r="H169" s="36" t="s">
        <v>175</v>
      </c>
      <c r="I169" s="37">
        <v>2520</v>
      </c>
      <c r="J169" s="158">
        <v>7</v>
      </c>
      <c r="K169" s="156">
        <v>12.4</v>
      </c>
      <c r="L169" s="157">
        <v>208.56612903225806</v>
      </c>
      <c r="M169" s="156">
        <v>8.1</v>
      </c>
      <c r="N169" s="155">
        <v>11.7</v>
      </c>
      <c r="O169" s="155">
        <v>14.1</v>
      </c>
      <c r="P169" s="36" t="s">
        <v>174</v>
      </c>
      <c r="Q169" s="36" t="s">
        <v>155</v>
      </c>
      <c r="R169" s="30" t="s">
        <v>154</v>
      </c>
      <c r="S169" s="38"/>
      <c r="T169" s="154" t="s">
        <v>173</v>
      </c>
      <c r="U169" s="153">
        <v>153</v>
      </c>
      <c r="V169" s="152">
        <v>105</v>
      </c>
      <c r="W169" s="151">
        <v>87</v>
      </c>
      <c r="X169" s="150" t="s">
        <v>172</v>
      </c>
    </row>
    <row r="170" spans="1:24" ht="24" customHeight="1">
      <c r="A170" s="164" t="s">
        <v>179</v>
      </c>
      <c r="B170" s="163"/>
      <c r="C170" s="162" t="s">
        <v>163</v>
      </c>
      <c r="D170" s="161" t="s">
        <v>178</v>
      </c>
      <c r="E170" s="160" t="s">
        <v>99</v>
      </c>
      <c r="F170" s="37" t="s">
        <v>176</v>
      </c>
      <c r="G170" s="159">
        <v>2.992</v>
      </c>
      <c r="H170" s="36" t="s">
        <v>175</v>
      </c>
      <c r="I170" s="37">
        <v>2530</v>
      </c>
      <c r="J170" s="158">
        <v>7</v>
      </c>
      <c r="K170" s="156">
        <v>12.4</v>
      </c>
      <c r="L170" s="157">
        <v>208.56612903225806</v>
      </c>
      <c r="M170" s="156">
        <v>8.1</v>
      </c>
      <c r="N170" s="155">
        <v>11.7</v>
      </c>
      <c r="O170" s="155">
        <v>14</v>
      </c>
      <c r="P170" s="36" t="s">
        <v>174</v>
      </c>
      <c r="Q170" s="36" t="s">
        <v>155</v>
      </c>
      <c r="R170" s="30" t="s">
        <v>154</v>
      </c>
      <c r="S170" s="38"/>
      <c r="T170" s="154" t="s">
        <v>173</v>
      </c>
      <c r="U170" s="153">
        <v>153</v>
      </c>
      <c r="V170" s="152">
        <v>105</v>
      </c>
      <c r="W170" s="151">
        <v>88</v>
      </c>
      <c r="X170" s="150" t="s">
        <v>172</v>
      </c>
    </row>
    <row r="171" spans="1:24" ht="24" customHeight="1">
      <c r="A171" s="164" t="s">
        <v>179</v>
      </c>
      <c r="B171" s="163"/>
      <c r="C171" s="162" t="s">
        <v>163</v>
      </c>
      <c r="D171" s="161" t="s">
        <v>178</v>
      </c>
      <c r="E171" s="160" t="s">
        <v>98</v>
      </c>
      <c r="F171" s="37" t="s">
        <v>176</v>
      </c>
      <c r="G171" s="159">
        <v>2.992</v>
      </c>
      <c r="H171" s="36" t="s">
        <v>175</v>
      </c>
      <c r="I171" s="37">
        <v>2560</v>
      </c>
      <c r="J171" s="158">
        <v>7</v>
      </c>
      <c r="K171" s="156">
        <v>12.4</v>
      </c>
      <c r="L171" s="157">
        <v>208.56612903225806</v>
      </c>
      <c r="M171" s="156">
        <v>8.1</v>
      </c>
      <c r="N171" s="155">
        <v>11.7</v>
      </c>
      <c r="O171" s="155">
        <v>13.5</v>
      </c>
      <c r="P171" s="36" t="s">
        <v>174</v>
      </c>
      <c r="Q171" s="36" t="s">
        <v>155</v>
      </c>
      <c r="R171" s="30" t="s">
        <v>154</v>
      </c>
      <c r="S171" s="38"/>
      <c r="T171" s="154" t="s">
        <v>173</v>
      </c>
      <c r="U171" s="153">
        <v>153</v>
      </c>
      <c r="V171" s="152">
        <v>105</v>
      </c>
      <c r="W171" s="151">
        <v>91</v>
      </c>
      <c r="X171" s="150" t="s">
        <v>181</v>
      </c>
    </row>
    <row r="172" spans="1:24" ht="24" customHeight="1">
      <c r="A172" s="164" t="s">
        <v>179</v>
      </c>
      <c r="B172" s="163"/>
      <c r="C172" s="162" t="s">
        <v>163</v>
      </c>
      <c r="D172" s="161" t="s">
        <v>178</v>
      </c>
      <c r="E172" s="160" t="s">
        <v>97</v>
      </c>
      <c r="F172" s="37" t="s">
        <v>176</v>
      </c>
      <c r="G172" s="159">
        <v>2.992</v>
      </c>
      <c r="H172" s="36" t="s">
        <v>175</v>
      </c>
      <c r="I172" s="37">
        <v>2570</v>
      </c>
      <c r="J172" s="158">
        <v>7</v>
      </c>
      <c r="K172" s="156">
        <v>12.4</v>
      </c>
      <c r="L172" s="157">
        <v>208.56612903225806</v>
      </c>
      <c r="M172" s="156">
        <v>8.1</v>
      </c>
      <c r="N172" s="155">
        <v>11.7</v>
      </c>
      <c r="O172" s="155">
        <v>13.4</v>
      </c>
      <c r="P172" s="36" t="s">
        <v>174</v>
      </c>
      <c r="Q172" s="36" t="s">
        <v>155</v>
      </c>
      <c r="R172" s="30" t="s">
        <v>154</v>
      </c>
      <c r="S172" s="38"/>
      <c r="T172" s="154" t="s">
        <v>173</v>
      </c>
      <c r="U172" s="153">
        <v>153</v>
      </c>
      <c r="V172" s="152">
        <v>105</v>
      </c>
      <c r="W172" s="151">
        <v>92</v>
      </c>
      <c r="X172" s="150" t="s">
        <v>181</v>
      </c>
    </row>
    <row r="173" spans="1:24" ht="24" customHeight="1">
      <c r="A173" s="164" t="s">
        <v>179</v>
      </c>
      <c r="B173" s="163"/>
      <c r="C173" s="162" t="s">
        <v>163</v>
      </c>
      <c r="D173" s="161" t="s">
        <v>178</v>
      </c>
      <c r="E173" s="160" t="s">
        <v>187</v>
      </c>
      <c r="F173" s="37" t="s">
        <v>176</v>
      </c>
      <c r="G173" s="159">
        <v>2.992</v>
      </c>
      <c r="H173" s="36" t="s">
        <v>175</v>
      </c>
      <c r="I173" s="37">
        <v>2530</v>
      </c>
      <c r="J173" s="158">
        <v>7</v>
      </c>
      <c r="K173" s="156">
        <v>12.4</v>
      </c>
      <c r="L173" s="157">
        <v>208.56612903225806</v>
      </c>
      <c r="M173" s="156">
        <v>8.1</v>
      </c>
      <c r="N173" s="155">
        <v>11.7</v>
      </c>
      <c r="O173" s="155">
        <v>14</v>
      </c>
      <c r="P173" s="36" t="s">
        <v>174</v>
      </c>
      <c r="Q173" s="36" t="s">
        <v>155</v>
      </c>
      <c r="R173" s="30" t="s">
        <v>154</v>
      </c>
      <c r="S173" s="38"/>
      <c r="T173" s="154" t="s">
        <v>173</v>
      </c>
      <c r="U173" s="153">
        <v>153</v>
      </c>
      <c r="V173" s="152">
        <v>105</v>
      </c>
      <c r="W173" s="151">
        <v>88</v>
      </c>
      <c r="X173" s="150" t="s">
        <v>172</v>
      </c>
    </row>
    <row r="174" spans="1:24" ht="24" customHeight="1">
      <c r="A174" s="164" t="s">
        <v>179</v>
      </c>
      <c r="B174" s="163"/>
      <c r="C174" s="162" t="s">
        <v>163</v>
      </c>
      <c r="D174" s="161" t="s">
        <v>178</v>
      </c>
      <c r="E174" s="160" t="s">
        <v>186</v>
      </c>
      <c r="F174" s="37" t="s">
        <v>176</v>
      </c>
      <c r="G174" s="159">
        <v>2.992</v>
      </c>
      <c r="H174" s="36" t="s">
        <v>175</v>
      </c>
      <c r="I174" s="37">
        <v>2540</v>
      </c>
      <c r="J174" s="158">
        <v>7</v>
      </c>
      <c r="K174" s="156">
        <v>12.4</v>
      </c>
      <c r="L174" s="157">
        <v>208.56612903225806</v>
      </c>
      <c r="M174" s="156">
        <v>8.1</v>
      </c>
      <c r="N174" s="155">
        <v>11.7</v>
      </c>
      <c r="O174" s="155">
        <v>13.8</v>
      </c>
      <c r="P174" s="36" t="s">
        <v>174</v>
      </c>
      <c r="Q174" s="36" t="s">
        <v>155</v>
      </c>
      <c r="R174" s="30" t="s">
        <v>154</v>
      </c>
      <c r="S174" s="38"/>
      <c r="T174" s="154" t="s">
        <v>173</v>
      </c>
      <c r="U174" s="153">
        <v>153</v>
      </c>
      <c r="V174" s="152">
        <v>105</v>
      </c>
      <c r="W174" s="151">
        <v>89</v>
      </c>
      <c r="X174" s="150" t="s">
        <v>172</v>
      </c>
    </row>
    <row r="175" spans="1:24" ht="24" customHeight="1">
      <c r="A175" s="164" t="s">
        <v>179</v>
      </c>
      <c r="B175" s="163"/>
      <c r="C175" s="162" t="s">
        <v>163</v>
      </c>
      <c r="D175" s="161" t="s">
        <v>178</v>
      </c>
      <c r="E175" s="160" t="s">
        <v>185</v>
      </c>
      <c r="F175" s="37" t="s">
        <v>176</v>
      </c>
      <c r="G175" s="159">
        <v>2.992</v>
      </c>
      <c r="H175" s="36" t="s">
        <v>175</v>
      </c>
      <c r="I175" s="37">
        <v>2520</v>
      </c>
      <c r="J175" s="158">
        <v>6</v>
      </c>
      <c r="K175" s="156">
        <v>12.4</v>
      </c>
      <c r="L175" s="157">
        <v>208.56612903225806</v>
      </c>
      <c r="M175" s="156">
        <v>8.1</v>
      </c>
      <c r="N175" s="155">
        <v>11.7</v>
      </c>
      <c r="O175" s="155">
        <v>14.1</v>
      </c>
      <c r="P175" s="36" t="s">
        <v>174</v>
      </c>
      <c r="Q175" s="36" t="s">
        <v>155</v>
      </c>
      <c r="R175" s="30" t="s">
        <v>154</v>
      </c>
      <c r="S175" s="38"/>
      <c r="T175" s="154" t="s">
        <v>173</v>
      </c>
      <c r="U175" s="153">
        <v>153</v>
      </c>
      <c r="V175" s="152">
        <v>105</v>
      </c>
      <c r="W175" s="151">
        <v>87</v>
      </c>
      <c r="X175" s="150" t="s">
        <v>172</v>
      </c>
    </row>
    <row r="176" spans="1:24" ht="24" customHeight="1">
      <c r="A176" s="164" t="s">
        <v>179</v>
      </c>
      <c r="B176" s="163"/>
      <c r="C176" s="162" t="s">
        <v>163</v>
      </c>
      <c r="D176" s="161" t="s">
        <v>178</v>
      </c>
      <c r="E176" s="160" t="s">
        <v>184</v>
      </c>
      <c r="F176" s="37" t="s">
        <v>176</v>
      </c>
      <c r="G176" s="159">
        <v>2.992</v>
      </c>
      <c r="H176" s="36" t="s">
        <v>175</v>
      </c>
      <c r="I176" s="37">
        <v>2530</v>
      </c>
      <c r="J176" s="158">
        <v>6</v>
      </c>
      <c r="K176" s="156">
        <v>12.4</v>
      </c>
      <c r="L176" s="157">
        <v>208.56612903225806</v>
      </c>
      <c r="M176" s="156">
        <v>8.1</v>
      </c>
      <c r="N176" s="155">
        <v>11.7</v>
      </c>
      <c r="O176" s="155">
        <v>14</v>
      </c>
      <c r="P176" s="36" t="s">
        <v>174</v>
      </c>
      <c r="Q176" s="36" t="s">
        <v>155</v>
      </c>
      <c r="R176" s="30" t="s">
        <v>154</v>
      </c>
      <c r="S176" s="38"/>
      <c r="T176" s="154" t="s">
        <v>173</v>
      </c>
      <c r="U176" s="153">
        <v>153</v>
      </c>
      <c r="V176" s="152">
        <v>105</v>
      </c>
      <c r="W176" s="151">
        <v>88</v>
      </c>
      <c r="X176" s="150" t="s">
        <v>172</v>
      </c>
    </row>
    <row r="177" spans="1:24" ht="24" customHeight="1">
      <c r="A177" s="164" t="s">
        <v>179</v>
      </c>
      <c r="B177" s="163"/>
      <c r="C177" s="162" t="s">
        <v>163</v>
      </c>
      <c r="D177" s="161" t="s">
        <v>178</v>
      </c>
      <c r="E177" s="160" t="s">
        <v>183</v>
      </c>
      <c r="F177" s="37" t="s">
        <v>176</v>
      </c>
      <c r="G177" s="159">
        <v>2.992</v>
      </c>
      <c r="H177" s="36" t="s">
        <v>175</v>
      </c>
      <c r="I177" s="37">
        <v>2560</v>
      </c>
      <c r="J177" s="158">
        <v>6</v>
      </c>
      <c r="K177" s="156">
        <v>12.4</v>
      </c>
      <c r="L177" s="157">
        <v>208.56612903225806</v>
      </c>
      <c r="M177" s="156">
        <v>8.1</v>
      </c>
      <c r="N177" s="155">
        <v>11.7</v>
      </c>
      <c r="O177" s="155">
        <v>13.5</v>
      </c>
      <c r="P177" s="36" t="s">
        <v>174</v>
      </c>
      <c r="Q177" s="36" t="s">
        <v>155</v>
      </c>
      <c r="R177" s="30" t="s">
        <v>154</v>
      </c>
      <c r="S177" s="38"/>
      <c r="T177" s="154" t="s">
        <v>173</v>
      </c>
      <c r="U177" s="153">
        <v>153</v>
      </c>
      <c r="V177" s="152">
        <v>105</v>
      </c>
      <c r="W177" s="151">
        <v>91</v>
      </c>
      <c r="X177" s="150" t="s">
        <v>181</v>
      </c>
    </row>
    <row r="178" spans="1:24" ht="24" customHeight="1">
      <c r="A178" s="164" t="s">
        <v>179</v>
      </c>
      <c r="B178" s="163"/>
      <c r="C178" s="162" t="s">
        <v>163</v>
      </c>
      <c r="D178" s="161" t="s">
        <v>178</v>
      </c>
      <c r="E178" s="160" t="s">
        <v>182</v>
      </c>
      <c r="F178" s="37" t="s">
        <v>176</v>
      </c>
      <c r="G178" s="159">
        <v>2.992</v>
      </c>
      <c r="H178" s="36" t="s">
        <v>175</v>
      </c>
      <c r="I178" s="37">
        <v>2570</v>
      </c>
      <c r="J178" s="158">
        <v>6</v>
      </c>
      <c r="K178" s="156">
        <v>12.4</v>
      </c>
      <c r="L178" s="157">
        <v>208.56612903225806</v>
      </c>
      <c r="M178" s="156">
        <v>8.1</v>
      </c>
      <c r="N178" s="155">
        <v>11.7</v>
      </c>
      <c r="O178" s="155">
        <v>13.4</v>
      </c>
      <c r="P178" s="36" t="s">
        <v>174</v>
      </c>
      <c r="Q178" s="36" t="s">
        <v>155</v>
      </c>
      <c r="R178" s="30" t="s">
        <v>154</v>
      </c>
      <c r="S178" s="38"/>
      <c r="T178" s="154" t="s">
        <v>173</v>
      </c>
      <c r="U178" s="153">
        <v>153</v>
      </c>
      <c r="V178" s="152">
        <v>105</v>
      </c>
      <c r="W178" s="151">
        <v>92</v>
      </c>
      <c r="X178" s="150" t="s">
        <v>181</v>
      </c>
    </row>
    <row r="179" spans="1:24" ht="24" customHeight="1">
      <c r="A179" s="164" t="s">
        <v>179</v>
      </c>
      <c r="B179" s="163"/>
      <c r="C179" s="162" t="s">
        <v>163</v>
      </c>
      <c r="D179" s="161" t="s">
        <v>178</v>
      </c>
      <c r="E179" s="160" t="s">
        <v>180</v>
      </c>
      <c r="F179" s="37" t="s">
        <v>176</v>
      </c>
      <c r="G179" s="159">
        <v>2.992</v>
      </c>
      <c r="H179" s="36" t="s">
        <v>175</v>
      </c>
      <c r="I179" s="37">
        <v>2530</v>
      </c>
      <c r="J179" s="158">
        <v>6</v>
      </c>
      <c r="K179" s="156">
        <v>12.4</v>
      </c>
      <c r="L179" s="157">
        <v>208.56612903225806</v>
      </c>
      <c r="M179" s="156">
        <v>8.1</v>
      </c>
      <c r="N179" s="155">
        <v>11.7</v>
      </c>
      <c r="O179" s="155">
        <v>14</v>
      </c>
      <c r="P179" s="36" t="s">
        <v>174</v>
      </c>
      <c r="Q179" s="36" t="s">
        <v>155</v>
      </c>
      <c r="R179" s="30" t="s">
        <v>154</v>
      </c>
      <c r="S179" s="38"/>
      <c r="T179" s="154" t="s">
        <v>173</v>
      </c>
      <c r="U179" s="153">
        <v>153</v>
      </c>
      <c r="V179" s="152">
        <v>105</v>
      </c>
      <c r="W179" s="151">
        <v>88</v>
      </c>
      <c r="X179" s="150" t="s">
        <v>172</v>
      </c>
    </row>
    <row r="180" spans="1:24" ht="24" customHeight="1">
      <c r="A180" s="164" t="s">
        <v>179</v>
      </c>
      <c r="B180" s="163"/>
      <c r="C180" s="162" t="s">
        <v>163</v>
      </c>
      <c r="D180" s="161" t="s">
        <v>178</v>
      </c>
      <c r="E180" s="160" t="s">
        <v>177</v>
      </c>
      <c r="F180" s="37" t="s">
        <v>176</v>
      </c>
      <c r="G180" s="159">
        <v>2.992</v>
      </c>
      <c r="H180" s="36" t="s">
        <v>175</v>
      </c>
      <c r="I180" s="37">
        <v>2540</v>
      </c>
      <c r="J180" s="158">
        <v>6</v>
      </c>
      <c r="K180" s="156">
        <v>12.4</v>
      </c>
      <c r="L180" s="157">
        <v>208.56612903225806</v>
      </c>
      <c r="M180" s="156">
        <v>8.1</v>
      </c>
      <c r="N180" s="155">
        <v>11.7</v>
      </c>
      <c r="O180" s="155">
        <v>13.8</v>
      </c>
      <c r="P180" s="36" t="s">
        <v>174</v>
      </c>
      <c r="Q180" s="36" t="s">
        <v>155</v>
      </c>
      <c r="R180" s="30" t="s">
        <v>154</v>
      </c>
      <c r="S180" s="38"/>
      <c r="T180" s="154" t="s">
        <v>173</v>
      </c>
      <c r="U180" s="153">
        <v>153</v>
      </c>
      <c r="V180" s="152">
        <v>105</v>
      </c>
      <c r="W180" s="151">
        <v>89</v>
      </c>
      <c r="X180" s="150" t="s">
        <v>172</v>
      </c>
    </row>
    <row r="181" spans="1:24" ht="24" customHeight="1">
      <c r="A181" s="164" t="s">
        <v>164</v>
      </c>
      <c r="B181" s="163"/>
      <c r="C181" s="162" t="s">
        <v>163</v>
      </c>
      <c r="D181" s="161" t="s">
        <v>162</v>
      </c>
      <c r="E181" s="160" t="s">
        <v>171</v>
      </c>
      <c r="F181" s="37" t="s">
        <v>160</v>
      </c>
      <c r="G181" s="159">
        <v>2.992</v>
      </c>
      <c r="H181" s="36" t="s">
        <v>159</v>
      </c>
      <c r="I181" s="37" t="s">
        <v>168</v>
      </c>
      <c r="J181" s="158">
        <v>7</v>
      </c>
      <c r="K181" s="156">
        <v>11.9</v>
      </c>
      <c r="L181" s="157">
        <v>217.32941176470587</v>
      </c>
      <c r="M181" s="156">
        <v>8.1</v>
      </c>
      <c r="N181" s="155">
        <v>11.7</v>
      </c>
      <c r="O181" s="165" t="s">
        <v>167</v>
      </c>
      <c r="P181" s="36" t="s">
        <v>156</v>
      </c>
      <c r="Q181" s="36" t="s">
        <v>155</v>
      </c>
      <c r="R181" s="30" t="s">
        <v>154</v>
      </c>
      <c r="S181" s="38"/>
      <c r="T181" s="154"/>
      <c r="U181" s="153">
        <v>146</v>
      </c>
      <c r="V181" s="152">
        <v>101</v>
      </c>
      <c r="W181" s="151" t="s">
        <v>166</v>
      </c>
      <c r="X181" s="150" t="s">
        <v>165</v>
      </c>
    </row>
    <row r="182" spans="1:24" ht="24" customHeight="1">
      <c r="A182" s="164" t="s">
        <v>164</v>
      </c>
      <c r="B182" s="163"/>
      <c r="C182" s="162" t="s">
        <v>163</v>
      </c>
      <c r="D182" s="161" t="s">
        <v>162</v>
      </c>
      <c r="E182" s="160" t="s">
        <v>170</v>
      </c>
      <c r="F182" s="37" t="s">
        <v>160</v>
      </c>
      <c r="G182" s="159">
        <v>2.992</v>
      </c>
      <c r="H182" s="36" t="s">
        <v>159</v>
      </c>
      <c r="I182" s="37" t="s">
        <v>158</v>
      </c>
      <c r="J182" s="158">
        <v>7</v>
      </c>
      <c r="K182" s="156">
        <v>11.9</v>
      </c>
      <c r="L182" s="157">
        <v>217.32941176470587</v>
      </c>
      <c r="M182" s="156">
        <v>8.1</v>
      </c>
      <c r="N182" s="155">
        <v>11.7</v>
      </c>
      <c r="O182" s="155" t="s">
        <v>157</v>
      </c>
      <c r="P182" s="36" t="s">
        <v>156</v>
      </c>
      <c r="Q182" s="36" t="s">
        <v>155</v>
      </c>
      <c r="R182" s="30" t="s">
        <v>154</v>
      </c>
      <c r="S182" s="38"/>
      <c r="T182" s="154"/>
      <c r="U182" s="153">
        <v>146</v>
      </c>
      <c r="V182" s="152">
        <v>101</v>
      </c>
      <c r="W182" s="151" t="s">
        <v>153</v>
      </c>
      <c r="X182" s="150" t="s">
        <v>152</v>
      </c>
    </row>
    <row r="183" spans="1:24" ht="24" customHeight="1">
      <c r="A183" s="164" t="s">
        <v>164</v>
      </c>
      <c r="B183" s="163"/>
      <c r="C183" s="162" t="s">
        <v>163</v>
      </c>
      <c r="D183" s="161" t="s">
        <v>162</v>
      </c>
      <c r="E183" s="160" t="s">
        <v>169</v>
      </c>
      <c r="F183" s="37" t="s">
        <v>160</v>
      </c>
      <c r="G183" s="159">
        <v>2.992</v>
      </c>
      <c r="H183" s="36" t="s">
        <v>159</v>
      </c>
      <c r="I183" s="37" t="s">
        <v>168</v>
      </c>
      <c r="J183" s="158">
        <v>6</v>
      </c>
      <c r="K183" s="156">
        <v>11.9</v>
      </c>
      <c r="L183" s="157">
        <v>217.32941176470587</v>
      </c>
      <c r="M183" s="156">
        <v>8.1</v>
      </c>
      <c r="N183" s="155">
        <v>11.7</v>
      </c>
      <c r="O183" s="165" t="s">
        <v>167</v>
      </c>
      <c r="P183" s="36" t="s">
        <v>156</v>
      </c>
      <c r="Q183" s="36" t="s">
        <v>155</v>
      </c>
      <c r="R183" s="30" t="s">
        <v>154</v>
      </c>
      <c r="S183" s="38"/>
      <c r="T183" s="154"/>
      <c r="U183" s="153">
        <v>146</v>
      </c>
      <c r="V183" s="152">
        <v>101</v>
      </c>
      <c r="W183" s="151" t="s">
        <v>166</v>
      </c>
      <c r="X183" s="150" t="s">
        <v>165</v>
      </c>
    </row>
    <row r="184" spans="1:24" ht="24" customHeight="1">
      <c r="A184" s="164" t="s">
        <v>164</v>
      </c>
      <c r="B184" s="163"/>
      <c r="C184" s="162" t="s">
        <v>163</v>
      </c>
      <c r="D184" s="161" t="s">
        <v>162</v>
      </c>
      <c r="E184" s="160" t="s">
        <v>161</v>
      </c>
      <c r="F184" s="37" t="s">
        <v>160</v>
      </c>
      <c r="G184" s="159">
        <v>2.992</v>
      </c>
      <c r="H184" s="36" t="s">
        <v>159</v>
      </c>
      <c r="I184" s="37" t="s">
        <v>158</v>
      </c>
      <c r="J184" s="158">
        <v>6</v>
      </c>
      <c r="K184" s="156">
        <v>11.9</v>
      </c>
      <c r="L184" s="157">
        <v>217.32941176470587</v>
      </c>
      <c r="M184" s="156">
        <v>8.1</v>
      </c>
      <c r="N184" s="155">
        <v>11.7</v>
      </c>
      <c r="O184" s="155" t="s">
        <v>157</v>
      </c>
      <c r="P184" s="36" t="s">
        <v>156</v>
      </c>
      <c r="Q184" s="36" t="s">
        <v>155</v>
      </c>
      <c r="R184" s="30" t="s">
        <v>154</v>
      </c>
      <c r="S184" s="38"/>
      <c r="T184" s="154"/>
      <c r="U184" s="153">
        <v>146</v>
      </c>
      <c r="V184" s="152">
        <v>101</v>
      </c>
      <c r="W184" s="151" t="s">
        <v>153</v>
      </c>
      <c r="X184" s="150" t="s">
        <v>152</v>
      </c>
    </row>
    <row r="185" spans="1:24" ht="24" customHeight="1">
      <c r="A185" s="164"/>
      <c r="B185" s="163"/>
      <c r="C185" s="162"/>
      <c r="D185" s="161"/>
      <c r="E185" s="160"/>
      <c r="F185" s="37"/>
      <c r="G185" s="159"/>
      <c r="H185" s="36"/>
      <c r="I185" s="37"/>
      <c r="J185" s="158"/>
      <c r="K185" s="156"/>
      <c r="L185" s="157"/>
      <c r="M185" s="156"/>
      <c r="N185" s="155"/>
      <c r="O185" s="155"/>
      <c r="P185" s="36"/>
      <c r="Q185" s="36"/>
      <c r="R185" s="30"/>
      <c r="S185" s="38"/>
      <c r="T185" s="154"/>
      <c r="U185" s="153"/>
      <c r="V185" s="152"/>
      <c r="W185" s="151"/>
      <c r="X185" s="150"/>
    </row>
    <row r="186" spans="1:24" ht="24" customHeight="1">
      <c r="A186" s="164"/>
      <c r="B186" s="163"/>
      <c r="C186" s="162"/>
      <c r="D186" s="161"/>
      <c r="E186" s="160"/>
      <c r="F186" s="37"/>
      <c r="G186" s="159"/>
      <c r="H186" s="36"/>
      <c r="I186" s="37"/>
      <c r="J186" s="158"/>
      <c r="K186" s="156"/>
      <c r="L186" s="157"/>
      <c r="M186" s="156"/>
      <c r="N186" s="155"/>
      <c r="O186" s="155"/>
      <c r="P186" s="36"/>
      <c r="Q186" s="36"/>
      <c r="R186" s="30"/>
      <c r="S186" s="38"/>
      <c r="T186" s="154"/>
      <c r="U186" s="153"/>
      <c r="V186" s="152"/>
      <c r="W186" s="151"/>
      <c r="X186" s="150"/>
    </row>
    <row r="187" spans="1:24" s="145" customFormat="1" ht="10.5" customHeight="1">
      <c r="A187" s="2"/>
      <c r="B187" s="2"/>
      <c r="C187" s="149"/>
      <c r="D187" s="148"/>
      <c r="E187" s="148"/>
      <c r="F187" s="148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4">
      <c r="C188" s="441" t="s">
        <v>77</v>
      </c>
      <c r="D188" s="441"/>
      <c r="E188" s="441"/>
      <c r="F188" s="441"/>
      <c r="G188" s="441"/>
      <c r="H188" s="441"/>
      <c r="I188" s="441"/>
      <c r="J188" s="441"/>
      <c r="K188" s="441"/>
      <c r="L188" s="441"/>
    </row>
    <row r="189" spans="1:24">
      <c r="C189" s="441" t="s">
        <v>76</v>
      </c>
      <c r="D189" s="441"/>
      <c r="E189" s="441"/>
      <c r="F189" s="441"/>
      <c r="G189" s="441"/>
      <c r="H189" s="441"/>
      <c r="I189" s="441"/>
      <c r="J189" s="441"/>
      <c r="K189" s="441"/>
      <c r="L189" s="441"/>
    </row>
    <row r="190" spans="1:24">
      <c r="C190" s="441" t="s">
        <v>75</v>
      </c>
      <c r="D190" s="441"/>
      <c r="E190" s="441"/>
      <c r="F190" s="441"/>
      <c r="G190" s="441"/>
      <c r="H190" s="441"/>
      <c r="I190" s="441"/>
      <c r="J190" s="441"/>
      <c r="K190" s="441"/>
      <c r="L190" s="441"/>
    </row>
    <row r="191" spans="1:24">
      <c r="C191" s="441" t="s">
        <v>74</v>
      </c>
      <c r="D191" s="441"/>
      <c r="E191" s="441"/>
      <c r="F191" s="441"/>
      <c r="G191" s="441"/>
      <c r="H191" s="441"/>
      <c r="I191" s="441"/>
      <c r="J191" s="441"/>
      <c r="K191" s="441"/>
      <c r="L191" s="441"/>
    </row>
    <row r="192" spans="1:24">
      <c r="C192" s="441" t="s">
        <v>73</v>
      </c>
      <c r="D192" s="441"/>
      <c r="E192" s="441"/>
      <c r="F192" s="441"/>
      <c r="G192" s="441"/>
      <c r="H192" s="441"/>
      <c r="I192" s="441"/>
      <c r="J192" s="441"/>
      <c r="K192" s="441"/>
      <c r="L192" s="441"/>
    </row>
    <row r="193" spans="3:12">
      <c r="C193" s="441" t="s">
        <v>72</v>
      </c>
      <c r="D193" s="441"/>
      <c r="E193" s="441"/>
      <c r="F193" s="441"/>
      <c r="G193" s="441"/>
      <c r="H193" s="441"/>
      <c r="I193" s="441"/>
      <c r="J193" s="441"/>
      <c r="K193" s="441"/>
      <c r="L193" s="441"/>
    </row>
    <row r="194" spans="3:12">
      <c r="C194" s="441" t="s">
        <v>71</v>
      </c>
      <c r="D194" s="441"/>
      <c r="E194" s="441"/>
      <c r="F194" s="441"/>
      <c r="G194" s="441"/>
      <c r="H194" s="441"/>
      <c r="I194" s="441"/>
      <c r="J194" s="441"/>
      <c r="K194" s="441"/>
      <c r="L194" s="441"/>
    </row>
    <row r="195" spans="3:12">
      <c r="C195" s="441" t="s">
        <v>70</v>
      </c>
      <c r="D195" s="441"/>
      <c r="E195" s="441"/>
      <c r="F195" s="441"/>
      <c r="G195" s="441"/>
      <c r="H195" s="441"/>
      <c r="I195" s="441"/>
      <c r="J195" s="441"/>
      <c r="K195" s="441"/>
      <c r="L195" s="441"/>
    </row>
    <row r="196" spans="3:12">
      <c r="C196" s="441" t="s">
        <v>69</v>
      </c>
      <c r="D196" s="441"/>
      <c r="E196" s="441"/>
      <c r="F196" s="441"/>
      <c r="G196" s="441"/>
      <c r="H196" s="441"/>
      <c r="I196" s="441"/>
      <c r="J196" s="441"/>
      <c r="K196" s="441"/>
      <c r="L196" s="441"/>
    </row>
    <row r="197" spans="3:12">
      <c r="C197" s="442" t="s">
        <v>68</v>
      </c>
      <c r="D197" s="442"/>
      <c r="E197" s="442"/>
      <c r="F197" s="442"/>
      <c r="G197" s="442"/>
      <c r="H197" s="442"/>
      <c r="I197" s="442"/>
      <c r="J197" s="442"/>
      <c r="K197" s="442"/>
      <c r="L197" s="442"/>
    </row>
  </sheetData>
  <sheetProtection selectLockedCells="1"/>
  <autoFilter ref="A7:X186" xr:uid="{00000000-0001-0000-0200-000000000000}"/>
  <mergeCells count="34">
    <mergeCell ref="J1:Q1"/>
    <mergeCell ref="R1:V1"/>
    <mergeCell ref="A2:C2"/>
    <mergeCell ref="S2:X2"/>
    <mergeCell ref="A3:A6"/>
    <mergeCell ref="C3:C6"/>
    <mergeCell ref="F3:G4"/>
    <mergeCell ref="K3:O3"/>
    <mergeCell ref="U3:U6"/>
    <mergeCell ref="V3:V6"/>
    <mergeCell ref="C188:L188"/>
    <mergeCell ref="C189:L189"/>
    <mergeCell ref="W3:X3"/>
    <mergeCell ref="H4:H6"/>
    <mergeCell ref="I4:I6"/>
    <mergeCell ref="J4:J6"/>
    <mergeCell ref="K4:K6"/>
    <mergeCell ref="L4:L6"/>
    <mergeCell ref="M4:M6"/>
    <mergeCell ref="N4:N6"/>
    <mergeCell ref="O4:O6"/>
    <mergeCell ref="Q4:S4"/>
    <mergeCell ref="W4:W6"/>
    <mergeCell ref="X4:X6"/>
    <mergeCell ref="G5:G6"/>
    <mergeCell ref="S5:S6"/>
    <mergeCell ref="C196:L196"/>
    <mergeCell ref="C197:L197"/>
    <mergeCell ref="C190:L190"/>
    <mergeCell ref="C191:L191"/>
    <mergeCell ref="C192:L192"/>
    <mergeCell ref="C193:L193"/>
    <mergeCell ref="C194:L194"/>
    <mergeCell ref="C195:L195"/>
  </mergeCells>
  <phoneticPr fontId="3"/>
  <conditionalFormatting sqref="A8:C161 B162 A162:A186 C162:C186">
    <cfRule type="expression" dxfId="1" priority="1" stopIfTrue="1">
      <formula>A8=A7</formula>
    </cfRule>
  </conditionalFormatting>
  <conditionalFormatting sqref="B163:B186">
    <cfRule type="expression" dxfId="0" priority="2" stopIfTrue="1">
      <formula>B163=B153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0" fitToHeight="0" orientation="landscape" r:id="rId1"/>
  <headerFooter alignWithMargins="0">
    <oddHeader>&amp;R様式1-2</oddHeader>
    <oddFooter>&amp;C_x000D_&amp;1#&amp;"BMW Group Condensed"&amp;12&amp;KC00000 CONFIDENTIAL&amp;R&amp;8（注）「燃費基準相当値」の欄には、燃費基準値をディーゼル車用に換算した値を記載しています。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9F201-C284-44AF-A300-8B38B2AC9097}">
  <sheetPr>
    <tabColor rgb="FFFFFF00"/>
    <pageSetUpPr fitToPage="1"/>
  </sheetPr>
  <dimension ref="A1:AG72"/>
  <sheetViews>
    <sheetView view="pageBreakPreview" zoomScaleNormal="100" zoomScaleSheetLayoutView="100" workbookViewId="0">
      <selection activeCell="D29" sqref="D29"/>
    </sheetView>
  </sheetViews>
  <sheetFormatPr defaultRowHeight="10"/>
  <cols>
    <col min="1" max="1" width="10.6328125" style="58" customWidth="1"/>
    <col min="2" max="2" width="2.26953125" style="58" customWidth="1"/>
    <col min="3" max="3" width="15.08984375" style="58" customWidth="1"/>
    <col min="4" max="4" width="13.90625" style="58" bestFit="1" customWidth="1"/>
    <col min="5" max="5" width="16.26953125" style="59" customWidth="1"/>
    <col min="6" max="6" width="13.08984375" style="58" customWidth="1"/>
    <col min="7" max="7" width="7.36328125" style="58" customWidth="1"/>
    <col min="8" max="8" width="12.08984375" style="58" bestFit="1" customWidth="1"/>
    <col min="9" max="9" width="10.453125" style="58" bestFit="1" customWidth="1"/>
    <col min="10" max="10" width="7" style="58" bestFit="1" customWidth="1"/>
    <col min="11" max="11" width="7" style="58" customWidth="1"/>
    <col min="12" max="12" width="8.7265625" style="58" bestFit="1" customWidth="1"/>
    <col min="13" max="14" width="8.453125" style="58" bestFit="1" customWidth="1"/>
    <col min="15" max="15" width="8.6328125" style="58" customWidth="1"/>
    <col min="16" max="17" width="15.36328125" style="58" customWidth="1"/>
    <col min="18" max="18" width="6" style="58" customWidth="1"/>
    <col min="19" max="19" width="17.26953125" style="58" customWidth="1"/>
    <col min="20" max="20" width="11" style="58" bestFit="1" customWidth="1"/>
    <col min="21" max="22" width="8.26953125" style="58" bestFit="1" customWidth="1"/>
    <col min="23" max="25" width="8.7265625" style="58"/>
    <col min="26" max="27" width="10.6328125" style="58" customWidth="1"/>
    <col min="28" max="33" width="9" style="58" hidden="1" customWidth="1"/>
    <col min="34" max="256" width="8.7265625" style="58"/>
    <col min="257" max="257" width="15.90625" style="58" customWidth="1"/>
    <col min="258" max="258" width="3.90625" style="58" bestFit="1" customWidth="1"/>
    <col min="259" max="259" width="38.26953125" style="58" customWidth="1"/>
    <col min="260" max="260" width="13.90625" style="58" bestFit="1" customWidth="1"/>
    <col min="261" max="261" width="16.26953125" style="58" customWidth="1"/>
    <col min="262" max="262" width="13.08984375" style="58" customWidth="1"/>
    <col min="263" max="263" width="7.36328125" style="58" customWidth="1"/>
    <col min="264" max="264" width="12.08984375" style="58" bestFit="1" customWidth="1"/>
    <col min="265" max="265" width="10.453125" style="58" bestFit="1" customWidth="1"/>
    <col min="266" max="266" width="7" style="58" bestFit="1" customWidth="1"/>
    <col min="267" max="267" width="5.90625" style="58" bestFit="1" customWidth="1"/>
    <col min="268" max="268" width="8.7265625" style="58" bestFit="1" customWidth="1"/>
    <col min="269" max="270" width="8.453125" style="58" bestFit="1" customWidth="1"/>
    <col min="271" max="271" width="8.6328125" style="58" customWidth="1"/>
    <col min="272" max="272" width="14.36328125" style="58" bestFit="1" customWidth="1"/>
    <col min="273" max="273" width="13.453125" style="58" customWidth="1"/>
    <col min="274" max="274" width="6" style="58" customWidth="1"/>
    <col min="275" max="275" width="17.26953125" style="58" customWidth="1"/>
    <col min="276" max="276" width="11" style="58" bestFit="1" customWidth="1"/>
    <col min="277" max="278" width="8.26953125" style="58" bestFit="1" customWidth="1"/>
    <col min="279" max="512" width="8.7265625" style="58"/>
    <col min="513" max="513" width="15.90625" style="58" customWidth="1"/>
    <col min="514" max="514" width="3.90625" style="58" bestFit="1" customWidth="1"/>
    <col min="515" max="515" width="38.26953125" style="58" customWidth="1"/>
    <col min="516" max="516" width="13.90625" style="58" bestFit="1" customWidth="1"/>
    <col min="517" max="517" width="16.26953125" style="58" customWidth="1"/>
    <col min="518" max="518" width="13.08984375" style="58" customWidth="1"/>
    <col min="519" max="519" width="7.36328125" style="58" customWidth="1"/>
    <col min="520" max="520" width="12.08984375" style="58" bestFit="1" customWidth="1"/>
    <col min="521" max="521" width="10.453125" style="58" bestFit="1" customWidth="1"/>
    <col min="522" max="522" width="7" style="58" bestFit="1" customWidth="1"/>
    <col min="523" max="523" width="5.90625" style="58" bestFit="1" customWidth="1"/>
    <col min="524" max="524" width="8.7265625" style="58" bestFit="1" customWidth="1"/>
    <col min="525" max="526" width="8.453125" style="58" bestFit="1" customWidth="1"/>
    <col min="527" max="527" width="8.6328125" style="58" customWidth="1"/>
    <col min="528" max="528" width="14.36328125" style="58" bestFit="1" customWidth="1"/>
    <col min="529" max="529" width="13.453125" style="58" customWidth="1"/>
    <col min="530" max="530" width="6" style="58" customWidth="1"/>
    <col min="531" max="531" width="17.26953125" style="58" customWidth="1"/>
    <col min="532" max="532" width="11" style="58" bestFit="1" customWidth="1"/>
    <col min="533" max="534" width="8.26953125" style="58" bestFit="1" customWidth="1"/>
    <col min="535" max="768" width="8.7265625" style="58"/>
    <col min="769" max="769" width="15.90625" style="58" customWidth="1"/>
    <col min="770" max="770" width="3.90625" style="58" bestFit="1" customWidth="1"/>
    <col min="771" max="771" width="38.26953125" style="58" customWidth="1"/>
    <col min="772" max="772" width="13.90625" style="58" bestFit="1" customWidth="1"/>
    <col min="773" max="773" width="16.26953125" style="58" customWidth="1"/>
    <col min="774" max="774" width="13.08984375" style="58" customWidth="1"/>
    <col min="775" max="775" width="7.36328125" style="58" customWidth="1"/>
    <col min="776" max="776" width="12.08984375" style="58" bestFit="1" customWidth="1"/>
    <col min="777" max="777" width="10.453125" style="58" bestFit="1" customWidth="1"/>
    <col min="778" max="778" width="7" style="58" bestFit="1" customWidth="1"/>
    <col min="779" max="779" width="5.90625" style="58" bestFit="1" customWidth="1"/>
    <col min="780" max="780" width="8.7265625" style="58" bestFit="1" customWidth="1"/>
    <col min="781" max="782" width="8.453125" style="58" bestFit="1" customWidth="1"/>
    <col min="783" max="783" width="8.6328125" style="58" customWidth="1"/>
    <col min="784" max="784" width="14.36328125" style="58" bestFit="1" customWidth="1"/>
    <col min="785" max="785" width="13.453125" style="58" customWidth="1"/>
    <col min="786" max="786" width="6" style="58" customWidth="1"/>
    <col min="787" max="787" width="17.26953125" style="58" customWidth="1"/>
    <col min="788" max="788" width="11" style="58" bestFit="1" customWidth="1"/>
    <col min="789" max="790" width="8.26953125" style="58" bestFit="1" customWidth="1"/>
    <col min="791" max="1024" width="8.7265625" style="58"/>
    <col min="1025" max="1025" width="15.90625" style="58" customWidth="1"/>
    <col min="1026" max="1026" width="3.90625" style="58" bestFit="1" customWidth="1"/>
    <col min="1027" max="1027" width="38.26953125" style="58" customWidth="1"/>
    <col min="1028" max="1028" width="13.90625" style="58" bestFit="1" customWidth="1"/>
    <col min="1029" max="1029" width="16.26953125" style="58" customWidth="1"/>
    <col min="1030" max="1030" width="13.08984375" style="58" customWidth="1"/>
    <col min="1031" max="1031" width="7.36328125" style="58" customWidth="1"/>
    <col min="1032" max="1032" width="12.08984375" style="58" bestFit="1" customWidth="1"/>
    <col min="1033" max="1033" width="10.453125" style="58" bestFit="1" customWidth="1"/>
    <col min="1034" max="1034" width="7" style="58" bestFit="1" customWidth="1"/>
    <col min="1035" max="1035" width="5.90625" style="58" bestFit="1" customWidth="1"/>
    <col min="1036" max="1036" width="8.7265625" style="58" bestFit="1" customWidth="1"/>
    <col min="1037" max="1038" width="8.453125" style="58" bestFit="1" customWidth="1"/>
    <col min="1039" max="1039" width="8.6328125" style="58" customWidth="1"/>
    <col min="1040" max="1040" width="14.36328125" style="58" bestFit="1" customWidth="1"/>
    <col min="1041" max="1041" width="13.453125" style="58" customWidth="1"/>
    <col min="1042" max="1042" width="6" style="58" customWidth="1"/>
    <col min="1043" max="1043" width="17.26953125" style="58" customWidth="1"/>
    <col min="1044" max="1044" width="11" style="58" bestFit="1" customWidth="1"/>
    <col min="1045" max="1046" width="8.26953125" style="58" bestFit="1" customWidth="1"/>
    <col min="1047" max="1280" width="8.7265625" style="58"/>
    <col min="1281" max="1281" width="15.90625" style="58" customWidth="1"/>
    <col min="1282" max="1282" width="3.90625" style="58" bestFit="1" customWidth="1"/>
    <col min="1283" max="1283" width="38.26953125" style="58" customWidth="1"/>
    <col min="1284" max="1284" width="13.90625" style="58" bestFit="1" customWidth="1"/>
    <col min="1285" max="1285" width="16.26953125" style="58" customWidth="1"/>
    <col min="1286" max="1286" width="13.08984375" style="58" customWidth="1"/>
    <col min="1287" max="1287" width="7.36328125" style="58" customWidth="1"/>
    <col min="1288" max="1288" width="12.08984375" style="58" bestFit="1" customWidth="1"/>
    <col min="1289" max="1289" width="10.453125" style="58" bestFit="1" customWidth="1"/>
    <col min="1290" max="1290" width="7" style="58" bestFit="1" customWidth="1"/>
    <col min="1291" max="1291" width="5.90625" style="58" bestFit="1" customWidth="1"/>
    <col min="1292" max="1292" width="8.7265625" style="58" bestFit="1" customWidth="1"/>
    <col min="1293" max="1294" width="8.453125" style="58" bestFit="1" customWidth="1"/>
    <col min="1295" max="1295" width="8.6328125" style="58" customWidth="1"/>
    <col min="1296" max="1296" width="14.36328125" style="58" bestFit="1" customWidth="1"/>
    <col min="1297" max="1297" width="13.453125" style="58" customWidth="1"/>
    <col min="1298" max="1298" width="6" style="58" customWidth="1"/>
    <col min="1299" max="1299" width="17.26953125" style="58" customWidth="1"/>
    <col min="1300" max="1300" width="11" style="58" bestFit="1" customWidth="1"/>
    <col min="1301" max="1302" width="8.26953125" style="58" bestFit="1" customWidth="1"/>
    <col min="1303" max="1536" width="8.7265625" style="58"/>
    <col min="1537" max="1537" width="15.90625" style="58" customWidth="1"/>
    <col min="1538" max="1538" width="3.90625" style="58" bestFit="1" customWidth="1"/>
    <col min="1539" max="1539" width="38.26953125" style="58" customWidth="1"/>
    <col min="1540" max="1540" width="13.90625" style="58" bestFit="1" customWidth="1"/>
    <col min="1541" max="1541" width="16.26953125" style="58" customWidth="1"/>
    <col min="1542" max="1542" width="13.08984375" style="58" customWidth="1"/>
    <col min="1543" max="1543" width="7.36328125" style="58" customWidth="1"/>
    <col min="1544" max="1544" width="12.08984375" style="58" bestFit="1" customWidth="1"/>
    <col min="1545" max="1545" width="10.453125" style="58" bestFit="1" customWidth="1"/>
    <col min="1546" max="1546" width="7" style="58" bestFit="1" customWidth="1"/>
    <col min="1547" max="1547" width="5.90625" style="58" bestFit="1" customWidth="1"/>
    <col min="1548" max="1548" width="8.7265625" style="58" bestFit="1" customWidth="1"/>
    <col min="1549" max="1550" width="8.453125" style="58" bestFit="1" customWidth="1"/>
    <col min="1551" max="1551" width="8.6328125" style="58" customWidth="1"/>
    <col min="1552" max="1552" width="14.36328125" style="58" bestFit="1" customWidth="1"/>
    <col min="1553" max="1553" width="13.453125" style="58" customWidth="1"/>
    <col min="1554" max="1554" width="6" style="58" customWidth="1"/>
    <col min="1555" max="1555" width="17.26953125" style="58" customWidth="1"/>
    <col min="1556" max="1556" width="11" style="58" bestFit="1" customWidth="1"/>
    <col min="1557" max="1558" width="8.26953125" style="58" bestFit="1" customWidth="1"/>
    <col min="1559" max="1792" width="8.7265625" style="58"/>
    <col min="1793" max="1793" width="15.90625" style="58" customWidth="1"/>
    <col min="1794" max="1794" width="3.90625" style="58" bestFit="1" customWidth="1"/>
    <col min="1795" max="1795" width="38.26953125" style="58" customWidth="1"/>
    <col min="1796" max="1796" width="13.90625" style="58" bestFit="1" customWidth="1"/>
    <col min="1797" max="1797" width="16.26953125" style="58" customWidth="1"/>
    <col min="1798" max="1798" width="13.08984375" style="58" customWidth="1"/>
    <col min="1799" max="1799" width="7.36328125" style="58" customWidth="1"/>
    <col min="1800" max="1800" width="12.08984375" style="58" bestFit="1" customWidth="1"/>
    <col min="1801" max="1801" width="10.453125" style="58" bestFit="1" customWidth="1"/>
    <col min="1802" max="1802" width="7" style="58" bestFit="1" customWidth="1"/>
    <col min="1803" max="1803" width="5.90625" style="58" bestFit="1" customWidth="1"/>
    <col min="1804" max="1804" width="8.7265625" style="58" bestFit="1" customWidth="1"/>
    <col min="1805" max="1806" width="8.453125" style="58" bestFit="1" customWidth="1"/>
    <col min="1807" max="1807" width="8.6328125" style="58" customWidth="1"/>
    <col min="1808" max="1808" width="14.36328125" style="58" bestFit="1" customWidth="1"/>
    <col min="1809" max="1809" width="13.453125" style="58" customWidth="1"/>
    <col min="1810" max="1810" width="6" style="58" customWidth="1"/>
    <col min="1811" max="1811" width="17.26953125" style="58" customWidth="1"/>
    <col min="1812" max="1812" width="11" style="58" bestFit="1" customWidth="1"/>
    <col min="1813" max="1814" width="8.26953125" style="58" bestFit="1" customWidth="1"/>
    <col min="1815" max="2048" width="8.7265625" style="58"/>
    <col min="2049" max="2049" width="15.90625" style="58" customWidth="1"/>
    <col min="2050" max="2050" width="3.90625" style="58" bestFit="1" customWidth="1"/>
    <col min="2051" max="2051" width="38.26953125" style="58" customWidth="1"/>
    <col min="2052" max="2052" width="13.90625" style="58" bestFit="1" customWidth="1"/>
    <col min="2053" max="2053" width="16.26953125" style="58" customWidth="1"/>
    <col min="2054" max="2054" width="13.08984375" style="58" customWidth="1"/>
    <col min="2055" max="2055" width="7.36328125" style="58" customWidth="1"/>
    <col min="2056" max="2056" width="12.08984375" style="58" bestFit="1" customWidth="1"/>
    <col min="2057" max="2057" width="10.453125" style="58" bestFit="1" customWidth="1"/>
    <col min="2058" max="2058" width="7" style="58" bestFit="1" customWidth="1"/>
    <col min="2059" max="2059" width="5.90625" style="58" bestFit="1" customWidth="1"/>
    <col min="2060" max="2060" width="8.7265625" style="58" bestFit="1" customWidth="1"/>
    <col min="2061" max="2062" width="8.453125" style="58" bestFit="1" customWidth="1"/>
    <col min="2063" max="2063" width="8.6328125" style="58" customWidth="1"/>
    <col min="2064" max="2064" width="14.36328125" style="58" bestFit="1" customWidth="1"/>
    <col min="2065" max="2065" width="13.453125" style="58" customWidth="1"/>
    <col min="2066" max="2066" width="6" style="58" customWidth="1"/>
    <col min="2067" max="2067" width="17.26953125" style="58" customWidth="1"/>
    <col min="2068" max="2068" width="11" style="58" bestFit="1" customWidth="1"/>
    <col min="2069" max="2070" width="8.26953125" style="58" bestFit="1" customWidth="1"/>
    <col min="2071" max="2304" width="8.7265625" style="58"/>
    <col min="2305" max="2305" width="15.90625" style="58" customWidth="1"/>
    <col min="2306" max="2306" width="3.90625" style="58" bestFit="1" customWidth="1"/>
    <col min="2307" max="2307" width="38.26953125" style="58" customWidth="1"/>
    <col min="2308" max="2308" width="13.90625" style="58" bestFit="1" customWidth="1"/>
    <col min="2309" max="2309" width="16.26953125" style="58" customWidth="1"/>
    <col min="2310" max="2310" width="13.08984375" style="58" customWidth="1"/>
    <col min="2311" max="2311" width="7.36328125" style="58" customWidth="1"/>
    <col min="2312" max="2312" width="12.08984375" style="58" bestFit="1" customWidth="1"/>
    <col min="2313" max="2313" width="10.453125" style="58" bestFit="1" customWidth="1"/>
    <col min="2314" max="2314" width="7" style="58" bestFit="1" customWidth="1"/>
    <col min="2315" max="2315" width="5.90625" style="58" bestFit="1" customWidth="1"/>
    <col min="2316" max="2316" width="8.7265625" style="58" bestFit="1" customWidth="1"/>
    <col min="2317" max="2318" width="8.453125" style="58" bestFit="1" customWidth="1"/>
    <col min="2319" max="2319" width="8.6328125" style="58" customWidth="1"/>
    <col min="2320" max="2320" width="14.36328125" style="58" bestFit="1" customWidth="1"/>
    <col min="2321" max="2321" width="13.453125" style="58" customWidth="1"/>
    <col min="2322" max="2322" width="6" style="58" customWidth="1"/>
    <col min="2323" max="2323" width="17.26953125" style="58" customWidth="1"/>
    <col min="2324" max="2324" width="11" style="58" bestFit="1" customWidth="1"/>
    <col min="2325" max="2326" width="8.26953125" style="58" bestFit="1" customWidth="1"/>
    <col min="2327" max="2560" width="8.7265625" style="58"/>
    <col min="2561" max="2561" width="15.90625" style="58" customWidth="1"/>
    <col min="2562" max="2562" width="3.90625" style="58" bestFit="1" customWidth="1"/>
    <col min="2563" max="2563" width="38.26953125" style="58" customWidth="1"/>
    <col min="2564" max="2564" width="13.90625" style="58" bestFit="1" customWidth="1"/>
    <col min="2565" max="2565" width="16.26953125" style="58" customWidth="1"/>
    <col min="2566" max="2566" width="13.08984375" style="58" customWidth="1"/>
    <col min="2567" max="2567" width="7.36328125" style="58" customWidth="1"/>
    <col min="2568" max="2568" width="12.08984375" style="58" bestFit="1" customWidth="1"/>
    <col min="2569" max="2569" width="10.453125" style="58" bestFit="1" customWidth="1"/>
    <col min="2570" max="2570" width="7" style="58" bestFit="1" customWidth="1"/>
    <col min="2571" max="2571" width="5.90625" style="58" bestFit="1" customWidth="1"/>
    <col min="2572" max="2572" width="8.7265625" style="58" bestFit="1" customWidth="1"/>
    <col min="2573" max="2574" width="8.453125" style="58" bestFit="1" customWidth="1"/>
    <col min="2575" max="2575" width="8.6328125" style="58" customWidth="1"/>
    <col min="2576" max="2576" width="14.36328125" style="58" bestFit="1" customWidth="1"/>
    <col min="2577" max="2577" width="13.453125" style="58" customWidth="1"/>
    <col min="2578" max="2578" width="6" style="58" customWidth="1"/>
    <col min="2579" max="2579" width="17.26953125" style="58" customWidth="1"/>
    <col min="2580" max="2580" width="11" style="58" bestFit="1" customWidth="1"/>
    <col min="2581" max="2582" width="8.26953125" style="58" bestFit="1" customWidth="1"/>
    <col min="2583" max="2816" width="8.7265625" style="58"/>
    <col min="2817" max="2817" width="15.90625" style="58" customWidth="1"/>
    <col min="2818" max="2818" width="3.90625" style="58" bestFit="1" customWidth="1"/>
    <col min="2819" max="2819" width="38.26953125" style="58" customWidth="1"/>
    <col min="2820" max="2820" width="13.90625" style="58" bestFit="1" customWidth="1"/>
    <col min="2821" max="2821" width="16.26953125" style="58" customWidth="1"/>
    <col min="2822" max="2822" width="13.08984375" style="58" customWidth="1"/>
    <col min="2823" max="2823" width="7.36328125" style="58" customWidth="1"/>
    <col min="2824" max="2824" width="12.08984375" style="58" bestFit="1" customWidth="1"/>
    <col min="2825" max="2825" width="10.453125" style="58" bestFit="1" customWidth="1"/>
    <col min="2826" max="2826" width="7" style="58" bestFit="1" customWidth="1"/>
    <col min="2827" max="2827" width="5.90625" style="58" bestFit="1" customWidth="1"/>
    <col min="2828" max="2828" width="8.7265625" style="58" bestFit="1" customWidth="1"/>
    <col min="2829" max="2830" width="8.453125" style="58" bestFit="1" customWidth="1"/>
    <col min="2831" max="2831" width="8.6328125" style="58" customWidth="1"/>
    <col min="2832" max="2832" width="14.36328125" style="58" bestFit="1" customWidth="1"/>
    <col min="2833" max="2833" width="13.453125" style="58" customWidth="1"/>
    <col min="2834" max="2834" width="6" style="58" customWidth="1"/>
    <col min="2835" max="2835" width="17.26953125" style="58" customWidth="1"/>
    <col min="2836" max="2836" width="11" style="58" bestFit="1" customWidth="1"/>
    <col min="2837" max="2838" width="8.26953125" style="58" bestFit="1" customWidth="1"/>
    <col min="2839" max="3072" width="8.7265625" style="58"/>
    <col min="3073" max="3073" width="15.90625" style="58" customWidth="1"/>
    <col min="3074" max="3074" width="3.90625" style="58" bestFit="1" customWidth="1"/>
    <col min="3075" max="3075" width="38.26953125" style="58" customWidth="1"/>
    <col min="3076" max="3076" width="13.90625" style="58" bestFit="1" customWidth="1"/>
    <col min="3077" max="3077" width="16.26953125" style="58" customWidth="1"/>
    <col min="3078" max="3078" width="13.08984375" style="58" customWidth="1"/>
    <col min="3079" max="3079" width="7.36328125" style="58" customWidth="1"/>
    <col min="3080" max="3080" width="12.08984375" style="58" bestFit="1" customWidth="1"/>
    <col min="3081" max="3081" width="10.453125" style="58" bestFit="1" customWidth="1"/>
    <col min="3082" max="3082" width="7" style="58" bestFit="1" customWidth="1"/>
    <col min="3083" max="3083" width="5.90625" style="58" bestFit="1" customWidth="1"/>
    <col min="3084" max="3084" width="8.7265625" style="58" bestFit="1" customWidth="1"/>
    <col min="3085" max="3086" width="8.453125" style="58" bestFit="1" customWidth="1"/>
    <col min="3087" max="3087" width="8.6328125" style="58" customWidth="1"/>
    <col min="3088" max="3088" width="14.36328125" style="58" bestFit="1" customWidth="1"/>
    <col min="3089" max="3089" width="13.453125" style="58" customWidth="1"/>
    <col min="3090" max="3090" width="6" style="58" customWidth="1"/>
    <col min="3091" max="3091" width="17.26953125" style="58" customWidth="1"/>
    <col min="3092" max="3092" width="11" style="58" bestFit="1" customWidth="1"/>
    <col min="3093" max="3094" width="8.26953125" style="58" bestFit="1" customWidth="1"/>
    <col min="3095" max="3328" width="8.7265625" style="58"/>
    <col min="3329" max="3329" width="15.90625" style="58" customWidth="1"/>
    <col min="3330" max="3330" width="3.90625" style="58" bestFit="1" customWidth="1"/>
    <col min="3331" max="3331" width="38.26953125" style="58" customWidth="1"/>
    <col min="3332" max="3332" width="13.90625" style="58" bestFit="1" customWidth="1"/>
    <col min="3333" max="3333" width="16.26953125" style="58" customWidth="1"/>
    <col min="3334" max="3334" width="13.08984375" style="58" customWidth="1"/>
    <col min="3335" max="3335" width="7.36328125" style="58" customWidth="1"/>
    <col min="3336" max="3336" width="12.08984375" style="58" bestFit="1" customWidth="1"/>
    <col min="3337" max="3337" width="10.453125" style="58" bestFit="1" customWidth="1"/>
    <col min="3338" max="3338" width="7" style="58" bestFit="1" customWidth="1"/>
    <col min="3339" max="3339" width="5.90625" style="58" bestFit="1" customWidth="1"/>
    <col min="3340" max="3340" width="8.7265625" style="58" bestFit="1" customWidth="1"/>
    <col min="3341" max="3342" width="8.453125" style="58" bestFit="1" customWidth="1"/>
    <col min="3343" max="3343" width="8.6328125" style="58" customWidth="1"/>
    <col min="3344" max="3344" width="14.36328125" style="58" bestFit="1" customWidth="1"/>
    <col min="3345" max="3345" width="13.453125" style="58" customWidth="1"/>
    <col min="3346" max="3346" width="6" style="58" customWidth="1"/>
    <col min="3347" max="3347" width="17.26953125" style="58" customWidth="1"/>
    <col min="3348" max="3348" width="11" style="58" bestFit="1" customWidth="1"/>
    <col min="3349" max="3350" width="8.26953125" style="58" bestFit="1" customWidth="1"/>
    <col min="3351" max="3584" width="8.7265625" style="58"/>
    <col min="3585" max="3585" width="15.90625" style="58" customWidth="1"/>
    <col min="3586" max="3586" width="3.90625" style="58" bestFit="1" customWidth="1"/>
    <col min="3587" max="3587" width="38.26953125" style="58" customWidth="1"/>
    <col min="3588" max="3588" width="13.90625" style="58" bestFit="1" customWidth="1"/>
    <col min="3589" max="3589" width="16.26953125" style="58" customWidth="1"/>
    <col min="3590" max="3590" width="13.08984375" style="58" customWidth="1"/>
    <col min="3591" max="3591" width="7.36328125" style="58" customWidth="1"/>
    <col min="3592" max="3592" width="12.08984375" style="58" bestFit="1" customWidth="1"/>
    <col min="3593" max="3593" width="10.453125" style="58" bestFit="1" customWidth="1"/>
    <col min="3594" max="3594" width="7" style="58" bestFit="1" customWidth="1"/>
    <col min="3595" max="3595" width="5.90625" style="58" bestFit="1" customWidth="1"/>
    <col min="3596" max="3596" width="8.7265625" style="58" bestFit="1" customWidth="1"/>
    <col min="3597" max="3598" width="8.453125" style="58" bestFit="1" customWidth="1"/>
    <col min="3599" max="3599" width="8.6328125" style="58" customWidth="1"/>
    <col min="3600" max="3600" width="14.36328125" style="58" bestFit="1" customWidth="1"/>
    <col min="3601" max="3601" width="13.453125" style="58" customWidth="1"/>
    <col min="3602" max="3602" width="6" style="58" customWidth="1"/>
    <col min="3603" max="3603" width="17.26953125" style="58" customWidth="1"/>
    <col min="3604" max="3604" width="11" style="58" bestFit="1" customWidth="1"/>
    <col min="3605" max="3606" width="8.26953125" style="58" bestFit="1" customWidth="1"/>
    <col min="3607" max="3840" width="8.7265625" style="58"/>
    <col min="3841" max="3841" width="15.90625" style="58" customWidth="1"/>
    <col min="3842" max="3842" width="3.90625" style="58" bestFit="1" customWidth="1"/>
    <col min="3843" max="3843" width="38.26953125" style="58" customWidth="1"/>
    <col min="3844" max="3844" width="13.90625" style="58" bestFit="1" customWidth="1"/>
    <col min="3845" max="3845" width="16.26953125" style="58" customWidth="1"/>
    <col min="3846" max="3846" width="13.08984375" style="58" customWidth="1"/>
    <col min="3847" max="3847" width="7.36328125" style="58" customWidth="1"/>
    <col min="3848" max="3848" width="12.08984375" style="58" bestFit="1" customWidth="1"/>
    <col min="3849" max="3849" width="10.453125" style="58" bestFit="1" customWidth="1"/>
    <col min="3850" max="3850" width="7" style="58" bestFit="1" customWidth="1"/>
    <col min="3851" max="3851" width="5.90625" style="58" bestFit="1" customWidth="1"/>
    <col min="3852" max="3852" width="8.7265625" style="58" bestFit="1" customWidth="1"/>
    <col min="3853" max="3854" width="8.453125" style="58" bestFit="1" customWidth="1"/>
    <col min="3855" max="3855" width="8.6328125" style="58" customWidth="1"/>
    <col min="3856" max="3856" width="14.36328125" style="58" bestFit="1" customWidth="1"/>
    <col min="3857" max="3857" width="13.453125" style="58" customWidth="1"/>
    <col min="3858" max="3858" width="6" style="58" customWidth="1"/>
    <col min="3859" max="3859" width="17.26953125" style="58" customWidth="1"/>
    <col min="3860" max="3860" width="11" style="58" bestFit="1" customWidth="1"/>
    <col min="3861" max="3862" width="8.26953125" style="58" bestFit="1" customWidth="1"/>
    <col min="3863" max="4096" width="8.7265625" style="58"/>
    <col min="4097" max="4097" width="15.90625" style="58" customWidth="1"/>
    <col min="4098" max="4098" width="3.90625" style="58" bestFit="1" customWidth="1"/>
    <col min="4099" max="4099" width="38.26953125" style="58" customWidth="1"/>
    <col min="4100" max="4100" width="13.90625" style="58" bestFit="1" customWidth="1"/>
    <col min="4101" max="4101" width="16.26953125" style="58" customWidth="1"/>
    <col min="4102" max="4102" width="13.08984375" style="58" customWidth="1"/>
    <col min="4103" max="4103" width="7.36328125" style="58" customWidth="1"/>
    <col min="4104" max="4104" width="12.08984375" style="58" bestFit="1" customWidth="1"/>
    <col min="4105" max="4105" width="10.453125" style="58" bestFit="1" customWidth="1"/>
    <col min="4106" max="4106" width="7" style="58" bestFit="1" customWidth="1"/>
    <col min="4107" max="4107" width="5.90625" style="58" bestFit="1" customWidth="1"/>
    <col min="4108" max="4108" width="8.7265625" style="58" bestFit="1" customWidth="1"/>
    <col min="4109" max="4110" width="8.453125" style="58" bestFit="1" customWidth="1"/>
    <col min="4111" max="4111" width="8.6328125" style="58" customWidth="1"/>
    <col min="4112" max="4112" width="14.36328125" style="58" bestFit="1" customWidth="1"/>
    <col min="4113" max="4113" width="13.453125" style="58" customWidth="1"/>
    <col min="4114" max="4114" width="6" style="58" customWidth="1"/>
    <col min="4115" max="4115" width="17.26953125" style="58" customWidth="1"/>
    <col min="4116" max="4116" width="11" style="58" bestFit="1" customWidth="1"/>
    <col min="4117" max="4118" width="8.26953125" style="58" bestFit="1" customWidth="1"/>
    <col min="4119" max="4352" width="8.7265625" style="58"/>
    <col min="4353" max="4353" width="15.90625" style="58" customWidth="1"/>
    <col min="4354" max="4354" width="3.90625" style="58" bestFit="1" customWidth="1"/>
    <col min="4355" max="4355" width="38.26953125" style="58" customWidth="1"/>
    <col min="4356" max="4356" width="13.90625" style="58" bestFit="1" customWidth="1"/>
    <col min="4357" max="4357" width="16.26953125" style="58" customWidth="1"/>
    <col min="4358" max="4358" width="13.08984375" style="58" customWidth="1"/>
    <col min="4359" max="4359" width="7.36328125" style="58" customWidth="1"/>
    <col min="4360" max="4360" width="12.08984375" style="58" bestFit="1" customWidth="1"/>
    <col min="4361" max="4361" width="10.453125" style="58" bestFit="1" customWidth="1"/>
    <col min="4362" max="4362" width="7" style="58" bestFit="1" customWidth="1"/>
    <col min="4363" max="4363" width="5.90625" style="58" bestFit="1" customWidth="1"/>
    <col min="4364" max="4364" width="8.7265625" style="58" bestFit="1" customWidth="1"/>
    <col min="4365" max="4366" width="8.453125" style="58" bestFit="1" customWidth="1"/>
    <col min="4367" max="4367" width="8.6328125" style="58" customWidth="1"/>
    <col min="4368" max="4368" width="14.36328125" style="58" bestFit="1" customWidth="1"/>
    <col min="4369" max="4369" width="13.453125" style="58" customWidth="1"/>
    <col min="4370" max="4370" width="6" style="58" customWidth="1"/>
    <col min="4371" max="4371" width="17.26953125" style="58" customWidth="1"/>
    <col min="4372" max="4372" width="11" style="58" bestFit="1" customWidth="1"/>
    <col min="4373" max="4374" width="8.26953125" style="58" bestFit="1" customWidth="1"/>
    <col min="4375" max="4608" width="8.7265625" style="58"/>
    <col min="4609" max="4609" width="15.90625" style="58" customWidth="1"/>
    <col min="4610" max="4610" width="3.90625" style="58" bestFit="1" customWidth="1"/>
    <col min="4611" max="4611" width="38.26953125" style="58" customWidth="1"/>
    <col min="4612" max="4612" width="13.90625" style="58" bestFit="1" customWidth="1"/>
    <col min="4613" max="4613" width="16.26953125" style="58" customWidth="1"/>
    <col min="4614" max="4614" width="13.08984375" style="58" customWidth="1"/>
    <col min="4615" max="4615" width="7.36328125" style="58" customWidth="1"/>
    <col min="4616" max="4616" width="12.08984375" style="58" bestFit="1" customWidth="1"/>
    <col min="4617" max="4617" width="10.453125" style="58" bestFit="1" customWidth="1"/>
    <col min="4618" max="4618" width="7" style="58" bestFit="1" customWidth="1"/>
    <col min="4619" max="4619" width="5.90625" style="58" bestFit="1" customWidth="1"/>
    <col min="4620" max="4620" width="8.7265625" style="58" bestFit="1" customWidth="1"/>
    <col min="4621" max="4622" width="8.453125" style="58" bestFit="1" customWidth="1"/>
    <col min="4623" max="4623" width="8.6328125" style="58" customWidth="1"/>
    <col min="4624" max="4624" width="14.36328125" style="58" bestFit="1" customWidth="1"/>
    <col min="4625" max="4625" width="13.453125" style="58" customWidth="1"/>
    <col min="4626" max="4626" width="6" style="58" customWidth="1"/>
    <col min="4627" max="4627" width="17.26953125" style="58" customWidth="1"/>
    <col min="4628" max="4628" width="11" style="58" bestFit="1" customWidth="1"/>
    <col min="4629" max="4630" width="8.26953125" style="58" bestFit="1" customWidth="1"/>
    <col min="4631" max="4864" width="8.7265625" style="58"/>
    <col min="4865" max="4865" width="15.90625" style="58" customWidth="1"/>
    <col min="4866" max="4866" width="3.90625" style="58" bestFit="1" customWidth="1"/>
    <col min="4867" max="4867" width="38.26953125" style="58" customWidth="1"/>
    <col min="4868" max="4868" width="13.90625" style="58" bestFit="1" customWidth="1"/>
    <col min="4869" max="4869" width="16.26953125" style="58" customWidth="1"/>
    <col min="4870" max="4870" width="13.08984375" style="58" customWidth="1"/>
    <col min="4871" max="4871" width="7.36328125" style="58" customWidth="1"/>
    <col min="4872" max="4872" width="12.08984375" style="58" bestFit="1" customWidth="1"/>
    <col min="4873" max="4873" width="10.453125" style="58" bestFit="1" customWidth="1"/>
    <col min="4874" max="4874" width="7" style="58" bestFit="1" customWidth="1"/>
    <col min="4875" max="4875" width="5.90625" style="58" bestFit="1" customWidth="1"/>
    <col min="4876" max="4876" width="8.7265625" style="58" bestFit="1" customWidth="1"/>
    <col min="4877" max="4878" width="8.453125" style="58" bestFit="1" customWidth="1"/>
    <col min="4879" max="4879" width="8.6328125" style="58" customWidth="1"/>
    <col min="4880" max="4880" width="14.36328125" style="58" bestFit="1" customWidth="1"/>
    <col min="4881" max="4881" width="13.453125" style="58" customWidth="1"/>
    <col min="4882" max="4882" width="6" style="58" customWidth="1"/>
    <col min="4883" max="4883" width="17.26953125" style="58" customWidth="1"/>
    <col min="4884" max="4884" width="11" style="58" bestFit="1" customWidth="1"/>
    <col min="4885" max="4886" width="8.26953125" style="58" bestFit="1" customWidth="1"/>
    <col min="4887" max="5120" width="8.7265625" style="58"/>
    <col min="5121" max="5121" width="15.90625" style="58" customWidth="1"/>
    <col min="5122" max="5122" width="3.90625" style="58" bestFit="1" customWidth="1"/>
    <col min="5123" max="5123" width="38.26953125" style="58" customWidth="1"/>
    <col min="5124" max="5124" width="13.90625" style="58" bestFit="1" customWidth="1"/>
    <col min="5125" max="5125" width="16.26953125" style="58" customWidth="1"/>
    <col min="5126" max="5126" width="13.08984375" style="58" customWidth="1"/>
    <col min="5127" max="5127" width="7.36328125" style="58" customWidth="1"/>
    <col min="5128" max="5128" width="12.08984375" style="58" bestFit="1" customWidth="1"/>
    <col min="5129" max="5129" width="10.453125" style="58" bestFit="1" customWidth="1"/>
    <col min="5130" max="5130" width="7" style="58" bestFit="1" customWidth="1"/>
    <col min="5131" max="5131" width="5.90625" style="58" bestFit="1" customWidth="1"/>
    <col min="5132" max="5132" width="8.7265625" style="58" bestFit="1" customWidth="1"/>
    <col min="5133" max="5134" width="8.453125" style="58" bestFit="1" customWidth="1"/>
    <col min="5135" max="5135" width="8.6328125" style="58" customWidth="1"/>
    <col min="5136" max="5136" width="14.36328125" style="58" bestFit="1" customWidth="1"/>
    <col min="5137" max="5137" width="13.453125" style="58" customWidth="1"/>
    <col min="5138" max="5138" width="6" style="58" customWidth="1"/>
    <col min="5139" max="5139" width="17.26953125" style="58" customWidth="1"/>
    <col min="5140" max="5140" width="11" style="58" bestFit="1" customWidth="1"/>
    <col min="5141" max="5142" width="8.26953125" style="58" bestFit="1" customWidth="1"/>
    <col min="5143" max="5376" width="8.7265625" style="58"/>
    <col min="5377" max="5377" width="15.90625" style="58" customWidth="1"/>
    <col min="5378" max="5378" width="3.90625" style="58" bestFit="1" customWidth="1"/>
    <col min="5379" max="5379" width="38.26953125" style="58" customWidth="1"/>
    <col min="5380" max="5380" width="13.90625" style="58" bestFit="1" customWidth="1"/>
    <col min="5381" max="5381" width="16.26953125" style="58" customWidth="1"/>
    <col min="5382" max="5382" width="13.08984375" style="58" customWidth="1"/>
    <col min="5383" max="5383" width="7.36328125" style="58" customWidth="1"/>
    <col min="5384" max="5384" width="12.08984375" style="58" bestFit="1" customWidth="1"/>
    <col min="5385" max="5385" width="10.453125" style="58" bestFit="1" customWidth="1"/>
    <col min="5386" max="5386" width="7" style="58" bestFit="1" customWidth="1"/>
    <col min="5387" max="5387" width="5.90625" style="58" bestFit="1" customWidth="1"/>
    <col min="5388" max="5388" width="8.7265625" style="58" bestFit="1" customWidth="1"/>
    <col min="5389" max="5390" width="8.453125" style="58" bestFit="1" customWidth="1"/>
    <col min="5391" max="5391" width="8.6328125" style="58" customWidth="1"/>
    <col min="5392" max="5392" width="14.36328125" style="58" bestFit="1" customWidth="1"/>
    <col min="5393" max="5393" width="13.453125" style="58" customWidth="1"/>
    <col min="5394" max="5394" width="6" style="58" customWidth="1"/>
    <col min="5395" max="5395" width="17.26953125" style="58" customWidth="1"/>
    <col min="5396" max="5396" width="11" style="58" bestFit="1" customWidth="1"/>
    <col min="5397" max="5398" width="8.26953125" style="58" bestFit="1" customWidth="1"/>
    <col min="5399" max="5632" width="8.7265625" style="58"/>
    <col min="5633" max="5633" width="15.90625" style="58" customWidth="1"/>
    <col min="5634" max="5634" width="3.90625" style="58" bestFit="1" customWidth="1"/>
    <col min="5635" max="5635" width="38.26953125" style="58" customWidth="1"/>
    <col min="5636" max="5636" width="13.90625" style="58" bestFit="1" customWidth="1"/>
    <col min="5637" max="5637" width="16.26953125" style="58" customWidth="1"/>
    <col min="5638" max="5638" width="13.08984375" style="58" customWidth="1"/>
    <col min="5639" max="5639" width="7.36328125" style="58" customWidth="1"/>
    <col min="5640" max="5640" width="12.08984375" style="58" bestFit="1" customWidth="1"/>
    <col min="5641" max="5641" width="10.453125" style="58" bestFit="1" customWidth="1"/>
    <col min="5642" max="5642" width="7" style="58" bestFit="1" customWidth="1"/>
    <col min="5643" max="5643" width="5.90625" style="58" bestFit="1" customWidth="1"/>
    <col min="5644" max="5644" width="8.7265625" style="58" bestFit="1" customWidth="1"/>
    <col min="5645" max="5646" width="8.453125" style="58" bestFit="1" customWidth="1"/>
    <col min="5647" max="5647" width="8.6328125" style="58" customWidth="1"/>
    <col min="5648" max="5648" width="14.36328125" style="58" bestFit="1" customWidth="1"/>
    <col min="5649" max="5649" width="13.453125" style="58" customWidth="1"/>
    <col min="5650" max="5650" width="6" style="58" customWidth="1"/>
    <col min="5651" max="5651" width="17.26953125" style="58" customWidth="1"/>
    <col min="5652" max="5652" width="11" style="58" bestFit="1" customWidth="1"/>
    <col min="5653" max="5654" width="8.26953125" style="58" bestFit="1" customWidth="1"/>
    <col min="5655" max="5888" width="8.7265625" style="58"/>
    <col min="5889" max="5889" width="15.90625" style="58" customWidth="1"/>
    <col min="5890" max="5890" width="3.90625" style="58" bestFit="1" customWidth="1"/>
    <col min="5891" max="5891" width="38.26953125" style="58" customWidth="1"/>
    <col min="5892" max="5892" width="13.90625" style="58" bestFit="1" customWidth="1"/>
    <col min="5893" max="5893" width="16.26953125" style="58" customWidth="1"/>
    <col min="5894" max="5894" width="13.08984375" style="58" customWidth="1"/>
    <col min="5895" max="5895" width="7.36328125" style="58" customWidth="1"/>
    <col min="5896" max="5896" width="12.08984375" style="58" bestFit="1" customWidth="1"/>
    <col min="5897" max="5897" width="10.453125" style="58" bestFit="1" customWidth="1"/>
    <col min="5898" max="5898" width="7" style="58" bestFit="1" customWidth="1"/>
    <col min="5899" max="5899" width="5.90625" style="58" bestFit="1" customWidth="1"/>
    <col min="5900" max="5900" width="8.7265625" style="58" bestFit="1" customWidth="1"/>
    <col min="5901" max="5902" width="8.453125" style="58" bestFit="1" customWidth="1"/>
    <col min="5903" max="5903" width="8.6328125" style="58" customWidth="1"/>
    <col min="5904" max="5904" width="14.36328125" style="58" bestFit="1" customWidth="1"/>
    <col min="5905" max="5905" width="13.453125" style="58" customWidth="1"/>
    <col min="5906" max="5906" width="6" style="58" customWidth="1"/>
    <col min="5907" max="5907" width="17.26953125" style="58" customWidth="1"/>
    <col min="5908" max="5908" width="11" style="58" bestFit="1" customWidth="1"/>
    <col min="5909" max="5910" width="8.26953125" style="58" bestFit="1" customWidth="1"/>
    <col min="5911" max="6144" width="8.7265625" style="58"/>
    <col min="6145" max="6145" width="15.90625" style="58" customWidth="1"/>
    <col min="6146" max="6146" width="3.90625" style="58" bestFit="1" customWidth="1"/>
    <col min="6147" max="6147" width="38.26953125" style="58" customWidth="1"/>
    <col min="6148" max="6148" width="13.90625" style="58" bestFit="1" customWidth="1"/>
    <col min="6149" max="6149" width="16.26953125" style="58" customWidth="1"/>
    <col min="6150" max="6150" width="13.08984375" style="58" customWidth="1"/>
    <col min="6151" max="6151" width="7.36328125" style="58" customWidth="1"/>
    <col min="6152" max="6152" width="12.08984375" style="58" bestFit="1" customWidth="1"/>
    <col min="6153" max="6153" width="10.453125" style="58" bestFit="1" customWidth="1"/>
    <col min="6154" max="6154" width="7" style="58" bestFit="1" customWidth="1"/>
    <col min="6155" max="6155" width="5.90625" style="58" bestFit="1" customWidth="1"/>
    <col min="6156" max="6156" width="8.7265625" style="58" bestFit="1" customWidth="1"/>
    <col min="6157" max="6158" width="8.453125" style="58" bestFit="1" customWidth="1"/>
    <col min="6159" max="6159" width="8.6328125" style="58" customWidth="1"/>
    <col min="6160" max="6160" width="14.36328125" style="58" bestFit="1" customWidth="1"/>
    <col min="6161" max="6161" width="13.453125" style="58" customWidth="1"/>
    <col min="6162" max="6162" width="6" style="58" customWidth="1"/>
    <col min="6163" max="6163" width="17.26953125" style="58" customWidth="1"/>
    <col min="6164" max="6164" width="11" style="58" bestFit="1" customWidth="1"/>
    <col min="6165" max="6166" width="8.26953125" style="58" bestFit="1" customWidth="1"/>
    <col min="6167" max="6400" width="8.7265625" style="58"/>
    <col min="6401" max="6401" width="15.90625" style="58" customWidth="1"/>
    <col min="6402" max="6402" width="3.90625" style="58" bestFit="1" customWidth="1"/>
    <col min="6403" max="6403" width="38.26953125" style="58" customWidth="1"/>
    <col min="6404" max="6404" width="13.90625" style="58" bestFit="1" customWidth="1"/>
    <col min="6405" max="6405" width="16.26953125" style="58" customWidth="1"/>
    <col min="6406" max="6406" width="13.08984375" style="58" customWidth="1"/>
    <col min="6407" max="6407" width="7.36328125" style="58" customWidth="1"/>
    <col min="6408" max="6408" width="12.08984375" style="58" bestFit="1" customWidth="1"/>
    <col min="6409" max="6409" width="10.453125" style="58" bestFit="1" customWidth="1"/>
    <col min="6410" max="6410" width="7" style="58" bestFit="1" customWidth="1"/>
    <col min="6411" max="6411" width="5.90625" style="58" bestFit="1" customWidth="1"/>
    <col min="6412" max="6412" width="8.7265625" style="58" bestFit="1" customWidth="1"/>
    <col min="6413" max="6414" width="8.453125" style="58" bestFit="1" customWidth="1"/>
    <col min="6415" max="6415" width="8.6328125" style="58" customWidth="1"/>
    <col min="6416" max="6416" width="14.36328125" style="58" bestFit="1" customWidth="1"/>
    <col min="6417" max="6417" width="13.453125" style="58" customWidth="1"/>
    <col min="6418" max="6418" width="6" style="58" customWidth="1"/>
    <col min="6419" max="6419" width="17.26953125" style="58" customWidth="1"/>
    <col min="6420" max="6420" width="11" style="58" bestFit="1" customWidth="1"/>
    <col min="6421" max="6422" width="8.26953125" style="58" bestFit="1" customWidth="1"/>
    <col min="6423" max="6656" width="8.7265625" style="58"/>
    <col min="6657" max="6657" width="15.90625" style="58" customWidth="1"/>
    <col min="6658" max="6658" width="3.90625" style="58" bestFit="1" customWidth="1"/>
    <col min="6659" max="6659" width="38.26953125" style="58" customWidth="1"/>
    <col min="6660" max="6660" width="13.90625" style="58" bestFit="1" customWidth="1"/>
    <col min="6661" max="6661" width="16.26953125" style="58" customWidth="1"/>
    <col min="6662" max="6662" width="13.08984375" style="58" customWidth="1"/>
    <col min="6663" max="6663" width="7.36328125" style="58" customWidth="1"/>
    <col min="6664" max="6664" width="12.08984375" style="58" bestFit="1" customWidth="1"/>
    <col min="6665" max="6665" width="10.453125" style="58" bestFit="1" customWidth="1"/>
    <col min="6666" max="6666" width="7" style="58" bestFit="1" customWidth="1"/>
    <col min="6667" max="6667" width="5.90625" style="58" bestFit="1" customWidth="1"/>
    <col min="6668" max="6668" width="8.7265625" style="58" bestFit="1" customWidth="1"/>
    <col min="6669" max="6670" width="8.453125" style="58" bestFit="1" customWidth="1"/>
    <col min="6671" max="6671" width="8.6328125" style="58" customWidth="1"/>
    <col min="6672" max="6672" width="14.36328125" style="58" bestFit="1" customWidth="1"/>
    <col min="6673" max="6673" width="13.453125" style="58" customWidth="1"/>
    <col min="6674" max="6674" width="6" style="58" customWidth="1"/>
    <col min="6675" max="6675" width="17.26953125" style="58" customWidth="1"/>
    <col min="6676" max="6676" width="11" style="58" bestFit="1" customWidth="1"/>
    <col min="6677" max="6678" width="8.26953125" style="58" bestFit="1" customWidth="1"/>
    <col min="6679" max="6912" width="8.7265625" style="58"/>
    <col min="6913" max="6913" width="15.90625" style="58" customWidth="1"/>
    <col min="6914" max="6914" width="3.90625" style="58" bestFit="1" customWidth="1"/>
    <col min="6915" max="6915" width="38.26953125" style="58" customWidth="1"/>
    <col min="6916" max="6916" width="13.90625" style="58" bestFit="1" customWidth="1"/>
    <col min="6917" max="6917" width="16.26953125" style="58" customWidth="1"/>
    <col min="6918" max="6918" width="13.08984375" style="58" customWidth="1"/>
    <col min="6919" max="6919" width="7.36328125" style="58" customWidth="1"/>
    <col min="6920" max="6920" width="12.08984375" style="58" bestFit="1" customWidth="1"/>
    <col min="6921" max="6921" width="10.453125" style="58" bestFit="1" customWidth="1"/>
    <col min="6922" max="6922" width="7" style="58" bestFit="1" customWidth="1"/>
    <col min="6923" max="6923" width="5.90625" style="58" bestFit="1" customWidth="1"/>
    <col min="6924" max="6924" width="8.7265625" style="58" bestFit="1" customWidth="1"/>
    <col min="6925" max="6926" width="8.453125" style="58" bestFit="1" customWidth="1"/>
    <col min="6927" max="6927" width="8.6328125" style="58" customWidth="1"/>
    <col min="6928" max="6928" width="14.36328125" style="58" bestFit="1" customWidth="1"/>
    <col min="6929" max="6929" width="13.453125" style="58" customWidth="1"/>
    <col min="6930" max="6930" width="6" style="58" customWidth="1"/>
    <col min="6931" max="6931" width="17.26953125" style="58" customWidth="1"/>
    <col min="6932" max="6932" width="11" style="58" bestFit="1" customWidth="1"/>
    <col min="6933" max="6934" width="8.26953125" style="58" bestFit="1" customWidth="1"/>
    <col min="6935" max="7168" width="8.7265625" style="58"/>
    <col min="7169" max="7169" width="15.90625" style="58" customWidth="1"/>
    <col min="7170" max="7170" width="3.90625" style="58" bestFit="1" customWidth="1"/>
    <col min="7171" max="7171" width="38.26953125" style="58" customWidth="1"/>
    <col min="7172" max="7172" width="13.90625" style="58" bestFit="1" customWidth="1"/>
    <col min="7173" max="7173" width="16.26953125" style="58" customWidth="1"/>
    <col min="7174" max="7174" width="13.08984375" style="58" customWidth="1"/>
    <col min="7175" max="7175" width="7.36328125" style="58" customWidth="1"/>
    <col min="7176" max="7176" width="12.08984375" style="58" bestFit="1" customWidth="1"/>
    <col min="7177" max="7177" width="10.453125" style="58" bestFit="1" customWidth="1"/>
    <col min="7178" max="7178" width="7" style="58" bestFit="1" customWidth="1"/>
    <col min="7179" max="7179" width="5.90625" style="58" bestFit="1" customWidth="1"/>
    <col min="7180" max="7180" width="8.7265625" style="58" bestFit="1" customWidth="1"/>
    <col min="7181" max="7182" width="8.453125" style="58" bestFit="1" customWidth="1"/>
    <col min="7183" max="7183" width="8.6328125" style="58" customWidth="1"/>
    <col min="7184" max="7184" width="14.36328125" style="58" bestFit="1" customWidth="1"/>
    <col min="7185" max="7185" width="13.453125" style="58" customWidth="1"/>
    <col min="7186" max="7186" width="6" style="58" customWidth="1"/>
    <col min="7187" max="7187" width="17.26953125" style="58" customWidth="1"/>
    <col min="7188" max="7188" width="11" style="58" bestFit="1" customWidth="1"/>
    <col min="7189" max="7190" width="8.26953125" style="58" bestFit="1" customWidth="1"/>
    <col min="7191" max="7424" width="8.7265625" style="58"/>
    <col min="7425" max="7425" width="15.90625" style="58" customWidth="1"/>
    <col min="7426" max="7426" width="3.90625" style="58" bestFit="1" customWidth="1"/>
    <col min="7427" max="7427" width="38.26953125" style="58" customWidth="1"/>
    <col min="7428" max="7428" width="13.90625" style="58" bestFit="1" customWidth="1"/>
    <col min="7429" max="7429" width="16.26953125" style="58" customWidth="1"/>
    <col min="7430" max="7430" width="13.08984375" style="58" customWidth="1"/>
    <col min="7431" max="7431" width="7.36328125" style="58" customWidth="1"/>
    <col min="7432" max="7432" width="12.08984375" style="58" bestFit="1" customWidth="1"/>
    <col min="7433" max="7433" width="10.453125" style="58" bestFit="1" customWidth="1"/>
    <col min="7434" max="7434" width="7" style="58" bestFit="1" customWidth="1"/>
    <col min="7435" max="7435" width="5.90625" style="58" bestFit="1" customWidth="1"/>
    <col min="7436" max="7436" width="8.7265625" style="58" bestFit="1" customWidth="1"/>
    <col min="7437" max="7438" width="8.453125" style="58" bestFit="1" customWidth="1"/>
    <col min="7439" max="7439" width="8.6328125" style="58" customWidth="1"/>
    <col min="7440" max="7440" width="14.36328125" style="58" bestFit="1" customWidth="1"/>
    <col min="7441" max="7441" width="13.453125" style="58" customWidth="1"/>
    <col min="7442" max="7442" width="6" style="58" customWidth="1"/>
    <col min="7443" max="7443" width="17.26953125" style="58" customWidth="1"/>
    <col min="7444" max="7444" width="11" style="58" bestFit="1" customWidth="1"/>
    <col min="7445" max="7446" width="8.26953125" style="58" bestFit="1" customWidth="1"/>
    <col min="7447" max="7680" width="8.7265625" style="58"/>
    <col min="7681" max="7681" width="15.90625" style="58" customWidth="1"/>
    <col min="7682" max="7682" width="3.90625" style="58" bestFit="1" customWidth="1"/>
    <col min="7683" max="7683" width="38.26953125" style="58" customWidth="1"/>
    <col min="7684" max="7684" width="13.90625" style="58" bestFit="1" customWidth="1"/>
    <col min="7685" max="7685" width="16.26953125" style="58" customWidth="1"/>
    <col min="7686" max="7686" width="13.08984375" style="58" customWidth="1"/>
    <col min="7687" max="7687" width="7.36328125" style="58" customWidth="1"/>
    <col min="7688" max="7688" width="12.08984375" style="58" bestFit="1" customWidth="1"/>
    <col min="7689" max="7689" width="10.453125" style="58" bestFit="1" customWidth="1"/>
    <col min="7690" max="7690" width="7" style="58" bestFit="1" customWidth="1"/>
    <col min="7691" max="7691" width="5.90625" style="58" bestFit="1" customWidth="1"/>
    <col min="7692" max="7692" width="8.7265625" style="58" bestFit="1" customWidth="1"/>
    <col min="7693" max="7694" width="8.453125" style="58" bestFit="1" customWidth="1"/>
    <col min="7695" max="7695" width="8.6328125" style="58" customWidth="1"/>
    <col min="7696" max="7696" width="14.36328125" style="58" bestFit="1" customWidth="1"/>
    <col min="7697" max="7697" width="13.453125" style="58" customWidth="1"/>
    <col min="7698" max="7698" width="6" style="58" customWidth="1"/>
    <col min="7699" max="7699" width="17.26953125" style="58" customWidth="1"/>
    <col min="7700" max="7700" width="11" style="58" bestFit="1" customWidth="1"/>
    <col min="7701" max="7702" width="8.26953125" style="58" bestFit="1" customWidth="1"/>
    <col min="7703" max="7936" width="8.7265625" style="58"/>
    <col min="7937" max="7937" width="15.90625" style="58" customWidth="1"/>
    <col min="7938" max="7938" width="3.90625" style="58" bestFit="1" customWidth="1"/>
    <col min="7939" max="7939" width="38.26953125" style="58" customWidth="1"/>
    <col min="7940" max="7940" width="13.90625" style="58" bestFit="1" customWidth="1"/>
    <col min="7941" max="7941" width="16.26953125" style="58" customWidth="1"/>
    <col min="7942" max="7942" width="13.08984375" style="58" customWidth="1"/>
    <col min="7943" max="7943" width="7.36328125" style="58" customWidth="1"/>
    <col min="7944" max="7944" width="12.08984375" style="58" bestFit="1" customWidth="1"/>
    <col min="7945" max="7945" width="10.453125" style="58" bestFit="1" customWidth="1"/>
    <col min="7946" max="7946" width="7" style="58" bestFit="1" customWidth="1"/>
    <col min="7947" max="7947" width="5.90625" style="58" bestFit="1" customWidth="1"/>
    <col min="7948" max="7948" width="8.7265625" style="58" bestFit="1" customWidth="1"/>
    <col min="7949" max="7950" width="8.453125" style="58" bestFit="1" customWidth="1"/>
    <col min="7951" max="7951" width="8.6328125" style="58" customWidth="1"/>
    <col min="7952" max="7952" width="14.36328125" style="58" bestFit="1" customWidth="1"/>
    <col min="7953" max="7953" width="13.453125" style="58" customWidth="1"/>
    <col min="7954" max="7954" width="6" style="58" customWidth="1"/>
    <col min="7955" max="7955" width="17.26953125" style="58" customWidth="1"/>
    <col min="7956" max="7956" width="11" style="58" bestFit="1" customWidth="1"/>
    <col min="7957" max="7958" width="8.26953125" style="58" bestFit="1" customWidth="1"/>
    <col min="7959" max="8192" width="8.7265625" style="58"/>
    <col min="8193" max="8193" width="15.90625" style="58" customWidth="1"/>
    <col min="8194" max="8194" width="3.90625" style="58" bestFit="1" customWidth="1"/>
    <col min="8195" max="8195" width="38.26953125" style="58" customWidth="1"/>
    <col min="8196" max="8196" width="13.90625" style="58" bestFit="1" customWidth="1"/>
    <col min="8197" max="8197" width="16.26953125" style="58" customWidth="1"/>
    <col min="8198" max="8198" width="13.08984375" style="58" customWidth="1"/>
    <col min="8199" max="8199" width="7.36328125" style="58" customWidth="1"/>
    <col min="8200" max="8200" width="12.08984375" style="58" bestFit="1" customWidth="1"/>
    <col min="8201" max="8201" width="10.453125" style="58" bestFit="1" customWidth="1"/>
    <col min="8202" max="8202" width="7" style="58" bestFit="1" customWidth="1"/>
    <col min="8203" max="8203" width="5.90625" style="58" bestFit="1" customWidth="1"/>
    <col min="8204" max="8204" width="8.7265625" style="58" bestFit="1" customWidth="1"/>
    <col min="8205" max="8206" width="8.453125" style="58" bestFit="1" customWidth="1"/>
    <col min="8207" max="8207" width="8.6328125" style="58" customWidth="1"/>
    <col min="8208" max="8208" width="14.36328125" style="58" bestFit="1" customWidth="1"/>
    <col min="8209" max="8209" width="13.453125" style="58" customWidth="1"/>
    <col min="8210" max="8210" width="6" style="58" customWidth="1"/>
    <col min="8211" max="8211" width="17.26953125" style="58" customWidth="1"/>
    <col min="8212" max="8212" width="11" style="58" bestFit="1" customWidth="1"/>
    <col min="8213" max="8214" width="8.26953125" style="58" bestFit="1" customWidth="1"/>
    <col min="8215" max="8448" width="8.7265625" style="58"/>
    <col min="8449" max="8449" width="15.90625" style="58" customWidth="1"/>
    <col min="8450" max="8450" width="3.90625" style="58" bestFit="1" customWidth="1"/>
    <col min="8451" max="8451" width="38.26953125" style="58" customWidth="1"/>
    <col min="8452" max="8452" width="13.90625" style="58" bestFit="1" customWidth="1"/>
    <col min="8453" max="8453" width="16.26953125" style="58" customWidth="1"/>
    <col min="8454" max="8454" width="13.08984375" style="58" customWidth="1"/>
    <col min="8455" max="8455" width="7.36328125" style="58" customWidth="1"/>
    <col min="8456" max="8456" width="12.08984375" style="58" bestFit="1" customWidth="1"/>
    <col min="8457" max="8457" width="10.453125" style="58" bestFit="1" customWidth="1"/>
    <col min="8458" max="8458" width="7" style="58" bestFit="1" customWidth="1"/>
    <col min="8459" max="8459" width="5.90625" style="58" bestFit="1" customWidth="1"/>
    <col min="8460" max="8460" width="8.7265625" style="58" bestFit="1" customWidth="1"/>
    <col min="8461" max="8462" width="8.453125" style="58" bestFit="1" customWidth="1"/>
    <col min="8463" max="8463" width="8.6328125" style="58" customWidth="1"/>
    <col min="8464" max="8464" width="14.36328125" style="58" bestFit="1" customWidth="1"/>
    <col min="8465" max="8465" width="13.453125" style="58" customWidth="1"/>
    <col min="8466" max="8466" width="6" style="58" customWidth="1"/>
    <col min="8467" max="8467" width="17.26953125" style="58" customWidth="1"/>
    <col min="8468" max="8468" width="11" style="58" bestFit="1" customWidth="1"/>
    <col min="8469" max="8470" width="8.26953125" style="58" bestFit="1" customWidth="1"/>
    <col min="8471" max="8704" width="8.7265625" style="58"/>
    <col min="8705" max="8705" width="15.90625" style="58" customWidth="1"/>
    <col min="8706" max="8706" width="3.90625" style="58" bestFit="1" customWidth="1"/>
    <col min="8707" max="8707" width="38.26953125" style="58" customWidth="1"/>
    <col min="8708" max="8708" width="13.90625" style="58" bestFit="1" customWidth="1"/>
    <col min="8709" max="8709" width="16.26953125" style="58" customWidth="1"/>
    <col min="8710" max="8710" width="13.08984375" style="58" customWidth="1"/>
    <col min="8711" max="8711" width="7.36328125" style="58" customWidth="1"/>
    <col min="8712" max="8712" width="12.08984375" style="58" bestFit="1" customWidth="1"/>
    <col min="8713" max="8713" width="10.453125" style="58" bestFit="1" customWidth="1"/>
    <col min="8714" max="8714" width="7" style="58" bestFit="1" customWidth="1"/>
    <col min="8715" max="8715" width="5.90625" style="58" bestFit="1" customWidth="1"/>
    <col min="8716" max="8716" width="8.7265625" style="58" bestFit="1" customWidth="1"/>
    <col min="8717" max="8718" width="8.453125" style="58" bestFit="1" customWidth="1"/>
    <col min="8719" max="8719" width="8.6328125" style="58" customWidth="1"/>
    <col min="8720" max="8720" width="14.36328125" style="58" bestFit="1" customWidth="1"/>
    <col min="8721" max="8721" width="13.453125" style="58" customWidth="1"/>
    <col min="8722" max="8722" width="6" style="58" customWidth="1"/>
    <col min="8723" max="8723" width="17.26953125" style="58" customWidth="1"/>
    <col min="8724" max="8724" width="11" style="58" bestFit="1" customWidth="1"/>
    <col min="8725" max="8726" width="8.26953125" style="58" bestFit="1" customWidth="1"/>
    <col min="8727" max="8960" width="8.7265625" style="58"/>
    <col min="8961" max="8961" width="15.90625" style="58" customWidth="1"/>
    <col min="8962" max="8962" width="3.90625" style="58" bestFit="1" customWidth="1"/>
    <col min="8963" max="8963" width="38.26953125" style="58" customWidth="1"/>
    <col min="8964" max="8964" width="13.90625" style="58" bestFit="1" customWidth="1"/>
    <col min="8965" max="8965" width="16.26953125" style="58" customWidth="1"/>
    <col min="8966" max="8966" width="13.08984375" style="58" customWidth="1"/>
    <col min="8967" max="8967" width="7.36328125" style="58" customWidth="1"/>
    <col min="8968" max="8968" width="12.08984375" style="58" bestFit="1" customWidth="1"/>
    <col min="8969" max="8969" width="10.453125" style="58" bestFit="1" customWidth="1"/>
    <col min="8970" max="8970" width="7" style="58" bestFit="1" customWidth="1"/>
    <col min="8971" max="8971" width="5.90625" style="58" bestFit="1" customWidth="1"/>
    <col min="8972" max="8972" width="8.7265625" style="58" bestFit="1" customWidth="1"/>
    <col min="8973" max="8974" width="8.453125" style="58" bestFit="1" customWidth="1"/>
    <col min="8975" max="8975" width="8.6328125" style="58" customWidth="1"/>
    <col min="8976" max="8976" width="14.36328125" style="58" bestFit="1" customWidth="1"/>
    <col min="8977" max="8977" width="13.453125" style="58" customWidth="1"/>
    <col min="8978" max="8978" width="6" style="58" customWidth="1"/>
    <col min="8979" max="8979" width="17.26953125" style="58" customWidth="1"/>
    <col min="8980" max="8980" width="11" style="58" bestFit="1" customWidth="1"/>
    <col min="8981" max="8982" width="8.26953125" style="58" bestFit="1" customWidth="1"/>
    <col min="8983" max="9216" width="8.7265625" style="58"/>
    <col min="9217" max="9217" width="15.90625" style="58" customWidth="1"/>
    <col min="9218" max="9218" width="3.90625" style="58" bestFit="1" customWidth="1"/>
    <col min="9219" max="9219" width="38.26953125" style="58" customWidth="1"/>
    <col min="9220" max="9220" width="13.90625" style="58" bestFit="1" customWidth="1"/>
    <col min="9221" max="9221" width="16.26953125" style="58" customWidth="1"/>
    <col min="9222" max="9222" width="13.08984375" style="58" customWidth="1"/>
    <col min="9223" max="9223" width="7.36328125" style="58" customWidth="1"/>
    <col min="9224" max="9224" width="12.08984375" style="58" bestFit="1" customWidth="1"/>
    <col min="9225" max="9225" width="10.453125" style="58" bestFit="1" customWidth="1"/>
    <col min="9226" max="9226" width="7" style="58" bestFit="1" customWidth="1"/>
    <col min="9227" max="9227" width="5.90625" style="58" bestFit="1" customWidth="1"/>
    <col min="9228" max="9228" width="8.7265625" style="58" bestFit="1" customWidth="1"/>
    <col min="9229" max="9230" width="8.453125" style="58" bestFit="1" customWidth="1"/>
    <col min="9231" max="9231" width="8.6328125" style="58" customWidth="1"/>
    <col min="9232" max="9232" width="14.36328125" style="58" bestFit="1" customWidth="1"/>
    <col min="9233" max="9233" width="13.453125" style="58" customWidth="1"/>
    <col min="9234" max="9234" width="6" style="58" customWidth="1"/>
    <col min="9235" max="9235" width="17.26953125" style="58" customWidth="1"/>
    <col min="9236" max="9236" width="11" style="58" bestFit="1" customWidth="1"/>
    <col min="9237" max="9238" width="8.26953125" style="58" bestFit="1" customWidth="1"/>
    <col min="9239" max="9472" width="8.7265625" style="58"/>
    <col min="9473" max="9473" width="15.90625" style="58" customWidth="1"/>
    <col min="9474" max="9474" width="3.90625" style="58" bestFit="1" customWidth="1"/>
    <col min="9475" max="9475" width="38.26953125" style="58" customWidth="1"/>
    <col min="9476" max="9476" width="13.90625" style="58" bestFit="1" customWidth="1"/>
    <col min="9477" max="9477" width="16.26953125" style="58" customWidth="1"/>
    <col min="9478" max="9478" width="13.08984375" style="58" customWidth="1"/>
    <col min="9479" max="9479" width="7.36328125" style="58" customWidth="1"/>
    <col min="9480" max="9480" width="12.08984375" style="58" bestFit="1" customWidth="1"/>
    <col min="9481" max="9481" width="10.453125" style="58" bestFit="1" customWidth="1"/>
    <col min="9482" max="9482" width="7" style="58" bestFit="1" customWidth="1"/>
    <col min="9483" max="9483" width="5.90625" style="58" bestFit="1" customWidth="1"/>
    <col min="9484" max="9484" width="8.7265625" style="58" bestFit="1" customWidth="1"/>
    <col min="9485" max="9486" width="8.453125" style="58" bestFit="1" customWidth="1"/>
    <col min="9487" max="9487" width="8.6328125" style="58" customWidth="1"/>
    <col min="9488" max="9488" width="14.36328125" style="58" bestFit="1" customWidth="1"/>
    <col min="9489" max="9489" width="13.453125" style="58" customWidth="1"/>
    <col min="9490" max="9490" width="6" style="58" customWidth="1"/>
    <col min="9491" max="9491" width="17.26953125" style="58" customWidth="1"/>
    <col min="9492" max="9492" width="11" style="58" bestFit="1" customWidth="1"/>
    <col min="9493" max="9494" width="8.26953125" style="58" bestFit="1" customWidth="1"/>
    <col min="9495" max="9728" width="8.7265625" style="58"/>
    <col min="9729" max="9729" width="15.90625" style="58" customWidth="1"/>
    <col min="9730" max="9730" width="3.90625" style="58" bestFit="1" customWidth="1"/>
    <col min="9731" max="9731" width="38.26953125" style="58" customWidth="1"/>
    <col min="9732" max="9732" width="13.90625" style="58" bestFit="1" customWidth="1"/>
    <col min="9733" max="9733" width="16.26953125" style="58" customWidth="1"/>
    <col min="9734" max="9734" width="13.08984375" style="58" customWidth="1"/>
    <col min="9735" max="9735" width="7.36328125" style="58" customWidth="1"/>
    <col min="9736" max="9736" width="12.08984375" style="58" bestFit="1" customWidth="1"/>
    <col min="9737" max="9737" width="10.453125" style="58" bestFit="1" customWidth="1"/>
    <col min="9738" max="9738" width="7" style="58" bestFit="1" customWidth="1"/>
    <col min="9739" max="9739" width="5.90625" style="58" bestFit="1" customWidth="1"/>
    <col min="9740" max="9740" width="8.7265625" style="58" bestFit="1" customWidth="1"/>
    <col min="9741" max="9742" width="8.453125" style="58" bestFit="1" customWidth="1"/>
    <col min="9743" max="9743" width="8.6328125" style="58" customWidth="1"/>
    <col min="9744" max="9744" width="14.36328125" style="58" bestFit="1" customWidth="1"/>
    <col min="9745" max="9745" width="13.453125" style="58" customWidth="1"/>
    <col min="9746" max="9746" width="6" style="58" customWidth="1"/>
    <col min="9747" max="9747" width="17.26953125" style="58" customWidth="1"/>
    <col min="9748" max="9748" width="11" style="58" bestFit="1" customWidth="1"/>
    <col min="9749" max="9750" width="8.26953125" style="58" bestFit="1" customWidth="1"/>
    <col min="9751" max="9984" width="8.7265625" style="58"/>
    <col min="9985" max="9985" width="15.90625" style="58" customWidth="1"/>
    <col min="9986" max="9986" width="3.90625" style="58" bestFit="1" customWidth="1"/>
    <col min="9987" max="9987" width="38.26953125" style="58" customWidth="1"/>
    <col min="9988" max="9988" width="13.90625" style="58" bestFit="1" customWidth="1"/>
    <col min="9989" max="9989" width="16.26953125" style="58" customWidth="1"/>
    <col min="9990" max="9990" width="13.08984375" style="58" customWidth="1"/>
    <col min="9991" max="9991" width="7.36328125" style="58" customWidth="1"/>
    <col min="9992" max="9992" width="12.08984375" style="58" bestFit="1" customWidth="1"/>
    <col min="9993" max="9993" width="10.453125" style="58" bestFit="1" customWidth="1"/>
    <col min="9994" max="9994" width="7" style="58" bestFit="1" customWidth="1"/>
    <col min="9995" max="9995" width="5.90625" style="58" bestFit="1" customWidth="1"/>
    <col min="9996" max="9996" width="8.7265625" style="58" bestFit="1" customWidth="1"/>
    <col min="9997" max="9998" width="8.453125" style="58" bestFit="1" customWidth="1"/>
    <col min="9999" max="9999" width="8.6328125" style="58" customWidth="1"/>
    <col min="10000" max="10000" width="14.36328125" style="58" bestFit="1" customWidth="1"/>
    <col min="10001" max="10001" width="13.453125" style="58" customWidth="1"/>
    <col min="10002" max="10002" width="6" style="58" customWidth="1"/>
    <col min="10003" max="10003" width="17.26953125" style="58" customWidth="1"/>
    <col min="10004" max="10004" width="11" style="58" bestFit="1" customWidth="1"/>
    <col min="10005" max="10006" width="8.26953125" style="58" bestFit="1" customWidth="1"/>
    <col min="10007" max="10240" width="8.7265625" style="58"/>
    <col min="10241" max="10241" width="15.90625" style="58" customWidth="1"/>
    <col min="10242" max="10242" width="3.90625" style="58" bestFit="1" customWidth="1"/>
    <col min="10243" max="10243" width="38.26953125" style="58" customWidth="1"/>
    <col min="10244" max="10244" width="13.90625" style="58" bestFit="1" customWidth="1"/>
    <col min="10245" max="10245" width="16.26953125" style="58" customWidth="1"/>
    <col min="10246" max="10246" width="13.08984375" style="58" customWidth="1"/>
    <col min="10247" max="10247" width="7.36328125" style="58" customWidth="1"/>
    <col min="10248" max="10248" width="12.08984375" style="58" bestFit="1" customWidth="1"/>
    <col min="10249" max="10249" width="10.453125" style="58" bestFit="1" customWidth="1"/>
    <col min="10250" max="10250" width="7" style="58" bestFit="1" customWidth="1"/>
    <col min="10251" max="10251" width="5.90625" style="58" bestFit="1" customWidth="1"/>
    <col min="10252" max="10252" width="8.7265625" style="58" bestFit="1" customWidth="1"/>
    <col min="10253" max="10254" width="8.453125" style="58" bestFit="1" customWidth="1"/>
    <col min="10255" max="10255" width="8.6328125" style="58" customWidth="1"/>
    <col min="10256" max="10256" width="14.36328125" style="58" bestFit="1" customWidth="1"/>
    <col min="10257" max="10257" width="13.453125" style="58" customWidth="1"/>
    <col min="10258" max="10258" width="6" style="58" customWidth="1"/>
    <col min="10259" max="10259" width="17.26953125" style="58" customWidth="1"/>
    <col min="10260" max="10260" width="11" style="58" bestFit="1" customWidth="1"/>
    <col min="10261" max="10262" width="8.26953125" style="58" bestFit="1" customWidth="1"/>
    <col min="10263" max="10496" width="8.7265625" style="58"/>
    <col min="10497" max="10497" width="15.90625" style="58" customWidth="1"/>
    <col min="10498" max="10498" width="3.90625" style="58" bestFit="1" customWidth="1"/>
    <col min="10499" max="10499" width="38.26953125" style="58" customWidth="1"/>
    <col min="10500" max="10500" width="13.90625" style="58" bestFit="1" customWidth="1"/>
    <col min="10501" max="10501" width="16.26953125" style="58" customWidth="1"/>
    <col min="10502" max="10502" width="13.08984375" style="58" customWidth="1"/>
    <col min="10503" max="10503" width="7.36328125" style="58" customWidth="1"/>
    <col min="10504" max="10504" width="12.08984375" style="58" bestFit="1" customWidth="1"/>
    <col min="10505" max="10505" width="10.453125" style="58" bestFit="1" customWidth="1"/>
    <col min="10506" max="10506" width="7" style="58" bestFit="1" customWidth="1"/>
    <col min="10507" max="10507" width="5.90625" style="58" bestFit="1" customWidth="1"/>
    <col min="10508" max="10508" width="8.7265625" style="58" bestFit="1" customWidth="1"/>
    <col min="10509" max="10510" width="8.453125" style="58" bestFit="1" customWidth="1"/>
    <col min="10511" max="10511" width="8.6328125" style="58" customWidth="1"/>
    <col min="10512" max="10512" width="14.36328125" style="58" bestFit="1" customWidth="1"/>
    <col min="10513" max="10513" width="13.453125" style="58" customWidth="1"/>
    <col min="10514" max="10514" width="6" style="58" customWidth="1"/>
    <col min="10515" max="10515" width="17.26953125" style="58" customWidth="1"/>
    <col min="10516" max="10516" width="11" style="58" bestFit="1" customWidth="1"/>
    <col min="10517" max="10518" width="8.26953125" style="58" bestFit="1" customWidth="1"/>
    <col min="10519" max="10752" width="8.7265625" style="58"/>
    <col min="10753" max="10753" width="15.90625" style="58" customWidth="1"/>
    <col min="10754" max="10754" width="3.90625" style="58" bestFit="1" customWidth="1"/>
    <col min="10755" max="10755" width="38.26953125" style="58" customWidth="1"/>
    <col min="10756" max="10756" width="13.90625" style="58" bestFit="1" customWidth="1"/>
    <col min="10757" max="10757" width="16.26953125" style="58" customWidth="1"/>
    <col min="10758" max="10758" width="13.08984375" style="58" customWidth="1"/>
    <col min="10759" max="10759" width="7.36328125" style="58" customWidth="1"/>
    <col min="10760" max="10760" width="12.08984375" style="58" bestFit="1" customWidth="1"/>
    <col min="10761" max="10761" width="10.453125" style="58" bestFit="1" customWidth="1"/>
    <col min="10762" max="10762" width="7" style="58" bestFit="1" customWidth="1"/>
    <col min="10763" max="10763" width="5.90625" style="58" bestFit="1" customWidth="1"/>
    <col min="10764" max="10764" width="8.7265625" style="58" bestFit="1" customWidth="1"/>
    <col min="10765" max="10766" width="8.453125" style="58" bestFit="1" customWidth="1"/>
    <col min="10767" max="10767" width="8.6328125" style="58" customWidth="1"/>
    <col min="10768" max="10768" width="14.36328125" style="58" bestFit="1" customWidth="1"/>
    <col min="10769" max="10769" width="13.453125" style="58" customWidth="1"/>
    <col min="10770" max="10770" width="6" style="58" customWidth="1"/>
    <col min="10771" max="10771" width="17.26953125" style="58" customWidth="1"/>
    <col min="10772" max="10772" width="11" style="58" bestFit="1" customWidth="1"/>
    <col min="10773" max="10774" width="8.26953125" style="58" bestFit="1" customWidth="1"/>
    <col min="10775" max="11008" width="8.7265625" style="58"/>
    <col min="11009" max="11009" width="15.90625" style="58" customWidth="1"/>
    <col min="11010" max="11010" width="3.90625" style="58" bestFit="1" customWidth="1"/>
    <col min="11011" max="11011" width="38.26953125" style="58" customWidth="1"/>
    <col min="11012" max="11012" width="13.90625" style="58" bestFit="1" customWidth="1"/>
    <col min="11013" max="11013" width="16.26953125" style="58" customWidth="1"/>
    <col min="11014" max="11014" width="13.08984375" style="58" customWidth="1"/>
    <col min="11015" max="11015" width="7.36328125" style="58" customWidth="1"/>
    <col min="11016" max="11016" width="12.08984375" style="58" bestFit="1" customWidth="1"/>
    <col min="11017" max="11017" width="10.453125" style="58" bestFit="1" customWidth="1"/>
    <col min="11018" max="11018" width="7" style="58" bestFit="1" customWidth="1"/>
    <col min="11019" max="11019" width="5.90625" style="58" bestFit="1" customWidth="1"/>
    <col min="11020" max="11020" width="8.7265625" style="58" bestFit="1" customWidth="1"/>
    <col min="11021" max="11022" width="8.453125" style="58" bestFit="1" customWidth="1"/>
    <col min="11023" max="11023" width="8.6328125" style="58" customWidth="1"/>
    <col min="11024" max="11024" width="14.36328125" style="58" bestFit="1" customWidth="1"/>
    <col min="11025" max="11025" width="13.453125" style="58" customWidth="1"/>
    <col min="11026" max="11026" width="6" style="58" customWidth="1"/>
    <col min="11027" max="11027" width="17.26953125" style="58" customWidth="1"/>
    <col min="11028" max="11028" width="11" style="58" bestFit="1" customWidth="1"/>
    <col min="11029" max="11030" width="8.26953125" style="58" bestFit="1" customWidth="1"/>
    <col min="11031" max="11264" width="8.7265625" style="58"/>
    <col min="11265" max="11265" width="15.90625" style="58" customWidth="1"/>
    <col min="11266" max="11266" width="3.90625" style="58" bestFit="1" customWidth="1"/>
    <col min="11267" max="11267" width="38.26953125" style="58" customWidth="1"/>
    <col min="11268" max="11268" width="13.90625" style="58" bestFit="1" customWidth="1"/>
    <col min="11269" max="11269" width="16.26953125" style="58" customWidth="1"/>
    <col min="11270" max="11270" width="13.08984375" style="58" customWidth="1"/>
    <col min="11271" max="11271" width="7.36328125" style="58" customWidth="1"/>
    <col min="11272" max="11272" width="12.08984375" style="58" bestFit="1" customWidth="1"/>
    <col min="11273" max="11273" width="10.453125" style="58" bestFit="1" customWidth="1"/>
    <col min="11274" max="11274" width="7" style="58" bestFit="1" customWidth="1"/>
    <col min="11275" max="11275" width="5.90625" style="58" bestFit="1" customWidth="1"/>
    <col min="11276" max="11276" width="8.7265625" style="58" bestFit="1" customWidth="1"/>
    <col min="11277" max="11278" width="8.453125" style="58" bestFit="1" customWidth="1"/>
    <col min="11279" max="11279" width="8.6328125" style="58" customWidth="1"/>
    <col min="11280" max="11280" width="14.36328125" style="58" bestFit="1" customWidth="1"/>
    <col min="11281" max="11281" width="13.453125" style="58" customWidth="1"/>
    <col min="11282" max="11282" width="6" style="58" customWidth="1"/>
    <col min="11283" max="11283" width="17.26953125" style="58" customWidth="1"/>
    <col min="11284" max="11284" width="11" style="58" bestFit="1" customWidth="1"/>
    <col min="11285" max="11286" width="8.26953125" style="58" bestFit="1" customWidth="1"/>
    <col min="11287" max="11520" width="8.7265625" style="58"/>
    <col min="11521" max="11521" width="15.90625" style="58" customWidth="1"/>
    <col min="11522" max="11522" width="3.90625" style="58" bestFit="1" customWidth="1"/>
    <col min="11523" max="11523" width="38.26953125" style="58" customWidth="1"/>
    <col min="11524" max="11524" width="13.90625" style="58" bestFit="1" customWidth="1"/>
    <col min="11525" max="11525" width="16.26953125" style="58" customWidth="1"/>
    <col min="11526" max="11526" width="13.08984375" style="58" customWidth="1"/>
    <col min="11527" max="11527" width="7.36328125" style="58" customWidth="1"/>
    <col min="11528" max="11528" width="12.08984375" style="58" bestFit="1" customWidth="1"/>
    <col min="11529" max="11529" width="10.453125" style="58" bestFit="1" customWidth="1"/>
    <col min="11530" max="11530" width="7" style="58" bestFit="1" customWidth="1"/>
    <col min="11531" max="11531" width="5.90625" style="58" bestFit="1" customWidth="1"/>
    <col min="11532" max="11532" width="8.7265625" style="58" bestFit="1" customWidth="1"/>
    <col min="11533" max="11534" width="8.453125" style="58" bestFit="1" customWidth="1"/>
    <col min="11535" max="11535" width="8.6328125" style="58" customWidth="1"/>
    <col min="11536" max="11536" width="14.36328125" style="58" bestFit="1" customWidth="1"/>
    <col min="11537" max="11537" width="13.453125" style="58" customWidth="1"/>
    <col min="11538" max="11538" width="6" style="58" customWidth="1"/>
    <col min="11539" max="11539" width="17.26953125" style="58" customWidth="1"/>
    <col min="11540" max="11540" width="11" style="58" bestFit="1" customWidth="1"/>
    <col min="11541" max="11542" width="8.26953125" style="58" bestFit="1" customWidth="1"/>
    <col min="11543" max="11776" width="8.7265625" style="58"/>
    <col min="11777" max="11777" width="15.90625" style="58" customWidth="1"/>
    <col min="11778" max="11778" width="3.90625" style="58" bestFit="1" customWidth="1"/>
    <col min="11779" max="11779" width="38.26953125" style="58" customWidth="1"/>
    <col min="11780" max="11780" width="13.90625" style="58" bestFit="1" customWidth="1"/>
    <col min="11781" max="11781" width="16.26953125" style="58" customWidth="1"/>
    <col min="11782" max="11782" width="13.08984375" style="58" customWidth="1"/>
    <col min="11783" max="11783" width="7.36328125" style="58" customWidth="1"/>
    <col min="11784" max="11784" width="12.08984375" style="58" bestFit="1" customWidth="1"/>
    <col min="11785" max="11785" width="10.453125" style="58" bestFit="1" customWidth="1"/>
    <col min="11786" max="11786" width="7" style="58" bestFit="1" customWidth="1"/>
    <col min="11787" max="11787" width="5.90625" style="58" bestFit="1" customWidth="1"/>
    <col min="11788" max="11788" width="8.7265625" style="58" bestFit="1" customWidth="1"/>
    <col min="11789" max="11790" width="8.453125" style="58" bestFit="1" customWidth="1"/>
    <col min="11791" max="11791" width="8.6328125" style="58" customWidth="1"/>
    <col min="11792" max="11792" width="14.36328125" style="58" bestFit="1" customWidth="1"/>
    <col min="11793" max="11793" width="13.453125" style="58" customWidth="1"/>
    <col min="11794" max="11794" width="6" style="58" customWidth="1"/>
    <col min="11795" max="11795" width="17.26953125" style="58" customWidth="1"/>
    <col min="11796" max="11796" width="11" style="58" bestFit="1" customWidth="1"/>
    <col min="11797" max="11798" width="8.26953125" style="58" bestFit="1" customWidth="1"/>
    <col min="11799" max="12032" width="8.7265625" style="58"/>
    <col min="12033" max="12033" width="15.90625" style="58" customWidth="1"/>
    <col min="12034" max="12034" width="3.90625" style="58" bestFit="1" customWidth="1"/>
    <col min="12035" max="12035" width="38.26953125" style="58" customWidth="1"/>
    <col min="12036" max="12036" width="13.90625" style="58" bestFit="1" customWidth="1"/>
    <col min="12037" max="12037" width="16.26953125" style="58" customWidth="1"/>
    <col min="12038" max="12038" width="13.08984375" style="58" customWidth="1"/>
    <col min="12039" max="12039" width="7.36328125" style="58" customWidth="1"/>
    <col min="12040" max="12040" width="12.08984375" style="58" bestFit="1" customWidth="1"/>
    <col min="12041" max="12041" width="10.453125" style="58" bestFit="1" customWidth="1"/>
    <col min="12042" max="12042" width="7" style="58" bestFit="1" customWidth="1"/>
    <col min="12043" max="12043" width="5.90625" style="58" bestFit="1" customWidth="1"/>
    <col min="12044" max="12044" width="8.7265625" style="58" bestFit="1" customWidth="1"/>
    <col min="12045" max="12046" width="8.453125" style="58" bestFit="1" customWidth="1"/>
    <col min="12047" max="12047" width="8.6328125" style="58" customWidth="1"/>
    <col min="12048" max="12048" width="14.36328125" style="58" bestFit="1" customWidth="1"/>
    <col min="12049" max="12049" width="13.453125" style="58" customWidth="1"/>
    <col min="12050" max="12050" width="6" style="58" customWidth="1"/>
    <col min="12051" max="12051" width="17.26953125" style="58" customWidth="1"/>
    <col min="12052" max="12052" width="11" style="58" bestFit="1" customWidth="1"/>
    <col min="12053" max="12054" width="8.26953125" style="58" bestFit="1" customWidth="1"/>
    <col min="12055" max="12288" width="8.7265625" style="58"/>
    <col min="12289" max="12289" width="15.90625" style="58" customWidth="1"/>
    <col min="12290" max="12290" width="3.90625" style="58" bestFit="1" customWidth="1"/>
    <col min="12291" max="12291" width="38.26953125" style="58" customWidth="1"/>
    <col min="12292" max="12292" width="13.90625" style="58" bestFit="1" customWidth="1"/>
    <col min="12293" max="12293" width="16.26953125" style="58" customWidth="1"/>
    <col min="12294" max="12294" width="13.08984375" style="58" customWidth="1"/>
    <col min="12295" max="12295" width="7.36328125" style="58" customWidth="1"/>
    <col min="12296" max="12296" width="12.08984375" style="58" bestFit="1" customWidth="1"/>
    <col min="12297" max="12297" width="10.453125" style="58" bestFit="1" customWidth="1"/>
    <col min="12298" max="12298" width="7" style="58" bestFit="1" customWidth="1"/>
    <col min="12299" max="12299" width="5.90625" style="58" bestFit="1" customWidth="1"/>
    <col min="12300" max="12300" width="8.7265625" style="58" bestFit="1" customWidth="1"/>
    <col min="12301" max="12302" width="8.453125" style="58" bestFit="1" customWidth="1"/>
    <col min="12303" max="12303" width="8.6328125" style="58" customWidth="1"/>
    <col min="12304" max="12304" width="14.36328125" style="58" bestFit="1" customWidth="1"/>
    <col min="12305" max="12305" width="13.453125" style="58" customWidth="1"/>
    <col min="12306" max="12306" width="6" style="58" customWidth="1"/>
    <col min="12307" max="12307" width="17.26953125" style="58" customWidth="1"/>
    <col min="12308" max="12308" width="11" style="58" bestFit="1" customWidth="1"/>
    <col min="12309" max="12310" width="8.26953125" style="58" bestFit="1" customWidth="1"/>
    <col min="12311" max="12544" width="8.7265625" style="58"/>
    <col min="12545" max="12545" width="15.90625" style="58" customWidth="1"/>
    <col min="12546" max="12546" width="3.90625" style="58" bestFit="1" customWidth="1"/>
    <col min="12547" max="12547" width="38.26953125" style="58" customWidth="1"/>
    <col min="12548" max="12548" width="13.90625" style="58" bestFit="1" customWidth="1"/>
    <col min="12549" max="12549" width="16.26953125" style="58" customWidth="1"/>
    <col min="12550" max="12550" width="13.08984375" style="58" customWidth="1"/>
    <col min="12551" max="12551" width="7.36328125" style="58" customWidth="1"/>
    <col min="12552" max="12552" width="12.08984375" style="58" bestFit="1" customWidth="1"/>
    <col min="12553" max="12553" width="10.453125" style="58" bestFit="1" customWidth="1"/>
    <col min="12554" max="12554" width="7" style="58" bestFit="1" customWidth="1"/>
    <col min="12555" max="12555" width="5.90625" style="58" bestFit="1" customWidth="1"/>
    <col min="12556" max="12556" width="8.7265625" style="58" bestFit="1" customWidth="1"/>
    <col min="12557" max="12558" width="8.453125" style="58" bestFit="1" customWidth="1"/>
    <col min="12559" max="12559" width="8.6328125" style="58" customWidth="1"/>
    <col min="12560" max="12560" width="14.36328125" style="58" bestFit="1" customWidth="1"/>
    <col min="12561" max="12561" width="13.453125" style="58" customWidth="1"/>
    <col min="12562" max="12562" width="6" style="58" customWidth="1"/>
    <col min="12563" max="12563" width="17.26953125" style="58" customWidth="1"/>
    <col min="12564" max="12564" width="11" style="58" bestFit="1" customWidth="1"/>
    <col min="12565" max="12566" width="8.26953125" style="58" bestFit="1" customWidth="1"/>
    <col min="12567" max="12800" width="8.7265625" style="58"/>
    <col min="12801" max="12801" width="15.90625" style="58" customWidth="1"/>
    <col min="12802" max="12802" width="3.90625" style="58" bestFit="1" customWidth="1"/>
    <col min="12803" max="12803" width="38.26953125" style="58" customWidth="1"/>
    <col min="12804" max="12804" width="13.90625" style="58" bestFit="1" customWidth="1"/>
    <col min="12805" max="12805" width="16.26953125" style="58" customWidth="1"/>
    <col min="12806" max="12806" width="13.08984375" style="58" customWidth="1"/>
    <col min="12807" max="12807" width="7.36328125" style="58" customWidth="1"/>
    <col min="12808" max="12808" width="12.08984375" style="58" bestFit="1" customWidth="1"/>
    <col min="12809" max="12809" width="10.453125" style="58" bestFit="1" customWidth="1"/>
    <col min="12810" max="12810" width="7" style="58" bestFit="1" customWidth="1"/>
    <col min="12811" max="12811" width="5.90625" style="58" bestFit="1" customWidth="1"/>
    <col min="12812" max="12812" width="8.7265625" style="58" bestFit="1" customWidth="1"/>
    <col min="12813" max="12814" width="8.453125" style="58" bestFit="1" customWidth="1"/>
    <col min="12815" max="12815" width="8.6328125" style="58" customWidth="1"/>
    <col min="12816" max="12816" width="14.36328125" style="58" bestFit="1" customWidth="1"/>
    <col min="12817" max="12817" width="13.453125" style="58" customWidth="1"/>
    <col min="12818" max="12818" width="6" style="58" customWidth="1"/>
    <col min="12819" max="12819" width="17.26953125" style="58" customWidth="1"/>
    <col min="12820" max="12820" width="11" style="58" bestFit="1" customWidth="1"/>
    <col min="12821" max="12822" width="8.26953125" style="58" bestFit="1" customWidth="1"/>
    <col min="12823" max="13056" width="8.7265625" style="58"/>
    <col min="13057" max="13057" width="15.90625" style="58" customWidth="1"/>
    <col min="13058" max="13058" width="3.90625" style="58" bestFit="1" customWidth="1"/>
    <col min="13059" max="13059" width="38.26953125" style="58" customWidth="1"/>
    <col min="13060" max="13060" width="13.90625" style="58" bestFit="1" customWidth="1"/>
    <col min="13061" max="13061" width="16.26953125" style="58" customWidth="1"/>
    <col min="13062" max="13062" width="13.08984375" style="58" customWidth="1"/>
    <col min="13063" max="13063" width="7.36328125" style="58" customWidth="1"/>
    <col min="13064" max="13064" width="12.08984375" style="58" bestFit="1" customWidth="1"/>
    <col min="13065" max="13065" width="10.453125" style="58" bestFit="1" customWidth="1"/>
    <col min="13066" max="13066" width="7" style="58" bestFit="1" customWidth="1"/>
    <col min="13067" max="13067" width="5.90625" style="58" bestFit="1" customWidth="1"/>
    <col min="13068" max="13068" width="8.7265625" style="58" bestFit="1" customWidth="1"/>
    <col min="13069" max="13070" width="8.453125" style="58" bestFit="1" customWidth="1"/>
    <col min="13071" max="13071" width="8.6328125" style="58" customWidth="1"/>
    <col min="13072" max="13072" width="14.36328125" style="58" bestFit="1" customWidth="1"/>
    <col min="13073" max="13073" width="13.453125" style="58" customWidth="1"/>
    <col min="13074" max="13074" width="6" style="58" customWidth="1"/>
    <col min="13075" max="13075" width="17.26953125" style="58" customWidth="1"/>
    <col min="13076" max="13076" width="11" style="58" bestFit="1" customWidth="1"/>
    <col min="13077" max="13078" width="8.26953125" style="58" bestFit="1" customWidth="1"/>
    <col min="13079" max="13312" width="8.7265625" style="58"/>
    <col min="13313" max="13313" width="15.90625" style="58" customWidth="1"/>
    <col min="13314" max="13314" width="3.90625" style="58" bestFit="1" customWidth="1"/>
    <col min="13315" max="13315" width="38.26953125" style="58" customWidth="1"/>
    <col min="13316" max="13316" width="13.90625" style="58" bestFit="1" customWidth="1"/>
    <col min="13317" max="13317" width="16.26953125" style="58" customWidth="1"/>
    <col min="13318" max="13318" width="13.08984375" style="58" customWidth="1"/>
    <col min="13319" max="13319" width="7.36328125" style="58" customWidth="1"/>
    <col min="13320" max="13320" width="12.08984375" style="58" bestFit="1" customWidth="1"/>
    <col min="13321" max="13321" width="10.453125" style="58" bestFit="1" customWidth="1"/>
    <col min="13322" max="13322" width="7" style="58" bestFit="1" customWidth="1"/>
    <col min="13323" max="13323" width="5.90625" style="58" bestFit="1" customWidth="1"/>
    <col min="13324" max="13324" width="8.7265625" style="58" bestFit="1" customWidth="1"/>
    <col min="13325" max="13326" width="8.453125" style="58" bestFit="1" customWidth="1"/>
    <col min="13327" max="13327" width="8.6328125" style="58" customWidth="1"/>
    <col min="13328" max="13328" width="14.36328125" style="58" bestFit="1" customWidth="1"/>
    <col min="13329" max="13329" width="13.453125" style="58" customWidth="1"/>
    <col min="13330" max="13330" width="6" style="58" customWidth="1"/>
    <col min="13331" max="13331" width="17.26953125" style="58" customWidth="1"/>
    <col min="13332" max="13332" width="11" style="58" bestFit="1" customWidth="1"/>
    <col min="13333" max="13334" width="8.26953125" style="58" bestFit="1" customWidth="1"/>
    <col min="13335" max="13568" width="8.7265625" style="58"/>
    <col min="13569" max="13569" width="15.90625" style="58" customWidth="1"/>
    <col min="13570" max="13570" width="3.90625" style="58" bestFit="1" customWidth="1"/>
    <col min="13571" max="13571" width="38.26953125" style="58" customWidth="1"/>
    <col min="13572" max="13572" width="13.90625" style="58" bestFit="1" customWidth="1"/>
    <col min="13573" max="13573" width="16.26953125" style="58" customWidth="1"/>
    <col min="13574" max="13574" width="13.08984375" style="58" customWidth="1"/>
    <col min="13575" max="13575" width="7.36328125" style="58" customWidth="1"/>
    <col min="13576" max="13576" width="12.08984375" style="58" bestFit="1" customWidth="1"/>
    <col min="13577" max="13577" width="10.453125" style="58" bestFit="1" customWidth="1"/>
    <col min="13578" max="13578" width="7" style="58" bestFit="1" customWidth="1"/>
    <col min="13579" max="13579" width="5.90625" style="58" bestFit="1" customWidth="1"/>
    <col min="13580" max="13580" width="8.7265625" style="58" bestFit="1" customWidth="1"/>
    <col min="13581" max="13582" width="8.453125" style="58" bestFit="1" customWidth="1"/>
    <col min="13583" max="13583" width="8.6328125" style="58" customWidth="1"/>
    <col min="13584" max="13584" width="14.36328125" style="58" bestFit="1" customWidth="1"/>
    <col min="13585" max="13585" width="13.453125" style="58" customWidth="1"/>
    <col min="13586" max="13586" width="6" style="58" customWidth="1"/>
    <col min="13587" max="13587" width="17.26953125" style="58" customWidth="1"/>
    <col min="13588" max="13588" width="11" style="58" bestFit="1" customWidth="1"/>
    <col min="13589" max="13590" width="8.26953125" style="58" bestFit="1" customWidth="1"/>
    <col min="13591" max="13824" width="8.7265625" style="58"/>
    <col min="13825" max="13825" width="15.90625" style="58" customWidth="1"/>
    <col min="13826" max="13826" width="3.90625" style="58" bestFit="1" customWidth="1"/>
    <col min="13827" max="13827" width="38.26953125" style="58" customWidth="1"/>
    <col min="13828" max="13828" width="13.90625" style="58" bestFit="1" customWidth="1"/>
    <col min="13829" max="13829" width="16.26953125" style="58" customWidth="1"/>
    <col min="13830" max="13830" width="13.08984375" style="58" customWidth="1"/>
    <col min="13831" max="13831" width="7.36328125" style="58" customWidth="1"/>
    <col min="13832" max="13832" width="12.08984375" style="58" bestFit="1" customWidth="1"/>
    <col min="13833" max="13833" width="10.453125" style="58" bestFit="1" customWidth="1"/>
    <col min="13834" max="13834" width="7" style="58" bestFit="1" customWidth="1"/>
    <col min="13835" max="13835" width="5.90625" style="58" bestFit="1" customWidth="1"/>
    <col min="13836" max="13836" width="8.7265625" style="58" bestFit="1" customWidth="1"/>
    <col min="13837" max="13838" width="8.453125" style="58" bestFit="1" customWidth="1"/>
    <col min="13839" max="13839" width="8.6328125" style="58" customWidth="1"/>
    <col min="13840" max="13840" width="14.36328125" style="58" bestFit="1" customWidth="1"/>
    <col min="13841" max="13841" width="13.453125" style="58" customWidth="1"/>
    <col min="13842" max="13842" width="6" style="58" customWidth="1"/>
    <col min="13843" max="13843" width="17.26953125" style="58" customWidth="1"/>
    <col min="13844" max="13844" width="11" style="58" bestFit="1" customWidth="1"/>
    <col min="13845" max="13846" width="8.26953125" style="58" bestFit="1" customWidth="1"/>
    <col min="13847" max="14080" width="8.7265625" style="58"/>
    <col min="14081" max="14081" width="15.90625" style="58" customWidth="1"/>
    <col min="14082" max="14082" width="3.90625" style="58" bestFit="1" customWidth="1"/>
    <col min="14083" max="14083" width="38.26953125" style="58" customWidth="1"/>
    <col min="14084" max="14084" width="13.90625" style="58" bestFit="1" customWidth="1"/>
    <col min="14085" max="14085" width="16.26953125" style="58" customWidth="1"/>
    <col min="14086" max="14086" width="13.08984375" style="58" customWidth="1"/>
    <col min="14087" max="14087" width="7.36328125" style="58" customWidth="1"/>
    <col min="14088" max="14088" width="12.08984375" style="58" bestFit="1" customWidth="1"/>
    <col min="14089" max="14089" width="10.453125" style="58" bestFit="1" customWidth="1"/>
    <col min="14090" max="14090" width="7" style="58" bestFit="1" customWidth="1"/>
    <col min="14091" max="14091" width="5.90625" style="58" bestFit="1" customWidth="1"/>
    <col min="14092" max="14092" width="8.7265625" style="58" bestFit="1" customWidth="1"/>
    <col min="14093" max="14094" width="8.453125" style="58" bestFit="1" customWidth="1"/>
    <col min="14095" max="14095" width="8.6328125" style="58" customWidth="1"/>
    <col min="14096" max="14096" width="14.36328125" style="58" bestFit="1" customWidth="1"/>
    <col min="14097" max="14097" width="13.453125" style="58" customWidth="1"/>
    <col min="14098" max="14098" width="6" style="58" customWidth="1"/>
    <col min="14099" max="14099" width="17.26953125" style="58" customWidth="1"/>
    <col min="14100" max="14100" width="11" style="58" bestFit="1" customWidth="1"/>
    <col min="14101" max="14102" width="8.26953125" style="58" bestFit="1" customWidth="1"/>
    <col min="14103" max="14336" width="8.7265625" style="58"/>
    <col min="14337" max="14337" width="15.90625" style="58" customWidth="1"/>
    <col min="14338" max="14338" width="3.90625" style="58" bestFit="1" customWidth="1"/>
    <col min="14339" max="14339" width="38.26953125" style="58" customWidth="1"/>
    <col min="14340" max="14340" width="13.90625" style="58" bestFit="1" customWidth="1"/>
    <col min="14341" max="14341" width="16.26953125" style="58" customWidth="1"/>
    <col min="14342" max="14342" width="13.08984375" style="58" customWidth="1"/>
    <col min="14343" max="14343" width="7.36328125" style="58" customWidth="1"/>
    <col min="14344" max="14344" width="12.08984375" style="58" bestFit="1" customWidth="1"/>
    <col min="14345" max="14345" width="10.453125" style="58" bestFit="1" customWidth="1"/>
    <col min="14346" max="14346" width="7" style="58" bestFit="1" customWidth="1"/>
    <col min="14347" max="14347" width="5.90625" style="58" bestFit="1" customWidth="1"/>
    <col min="14348" max="14348" width="8.7265625" style="58" bestFit="1" customWidth="1"/>
    <col min="14349" max="14350" width="8.453125" style="58" bestFit="1" customWidth="1"/>
    <col min="14351" max="14351" width="8.6328125" style="58" customWidth="1"/>
    <col min="14352" max="14352" width="14.36328125" style="58" bestFit="1" customWidth="1"/>
    <col min="14353" max="14353" width="13.453125" style="58" customWidth="1"/>
    <col min="14354" max="14354" width="6" style="58" customWidth="1"/>
    <col min="14355" max="14355" width="17.26953125" style="58" customWidth="1"/>
    <col min="14356" max="14356" width="11" style="58" bestFit="1" customWidth="1"/>
    <col min="14357" max="14358" width="8.26953125" style="58" bestFit="1" customWidth="1"/>
    <col min="14359" max="14592" width="8.7265625" style="58"/>
    <col min="14593" max="14593" width="15.90625" style="58" customWidth="1"/>
    <col min="14594" max="14594" width="3.90625" style="58" bestFit="1" customWidth="1"/>
    <col min="14595" max="14595" width="38.26953125" style="58" customWidth="1"/>
    <col min="14596" max="14596" width="13.90625" style="58" bestFit="1" customWidth="1"/>
    <col min="14597" max="14597" width="16.26953125" style="58" customWidth="1"/>
    <col min="14598" max="14598" width="13.08984375" style="58" customWidth="1"/>
    <col min="14599" max="14599" width="7.36328125" style="58" customWidth="1"/>
    <col min="14600" max="14600" width="12.08984375" style="58" bestFit="1" customWidth="1"/>
    <col min="14601" max="14601" width="10.453125" style="58" bestFit="1" customWidth="1"/>
    <col min="14602" max="14602" width="7" style="58" bestFit="1" customWidth="1"/>
    <col min="14603" max="14603" width="5.90625" style="58" bestFit="1" customWidth="1"/>
    <col min="14604" max="14604" width="8.7265625" style="58" bestFit="1" customWidth="1"/>
    <col min="14605" max="14606" width="8.453125" style="58" bestFit="1" customWidth="1"/>
    <col min="14607" max="14607" width="8.6328125" style="58" customWidth="1"/>
    <col min="14608" max="14608" width="14.36328125" style="58" bestFit="1" customWidth="1"/>
    <col min="14609" max="14609" width="13.453125" style="58" customWidth="1"/>
    <col min="14610" max="14610" width="6" style="58" customWidth="1"/>
    <col min="14611" max="14611" width="17.26953125" style="58" customWidth="1"/>
    <col min="14612" max="14612" width="11" style="58" bestFit="1" customWidth="1"/>
    <col min="14613" max="14614" width="8.26953125" style="58" bestFit="1" customWidth="1"/>
    <col min="14615" max="14848" width="8.7265625" style="58"/>
    <col min="14849" max="14849" width="15.90625" style="58" customWidth="1"/>
    <col min="14850" max="14850" width="3.90625" style="58" bestFit="1" customWidth="1"/>
    <col min="14851" max="14851" width="38.26953125" style="58" customWidth="1"/>
    <col min="14852" max="14852" width="13.90625" style="58" bestFit="1" customWidth="1"/>
    <col min="14853" max="14853" width="16.26953125" style="58" customWidth="1"/>
    <col min="14854" max="14854" width="13.08984375" style="58" customWidth="1"/>
    <col min="14855" max="14855" width="7.36328125" style="58" customWidth="1"/>
    <col min="14856" max="14856" width="12.08984375" style="58" bestFit="1" customWidth="1"/>
    <col min="14857" max="14857" width="10.453125" style="58" bestFit="1" customWidth="1"/>
    <col min="14858" max="14858" width="7" style="58" bestFit="1" customWidth="1"/>
    <col min="14859" max="14859" width="5.90625" style="58" bestFit="1" customWidth="1"/>
    <col min="14860" max="14860" width="8.7265625" style="58" bestFit="1" customWidth="1"/>
    <col min="14861" max="14862" width="8.453125" style="58" bestFit="1" customWidth="1"/>
    <col min="14863" max="14863" width="8.6328125" style="58" customWidth="1"/>
    <col min="14864" max="14864" width="14.36328125" style="58" bestFit="1" customWidth="1"/>
    <col min="14865" max="14865" width="13.453125" style="58" customWidth="1"/>
    <col min="14866" max="14866" width="6" style="58" customWidth="1"/>
    <col min="14867" max="14867" width="17.26953125" style="58" customWidth="1"/>
    <col min="14868" max="14868" width="11" style="58" bestFit="1" customWidth="1"/>
    <col min="14869" max="14870" width="8.26953125" style="58" bestFit="1" customWidth="1"/>
    <col min="14871" max="15104" width="8.7265625" style="58"/>
    <col min="15105" max="15105" width="15.90625" style="58" customWidth="1"/>
    <col min="15106" max="15106" width="3.90625" style="58" bestFit="1" customWidth="1"/>
    <col min="15107" max="15107" width="38.26953125" style="58" customWidth="1"/>
    <col min="15108" max="15108" width="13.90625" style="58" bestFit="1" customWidth="1"/>
    <col min="15109" max="15109" width="16.26953125" style="58" customWidth="1"/>
    <col min="15110" max="15110" width="13.08984375" style="58" customWidth="1"/>
    <col min="15111" max="15111" width="7.36328125" style="58" customWidth="1"/>
    <col min="15112" max="15112" width="12.08984375" style="58" bestFit="1" customWidth="1"/>
    <col min="15113" max="15113" width="10.453125" style="58" bestFit="1" customWidth="1"/>
    <col min="15114" max="15114" width="7" style="58" bestFit="1" customWidth="1"/>
    <col min="15115" max="15115" width="5.90625" style="58" bestFit="1" customWidth="1"/>
    <col min="15116" max="15116" width="8.7265625" style="58" bestFit="1" customWidth="1"/>
    <col min="15117" max="15118" width="8.453125" style="58" bestFit="1" customWidth="1"/>
    <col min="15119" max="15119" width="8.6328125" style="58" customWidth="1"/>
    <col min="15120" max="15120" width="14.36328125" style="58" bestFit="1" customWidth="1"/>
    <col min="15121" max="15121" width="13.453125" style="58" customWidth="1"/>
    <col min="15122" max="15122" width="6" style="58" customWidth="1"/>
    <col min="15123" max="15123" width="17.26953125" style="58" customWidth="1"/>
    <col min="15124" max="15124" width="11" style="58" bestFit="1" customWidth="1"/>
    <col min="15125" max="15126" width="8.26953125" style="58" bestFit="1" customWidth="1"/>
    <col min="15127" max="15360" width="8.7265625" style="58"/>
    <col min="15361" max="15361" width="15.90625" style="58" customWidth="1"/>
    <col min="15362" max="15362" width="3.90625" style="58" bestFit="1" customWidth="1"/>
    <col min="15363" max="15363" width="38.26953125" style="58" customWidth="1"/>
    <col min="15364" max="15364" width="13.90625" style="58" bestFit="1" customWidth="1"/>
    <col min="15365" max="15365" width="16.26953125" style="58" customWidth="1"/>
    <col min="15366" max="15366" width="13.08984375" style="58" customWidth="1"/>
    <col min="15367" max="15367" width="7.36328125" style="58" customWidth="1"/>
    <col min="15368" max="15368" width="12.08984375" style="58" bestFit="1" customWidth="1"/>
    <col min="15369" max="15369" width="10.453125" style="58" bestFit="1" customWidth="1"/>
    <col min="15370" max="15370" width="7" style="58" bestFit="1" customWidth="1"/>
    <col min="15371" max="15371" width="5.90625" style="58" bestFit="1" customWidth="1"/>
    <col min="15372" max="15372" width="8.7265625" style="58" bestFit="1" customWidth="1"/>
    <col min="15373" max="15374" width="8.453125" style="58" bestFit="1" customWidth="1"/>
    <col min="15375" max="15375" width="8.6328125" style="58" customWidth="1"/>
    <col min="15376" max="15376" width="14.36328125" style="58" bestFit="1" customWidth="1"/>
    <col min="15377" max="15377" width="13.453125" style="58" customWidth="1"/>
    <col min="15378" max="15378" width="6" style="58" customWidth="1"/>
    <col min="15379" max="15379" width="17.26953125" style="58" customWidth="1"/>
    <col min="15380" max="15380" width="11" style="58" bestFit="1" customWidth="1"/>
    <col min="15381" max="15382" width="8.26953125" style="58" bestFit="1" customWidth="1"/>
    <col min="15383" max="15616" width="8.7265625" style="58"/>
    <col min="15617" max="15617" width="15.90625" style="58" customWidth="1"/>
    <col min="15618" max="15618" width="3.90625" style="58" bestFit="1" customWidth="1"/>
    <col min="15619" max="15619" width="38.26953125" style="58" customWidth="1"/>
    <col min="15620" max="15620" width="13.90625" style="58" bestFit="1" customWidth="1"/>
    <col min="15621" max="15621" width="16.26953125" style="58" customWidth="1"/>
    <col min="15622" max="15622" width="13.08984375" style="58" customWidth="1"/>
    <col min="15623" max="15623" width="7.36328125" style="58" customWidth="1"/>
    <col min="15624" max="15624" width="12.08984375" style="58" bestFit="1" customWidth="1"/>
    <col min="15625" max="15625" width="10.453125" style="58" bestFit="1" customWidth="1"/>
    <col min="15626" max="15626" width="7" style="58" bestFit="1" customWidth="1"/>
    <col min="15627" max="15627" width="5.90625" style="58" bestFit="1" customWidth="1"/>
    <col min="15628" max="15628" width="8.7265625" style="58" bestFit="1" customWidth="1"/>
    <col min="15629" max="15630" width="8.453125" style="58" bestFit="1" customWidth="1"/>
    <col min="15631" max="15631" width="8.6328125" style="58" customWidth="1"/>
    <col min="15632" max="15632" width="14.36328125" style="58" bestFit="1" customWidth="1"/>
    <col min="15633" max="15633" width="13.453125" style="58" customWidth="1"/>
    <col min="15634" max="15634" width="6" style="58" customWidth="1"/>
    <col min="15635" max="15635" width="17.26953125" style="58" customWidth="1"/>
    <col min="15636" max="15636" width="11" style="58" bestFit="1" customWidth="1"/>
    <col min="15637" max="15638" width="8.26953125" style="58" bestFit="1" customWidth="1"/>
    <col min="15639" max="15872" width="8.7265625" style="58"/>
    <col min="15873" max="15873" width="15.90625" style="58" customWidth="1"/>
    <col min="15874" max="15874" width="3.90625" style="58" bestFit="1" customWidth="1"/>
    <col min="15875" max="15875" width="38.26953125" style="58" customWidth="1"/>
    <col min="15876" max="15876" width="13.90625" style="58" bestFit="1" customWidth="1"/>
    <col min="15877" max="15877" width="16.26953125" style="58" customWidth="1"/>
    <col min="15878" max="15878" width="13.08984375" style="58" customWidth="1"/>
    <col min="15879" max="15879" width="7.36328125" style="58" customWidth="1"/>
    <col min="15880" max="15880" width="12.08984375" style="58" bestFit="1" customWidth="1"/>
    <col min="15881" max="15881" width="10.453125" style="58" bestFit="1" customWidth="1"/>
    <col min="15882" max="15882" width="7" style="58" bestFit="1" customWidth="1"/>
    <col min="15883" max="15883" width="5.90625" style="58" bestFit="1" customWidth="1"/>
    <col min="15884" max="15884" width="8.7265625" style="58" bestFit="1" customWidth="1"/>
    <col min="15885" max="15886" width="8.453125" style="58" bestFit="1" customWidth="1"/>
    <col min="15887" max="15887" width="8.6328125" style="58" customWidth="1"/>
    <col min="15888" max="15888" width="14.36328125" style="58" bestFit="1" customWidth="1"/>
    <col min="15889" max="15889" width="13.453125" style="58" customWidth="1"/>
    <col min="15890" max="15890" width="6" style="58" customWidth="1"/>
    <col min="15891" max="15891" width="17.26953125" style="58" customWidth="1"/>
    <col min="15892" max="15892" width="11" style="58" bestFit="1" customWidth="1"/>
    <col min="15893" max="15894" width="8.26953125" style="58" bestFit="1" customWidth="1"/>
    <col min="15895" max="16128" width="8.7265625" style="58"/>
    <col min="16129" max="16129" width="15.90625" style="58" customWidth="1"/>
    <col min="16130" max="16130" width="3.90625" style="58" bestFit="1" customWidth="1"/>
    <col min="16131" max="16131" width="38.26953125" style="58" customWidth="1"/>
    <col min="16132" max="16132" width="13.90625" style="58" bestFit="1" customWidth="1"/>
    <col min="16133" max="16133" width="16.26953125" style="58" customWidth="1"/>
    <col min="16134" max="16134" width="13.08984375" style="58" customWidth="1"/>
    <col min="16135" max="16135" width="7.36328125" style="58" customWidth="1"/>
    <col min="16136" max="16136" width="12.08984375" style="58" bestFit="1" customWidth="1"/>
    <col min="16137" max="16137" width="10.453125" style="58" bestFit="1" customWidth="1"/>
    <col min="16138" max="16138" width="7" style="58" bestFit="1" customWidth="1"/>
    <col min="16139" max="16139" width="5.90625" style="58" bestFit="1" customWidth="1"/>
    <col min="16140" max="16140" width="8.7265625" style="58" bestFit="1" customWidth="1"/>
    <col min="16141" max="16142" width="8.453125" style="58" bestFit="1" customWidth="1"/>
    <col min="16143" max="16143" width="8.6328125" style="58" customWidth="1"/>
    <col min="16144" max="16144" width="14.36328125" style="58" bestFit="1" customWidth="1"/>
    <col min="16145" max="16145" width="13.453125" style="58" customWidth="1"/>
    <col min="16146" max="16146" width="6" style="58" customWidth="1"/>
    <col min="16147" max="16147" width="17.26953125" style="58" customWidth="1"/>
    <col min="16148" max="16148" width="11" style="58" bestFit="1" customWidth="1"/>
    <col min="16149" max="16150" width="8.26953125" style="58" bestFit="1" customWidth="1"/>
    <col min="16151" max="16384" width="8.7265625" style="58"/>
  </cols>
  <sheetData>
    <row r="1" spans="1:33" ht="21.75" customHeight="1">
      <c r="A1" s="131"/>
      <c r="B1" s="131"/>
      <c r="R1" s="130"/>
    </row>
    <row r="2" spans="1:33" ht="16">
      <c r="E2" s="58"/>
      <c r="F2" s="129"/>
      <c r="J2" s="126" t="s">
        <v>130</v>
      </c>
      <c r="K2" s="126"/>
      <c r="L2" s="126"/>
      <c r="M2" s="126"/>
      <c r="N2" s="126"/>
      <c r="O2" s="126"/>
      <c r="P2" s="126"/>
      <c r="Q2" s="126"/>
      <c r="R2" s="478" t="s">
        <v>129</v>
      </c>
      <c r="S2" s="478"/>
      <c r="T2" s="478"/>
      <c r="U2" s="478"/>
      <c r="V2" s="478"/>
    </row>
    <row r="3" spans="1:33" ht="23.25" customHeight="1">
      <c r="A3" s="128" t="s">
        <v>2</v>
      </c>
      <c r="B3" s="127"/>
      <c r="E3" s="58"/>
      <c r="J3" s="126"/>
      <c r="R3" s="125"/>
      <c r="S3" s="384" t="s">
        <v>128</v>
      </c>
      <c r="T3" s="384"/>
      <c r="U3" s="384"/>
      <c r="V3" s="384"/>
      <c r="W3" s="384"/>
      <c r="X3" s="384"/>
      <c r="Z3" s="12" t="s">
        <v>4</v>
      </c>
      <c r="AA3" s="13"/>
      <c r="AB3" s="124" t="s">
        <v>5</v>
      </c>
      <c r="AC3" s="122"/>
      <c r="AD3" s="122"/>
      <c r="AE3" s="123" t="s">
        <v>6</v>
      </c>
      <c r="AF3" s="122"/>
      <c r="AG3" s="121"/>
    </row>
    <row r="4" spans="1:33" ht="14.25" customHeight="1" thickBot="1">
      <c r="A4" s="385" t="s">
        <v>127</v>
      </c>
      <c r="B4" s="388" t="s">
        <v>126</v>
      </c>
      <c r="C4" s="389"/>
      <c r="D4" s="394"/>
      <c r="E4" s="396"/>
      <c r="F4" s="388" t="s">
        <v>125</v>
      </c>
      <c r="G4" s="398"/>
      <c r="H4" s="379" t="s">
        <v>124</v>
      </c>
      <c r="I4" s="400" t="s">
        <v>123</v>
      </c>
      <c r="J4" s="401" t="s">
        <v>122</v>
      </c>
      <c r="K4" s="376" t="s">
        <v>13</v>
      </c>
      <c r="L4" s="377"/>
      <c r="M4" s="377"/>
      <c r="N4" s="377"/>
      <c r="O4" s="378"/>
      <c r="P4" s="379" t="s">
        <v>14</v>
      </c>
      <c r="Q4" s="405" t="s">
        <v>15</v>
      </c>
      <c r="R4" s="406"/>
      <c r="S4" s="407"/>
      <c r="T4" s="411" t="s">
        <v>16</v>
      </c>
      <c r="U4" s="413" t="s">
        <v>17</v>
      </c>
      <c r="V4" s="379" t="s">
        <v>18</v>
      </c>
      <c r="W4" s="418" t="s">
        <v>19</v>
      </c>
      <c r="X4" s="419"/>
      <c r="Z4" s="436" t="s">
        <v>20</v>
      </c>
      <c r="AA4" s="436" t="s">
        <v>21</v>
      </c>
      <c r="AB4" s="438" t="s">
        <v>22</v>
      </c>
      <c r="AC4" s="433" t="s">
        <v>23</v>
      </c>
      <c r="AD4" s="433" t="s">
        <v>24</v>
      </c>
      <c r="AE4" s="438" t="s">
        <v>22</v>
      </c>
      <c r="AF4" s="433" t="s">
        <v>23</v>
      </c>
      <c r="AG4" s="433" t="s">
        <v>25</v>
      </c>
    </row>
    <row r="5" spans="1:33" ht="11.25" customHeight="1">
      <c r="A5" s="386"/>
      <c r="B5" s="390"/>
      <c r="C5" s="391"/>
      <c r="D5" s="395"/>
      <c r="E5" s="397"/>
      <c r="F5" s="392"/>
      <c r="G5" s="399"/>
      <c r="H5" s="386"/>
      <c r="I5" s="386"/>
      <c r="J5" s="390"/>
      <c r="K5" s="477" t="s">
        <v>26</v>
      </c>
      <c r="L5" s="430" t="s">
        <v>27</v>
      </c>
      <c r="M5" s="421" t="s">
        <v>28</v>
      </c>
      <c r="N5" s="424" t="s">
        <v>29</v>
      </c>
      <c r="O5" s="424" t="s">
        <v>30</v>
      </c>
      <c r="P5" s="416"/>
      <c r="Q5" s="408"/>
      <c r="R5" s="409"/>
      <c r="S5" s="410"/>
      <c r="T5" s="412"/>
      <c r="U5" s="414"/>
      <c r="V5" s="386"/>
      <c r="W5" s="379" t="s">
        <v>23</v>
      </c>
      <c r="X5" s="379" t="s">
        <v>24</v>
      </c>
      <c r="Z5" s="436"/>
      <c r="AA5" s="436"/>
      <c r="AB5" s="439"/>
      <c r="AC5" s="434"/>
      <c r="AD5" s="434"/>
      <c r="AE5" s="439"/>
      <c r="AF5" s="434"/>
      <c r="AG5" s="434"/>
    </row>
    <row r="6" spans="1:33" ht="11.25" customHeight="1">
      <c r="A6" s="386"/>
      <c r="B6" s="390"/>
      <c r="C6" s="391"/>
      <c r="D6" s="385" t="s">
        <v>121</v>
      </c>
      <c r="E6" s="420" t="s">
        <v>32</v>
      </c>
      <c r="F6" s="385" t="s">
        <v>121</v>
      </c>
      <c r="G6" s="400" t="s">
        <v>120</v>
      </c>
      <c r="H6" s="386"/>
      <c r="I6" s="386"/>
      <c r="J6" s="390"/>
      <c r="K6" s="422"/>
      <c r="L6" s="431"/>
      <c r="M6" s="422"/>
      <c r="N6" s="425"/>
      <c r="O6" s="425"/>
      <c r="P6" s="416"/>
      <c r="Q6" s="379" t="s">
        <v>34</v>
      </c>
      <c r="R6" s="379" t="s">
        <v>35</v>
      </c>
      <c r="S6" s="385" t="s">
        <v>36</v>
      </c>
      <c r="T6" s="402" t="s">
        <v>37</v>
      </c>
      <c r="U6" s="414"/>
      <c r="V6" s="386"/>
      <c r="W6" s="380"/>
      <c r="X6" s="380"/>
      <c r="Z6" s="436"/>
      <c r="AA6" s="436"/>
      <c r="AB6" s="439"/>
      <c r="AC6" s="434"/>
      <c r="AD6" s="434"/>
      <c r="AE6" s="439"/>
      <c r="AF6" s="434"/>
      <c r="AG6" s="434"/>
    </row>
    <row r="7" spans="1:33">
      <c r="A7" s="386"/>
      <c r="B7" s="390"/>
      <c r="C7" s="391"/>
      <c r="D7" s="386"/>
      <c r="E7" s="386"/>
      <c r="F7" s="386"/>
      <c r="G7" s="386"/>
      <c r="H7" s="386"/>
      <c r="I7" s="386"/>
      <c r="J7" s="390"/>
      <c r="K7" s="422"/>
      <c r="L7" s="431"/>
      <c r="M7" s="422"/>
      <c r="N7" s="425"/>
      <c r="O7" s="425"/>
      <c r="P7" s="416"/>
      <c r="Q7" s="416"/>
      <c r="R7" s="416"/>
      <c r="S7" s="386"/>
      <c r="T7" s="403"/>
      <c r="U7" s="414"/>
      <c r="V7" s="386"/>
      <c r="W7" s="380"/>
      <c r="X7" s="380"/>
      <c r="Z7" s="436"/>
      <c r="AA7" s="436"/>
      <c r="AB7" s="439"/>
      <c r="AC7" s="434"/>
      <c r="AD7" s="434"/>
      <c r="AE7" s="439"/>
      <c r="AF7" s="434"/>
      <c r="AG7" s="434"/>
    </row>
    <row r="8" spans="1:33">
      <c r="A8" s="387"/>
      <c r="B8" s="392"/>
      <c r="C8" s="393"/>
      <c r="D8" s="387"/>
      <c r="E8" s="387"/>
      <c r="F8" s="387"/>
      <c r="G8" s="387"/>
      <c r="H8" s="387"/>
      <c r="I8" s="387"/>
      <c r="J8" s="392"/>
      <c r="K8" s="423"/>
      <c r="L8" s="432"/>
      <c r="M8" s="423"/>
      <c r="N8" s="426"/>
      <c r="O8" s="426"/>
      <c r="P8" s="417"/>
      <c r="Q8" s="417"/>
      <c r="R8" s="417"/>
      <c r="S8" s="387"/>
      <c r="T8" s="404"/>
      <c r="U8" s="415"/>
      <c r="V8" s="387"/>
      <c r="W8" s="381"/>
      <c r="X8" s="381"/>
      <c r="Z8" s="437"/>
      <c r="AA8" s="437"/>
      <c r="AB8" s="440"/>
      <c r="AC8" s="435"/>
      <c r="AD8" s="435"/>
      <c r="AE8" s="440"/>
      <c r="AF8" s="435"/>
      <c r="AG8" s="435"/>
    </row>
    <row r="9" spans="1:33" ht="17.25" customHeight="1">
      <c r="A9" s="314" t="s">
        <v>573</v>
      </c>
      <c r="B9" s="117"/>
      <c r="C9" s="116" t="s">
        <v>572</v>
      </c>
      <c r="D9" s="135" t="s">
        <v>570</v>
      </c>
      <c r="E9" s="92" t="s">
        <v>571</v>
      </c>
      <c r="F9" s="133" t="s">
        <v>82</v>
      </c>
      <c r="G9" s="134">
        <v>1.498</v>
      </c>
      <c r="H9" s="133" t="s">
        <v>81</v>
      </c>
      <c r="I9" s="105" t="str">
        <f t="shared" ref="I9:I17" si="0">IF(Z9="","",(IF(AA9-Z9&gt;0,CONCATENATE(TEXT(Z9,"#,##0"),"~",TEXT(AA9,"#,##0")),TEXT(Z9,"#,##0"))))</f>
        <v>1,320</v>
      </c>
      <c r="J9" s="104">
        <v>5</v>
      </c>
      <c r="K9" s="103">
        <v>21</v>
      </c>
      <c r="L9" s="32">
        <f t="shared" ref="L9:L17" si="1">IF(K9&gt;0,1/K9*37.7*68.6,"")</f>
        <v>123.15333333333332</v>
      </c>
      <c r="M9" s="102">
        <f t="shared" ref="M9:M17" si="2"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17.400000000000002</v>
      </c>
      <c r="N9" s="101">
        <f t="shared" ref="N9:N17" si="3"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20.9</v>
      </c>
      <c r="O9" s="100" t="str">
        <f t="shared" ref="O9:O17" si="4">IF(Z9="","",IF(AE9="",TEXT(AB9,"#,##0.0"),(IF(AB9-AE9&gt;0,CONCATENATE(TEXT(AE9,"#,##0.0"),"~",TEXT(AB9,"#,##0.0")),TEXT(AB9,"#,##0.0")))))</f>
        <v>27.8</v>
      </c>
      <c r="P9" s="98" t="s">
        <v>80</v>
      </c>
      <c r="Q9" s="99" t="s">
        <v>79</v>
      </c>
      <c r="R9" s="98" t="s">
        <v>78</v>
      </c>
      <c r="S9" s="97"/>
      <c r="T9" s="139" t="str">
        <f t="shared" ref="T9:T17" si="5">IF((LEFT(D9,1)="6"),"☆☆☆☆☆",IF((LEFT(D9,1)="5"),"☆☆☆☆",IF((LEFT(D9,1)="4"),"☆☆☆"," ")))</f>
        <v xml:space="preserve"> </v>
      </c>
      <c r="U9" s="96">
        <f t="shared" ref="U9:U17" si="6">IFERROR(IF(K9&lt;M9,"",(ROUNDDOWN(K9/M9*100,0))),"")</f>
        <v>120</v>
      </c>
      <c r="V9" s="95">
        <f t="shared" ref="V9:V17" si="7">IFERROR(IF(K9&lt;N9,"",(ROUNDDOWN(K9/N9*100,0))),"")</f>
        <v>100</v>
      </c>
      <c r="W9" s="95">
        <f t="shared" ref="W9:W17" si="8">IF(AC9&lt;55,"",IF(AA9="",AC9,IF(AF9-AC9&gt;0,CONCATENATE(AC9,"~",AF9),AC9)))</f>
        <v>75</v>
      </c>
      <c r="X9" s="94" t="str">
        <f t="shared" ref="X9:X17" si="9">IF(AC9&lt;55,"",AD9)</f>
        <v>★2.5</v>
      </c>
      <c r="Z9" s="65">
        <v>1320</v>
      </c>
      <c r="AA9" s="65"/>
      <c r="AB9" s="64">
        <f t="shared" ref="AB9:AB17" si="10">IF(Z9="","",ROUNDUP(ROUND(IF(Z9&gt;=2759,9.5,IF(Z9&lt;2759,(-2.47/1000000*Z9*Z9)-(8.52/10000*Z9)+30.65)),1)*1.1,1))</f>
        <v>27.8</v>
      </c>
      <c r="AC9" s="63">
        <f t="shared" ref="AC9:AC17" si="11">IF(K9="","",ROUNDDOWN(K9/AB9*100,0))</f>
        <v>75</v>
      </c>
      <c r="AD9" s="63" t="str">
        <f t="shared" ref="AD9:AD17" si="12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★2.5</v>
      </c>
      <c r="AE9" s="64" t="str">
        <f t="shared" ref="AE9:AE17" si="13">IF(AA9="","",ROUNDUP(ROUND(IF(AA9&gt;=2759,9.5,IF(AA9&lt;2759,(-2.47/1000000*AA9*AA9)-(8.52/10000*AA9)+30.65)),1)*1.1,1))</f>
        <v/>
      </c>
      <c r="AF9" s="63" t="str">
        <f t="shared" ref="AF9:AF17" si="14">IF(AE9="","",IF(K9="","",ROUNDDOWN(K9/AE9*100,0)))</f>
        <v/>
      </c>
      <c r="AG9" s="63" t="str">
        <f t="shared" ref="AG9:AG17" si="15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17.25" customHeight="1">
      <c r="A10" s="312"/>
      <c r="B10" s="115"/>
      <c r="C10" s="114"/>
      <c r="D10" s="135" t="s">
        <v>570</v>
      </c>
      <c r="E10" s="92" t="s">
        <v>569</v>
      </c>
      <c r="F10" s="133" t="s">
        <v>82</v>
      </c>
      <c r="G10" s="134">
        <v>1.498</v>
      </c>
      <c r="H10" s="133" t="s">
        <v>81</v>
      </c>
      <c r="I10" s="105" t="str">
        <f t="shared" si="0"/>
        <v>1,330</v>
      </c>
      <c r="J10" s="104">
        <v>5</v>
      </c>
      <c r="K10" s="103">
        <v>21</v>
      </c>
      <c r="L10" s="32">
        <f t="shared" si="1"/>
        <v>123.15333333333332</v>
      </c>
      <c r="M10" s="102">
        <f t="shared" si="2"/>
        <v>17.400000000000002</v>
      </c>
      <c r="N10" s="101">
        <f t="shared" si="3"/>
        <v>20.9</v>
      </c>
      <c r="O10" s="100" t="str">
        <f t="shared" si="4"/>
        <v>27.7</v>
      </c>
      <c r="P10" s="98" t="s">
        <v>80</v>
      </c>
      <c r="Q10" s="99" t="s">
        <v>79</v>
      </c>
      <c r="R10" s="98" t="s">
        <v>78</v>
      </c>
      <c r="S10" s="97"/>
      <c r="T10" s="139" t="str">
        <f t="shared" si="5"/>
        <v xml:space="preserve"> </v>
      </c>
      <c r="U10" s="96">
        <f t="shared" si="6"/>
        <v>120</v>
      </c>
      <c r="V10" s="95">
        <f t="shared" si="7"/>
        <v>100</v>
      </c>
      <c r="W10" s="95">
        <f t="shared" si="8"/>
        <v>75</v>
      </c>
      <c r="X10" s="94" t="str">
        <f t="shared" si="9"/>
        <v>★2.5</v>
      </c>
      <c r="Z10" s="65">
        <v>1330</v>
      </c>
      <c r="AA10" s="65"/>
      <c r="AB10" s="64">
        <f t="shared" si="10"/>
        <v>27.700000000000003</v>
      </c>
      <c r="AC10" s="63">
        <f t="shared" si="11"/>
        <v>75</v>
      </c>
      <c r="AD10" s="63" t="str">
        <f t="shared" si="12"/>
        <v>★2.5</v>
      </c>
      <c r="AE10" s="64" t="str">
        <f t="shared" si="13"/>
        <v/>
      </c>
      <c r="AF10" s="63" t="str">
        <f t="shared" si="14"/>
        <v/>
      </c>
      <c r="AG10" s="63" t="str">
        <f t="shared" si="15"/>
        <v/>
      </c>
    </row>
    <row r="11" spans="1:33" ht="17.25" customHeight="1">
      <c r="A11" s="313"/>
      <c r="B11" s="117"/>
      <c r="C11" s="116" t="s">
        <v>568</v>
      </c>
      <c r="D11" s="135" t="s">
        <v>567</v>
      </c>
      <c r="E11" s="92" t="s">
        <v>100</v>
      </c>
      <c r="F11" s="133" t="s">
        <v>82</v>
      </c>
      <c r="G11" s="134">
        <v>1.498</v>
      </c>
      <c r="H11" s="133" t="s">
        <v>81</v>
      </c>
      <c r="I11" s="105" t="str">
        <f t="shared" si="0"/>
        <v>1,470</v>
      </c>
      <c r="J11" s="104">
        <v>5</v>
      </c>
      <c r="K11" s="103">
        <v>21.2</v>
      </c>
      <c r="L11" s="32">
        <f t="shared" si="1"/>
        <v>121.99150943396228</v>
      </c>
      <c r="M11" s="102">
        <f t="shared" si="2"/>
        <v>15.9</v>
      </c>
      <c r="N11" s="101">
        <f t="shared" si="3"/>
        <v>19.400000000000002</v>
      </c>
      <c r="O11" s="100" t="str">
        <f t="shared" si="4"/>
        <v>26.6</v>
      </c>
      <c r="P11" s="98" t="s">
        <v>80</v>
      </c>
      <c r="Q11" s="99" t="s">
        <v>79</v>
      </c>
      <c r="R11" s="98" t="s">
        <v>78</v>
      </c>
      <c r="S11" s="97"/>
      <c r="T11" s="71" t="str">
        <f t="shared" si="5"/>
        <v xml:space="preserve"> </v>
      </c>
      <c r="U11" s="96">
        <f t="shared" si="6"/>
        <v>133</v>
      </c>
      <c r="V11" s="95">
        <f t="shared" si="7"/>
        <v>109</v>
      </c>
      <c r="W11" s="95">
        <f t="shared" si="8"/>
        <v>79</v>
      </c>
      <c r="X11" s="94" t="str">
        <f t="shared" si="9"/>
        <v>★2.5</v>
      </c>
      <c r="Z11" s="65">
        <v>1470</v>
      </c>
      <c r="AA11" s="65"/>
      <c r="AB11" s="64">
        <f t="shared" si="10"/>
        <v>26.6</v>
      </c>
      <c r="AC11" s="63">
        <f t="shared" si="11"/>
        <v>79</v>
      </c>
      <c r="AD11" s="63" t="str">
        <f t="shared" si="12"/>
        <v>★2.5</v>
      </c>
      <c r="AE11" s="64" t="str">
        <f t="shared" si="13"/>
        <v/>
      </c>
      <c r="AF11" s="63" t="str">
        <f t="shared" si="14"/>
        <v/>
      </c>
      <c r="AG11" s="63" t="str">
        <f t="shared" si="15"/>
        <v/>
      </c>
    </row>
    <row r="12" spans="1:33" ht="17.25" customHeight="1">
      <c r="A12" s="312"/>
      <c r="B12" s="115"/>
      <c r="C12" s="114"/>
      <c r="D12" s="135" t="s">
        <v>567</v>
      </c>
      <c r="E12" s="92" t="s">
        <v>99</v>
      </c>
      <c r="F12" s="133" t="s">
        <v>82</v>
      </c>
      <c r="G12" s="134">
        <v>1.498</v>
      </c>
      <c r="H12" s="133" t="s">
        <v>81</v>
      </c>
      <c r="I12" s="105" t="str">
        <f t="shared" si="0"/>
        <v>1,500</v>
      </c>
      <c r="J12" s="104">
        <v>5</v>
      </c>
      <c r="K12" s="103">
        <v>21.2</v>
      </c>
      <c r="L12" s="32">
        <f t="shared" si="1"/>
        <v>121.99150943396228</v>
      </c>
      <c r="M12" s="102">
        <f t="shared" si="2"/>
        <v>15.9</v>
      </c>
      <c r="N12" s="101">
        <f t="shared" si="3"/>
        <v>19.400000000000002</v>
      </c>
      <c r="O12" s="100" t="str">
        <f t="shared" si="4"/>
        <v>26.2</v>
      </c>
      <c r="P12" s="98" t="s">
        <v>80</v>
      </c>
      <c r="Q12" s="99" t="s">
        <v>79</v>
      </c>
      <c r="R12" s="98" t="s">
        <v>78</v>
      </c>
      <c r="S12" s="97"/>
      <c r="T12" s="71" t="str">
        <f t="shared" si="5"/>
        <v xml:space="preserve"> </v>
      </c>
      <c r="U12" s="96">
        <f t="shared" si="6"/>
        <v>133</v>
      </c>
      <c r="V12" s="95">
        <f t="shared" si="7"/>
        <v>109</v>
      </c>
      <c r="W12" s="95">
        <f t="shared" si="8"/>
        <v>80</v>
      </c>
      <c r="X12" s="94" t="str">
        <f t="shared" si="9"/>
        <v>★3.0</v>
      </c>
      <c r="Z12" s="65">
        <v>1500</v>
      </c>
      <c r="AA12" s="65"/>
      <c r="AB12" s="64">
        <f t="shared" si="10"/>
        <v>26.200000000000003</v>
      </c>
      <c r="AC12" s="63">
        <f t="shared" si="11"/>
        <v>80</v>
      </c>
      <c r="AD12" s="63" t="str">
        <f t="shared" si="12"/>
        <v>★3.0</v>
      </c>
      <c r="AE12" s="64" t="str">
        <f t="shared" si="13"/>
        <v/>
      </c>
      <c r="AF12" s="63" t="str">
        <f t="shared" si="14"/>
        <v/>
      </c>
      <c r="AG12" s="63" t="str">
        <f t="shared" si="15"/>
        <v/>
      </c>
    </row>
    <row r="13" spans="1:33" ht="17.25" customHeight="1">
      <c r="A13" s="312"/>
      <c r="B13" s="112"/>
      <c r="C13" s="111"/>
      <c r="D13" s="135" t="s">
        <v>567</v>
      </c>
      <c r="E13" s="92" t="s">
        <v>98</v>
      </c>
      <c r="F13" s="133" t="s">
        <v>82</v>
      </c>
      <c r="G13" s="134">
        <v>1.498</v>
      </c>
      <c r="H13" s="133" t="s">
        <v>81</v>
      </c>
      <c r="I13" s="105" t="str">
        <f t="shared" si="0"/>
        <v>1,530</v>
      </c>
      <c r="J13" s="104">
        <v>5</v>
      </c>
      <c r="K13" s="103">
        <v>21.2</v>
      </c>
      <c r="L13" s="32">
        <f t="shared" si="1"/>
        <v>121.99150943396228</v>
      </c>
      <c r="M13" s="102">
        <f t="shared" si="2"/>
        <v>15.9</v>
      </c>
      <c r="N13" s="101">
        <f t="shared" si="3"/>
        <v>19.400000000000002</v>
      </c>
      <c r="O13" s="100" t="str">
        <f t="shared" si="4"/>
        <v>26.0</v>
      </c>
      <c r="P13" s="98" t="s">
        <v>80</v>
      </c>
      <c r="Q13" s="99" t="s">
        <v>79</v>
      </c>
      <c r="R13" s="98" t="s">
        <v>78</v>
      </c>
      <c r="S13" s="97"/>
      <c r="T13" s="139" t="str">
        <f t="shared" si="5"/>
        <v xml:space="preserve"> </v>
      </c>
      <c r="U13" s="96">
        <f t="shared" si="6"/>
        <v>133</v>
      </c>
      <c r="V13" s="95">
        <f t="shared" si="7"/>
        <v>109</v>
      </c>
      <c r="W13" s="95">
        <f t="shared" si="8"/>
        <v>81</v>
      </c>
      <c r="X13" s="94" t="str">
        <f t="shared" si="9"/>
        <v>★3.0</v>
      </c>
      <c r="Z13" s="65">
        <v>1530</v>
      </c>
      <c r="AA13" s="65"/>
      <c r="AB13" s="64">
        <f t="shared" si="10"/>
        <v>26</v>
      </c>
      <c r="AC13" s="63">
        <f t="shared" si="11"/>
        <v>81</v>
      </c>
      <c r="AD13" s="63" t="str">
        <f t="shared" si="12"/>
        <v>★3.0</v>
      </c>
      <c r="AE13" s="64" t="str">
        <f t="shared" si="13"/>
        <v/>
      </c>
      <c r="AF13" s="63" t="str">
        <f t="shared" si="14"/>
        <v/>
      </c>
      <c r="AG13" s="63" t="str">
        <f t="shared" si="15"/>
        <v/>
      </c>
    </row>
    <row r="14" spans="1:33" ht="17.25" customHeight="1">
      <c r="A14" s="312"/>
      <c r="B14" s="109"/>
      <c r="C14" s="110" t="s">
        <v>566</v>
      </c>
      <c r="D14" s="135" t="s">
        <v>562</v>
      </c>
      <c r="E14" s="92" t="s">
        <v>565</v>
      </c>
      <c r="F14" s="133" t="s">
        <v>102</v>
      </c>
      <c r="G14" s="134">
        <v>1.9970000000000001</v>
      </c>
      <c r="H14" s="133" t="s">
        <v>81</v>
      </c>
      <c r="I14" s="105" t="str">
        <f t="shared" si="0"/>
        <v>1,670</v>
      </c>
      <c r="J14" s="104">
        <v>5</v>
      </c>
      <c r="K14" s="103">
        <v>16.399999999999999</v>
      </c>
      <c r="L14" s="32">
        <f t="shared" si="1"/>
        <v>157.69634146341465</v>
      </c>
      <c r="M14" s="102">
        <f t="shared" si="2"/>
        <v>13.5</v>
      </c>
      <c r="N14" s="101">
        <f t="shared" si="3"/>
        <v>17</v>
      </c>
      <c r="O14" s="100" t="str">
        <f t="shared" si="4"/>
        <v>24.6</v>
      </c>
      <c r="P14" s="98" t="s">
        <v>80</v>
      </c>
      <c r="Q14" s="99" t="s">
        <v>79</v>
      </c>
      <c r="R14" s="98" t="s">
        <v>78</v>
      </c>
      <c r="S14" s="97"/>
      <c r="T14" s="139" t="str">
        <f t="shared" si="5"/>
        <v xml:space="preserve"> </v>
      </c>
      <c r="U14" s="96">
        <f t="shared" si="6"/>
        <v>121</v>
      </c>
      <c r="V14" s="95" t="str">
        <f t="shared" si="7"/>
        <v/>
      </c>
      <c r="W14" s="95">
        <f t="shared" si="8"/>
        <v>66</v>
      </c>
      <c r="X14" s="94" t="str">
        <f t="shared" si="9"/>
        <v>★1.5</v>
      </c>
      <c r="Z14" s="65">
        <v>1670</v>
      </c>
      <c r="AA14" s="65"/>
      <c r="AB14" s="64">
        <f t="shared" si="10"/>
        <v>24.6</v>
      </c>
      <c r="AC14" s="63">
        <f t="shared" si="11"/>
        <v>66</v>
      </c>
      <c r="AD14" s="63" t="str">
        <f t="shared" si="12"/>
        <v>★1.5</v>
      </c>
      <c r="AE14" s="64" t="str">
        <f t="shared" si="13"/>
        <v/>
      </c>
      <c r="AF14" s="63" t="str">
        <f t="shared" si="14"/>
        <v/>
      </c>
      <c r="AG14" s="63" t="str">
        <f t="shared" si="15"/>
        <v/>
      </c>
    </row>
    <row r="15" spans="1:33" ht="17.25" customHeight="1">
      <c r="A15" s="312"/>
      <c r="B15" s="89"/>
      <c r="C15" s="88"/>
      <c r="D15" s="135" t="s">
        <v>562</v>
      </c>
      <c r="E15" s="92" t="s">
        <v>564</v>
      </c>
      <c r="F15" s="133" t="s">
        <v>102</v>
      </c>
      <c r="G15" s="134">
        <v>1.9970000000000001</v>
      </c>
      <c r="H15" s="133" t="s">
        <v>81</v>
      </c>
      <c r="I15" s="105" t="str">
        <f t="shared" si="0"/>
        <v>1,690</v>
      </c>
      <c r="J15" s="104">
        <v>5</v>
      </c>
      <c r="K15" s="103">
        <v>16.399999999999999</v>
      </c>
      <c r="L15" s="32">
        <f t="shared" si="1"/>
        <v>157.69634146341465</v>
      </c>
      <c r="M15" s="102">
        <f t="shared" si="2"/>
        <v>13.5</v>
      </c>
      <c r="N15" s="101">
        <f t="shared" si="3"/>
        <v>17</v>
      </c>
      <c r="O15" s="100" t="str">
        <f t="shared" si="4"/>
        <v>24.5</v>
      </c>
      <c r="P15" s="98" t="s">
        <v>80</v>
      </c>
      <c r="Q15" s="99" t="s">
        <v>79</v>
      </c>
      <c r="R15" s="98" t="s">
        <v>78</v>
      </c>
      <c r="S15" s="97"/>
      <c r="T15" s="71" t="str">
        <f t="shared" si="5"/>
        <v xml:space="preserve"> </v>
      </c>
      <c r="U15" s="96">
        <f t="shared" si="6"/>
        <v>121</v>
      </c>
      <c r="V15" s="95" t="str">
        <f t="shared" si="7"/>
        <v/>
      </c>
      <c r="W15" s="95">
        <f t="shared" si="8"/>
        <v>66</v>
      </c>
      <c r="X15" s="94" t="str">
        <f t="shared" si="9"/>
        <v>★1.5</v>
      </c>
      <c r="Z15" s="65">
        <v>1690</v>
      </c>
      <c r="AA15" s="65"/>
      <c r="AB15" s="64">
        <f t="shared" si="10"/>
        <v>24.5</v>
      </c>
      <c r="AC15" s="63">
        <f t="shared" si="11"/>
        <v>66</v>
      </c>
      <c r="AD15" s="63" t="str">
        <f t="shared" si="12"/>
        <v>★1.5</v>
      </c>
      <c r="AE15" s="64" t="str">
        <f t="shared" si="13"/>
        <v/>
      </c>
      <c r="AF15" s="63" t="str">
        <f t="shared" si="14"/>
        <v/>
      </c>
      <c r="AG15" s="63" t="str">
        <f t="shared" si="15"/>
        <v/>
      </c>
    </row>
    <row r="16" spans="1:33" ht="17.25" customHeight="1">
      <c r="A16" s="312"/>
      <c r="B16" s="89"/>
      <c r="C16" s="88"/>
      <c r="D16" s="135" t="s">
        <v>562</v>
      </c>
      <c r="E16" s="92" t="s">
        <v>563</v>
      </c>
      <c r="F16" s="133" t="s">
        <v>102</v>
      </c>
      <c r="G16" s="134">
        <v>1.9970000000000001</v>
      </c>
      <c r="H16" s="133" t="s">
        <v>81</v>
      </c>
      <c r="I16" s="105" t="str">
        <f t="shared" si="0"/>
        <v>1,700</v>
      </c>
      <c r="J16" s="104">
        <v>5</v>
      </c>
      <c r="K16" s="103">
        <v>16.399999999999999</v>
      </c>
      <c r="L16" s="32">
        <f t="shared" si="1"/>
        <v>157.69634146341465</v>
      </c>
      <c r="M16" s="102">
        <f t="shared" si="2"/>
        <v>13.5</v>
      </c>
      <c r="N16" s="101">
        <f t="shared" si="3"/>
        <v>17</v>
      </c>
      <c r="O16" s="100" t="str">
        <f t="shared" si="4"/>
        <v>24.4</v>
      </c>
      <c r="P16" s="98" t="s">
        <v>80</v>
      </c>
      <c r="Q16" s="99" t="s">
        <v>79</v>
      </c>
      <c r="R16" s="98" t="s">
        <v>78</v>
      </c>
      <c r="S16" s="97"/>
      <c r="T16" s="71" t="str">
        <f t="shared" si="5"/>
        <v xml:space="preserve"> </v>
      </c>
      <c r="U16" s="96">
        <f t="shared" si="6"/>
        <v>121</v>
      </c>
      <c r="V16" s="95" t="str">
        <f t="shared" si="7"/>
        <v/>
      </c>
      <c r="W16" s="95">
        <f t="shared" si="8"/>
        <v>67</v>
      </c>
      <c r="X16" s="94" t="str">
        <f t="shared" si="9"/>
        <v>★1.5</v>
      </c>
      <c r="Z16" s="65">
        <v>1700</v>
      </c>
      <c r="AA16" s="65"/>
      <c r="AB16" s="64">
        <f t="shared" si="10"/>
        <v>24.400000000000002</v>
      </c>
      <c r="AC16" s="63">
        <f t="shared" si="11"/>
        <v>67</v>
      </c>
      <c r="AD16" s="63" t="str">
        <f t="shared" si="12"/>
        <v>★1.5</v>
      </c>
      <c r="AE16" s="64" t="str">
        <f t="shared" si="13"/>
        <v/>
      </c>
      <c r="AF16" s="63" t="str">
        <f t="shared" si="14"/>
        <v/>
      </c>
      <c r="AG16" s="63" t="str">
        <f t="shared" si="15"/>
        <v/>
      </c>
    </row>
    <row r="17" spans="1:33" ht="17.25" customHeight="1">
      <c r="A17" s="311"/>
      <c r="B17" s="86"/>
      <c r="C17" s="85"/>
      <c r="D17" s="135" t="s">
        <v>562</v>
      </c>
      <c r="E17" s="92" t="s">
        <v>561</v>
      </c>
      <c r="F17" s="133" t="s">
        <v>102</v>
      </c>
      <c r="G17" s="134">
        <v>1.9970000000000001</v>
      </c>
      <c r="H17" s="133" t="s">
        <v>81</v>
      </c>
      <c r="I17" s="105" t="str">
        <f t="shared" si="0"/>
        <v>1,720</v>
      </c>
      <c r="J17" s="104">
        <v>5</v>
      </c>
      <c r="K17" s="103">
        <v>16.399999999999999</v>
      </c>
      <c r="L17" s="32">
        <f t="shared" si="1"/>
        <v>157.69634146341465</v>
      </c>
      <c r="M17" s="102">
        <f t="shared" si="2"/>
        <v>13.5</v>
      </c>
      <c r="N17" s="101">
        <f t="shared" si="3"/>
        <v>17</v>
      </c>
      <c r="O17" s="100" t="str">
        <f t="shared" si="4"/>
        <v>24.1</v>
      </c>
      <c r="P17" s="98" t="s">
        <v>80</v>
      </c>
      <c r="Q17" s="99" t="s">
        <v>79</v>
      </c>
      <c r="R17" s="98" t="s">
        <v>78</v>
      </c>
      <c r="S17" s="97"/>
      <c r="T17" s="139" t="str">
        <f t="shared" si="5"/>
        <v xml:space="preserve"> </v>
      </c>
      <c r="U17" s="96">
        <f t="shared" si="6"/>
        <v>121</v>
      </c>
      <c r="V17" s="95" t="str">
        <f t="shared" si="7"/>
        <v/>
      </c>
      <c r="W17" s="95">
        <f t="shared" si="8"/>
        <v>68</v>
      </c>
      <c r="X17" s="94" t="str">
        <f t="shared" si="9"/>
        <v>★1.5</v>
      </c>
      <c r="Z17" s="65">
        <v>1720</v>
      </c>
      <c r="AA17" s="65"/>
      <c r="AB17" s="64">
        <f t="shared" si="10"/>
        <v>24.1</v>
      </c>
      <c r="AC17" s="63">
        <f t="shared" si="11"/>
        <v>68</v>
      </c>
      <c r="AD17" s="63" t="str">
        <f t="shared" si="12"/>
        <v>★1.5</v>
      </c>
      <c r="AE17" s="64" t="str">
        <f t="shared" si="13"/>
        <v/>
      </c>
      <c r="AF17" s="63" t="str">
        <f t="shared" si="14"/>
        <v/>
      </c>
      <c r="AG17" s="63" t="str">
        <f t="shared" si="15"/>
        <v/>
      </c>
    </row>
    <row r="18" spans="1:33">
      <c r="E18" s="58"/>
      <c r="J18" s="62"/>
      <c r="M18" s="61"/>
    </row>
    <row r="19" spans="1:33">
      <c r="B19" s="58" t="s">
        <v>77</v>
      </c>
      <c r="E19" s="58"/>
    </row>
    <row r="20" spans="1:33">
      <c r="B20" s="58" t="s">
        <v>76</v>
      </c>
      <c r="E20" s="58"/>
    </row>
    <row r="21" spans="1:33">
      <c r="B21" s="58" t="s">
        <v>75</v>
      </c>
      <c r="E21" s="58"/>
    </row>
    <row r="22" spans="1:33">
      <c r="B22" s="58" t="s">
        <v>74</v>
      </c>
      <c r="E22" s="58"/>
    </row>
    <row r="23" spans="1:33">
      <c r="B23" s="58" t="s">
        <v>73</v>
      </c>
      <c r="E23" s="58"/>
    </row>
    <row r="24" spans="1:33">
      <c r="B24" s="58" t="s">
        <v>72</v>
      </c>
      <c r="E24" s="58"/>
    </row>
    <row r="25" spans="1:33">
      <c r="B25" s="58" t="s">
        <v>71</v>
      </c>
      <c r="E25" s="58"/>
    </row>
    <row r="26" spans="1:33">
      <c r="B26" s="58" t="s">
        <v>70</v>
      </c>
      <c r="E26" s="58"/>
    </row>
    <row r="27" spans="1:33">
      <c r="B27" s="58" t="s">
        <v>69</v>
      </c>
      <c r="E27" s="58"/>
    </row>
    <row r="28" spans="1:33">
      <c r="C28" s="58" t="s">
        <v>68</v>
      </c>
      <c r="E28" s="58"/>
    </row>
    <row r="59" ht="33.65" customHeight="1"/>
    <row r="72" spans="5:5">
      <c r="E72" s="60"/>
    </row>
  </sheetData>
  <sheetProtection selectLockedCells="1"/>
  <mergeCells count="40">
    <mergeCell ref="R2:V2"/>
    <mergeCell ref="S3:X3"/>
    <mergeCell ref="A4:A8"/>
    <mergeCell ref="B4:C8"/>
    <mergeCell ref="D4:D5"/>
    <mergeCell ref="E4:E5"/>
    <mergeCell ref="F4:G5"/>
    <mergeCell ref="D6:D8"/>
    <mergeCell ref="E6:E8"/>
    <mergeCell ref="F6:F8"/>
    <mergeCell ref="G6:G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AD4:AD8"/>
    <mergeCell ref="K4:O4"/>
    <mergeCell ref="P4:P8"/>
    <mergeCell ref="Q4:S5"/>
    <mergeCell ref="T4:T5"/>
    <mergeCell ref="U4:U8"/>
    <mergeCell ref="V4:V8"/>
    <mergeCell ref="H4:H8"/>
    <mergeCell ref="I4:I8"/>
    <mergeCell ref="J4:J8"/>
    <mergeCell ref="W4:X4"/>
    <mergeCell ref="AE4:AE8"/>
    <mergeCell ref="S6:S8"/>
    <mergeCell ref="T6:T8"/>
    <mergeCell ref="R6:R8"/>
    <mergeCell ref="Z4:Z8"/>
    <mergeCell ref="AA4:AA8"/>
    <mergeCell ref="AB4:AB8"/>
    <mergeCell ref="AC4:AC8"/>
    <mergeCell ref="Q6:Q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7" firstPageNumber="0" fitToHeight="0" orientation="landscape" r:id="rId1"/>
  <headerFooter alignWithMargins="0">
    <oddHeader>&amp;R様式1-2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0E96F-CD3F-47B6-92FF-1D1B59B8DBD7}">
  <sheetPr>
    <tabColor rgb="FFFFFF00"/>
  </sheetPr>
  <dimension ref="A1:AG25"/>
  <sheetViews>
    <sheetView view="pageBreakPreview" zoomScale="110" zoomScaleNormal="100" zoomScaleSheetLayoutView="110" workbookViewId="0">
      <selection activeCell="D29" sqref="D29"/>
    </sheetView>
  </sheetViews>
  <sheetFormatPr defaultColWidth="9" defaultRowHeight="10"/>
  <cols>
    <col min="1" max="1" width="15.90625" style="2" customWidth="1"/>
    <col min="2" max="2" width="3.90625" style="2" bestFit="1" customWidth="1"/>
    <col min="3" max="4" width="10.6328125" style="2" customWidth="1"/>
    <col min="5" max="5" width="13.90625" style="3" customWidth="1"/>
    <col min="6" max="8" width="7.36328125" style="2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8.7265625" style="2" bestFit="1" customWidth="1"/>
    <col min="13" max="14" width="8.453125" style="2" bestFit="1" customWidth="1"/>
    <col min="15" max="15" width="8.453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17.26953125" style="2" customWidth="1"/>
    <col min="20" max="20" width="11" style="2" bestFit="1" customWidth="1"/>
    <col min="21" max="21" width="8.26953125" style="2" bestFit="1" customWidth="1"/>
    <col min="22" max="23" width="8.26953125" style="2" customWidth="1"/>
    <col min="24" max="24" width="8.26953125" style="2" bestFit="1" customWidth="1"/>
    <col min="25" max="259" width="9" style="2"/>
    <col min="260" max="260" width="15.90625" style="2" customWidth="1"/>
    <col min="261" max="261" width="3.90625" style="2" bestFit="1" customWidth="1"/>
    <col min="262" max="262" width="38.26953125" style="2" customWidth="1"/>
    <col min="263" max="263" width="13.90625" style="2" bestFit="1" customWidth="1"/>
    <col min="264" max="264" width="13.90625" style="2" customWidth="1"/>
    <col min="265" max="265" width="13.08984375" style="2" bestFit="1" customWidth="1"/>
    <col min="266" max="266" width="5.90625" style="2" bestFit="1" customWidth="1"/>
    <col min="267" max="267" width="12.08984375" style="2" bestFit="1" customWidth="1"/>
    <col min="268" max="268" width="10.453125" style="2" bestFit="1" customWidth="1"/>
    <col min="269" max="269" width="7" style="2" bestFit="1" customWidth="1"/>
    <col min="270" max="270" width="5.90625" style="2" bestFit="1" customWidth="1"/>
    <col min="271" max="271" width="8.7265625" style="2" bestFit="1" customWidth="1"/>
    <col min="272" max="273" width="8.453125" style="2" bestFit="1" customWidth="1"/>
    <col min="274" max="274" width="14.36328125" style="2" bestFit="1" customWidth="1"/>
    <col min="275" max="275" width="10" style="2" bestFit="1" customWidth="1"/>
    <col min="276" max="276" width="6" style="2" customWidth="1"/>
    <col min="277" max="277" width="25.26953125" style="2" bestFit="1" customWidth="1"/>
    <col min="278" max="278" width="11" style="2" bestFit="1" customWidth="1"/>
    <col min="279" max="280" width="8.26953125" style="2" bestFit="1" customWidth="1"/>
    <col min="281" max="515" width="9" style="2"/>
    <col min="516" max="516" width="15.90625" style="2" customWidth="1"/>
    <col min="517" max="517" width="3.90625" style="2" bestFit="1" customWidth="1"/>
    <col min="518" max="518" width="38.26953125" style="2" customWidth="1"/>
    <col min="519" max="519" width="13.90625" style="2" bestFit="1" customWidth="1"/>
    <col min="520" max="520" width="13.90625" style="2" customWidth="1"/>
    <col min="521" max="521" width="13.08984375" style="2" bestFit="1" customWidth="1"/>
    <col min="522" max="522" width="5.90625" style="2" bestFit="1" customWidth="1"/>
    <col min="523" max="523" width="12.08984375" style="2" bestFit="1" customWidth="1"/>
    <col min="524" max="524" width="10.453125" style="2" bestFit="1" customWidth="1"/>
    <col min="525" max="525" width="7" style="2" bestFit="1" customWidth="1"/>
    <col min="526" max="526" width="5.90625" style="2" bestFit="1" customWidth="1"/>
    <col min="527" max="527" width="8.7265625" style="2" bestFit="1" customWidth="1"/>
    <col min="528" max="529" width="8.453125" style="2" bestFit="1" customWidth="1"/>
    <col min="530" max="530" width="14.36328125" style="2" bestFit="1" customWidth="1"/>
    <col min="531" max="531" width="10" style="2" bestFit="1" customWidth="1"/>
    <col min="532" max="532" width="6" style="2" customWidth="1"/>
    <col min="533" max="533" width="25.26953125" style="2" bestFit="1" customWidth="1"/>
    <col min="534" max="534" width="11" style="2" bestFit="1" customWidth="1"/>
    <col min="535" max="536" width="8.26953125" style="2" bestFit="1" customWidth="1"/>
    <col min="537" max="771" width="9" style="2"/>
    <col min="772" max="772" width="15.90625" style="2" customWidth="1"/>
    <col min="773" max="773" width="3.90625" style="2" bestFit="1" customWidth="1"/>
    <col min="774" max="774" width="38.26953125" style="2" customWidth="1"/>
    <col min="775" max="775" width="13.90625" style="2" bestFit="1" customWidth="1"/>
    <col min="776" max="776" width="13.90625" style="2" customWidth="1"/>
    <col min="777" max="777" width="13.08984375" style="2" bestFit="1" customWidth="1"/>
    <col min="778" max="778" width="5.90625" style="2" bestFit="1" customWidth="1"/>
    <col min="779" max="779" width="12.08984375" style="2" bestFit="1" customWidth="1"/>
    <col min="780" max="780" width="10.453125" style="2" bestFit="1" customWidth="1"/>
    <col min="781" max="781" width="7" style="2" bestFit="1" customWidth="1"/>
    <col min="782" max="782" width="5.90625" style="2" bestFit="1" customWidth="1"/>
    <col min="783" max="783" width="8.7265625" style="2" bestFit="1" customWidth="1"/>
    <col min="784" max="785" width="8.453125" style="2" bestFit="1" customWidth="1"/>
    <col min="786" max="786" width="14.36328125" style="2" bestFit="1" customWidth="1"/>
    <col min="787" max="787" width="10" style="2" bestFit="1" customWidth="1"/>
    <col min="788" max="788" width="6" style="2" customWidth="1"/>
    <col min="789" max="789" width="25.26953125" style="2" bestFit="1" customWidth="1"/>
    <col min="790" max="790" width="11" style="2" bestFit="1" customWidth="1"/>
    <col min="791" max="792" width="8.26953125" style="2" bestFit="1" customWidth="1"/>
    <col min="793" max="1027" width="9" style="2"/>
    <col min="1028" max="1028" width="15.90625" style="2" customWidth="1"/>
    <col min="1029" max="1029" width="3.90625" style="2" bestFit="1" customWidth="1"/>
    <col min="1030" max="1030" width="38.26953125" style="2" customWidth="1"/>
    <col min="1031" max="1031" width="13.90625" style="2" bestFit="1" customWidth="1"/>
    <col min="1032" max="1032" width="13.90625" style="2" customWidth="1"/>
    <col min="1033" max="1033" width="13.08984375" style="2" bestFit="1" customWidth="1"/>
    <col min="1034" max="1034" width="5.90625" style="2" bestFit="1" customWidth="1"/>
    <col min="1035" max="1035" width="12.08984375" style="2" bestFit="1" customWidth="1"/>
    <col min="1036" max="1036" width="10.453125" style="2" bestFit="1" customWidth="1"/>
    <col min="1037" max="1037" width="7" style="2" bestFit="1" customWidth="1"/>
    <col min="1038" max="1038" width="5.90625" style="2" bestFit="1" customWidth="1"/>
    <col min="1039" max="1039" width="8.7265625" style="2" bestFit="1" customWidth="1"/>
    <col min="1040" max="1041" width="8.453125" style="2" bestFit="1" customWidth="1"/>
    <col min="1042" max="1042" width="14.36328125" style="2" bestFit="1" customWidth="1"/>
    <col min="1043" max="1043" width="10" style="2" bestFit="1" customWidth="1"/>
    <col min="1044" max="1044" width="6" style="2" customWidth="1"/>
    <col min="1045" max="1045" width="25.26953125" style="2" bestFit="1" customWidth="1"/>
    <col min="1046" max="1046" width="11" style="2" bestFit="1" customWidth="1"/>
    <col min="1047" max="1048" width="8.26953125" style="2" bestFit="1" customWidth="1"/>
    <col min="1049" max="1283" width="9" style="2"/>
    <col min="1284" max="1284" width="15.90625" style="2" customWidth="1"/>
    <col min="1285" max="1285" width="3.90625" style="2" bestFit="1" customWidth="1"/>
    <col min="1286" max="1286" width="38.26953125" style="2" customWidth="1"/>
    <col min="1287" max="1287" width="13.90625" style="2" bestFit="1" customWidth="1"/>
    <col min="1288" max="1288" width="13.90625" style="2" customWidth="1"/>
    <col min="1289" max="1289" width="13.08984375" style="2" bestFit="1" customWidth="1"/>
    <col min="1290" max="1290" width="5.90625" style="2" bestFit="1" customWidth="1"/>
    <col min="1291" max="1291" width="12.08984375" style="2" bestFit="1" customWidth="1"/>
    <col min="1292" max="1292" width="10.453125" style="2" bestFit="1" customWidth="1"/>
    <col min="1293" max="1293" width="7" style="2" bestFit="1" customWidth="1"/>
    <col min="1294" max="1294" width="5.90625" style="2" bestFit="1" customWidth="1"/>
    <col min="1295" max="1295" width="8.7265625" style="2" bestFit="1" customWidth="1"/>
    <col min="1296" max="1297" width="8.453125" style="2" bestFit="1" customWidth="1"/>
    <col min="1298" max="1298" width="14.36328125" style="2" bestFit="1" customWidth="1"/>
    <col min="1299" max="1299" width="10" style="2" bestFit="1" customWidth="1"/>
    <col min="1300" max="1300" width="6" style="2" customWidth="1"/>
    <col min="1301" max="1301" width="25.26953125" style="2" bestFit="1" customWidth="1"/>
    <col min="1302" max="1302" width="11" style="2" bestFit="1" customWidth="1"/>
    <col min="1303" max="1304" width="8.26953125" style="2" bestFit="1" customWidth="1"/>
    <col min="1305" max="1539" width="9" style="2"/>
    <col min="1540" max="1540" width="15.90625" style="2" customWidth="1"/>
    <col min="1541" max="1541" width="3.90625" style="2" bestFit="1" customWidth="1"/>
    <col min="1542" max="1542" width="38.26953125" style="2" customWidth="1"/>
    <col min="1543" max="1543" width="13.90625" style="2" bestFit="1" customWidth="1"/>
    <col min="1544" max="1544" width="13.90625" style="2" customWidth="1"/>
    <col min="1545" max="1545" width="13.08984375" style="2" bestFit="1" customWidth="1"/>
    <col min="1546" max="1546" width="5.90625" style="2" bestFit="1" customWidth="1"/>
    <col min="1547" max="1547" width="12.08984375" style="2" bestFit="1" customWidth="1"/>
    <col min="1548" max="1548" width="10.453125" style="2" bestFit="1" customWidth="1"/>
    <col min="1549" max="1549" width="7" style="2" bestFit="1" customWidth="1"/>
    <col min="1550" max="1550" width="5.90625" style="2" bestFit="1" customWidth="1"/>
    <col min="1551" max="1551" width="8.7265625" style="2" bestFit="1" customWidth="1"/>
    <col min="1552" max="1553" width="8.453125" style="2" bestFit="1" customWidth="1"/>
    <col min="1554" max="1554" width="14.36328125" style="2" bestFit="1" customWidth="1"/>
    <col min="1555" max="1555" width="10" style="2" bestFit="1" customWidth="1"/>
    <col min="1556" max="1556" width="6" style="2" customWidth="1"/>
    <col min="1557" max="1557" width="25.26953125" style="2" bestFit="1" customWidth="1"/>
    <col min="1558" max="1558" width="11" style="2" bestFit="1" customWidth="1"/>
    <col min="1559" max="1560" width="8.26953125" style="2" bestFit="1" customWidth="1"/>
    <col min="1561" max="1795" width="9" style="2"/>
    <col min="1796" max="1796" width="15.90625" style="2" customWidth="1"/>
    <col min="1797" max="1797" width="3.90625" style="2" bestFit="1" customWidth="1"/>
    <col min="1798" max="1798" width="38.26953125" style="2" customWidth="1"/>
    <col min="1799" max="1799" width="13.90625" style="2" bestFit="1" customWidth="1"/>
    <col min="1800" max="1800" width="13.90625" style="2" customWidth="1"/>
    <col min="1801" max="1801" width="13.08984375" style="2" bestFit="1" customWidth="1"/>
    <col min="1802" max="1802" width="5.90625" style="2" bestFit="1" customWidth="1"/>
    <col min="1803" max="1803" width="12.08984375" style="2" bestFit="1" customWidth="1"/>
    <col min="1804" max="1804" width="10.453125" style="2" bestFit="1" customWidth="1"/>
    <col min="1805" max="1805" width="7" style="2" bestFit="1" customWidth="1"/>
    <col min="1806" max="1806" width="5.90625" style="2" bestFit="1" customWidth="1"/>
    <col min="1807" max="1807" width="8.7265625" style="2" bestFit="1" customWidth="1"/>
    <col min="1808" max="1809" width="8.453125" style="2" bestFit="1" customWidth="1"/>
    <col min="1810" max="1810" width="14.36328125" style="2" bestFit="1" customWidth="1"/>
    <col min="1811" max="1811" width="10" style="2" bestFit="1" customWidth="1"/>
    <col min="1812" max="1812" width="6" style="2" customWidth="1"/>
    <col min="1813" max="1813" width="25.26953125" style="2" bestFit="1" customWidth="1"/>
    <col min="1814" max="1814" width="11" style="2" bestFit="1" customWidth="1"/>
    <col min="1815" max="1816" width="8.26953125" style="2" bestFit="1" customWidth="1"/>
    <col min="1817" max="2051" width="9" style="2"/>
    <col min="2052" max="2052" width="15.90625" style="2" customWidth="1"/>
    <col min="2053" max="2053" width="3.90625" style="2" bestFit="1" customWidth="1"/>
    <col min="2054" max="2054" width="38.26953125" style="2" customWidth="1"/>
    <col min="2055" max="2055" width="13.90625" style="2" bestFit="1" customWidth="1"/>
    <col min="2056" max="2056" width="13.90625" style="2" customWidth="1"/>
    <col min="2057" max="2057" width="13.08984375" style="2" bestFit="1" customWidth="1"/>
    <col min="2058" max="2058" width="5.90625" style="2" bestFit="1" customWidth="1"/>
    <col min="2059" max="2059" width="12.08984375" style="2" bestFit="1" customWidth="1"/>
    <col min="2060" max="2060" width="10.453125" style="2" bestFit="1" customWidth="1"/>
    <col min="2061" max="2061" width="7" style="2" bestFit="1" customWidth="1"/>
    <col min="2062" max="2062" width="5.90625" style="2" bestFit="1" customWidth="1"/>
    <col min="2063" max="2063" width="8.7265625" style="2" bestFit="1" customWidth="1"/>
    <col min="2064" max="2065" width="8.453125" style="2" bestFit="1" customWidth="1"/>
    <col min="2066" max="2066" width="14.36328125" style="2" bestFit="1" customWidth="1"/>
    <col min="2067" max="2067" width="10" style="2" bestFit="1" customWidth="1"/>
    <col min="2068" max="2068" width="6" style="2" customWidth="1"/>
    <col min="2069" max="2069" width="25.26953125" style="2" bestFit="1" customWidth="1"/>
    <col min="2070" max="2070" width="11" style="2" bestFit="1" customWidth="1"/>
    <col min="2071" max="2072" width="8.26953125" style="2" bestFit="1" customWidth="1"/>
    <col min="2073" max="2307" width="9" style="2"/>
    <col min="2308" max="2308" width="15.90625" style="2" customWidth="1"/>
    <col min="2309" max="2309" width="3.90625" style="2" bestFit="1" customWidth="1"/>
    <col min="2310" max="2310" width="38.26953125" style="2" customWidth="1"/>
    <col min="2311" max="2311" width="13.90625" style="2" bestFit="1" customWidth="1"/>
    <col min="2312" max="2312" width="13.90625" style="2" customWidth="1"/>
    <col min="2313" max="2313" width="13.08984375" style="2" bestFit="1" customWidth="1"/>
    <col min="2314" max="2314" width="5.90625" style="2" bestFit="1" customWidth="1"/>
    <col min="2315" max="2315" width="12.08984375" style="2" bestFit="1" customWidth="1"/>
    <col min="2316" max="2316" width="10.453125" style="2" bestFit="1" customWidth="1"/>
    <col min="2317" max="2317" width="7" style="2" bestFit="1" customWidth="1"/>
    <col min="2318" max="2318" width="5.90625" style="2" bestFit="1" customWidth="1"/>
    <col min="2319" max="2319" width="8.7265625" style="2" bestFit="1" customWidth="1"/>
    <col min="2320" max="2321" width="8.453125" style="2" bestFit="1" customWidth="1"/>
    <col min="2322" max="2322" width="14.36328125" style="2" bestFit="1" customWidth="1"/>
    <col min="2323" max="2323" width="10" style="2" bestFit="1" customWidth="1"/>
    <col min="2324" max="2324" width="6" style="2" customWidth="1"/>
    <col min="2325" max="2325" width="25.26953125" style="2" bestFit="1" customWidth="1"/>
    <col min="2326" max="2326" width="11" style="2" bestFit="1" customWidth="1"/>
    <col min="2327" max="2328" width="8.26953125" style="2" bestFit="1" customWidth="1"/>
    <col min="2329" max="2563" width="9" style="2"/>
    <col min="2564" max="2564" width="15.90625" style="2" customWidth="1"/>
    <col min="2565" max="2565" width="3.90625" style="2" bestFit="1" customWidth="1"/>
    <col min="2566" max="2566" width="38.26953125" style="2" customWidth="1"/>
    <col min="2567" max="2567" width="13.90625" style="2" bestFit="1" customWidth="1"/>
    <col min="2568" max="2568" width="13.90625" style="2" customWidth="1"/>
    <col min="2569" max="2569" width="13.08984375" style="2" bestFit="1" customWidth="1"/>
    <col min="2570" max="2570" width="5.90625" style="2" bestFit="1" customWidth="1"/>
    <col min="2571" max="2571" width="12.08984375" style="2" bestFit="1" customWidth="1"/>
    <col min="2572" max="2572" width="10.453125" style="2" bestFit="1" customWidth="1"/>
    <col min="2573" max="2573" width="7" style="2" bestFit="1" customWidth="1"/>
    <col min="2574" max="2574" width="5.90625" style="2" bestFit="1" customWidth="1"/>
    <col min="2575" max="2575" width="8.7265625" style="2" bestFit="1" customWidth="1"/>
    <col min="2576" max="2577" width="8.453125" style="2" bestFit="1" customWidth="1"/>
    <col min="2578" max="2578" width="14.36328125" style="2" bestFit="1" customWidth="1"/>
    <col min="2579" max="2579" width="10" style="2" bestFit="1" customWidth="1"/>
    <col min="2580" max="2580" width="6" style="2" customWidth="1"/>
    <col min="2581" max="2581" width="25.26953125" style="2" bestFit="1" customWidth="1"/>
    <col min="2582" max="2582" width="11" style="2" bestFit="1" customWidth="1"/>
    <col min="2583" max="2584" width="8.26953125" style="2" bestFit="1" customWidth="1"/>
    <col min="2585" max="2819" width="9" style="2"/>
    <col min="2820" max="2820" width="15.90625" style="2" customWidth="1"/>
    <col min="2821" max="2821" width="3.90625" style="2" bestFit="1" customWidth="1"/>
    <col min="2822" max="2822" width="38.26953125" style="2" customWidth="1"/>
    <col min="2823" max="2823" width="13.90625" style="2" bestFit="1" customWidth="1"/>
    <col min="2824" max="2824" width="13.90625" style="2" customWidth="1"/>
    <col min="2825" max="2825" width="13.08984375" style="2" bestFit="1" customWidth="1"/>
    <col min="2826" max="2826" width="5.90625" style="2" bestFit="1" customWidth="1"/>
    <col min="2827" max="2827" width="12.08984375" style="2" bestFit="1" customWidth="1"/>
    <col min="2828" max="2828" width="10.453125" style="2" bestFit="1" customWidth="1"/>
    <col min="2829" max="2829" width="7" style="2" bestFit="1" customWidth="1"/>
    <col min="2830" max="2830" width="5.90625" style="2" bestFit="1" customWidth="1"/>
    <col min="2831" max="2831" width="8.7265625" style="2" bestFit="1" customWidth="1"/>
    <col min="2832" max="2833" width="8.453125" style="2" bestFit="1" customWidth="1"/>
    <col min="2834" max="2834" width="14.36328125" style="2" bestFit="1" customWidth="1"/>
    <col min="2835" max="2835" width="10" style="2" bestFit="1" customWidth="1"/>
    <col min="2836" max="2836" width="6" style="2" customWidth="1"/>
    <col min="2837" max="2837" width="25.26953125" style="2" bestFit="1" customWidth="1"/>
    <col min="2838" max="2838" width="11" style="2" bestFit="1" customWidth="1"/>
    <col min="2839" max="2840" width="8.26953125" style="2" bestFit="1" customWidth="1"/>
    <col min="2841" max="3075" width="9" style="2"/>
    <col min="3076" max="3076" width="15.90625" style="2" customWidth="1"/>
    <col min="3077" max="3077" width="3.90625" style="2" bestFit="1" customWidth="1"/>
    <col min="3078" max="3078" width="38.26953125" style="2" customWidth="1"/>
    <col min="3079" max="3079" width="13.90625" style="2" bestFit="1" customWidth="1"/>
    <col min="3080" max="3080" width="13.90625" style="2" customWidth="1"/>
    <col min="3081" max="3081" width="13.08984375" style="2" bestFit="1" customWidth="1"/>
    <col min="3082" max="3082" width="5.90625" style="2" bestFit="1" customWidth="1"/>
    <col min="3083" max="3083" width="12.08984375" style="2" bestFit="1" customWidth="1"/>
    <col min="3084" max="3084" width="10.453125" style="2" bestFit="1" customWidth="1"/>
    <col min="3085" max="3085" width="7" style="2" bestFit="1" customWidth="1"/>
    <col min="3086" max="3086" width="5.90625" style="2" bestFit="1" customWidth="1"/>
    <col min="3087" max="3087" width="8.7265625" style="2" bestFit="1" customWidth="1"/>
    <col min="3088" max="3089" width="8.453125" style="2" bestFit="1" customWidth="1"/>
    <col min="3090" max="3090" width="14.36328125" style="2" bestFit="1" customWidth="1"/>
    <col min="3091" max="3091" width="10" style="2" bestFit="1" customWidth="1"/>
    <col min="3092" max="3092" width="6" style="2" customWidth="1"/>
    <col min="3093" max="3093" width="25.26953125" style="2" bestFit="1" customWidth="1"/>
    <col min="3094" max="3094" width="11" style="2" bestFit="1" customWidth="1"/>
    <col min="3095" max="3096" width="8.26953125" style="2" bestFit="1" customWidth="1"/>
    <col min="3097" max="3331" width="9" style="2"/>
    <col min="3332" max="3332" width="15.90625" style="2" customWidth="1"/>
    <col min="3333" max="3333" width="3.90625" style="2" bestFit="1" customWidth="1"/>
    <col min="3334" max="3334" width="38.26953125" style="2" customWidth="1"/>
    <col min="3335" max="3335" width="13.90625" style="2" bestFit="1" customWidth="1"/>
    <col min="3336" max="3336" width="13.90625" style="2" customWidth="1"/>
    <col min="3337" max="3337" width="13.08984375" style="2" bestFit="1" customWidth="1"/>
    <col min="3338" max="3338" width="5.90625" style="2" bestFit="1" customWidth="1"/>
    <col min="3339" max="3339" width="12.08984375" style="2" bestFit="1" customWidth="1"/>
    <col min="3340" max="3340" width="10.453125" style="2" bestFit="1" customWidth="1"/>
    <col min="3341" max="3341" width="7" style="2" bestFit="1" customWidth="1"/>
    <col min="3342" max="3342" width="5.90625" style="2" bestFit="1" customWidth="1"/>
    <col min="3343" max="3343" width="8.7265625" style="2" bestFit="1" customWidth="1"/>
    <col min="3344" max="3345" width="8.453125" style="2" bestFit="1" customWidth="1"/>
    <col min="3346" max="3346" width="14.36328125" style="2" bestFit="1" customWidth="1"/>
    <col min="3347" max="3347" width="10" style="2" bestFit="1" customWidth="1"/>
    <col min="3348" max="3348" width="6" style="2" customWidth="1"/>
    <col min="3349" max="3349" width="25.26953125" style="2" bestFit="1" customWidth="1"/>
    <col min="3350" max="3350" width="11" style="2" bestFit="1" customWidth="1"/>
    <col min="3351" max="3352" width="8.26953125" style="2" bestFit="1" customWidth="1"/>
    <col min="3353" max="3587" width="9" style="2"/>
    <col min="3588" max="3588" width="15.90625" style="2" customWidth="1"/>
    <col min="3589" max="3589" width="3.90625" style="2" bestFit="1" customWidth="1"/>
    <col min="3590" max="3590" width="38.26953125" style="2" customWidth="1"/>
    <col min="3591" max="3591" width="13.90625" style="2" bestFit="1" customWidth="1"/>
    <col min="3592" max="3592" width="13.90625" style="2" customWidth="1"/>
    <col min="3593" max="3593" width="13.08984375" style="2" bestFit="1" customWidth="1"/>
    <col min="3594" max="3594" width="5.90625" style="2" bestFit="1" customWidth="1"/>
    <col min="3595" max="3595" width="12.08984375" style="2" bestFit="1" customWidth="1"/>
    <col min="3596" max="3596" width="10.453125" style="2" bestFit="1" customWidth="1"/>
    <col min="3597" max="3597" width="7" style="2" bestFit="1" customWidth="1"/>
    <col min="3598" max="3598" width="5.90625" style="2" bestFit="1" customWidth="1"/>
    <col min="3599" max="3599" width="8.7265625" style="2" bestFit="1" customWidth="1"/>
    <col min="3600" max="3601" width="8.453125" style="2" bestFit="1" customWidth="1"/>
    <col min="3602" max="3602" width="14.36328125" style="2" bestFit="1" customWidth="1"/>
    <col min="3603" max="3603" width="10" style="2" bestFit="1" customWidth="1"/>
    <col min="3604" max="3604" width="6" style="2" customWidth="1"/>
    <col min="3605" max="3605" width="25.26953125" style="2" bestFit="1" customWidth="1"/>
    <col min="3606" max="3606" width="11" style="2" bestFit="1" customWidth="1"/>
    <col min="3607" max="3608" width="8.26953125" style="2" bestFit="1" customWidth="1"/>
    <col min="3609" max="3843" width="9" style="2"/>
    <col min="3844" max="3844" width="15.90625" style="2" customWidth="1"/>
    <col min="3845" max="3845" width="3.90625" style="2" bestFit="1" customWidth="1"/>
    <col min="3846" max="3846" width="38.26953125" style="2" customWidth="1"/>
    <col min="3847" max="3847" width="13.90625" style="2" bestFit="1" customWidth="1"/>
    <col min="3848" max="3848" width="13.90625" style="2" customWidth="1"/>
    <col min="3849" max="3849" width="13.08984375" style="2" bestFit="1" customWidth="1"/>
    <col min="3850" max="3850" width="5.90625" style="2" bestFit="1" customWidth="1"/>
    <col min="3851" max="3851" width="12.08984375" style="2" bestFit="1" customWidth="1"/>
    <col min="3852" max="3852" width="10.453125" style="2" bestFit="1" customWidth="1"/>
    <col min="3853" max="3853" width="7" style="2" bestFit="1" customWidth="1"/>
    <col min="3854" max="3854" width="5.90625" style="2" bestFit="1" customWidth="1"/>
    <col min="3855" max="3855" width="8.7265625" style="2" bestFit="1" customWidth="1"/>
    <col min="3856" max="3857" width="8.453125" style="2" bestFit="1" customWidth="1"/>
    <col min="3858" max="3858" width="14.36328125" style="2" bestFit="1" customWidth="1"/>
    <col min="3859" max="3859" width="10" style="2" bestFit="1" customWidth="1"/>
    <col min="3860" max="3860" width="6" style="2" customWidth="1"/>
    <col min="3861" max="3861" width="25.26953125" style="2" bestFit="1" customWidth="1"/>
    <col min="3862" max="3862" width="11" style="2" bestFit="1" customWidth="1"/>
    <col min="3863" max="3864" width="8.26953125" style="2" bestFit="1" customWidth="1"/>
    <col min="3865" max="4099" width="9" style="2"/>
    <col min="4100" max="4100" width="15.90625" style="2" customWidth="1"/>
    <col min="4101" max="4101" width="3.90625" style="2" bestFit="1" customWidth="1"/>
    <col min="4102" max="4102" width="38.26953125" style="2" customWidth="1"/>
    <col min="4103" max="4103" width="13.90625" style="2" bestFit="1" customWidth="1"/>
    <col min="4104" max="4104" width="13.90625" style="2" customWidth="1"/>
    <col min="4105" max="4105" width="13.08984375" style="2" bestFit="1" customWidth="1"/>
    <col min="4106" max="4106" width="5.90625" style="2" bestFit="1" customWidth="1"/>
    <col min="4107" max="4107" width="12.08984375" style="2" bestFit="1" customWidth="1"/>
    <col min="4108" max="4108" width="10.453125" style="2" bestFit="1" customWidth="1"/>
    <col min="4109" max="4109" width="7" style="2" bestFit="1" customWidth="1"/>
    <col min="4110" max="4110" width="5.90625" style="2" bestFit="1" customWidth="1"/>
    <col min="4111" max="4111" width="8.7265625" style="2" bestFit="1" customWidth="1"/>
    <col min="4112" max="4113" width="8.453125" style="2" bestFit="1" customWidth="1"/>
    <col min="4114" max="4114" width="14.36328125" style="2" bestFit="1" customWidth="1"/>
    <col min="4115" max="4115" width="10" style="2" bestFit="1" customWidth="1"/>
    <col min="4116" max="4116" width="6" style="2" customWidth="1"/>
    <col min="4117" max="4117" width="25.26953125" style="2" bestFit="1" customWidth="1"/>
    <col min="4118" max="4118" width="11" style="2" bestFit="1" customWidth="1"/>
    <col min="4119" max="4120" width="8.26953125" style="2" bestFit="1" customWidth="1"/>
    <col min="4121" max="4355" width="9" style="2"/>
    <col min="4356" max="4356" width="15.90625" style="2" customWidth="1"/>
    <col min="4357" max="4357" width="3.90625" style="2" bestFit="1" customWidth="1"/>
    <col min="4358" max="4358" width="38.26953125" style="2" customWidth="1"/>
    <col min="4359" max="4359" width="13.90625" style="2" bestFit="1" customWidth="1"/>
    <col min="4360" max="4360" width="13.90625" style="2" customWidth="1"/>
    <col min="4361" max="4361" width="13.08984375" style="2" bestFit="1" customWidth="1"/>
    <col min="4362" max="4362" width="5.90625" style="2" bestFit="1" customWidth="1"/>
    <col min="4363" max="4363" width="12.08984375" style="2" bestFit="1" customWidth="1"/>
    <col min="4364" max="4364" width="10.453125" style="2" bestFit="1" customWidth="1"/>
    <col min="4365" max="4365" width="7" style="2" bestFit="1" customWidth="1"/>
    <col min="4366" max="4366" width="5.90625" style="2" bestFit="1" customWidth="1"/>
    <col min="4367" max="4367" width="8.7265625" style="2" bestFit="1" customWidth="1"/>
    <col min="4368" max="4369" width="8.453125" style="2" bestFit="1" customWidth="1"/>
    <col min="4370" max="4370" width="14.36328125" style="2" bestFit="1" customWidth="1"/>
    <col min="4371" max="4371" width="10" style="2" bestFit="1" customWidth="1"/>
    <col min="4372" max="4372" width="6" style="2" customWidth="1"/>
    <col min="4373" max="4373" width="25.26953125" style="2" bestFit="1" customWidth="1"/>
    <col min="4374" max="4374" width="11" style="2" bestFit="1" customWidth="1"/>
    <col min="4375" max="4376" width="8.26953125" style="2" bestFit="1" customWidth="1"/>
    <col min="4377" max="4611" width="9" style="2"/>
    <col min="4612" max="4612" width="15.90625" style="2" customWidth="1"/>
    <col min="4613" max="4613" width="3.90625" style="2" bestFit="1" customWidth="1"/>
    <col min="4614" max="4614" width="38.26953125" style="2" customWidth="1"/>
    <col min="4615" max="4615" width="13.90625" style="2" bestFit="1" customWidth="1"/>
    <col min="4616" max="4616" width="13.90625" style="2" customWidth="1"/>
    <col min="4617" max="4617" width="13.08984375" style="2" bestFit="1" customWidth="1"/>
    <col min="4618" max="4618" width="5.90625" style="2" bestFit="1" customWidth="1"/>
    <col min="4619" max="4619" width="12.08984375" style="2" bestFit="1" customWidth="1"/>
    <col min="4620" max="4620" width="10.453125" style="2" bestFit="1" customWidth="1"/>
    <col min="4621" max="4621" width="7" style="2" bestFit="1" customWidth="1"/>
    <col min="4622" max="4622" width="5.90625" style="2" bestFit="1" customWidth="1"/>
    <col min="4623" max="4623" width="8.7265625" style="2" bestFit="1" customWidth="1"/>
    <col min="4624" max="4625" width="8.453125" style="2" bestFit="1" customWidth="1"/>
    <col min="4626" max="4626" width="14.36328125" style="2" bestFit="1" customWidth="1"/>
    <col min="4627" max="4627" width="10" style="2" bestFit="1" customWidth="1"/>
    <col min="4628" max="4628" width="6" style="2" customWidth="1"/>
    <col min="4629" max="4629" width="25.26953125" style="2" bestFit="1" customWidth="1"/>
    <col min="4630" max="4630" width="11" style="2" bestFit="1" customWidth="1"/>
    <col min="4631" max="4632" width="8.26953125" style="2" bestFit="1" customWidth="1"/>
    <col min="4633" max="4867" width="9" style="2"/>
    <col min="4868" max="4868" width="15.90625" style="2" customWidth="1"/>
    <col min="4869" max="4869" width="3.90625" style="2" bestFit="1" customWidth="1"/>
    <col min="4870" max="4870" width="38.26953125" style="2" customWidth="1"/>
    <col min="4871" max="4871" width="13.90625" style="2" bestFit="1" customWidth="1"/>
    <col min="4872" max="4872" width="13.90625" style="2" customWidth="1"/>
    <col min="4873" max="4873" width="13.08984375" style="2" bestFit="1" customWidth="1"/>
    <col min="4874" max="4874" width="5.90625" style="2" bestFit="1" customWidth="1"/>
    <col min="4875" max="4875" width="12.08984375" style="2" bestFit="1" customWidth="1"/>
    <col min="4876" max="4876" width="10.453125" style="2" bestFit="1" customWidth="1"/>
    <col min="4877" max="4877" width="7" style="2" bestFit="1" customWidth="1"/>
    <col min="4878" max="4878" width="5.90625" style="2" bestFit="1" customWidth="1"/>
    <col min="4879" max="4879" width="8.7265625" style="2" bestFit="1" customWidth="1"/>
    <col min="4880" max="4881" width="8.453125" style="2" bestFit="1" customWidth="1"/>
    <col min="4882" max="4882" width="14.36328125" style="2" bestFit="1" customWidth="1"/>
    <col min="4883" max="4883" width="10" style="2" bestFit="1" customWidth="1"/>
    <col min="4884" max="4884" width="6" style="2" customWidth="1"/>
    <col min="4885" max="4885" width="25.26953125" style="2" bestFit="1" customWidth="1"/>
    <col min="4886" max="4886" width="11" style="2" bestFit="1" customWidth="1"/>
    <col min="4887" max="4888" width="8.26953125" style="2" bestFit="1" customWidth="1"/>
    <col min="4889" max="5123" width="9" style="2"/>
    <col min="5124" max="5124" width="15.90625" style="2" customWidth="1"/>
    <col min="5125" max="5125" width="3.90625" style="2" bestFit="1" customWidth="1"/>
    <col min="5126" max="5126" width="38.26953125" style="2" customWidth="1"/>
    <col min="5127" max="5127" width="13.90625" style="2" bestFit="1" customWidth="1"/>
    <col min="5128" max="5128" width="13.90625" style="2" customWidth="1"/>
    <col min="5129" max="5129" width="13.08984375" style="2" bestFit="1" customWidth="1"/>
    <col min="5130" max="5130" width="5.90625" style="2" bestFit="1" customWidth="1"/>
    <col min="5131" max="5131" width="12.08984375" style="2" bestFit="1" customWidth="1"/>
    <col min="5132" max="5132" width="10.453125" style="2" bestFit="1" customWidth="1"/>
    <col min="5133" max="5133" width="7" style="2" bestFit="1" customWidth="1"/>
    <col min="5134" max="5134" width="5.90625" style="2" bestFit="1" customWidth="1"/>
    <col min="5135" max="5135" width="8.7265625" style="2" bestFit="1" customWidth="1"/>
    <col min="5136" max="5137" width="8.453125" style="2" bestFit="1" customWidth="1"/>
    <col min="5138" max="5138" width="14.36328125" style="2" bestFit="1" customWidth="1"/>
    <col min="5139" max="5139" width="10" style="2" bestFit="1" customWidth="1"/>
    <col min="5140" max="5140" width="6" style="2" customWidth="1"/>
    <col min="5141" max="5141" width="25.26953125" style="2" bestFit="1" customWidth="1"/>
    <col min="5142" max="5142" width="11" style="2" bestFit="1" customWidth="1"/>
    <col min="5143" max="5144" width="8.26953125" style="2" bestFit="1" customWidth="1"/>
    <col min="5145" max="5379" width="9" style="2"/>
    <col min="5380" max="5380" width="15.90625" style="2" customWidth="1"/>
    <col min="5381" max="5381" width="3.90625" style="2" bestFit="1" customWidth="1"/>
    <col min="5382" max="5382" width="38.26953125" style="2" customWidth="1"/>
    <col min="5383" max="5383" width="13.90625" style="2" bestFit="1" customWidth="1"/>
    <col min="5384" max="5384" width="13.90625" style="2" customWidth="1"/>
    <col min="5385" max="5385" width="13.08984375" style="2" bestFit="1" customWidth="1"/>
    <col min="5386" max="5386" width="5.90625" style="2" bestFit="1" customWidth="1"/>
    <col min="5387" max="5387" width="12.08984375" style="2" bestFit="1" customWidth="1"/>
    <col min="5388" max="5388" width="10.453125" style="2" bestFit="1" customWidth="1"/>
    <col min="5389" max="5389" width="7" style="2" bestFit="1" customWidth="1"/>
    <col min="5390" max="5390" width="5.90625" style="2" bestFit="1" customWidth="1"/>
    <col min="5391" max="5391" width="8.7265625" style="2" bestFit="1" customWidth="1"/>
    <col min="5392" max="5393" width="8.453125" style="2" bestFit="1" customWidth="1"/>
    <col min="5394" max="5394" width="14.36328125" style="2" bestFit="1" customWidth="1"/>
    <col min="5395" max="5395" width="10" style="2" bestFit="1" customWidth="1"/>
    <col min="5396" max="5396" width="6" style="2" customWidth="1"/>
    <col min="5397" max="5397" width="25.26953125" style="2" bestFit="1" customWidth="1"/>
    <col min="5398" max="5398" width="11" style="2" bestFit="1" customWidth="1"/>
    <col min="5399" max="5400" width="8.26953125" style="2" bestFit="1" customWidth="1"/>
    <col min="5401" max="5635" width="9" style="2"/>
    <col min="5636" max="5636" width="15.90625" style="2" customWidth="1"/>
    <col min="5637" max="5637" width="3.90625" style="2" bestFit="1" customWidth="1"/>
    <col min="5638" max="5638" width="38.26953125" style="2" customWidth="1"/>
    <col min="5639" max="5639" width="13.90625" style="2" bestFit="1" customWidth="1"/>
    <col min="5640" max="5640" width="13.90625" style="2" customWidth="1"/>
    <col min="5641" max="5641" width="13.08984375" style="2" bestFit="1" customWidth="1"/>
    <col min="5642" max="5642" width="5.90625" style="2" bestFit="1" customWidth="1"/>
    <col min="5643" max="5643" width="12.08984375" style="2" bestFit="1" customWidth="1"/>
    <col min="5644" max="5644" width="10.453125" style="2" bestFit="1" customWidth="1"/>
    <col min="5645" max="5645" width="7" style="2" bestFit="1" customWidth="1"/>
    <col min="5646" max="5646" width="5.90625" style="2" bestFit="1" customWidth="1"/>
    <col min="5647" max="5647" width="8.7265625" style="2" bestFit="1" customWidth="1"/>
    <col min="5648" max="5649" width="8.453125" style="2" bestFit="1" customWidth="1"/>
    <col min="5650" max="5650" width="14.36328125" style="2" bestFit="1" customWidth="1"/>
    <col min="5651" max="5651" width="10" style="2" bestFit="1" customWidth="1"/>
    <col min="5652" max="5652" width="6" style="2" customWidth="1"/>
    <col min="5653" max="5653" width="25.26953125" style="2" bestFit="1" customWidth="1"/>
    <col min="5654" max="5654" width="11" style="2" bestFit="1" customWidth="1"/>
    <col min="5655" max="5656" width="8.26953125" style="2" bestFit="1" customWidth="1"/>
    <col min="5657" max="5891" width="9" style="2"/>
    <col min="5892" max="5892" width="15.90625" style="2" customWidth="1"/>
    <col min="5893" max="5893" width="3.90625" style="2" bestFit="1" customWidth="1"/>
    <col min="5894" max="5894" width="38.26953125" style="2" customWidth="1"/>
    <col min="5895" max="5895" width="13.90625" style="2" bestFit="1" customWidth="1"/>
    <col min="5896" max="5896" width="13.90625" style="2" customWidth="1"/>
    <col min="5897" max="5897" width="13.08984375" style="2" bestFit="1" customWidth="1"/>
    <col min="5898" max="5898" width="5.90625" style="2" bestFit="1" customWidth="1"/>
    <col min="5899" max="5899" width="12.08984375" style="2" bestFit="1" customWidth="1"/>
    <col min="5900" max="5900" width="10.453125" style="2" bestFit="1" customWidth="1"/>
    <col min="5901" max="5901" width="7" style="2" bestFit="1" customWidth="1"/>
    <col min="5902" max="5902" width="5.90625" style="2" bestFit="1" customWidth="1"/>
    <col min="5903" max="5903" width="8.7265625" style="2" bestFit="1" customWidth="1"/>
    <col min="5904" max="5905" width="8.453125" style="2" bestFit="1" customWidth="1"/>
    <col min="5906" max="5906" width="14.36328125" style="2" bestFit="1" customWidth="1"/>
    <col min="5907" max="5907" width="10" style="2" bestFit="1" customWidth="1"/>
    <col min="5908" max="5908" width="6" style="2" customWidth="1"/>
    <col min="5909" max="5909" width="25.26953125" style="2" bestFit="1" customWidth="1"/>
    <col min="5910" max="5910" width="11" style="2" bestFit="1" customWidth="1"/>
    <col min="5911" max="5912" width="8.26953125" style="2" bestFit="1" customWidth="1"/>
    <col min="5913" max="6147" width="9" style="2"/>
    <col min="6148" max="6148" width="15.90625" style="2" customWidth="1"/>
    <col min="6149" max="6149" width="3.90625" style="2" bestFit="1" customWidth="1"/>
    <col min="6150" max="6150" width="38.26953125" style="2" customWidth="1"/>
    <col min="6151" max="6151" width="13.90625" style="2" bestFit="1" customWidth="1"/>
    <col min="6152" max="6152" width="13.90625" style="2" customWidth="1"/>
    <col min="6153" max="6153" width="13.08984375" style="2" bestFit="1" customWidth="1"/>
    <col min="6154" max="6154" width="5.90625" style="2" bestFit="1" customWidth="1"/>
    <col min="6155" max="6155" width="12.08984375" style="2" bestFit="1" customWidth="1"/>
    <col min="6156" max="6156" width="10.453125" style="2" bestFit="1" customWidth="1"/>
    <col min="6157" max="6157" width="7" style="2" bestFit="1" customWidth="1"/>
    <col min="6158" max="6158" width="5.90625" style="2" bestFit="1" customWidth="1"/>
    <col min="6159" max="6159" width="8.7265625" style="2" bestFit="1" customWidth="1"/>
    <col min="6160" max="6161" width="8.453125" style="2" bestFit="1" customWidth="1"/>
    <col min="6162" max="6162" width="14.36328125" style="2" bestFit="1" customWidth="1"/>
    <col min="6163" max="6163" width="10" style="2" bestFit="1" customWidth="1"/>
    <col min="6164" max="6164" width="6" style="2" customWidth="1"/>
    <col min="6165" max="6165" width="25.26953125" style="2" bestFit="1" customWidth="1"/>
    <col min="6166" max="6166" width="11" style="2" bestFit="1" customWidth="1"/>
    <col min="6167" max="6168" width="8.26953125" style="2" bestFit="1" customWidth="1"/>
    <col min="6169" max="6403" width="9" style="2"/>
    <col min="6404" max="6404" width="15.90625" style="2" customWidth="1"/>
    <col min="6405" max="6405" width="3.90625" style="2" bestFit="1" customWidth="1"/>
    <col min="6406" max="6406" width="38.26953125" style="2" customWidth="1"/>
    <col min="6407" max="6407" width="13.90625" style="2" bestFit="1" customWidth="1"/>
    <col min="6408" max="6408" width="13.90625" style="2" customWidth="1"/>
    <col min="6409" max="6409" width="13.08984375" style="2" bestFit="1" customWidth="1"/>
    <col min="6410" max="6410" width="5.90625" style="2" bestFit="1" customWidth="1"/>
    <col min="6411" max="6411" width="12.08984375" style="2" bestFit="1" customWidth="1"/>
    <col min="6412" max="6412" width="10.453125" style="2" bestFit="1" customWidth="1"/>
    <col min="6413" max="6413" width="7" style="2" bestFit="1" customWidth="1"/>
    <col min="6414" max="6414" width="5.90625" style="2" bestFit="1" customWidth="1"/>
    <col min="6415" max="6415" width="8.7265625" style="2" bestFit="1" customWidth="1"/>
    <col min="6416" max="6417" width="8.453125" style="2" bestFit="1" customWidth="1"/>
    <col min="6418" max="6418" width="14.36328125" style="2" bestFit="1" customWidth="1"/>
    <col min="6419" max="6419" width="10" style="2" bestFit="1" customWidth="1"/>
    <col min="6420" max="6420" width="6" style="2" customWidth="1"/>
    <col min="6421" max="6421" width="25.26953125" style="2" bestFit="1" customWidth="1"/>
    <col min="6422" max="6422" width="11" style="2" bestFit="1" customWidth="1"/>
    <col min="6423" max="6424" width="8.26953125" style="2" bestFit="1" customWidth="1"/>
    <col min="6425" max="6659" width="9" style="2"/>
    <col min="6660" max="6660" width="15.90625" style="2" customWidth="1"/>
    <col min="6661" max="6661" width="3.90625" style="2" bestFit="1" customWidth="1"/>
    <col min="6662" max="6662" width="38.26953125" style="2" customWidth="1"/>
    <col min="6663" max="6663" width="13.90625" style="2" bestFit="1" customWidth="1"/>
    <col min="6664" max="6664" width="13.90625" style="2" customWidth="1"/>
    <col min="6665" max="6665" width="13.08984375" style="2" bestFit="1" customWidth="1"/>
    <col min="6666" max="6666" width="5.90625" style="2" bestFit="1" customWidth="1"/>
    <col min="6667" max="6667" width="12.08984375" style="2" bestFit="1" customWidth="1"/>
    <col min="6668" max="6668" width="10.453125" style="2" bestFit="1" customWidth="1"/>
    <col min="6669" max="6669" width="7" style="2" bestFit="1" customWidth="1"/>
    <col min="6670" max="6670" width="5.90625" style="2" bestFit="1" customWidth="1"/>
    <col min="6671" max="6671" width="8.7265625" style="2" bestFit="1" customWidth="1"/>
    <col min="6672" max="6673" width="8.453125" style="2" bestFit="1" customWidth="1"/>
    <col min="6674" max="6674" width="14.36328125" style="2" bestFit="1" customWidth="1"/>
    <col min="6675" max="6675" width="10" style="2" bestFit="1" customWidth="1"/>
    <col min="6676" max="6676" width="6" style="2" customWidth="1"/>
    <col min="6677" max="6677" width="25.26953125" style="2" bestFit="1" customWidth="1"/>
    <col min="6678" max="6678" width="11" style="2" bestFit="1" customWidth="1"/>
    <col min="6679" max="6680" width="8.26953125" style="2" bestFit="1" customWidth="1"/>
    <col min="6681" max="6915" width="9" style="2"/>
    <col min="6916" max="6916" width="15.90625" style="2" customWidth="1"/>
    <col min="6917" max="6917" width="3.90625" style="2" bestFit="1" customWidth="1"/>
    <col min="6918" max="6918" width="38.26953125" style="2" customWidth="1"/>
    <col min="6919" max="6919" width="13.90625" style="2" bestFit="1" customWidth="1"/>
    <col min="6920" max="6920" width="13.90625" style="2" customWidth="1"/>
    <col min="6921" max="6921" width="13.08984375" style="2" bestFit="1" customWidth="1"/>
    <col min="6922" max="6922" width="5.90625" style="2" bestFit="1" customWidth="1"/>
    <col min="6923" max="6923" width="12.08984375" style="2" bestFit="1" customWidth="1"/>
    <col min="6924" max="6924" width="10.453125" style="2" bestFit="1" customWidth="1"/>
    <col min="6925" max="6925" width="7" style="2" bestFit="1" customWidth="1"/>
    <col min="6926" max="6926" width="5.90625" style="2" bestFit="1" customWidth="1"/>
    <col min="6927" max="6927" width="8.7265625" style="2" bestFit="1" customWidth="1"/>
    <col min="6928" max="6929" width="8.453125" style="2" bestFit="1" customWidth="1"/>
    <col min="6930" max="6930" width="14.36328125" style="2" bestFit="1" customWidth="1"/>
    <col min="6931" max="6931" width="10" style="2" bestFit="1" customWidth="1"/>
    <col min="6932" max="6932" width="6" style="2" customWidth="1"/>
    <col min="6933" max="6933" width="25.26953125" style="2" bestFit="1" customWidth="1"/>
    <col min="6934" max="6934" width="11" style="2" bestFit="1" customWidth="1"/>
    <col min="6935" max="6936" width="8.26953125" style="2" bestFit="1" customWidth="1"/>
    <col min="6937" max="7171" width="9" style="2"/>
    <col min="7172" max="7172" width="15.90625" style="2" customWidth="1"/>
    <col min="7173" max="7173" width="3.90625" style="2" bestFit="1" customWidth="1"/>
    <col min="7174" max="7174" width="38.26953125" style="2" customWidth="1"/>
    <col min="7175" max="7175" width="13.90625" style="2" bestFit="1" customWidth="1"/>
    <col min="7176" max="7176" width="13.90625" style="2" customWidth="1"/>
    <col min="7177" max="7177" width="13.08984375" style="2" bestFit="1" customWidth="1"/>
    <col min="7178" max="7178" width="5.90625" style="2" bestFit="1" customWidth="1"/>
    <col min="7179" max="7179" width="12.08984375" style="2" bestFit="1" customWidth="1"/>
    <col min="7180" max="7180" width="10.453125" style="2" bestFit="1" customWidth="1"/>
    <col min="7181" max="7181" width="7" style="2" bestFit="1" customWidth="1"/>
    <col min="7182" max="7182" width="5.90625" style="2" bestFit="1" customWidth="1"/>
    <col min="7183" max="7183" width="8.7265625" style="2" bestFit="1" customWidth="1"/>
    <col min="7184" max="7185" width="8.453125" style="2" bestFit="1" customWidth="1"/>
    <col min="7186" max="7186" width="14.36328125" style="2" bestFit="1" customWidth="1"/>
    <col min="7187" max="7187" width="10" style="2" bestFit="1" customWidth="1"/>
    <col min="7188" max="7188" width="6" style="2" customWidth="1"/>
    <col min="7189" max="7189" width="25.26953125" style="2" bestFit="1" customWidth="1"/>
    <col min="7190" max="7190" width="11" style="2" bestFit="1" customWidth="1"/>
    <col min="7191" max="7192" width="8.26953125" style="2" bestFit="1" customWidth="1"/>
    <col min="7193" max="7427" width="9" style="2"/>
    <col min="7428" max="7428" width="15.90625" style="2" customWidth="1"/>
    <col min="7429" max="7429" width="3.90625" style="2" bestFit="1" customWidth="1"/>
    <col min="7430" max="7430" width="38.26953125" style="2" customWidth="1"/>
    <col min="7431" max="7431" width="13.90625" style="2" bestFit="1" customWidth="1"/>
    <col min="7432" max="7432" width="13.90625" style="2" customWidth="1"/>
    <col min="7433" max="7433" width="13.08984375" style="2" bestFit="1" customWidth="1"/>
    <col min="7434" max="7434" width="5.90625" style="2" bestFit="1" customWidth="1"/>
    <col min="7435" max="7435" width="12.08984375" style="2" bestFit="1" customWidth="1"/>
    <col min="7436" max="7436" width="10.453125" style="2" bestFit="1" customWidth="1"/>
    <col min="7437" max="7437" width="7" style="2" bestFit="1" customWidth="1"/>
    <col min="7438" max="7438" width="5.90625" style="2" bestFit="1" customWidth="1"/>
    <col min="7439" max="7439" width="8.7265625" style="2" bestFit="1" customWidth="1"/>
    <col min="7440" max="7441" width="8.453125" style="2" bestFit="1" customWidth="1"/>
    <col min="7442" max="7442" width="14.36328125" style="2" bestFit="1" customWidth="1"/>
    <col min="7443" max="7443" width="10" style="2" bestFit="1" customWidth="1"/>
    <col min="7444" max="7444" width="6" style="2" customWidth="1"/>
    <col min="7445" max="7445" width="25.26953125" style="2" bestFit="1" customWidth="1"/>
    <col min="7446" max="7446" width="11" style="2" bestFit="1" customWidth="1"/>
    <col min="7447" max="7448" width="8.26953125" style="2" bestFit="1" customWidth="1"/>
    <col min="7449" max="7683" width="9" style="2"/>
    <col min="7684" max="7684" width="15.90625" style="2" customWidth="1"/>
    <col min="7685" max="7685" width="3.90625" style="2" bestFit="1" customWidth="1"/>
    <col min="7686" max="7686" width="38.26953125" style="2" customWidth="1"/>
    <col min="7687" max="7687" width="13.90625" style="2" bestFit="1" customWidth="1"/>
    <col min="7688" max="7688" width="13.90625" style="2" customWidth="1"/>
    <col min="7689" max="7689" width="13.08984375" style="2" bestFit="1" customWidth="1"/>
    <col min="7690" max="7690" width="5.90625" style="2" bestFit="1" customWidth="1"/>
    <col min="7691" max="7691" width="12.08984375" style="2" bestFit="1" customWidth="1"/>
    <col min="7692" max="7692" width="10.453125" style="2" bestFit="1" customWidth="1"/>
    <col min="7693" max="7693" width="7" style="2" bestFit="1" customWidth="1"/>
    <col min="7694" max="7694" width="5.90625" style="2" bestFit="1" customWidth="1"/>
    <col min="7695" max="7695" width="8.7265625" style="2" bestFit="1" customWidth="1"/>
    <col min="7696" max="7697" width="8.453125" style="2" bestFit="1" customWidth="1"/>
    <col min="7698" max="7698" width="14.36328125" style="2" bestFit="1" customWidth="1"/>
    <col min="7699" max="7699" width="10" style="2" bestFit="1" customWidth="1"/>
    <col min="7700" max="7700" width="6" style="2" customWidth="1"/>
    <col min="7701" max="7701" width="25.26953125" style="2" bestFit="1" customWidth="1"/>
    <col min="7702" max="7702" width="11" style="2" bestFit="1" customWidth="1"/>
    <col min="7703" max="7704" width="8.26953125" style="2" bestFit="1" customWidth="1"/>
    <col min="7705" max="7939" width="9" style="2"/>
    <col min="7940" max="7940" width="15.90625" style="2" customWidth="1"/>
    <col min="7941" max="7941" width="3.90625" style="2" bestFit="1" customWidth="1"/>
    <col min="7942" max="7942" width="38.26953125" style="2" customWidth="1"/>
    <col min="7943" max="7943" width="13.90625" style="2" bestFit="1" customWidth="1"/>
    <col min="7944" max="7944" width="13.90625" style="2" customWidth="1"/>
    <col min="7945" max="7945" width="13.08984375" style="2" bestFit="1" customWidth="1"/>
    <col min="7946" max="7946" width="5.90625" style="2" bestFit="1" customWidth="1"/>
    <col min="7947" max="7947" width="12.08984375" style="2" bestFit="1" customWidth="1"/>
    <col min="7948" max="7948" width="10.453125" style="2" bestFit="1" customWidth="1"/>
    <col min="7949" max="7949" width="7" style="2" bestFit="1" customWidth="1"/>
    <col min="7950" max="7950" width="5.90625" style="2" bestFit="1" customWidth="1"/>
    <col min="7951" max="7951" width="8.7265625" style="2" bestFit="1" customWidth="1"/>
    <col min="7952" max="7953" width="8.453125" style="2" bestFit="1" customWidth="1"/>
    <col min="7954" max="7954" width="14.36328125" style="2" bestFit="1" customWidth="1"/>
    <col min="7955" max="7955" width="10" style="2" bestFit="1" customWidth="1"/>
    <col min="7956" max="7956" width="6" style="2" customWidth="1"/>
    <col min="7957" max="7957" width="25.26953125" style="2" bestFit="1" customWidth="1"/>
    <col min="7958" max="7958" width="11" style="2" bestFit="1" customWidth="1"/>
    <col min="7959" max="7960" width="8.26953125" style="2" bestFit="1" customWidth="1"/>
    <col min="7961" max="8195" width="9" style="2"/>
    <col min="8196" max="8196" width="15.90625" style="2" customWidth="1"/>
    <col min="8197" max="8197" width="3.90625" style="2" bestFit="1" customWidth="1"/>
    <col min="8198" max="8198" width="38.26953125" style="2" customWidth="1"/>
    <col min="8199" max="8199" width="13.90625" style="2" bestFit="1" customWidth="1"/>
    <col min="8200" max="8200" width="13.90625" style="2" customWidth="1"/>
    <col min="8201" max="8201" width="13.08984375" style="2" bestFit="1" customWidth="1"/>
    <col min="8202" max="8202" width="5.90625" style="2" bestFit="1" customWidth="1"/>
    <col min="8203" max="8203" width="12.08984375" style="2" bestFit="1" customWidth="1"/>
    <col min="8204" max="8204" width="10.453125" style="2" bestFit="1" customWidth="1"/>
    <col min="8205" max="8205" width="7" style="2" bestFit="1" customWidth="1"/>
    <col min="8206" max="8206" width="5.90625" style="2" bestFit="1" customWidth="1"/>
    <col min="8207" max="8207" width="8.7265625" style="2" bestFit="1" customWidth="1"/>
    <col min="8208" max="8209" width="8.453125" style="2" bestFit="1" customWidth="1"/>
    <col min="8210" max="8210" width="14.36328125" style="2" bestFit="1" customWidth="1"/>
    <col min="8211" max="8211" width="10" style="2" bestFit="1" customWidth="1"/>
    <col min="8212" max="8212" width="6" style="2" customWidth="1"/>
    <col min="8213" max="8213" width="25.26953125" style="2" bestFit="1" customWidth="1"/>
    <col min="8214" max="8214" width="11" style="2" bestFit="1" customWidth="1"/>
    <col min="8215" max="8216" width="8.26953125" style="2" bestFit="1" customWidth="1"/>
    <col min="8217" max="8451" width="9" style="2"/>
    <col min="8452" max="8452" width="15.90625" style="2" customWidth="1"/>
    <col min="8453" max="8453" width="3.90625" style="2" bestFit="1" customWidth="1"/>
    <col min="8454" max="8454" width="38.26953125" style="2" customWidth="1"/>
    <col min="8455" max="8455" width="13.90625" style="2" bestFit="1" customWidth="1"/>
    <col min="8456" max="8456" width="13.90625" style="2" customWidth="1"/>
    <col min="8457" max="8457" width="13.08984375" style="2" bestFit="1" customWidth="1"/>
    <col min="8458" max="8458" width="5.90625" style="2" bestFit="1" customWidth="1"/>
    <col min="8459" max="8459" width="12.08984375" style="2" bestFit="1" customWidth="1"/>
    <col min="8460" max="8460" width="10.453125" style="2" bestFit="1" customWidth="1"/>
    <col min="8461" max="8461" width="7" style="2" bestFit="1" customWidth="1"/>
    <col min="8462" max="8462" width="5.90625" style="2" bestFit="1" customWidth="1"/>
    <col min="8463" max="8463" width="8.7265625" style="2" bestFit="1" customWidth="1"/>
    <col min="8464" max="8465" width="8.453125" style="2" bestFit="1" customWidth="1"/>
    <col min="8466" max="8466" width="14.36328125" style="2" bestFit="1" customWidth="1"/>
    <col min="8467" max="8467" width="10" style="2" bestFit="1" customWidth="1"/>
    <col min="8468" max="8468" width="6" style="2" customWidth="1"/>
    <col min="8469" max="8469" width="25.26953125" style="2" bestFit="1" customWidth="1"/>
    <col min="8470" max="8470" width="11" style="2" bestFit="1" customWidth="1"/>
    <col min="8471" max="8472" width="8.26953125" style="2" bestFit="1" customWidth="1"/>
    <col min="8473" max="8707" width="9" style="2"/>
    <col min="8708" max="8708" width="15.90625" style="2" customWidth="1"/>
    <col min="8709" max="8709" width="3.90625" style="2" bestFit="1" customWidth="1"/>
    <col min="8710" max="8710" width="38.26953125" style="2" customWidth="1"/>
    <col min="8711" max="8711" width="13.90625" style="2" bestFit="1" customWidth="1"/>
    <col min="8712" max="8712" width="13.90625" style="2" customWidth="1"/>
    <col min="8713" max="8713" width="13.08984375" style="2" bestFit="1" customWidth="1"/>
    <col min="8714" max="8714" width="5.90625" style="2" bestFit="1" customWidth="1"/>
    <col min="8715" max="8715" width="12.08984375" style="2" bestFit="1" customWidth="1"/>
    <col min="8716" max="8716" width="10.453125" style="2" bestFit="1" customWidth="1"/>
    <col min="8717" max="8717" width="7" style="2" bestFit="1" customWidth="1"/>
    <col min="8718" max="8718" width="5.90625" style="2" bestFit="1" customWidth="1"/>
    <col min="8719" max="8719" width="8.7265625" style="2" bestFit="1" customWidth="1"/>
    <col min="8720" max="8721" width="8.453125" style="2" bestFit="1" customWidth="1"/>
    <col min="8722" max="8722" width="14.36328125" style="2" bestFit="1" customWidth="1"/>
    <col min="8723" max="8723" width="10" style="2" bestFit="1" customWidth="1"/>
    <col min="8724" max="8724" width="6" style="2" customWidth="1"/>
    <col min="8725" max="8725" width="25.26953125" style="2" bestFit="1" customWidth="1"/>
    <col min="8726" max="8726" width="11" style="2" bestFit="1" customWidth="1"/>
    <col min="8727" max="8728" width="8.26953125" style="2" bestFit="1" customWidth="1"/>
    <col min="8729" max="8963" width="9" style="2"/>
    <col min="8964" max="8964" width="15.90625" style="2" customWidth="1"/>
    <col min="8965" max="8965" width="3.90625" style="2" bestFit="1" customWidth="1"/>
    <col min="8966" max="8966" width="38.26953125" style="2" customWidth="1"/>
    <col min="8967" max="8967" width="13.90625" style="2" bestFit="1" customWidth="1"/>
    <col min="8968" max="8968" width="13.90625" style="2" customWidth="1"/>
    <col min="8969" max="8969" width="13.08984375" style="2" bestFit="1" customWidth="1"/>
    <col min="8970" max="8970" width="5.90625" style="2" bestFit="1" customWidth="1"/>
    <col min="8971" max="8971" width="12.08984375" style="2" bestFit="1" customWidth="1"/>
    <col min="8972" max="8972" width="10.453125" style="2" bestFit="1" customWidth="1"/>
    <col min="8973" max="8973" width="7" style="2" bestFit="1" customWidth="1"/>
    <col min="8974" max="8974" width="5.90625" style="2" bestFit="1" customWidth="1"/>
    <col min="8975" max="8975" width="8.7265625" style="2" bestFit="1" customWidth="1"/>
    <col min="8976" max="8977" width="8.453125" style="2" bestFit="1" customWidth="1"/>
    <col min="8978" max="8978" width="14.36328125" style="2" bestFit="1" customWidth="1"/>
    <col min="8979" max="8979" width="10" style="2" bestFit="1" customWidth="1"/>
    <col min="8980" max="8980" width="6" style="2" customWidth="1"/>
    <col min="8981" max="8981" width="25.26953125" style="2" bestFit="1" customWidth="1"/>
    <col min="8982" max="8982" width="11" style="2" bestFit="1" customWidth="1"/>
    <col min="8983" max="8984" width="8.26953125" style="2" bestFit="1" customWidth="1"/>
    <col min="8985" max="9219" width="9" style="2"/>
    <col min="9220" max="9220" width="15.90625" style="2" customWidth="1"/>
    <col min="9221" max="9221" width="3.90625" style="2" bestFit="1" customWidth="1"/>
    <col min="9222" max="9222" width="38.26953125" style="2" customWidth="1"/>
    <col min="9223" max="9223" width="13.90625" style="2" bestFit="1" customWidth="1"/>
    <col min="9224" max="9224" width="13.90625" style="2" customWidth="1"/>
    <col min="9225" max="9225" width="13.08984375" style="2" bestFit="1" customWidth="1"/>
    <col min="9226" max="9226" width="5.90625" style="2" bestFit="1" customWidth="1"/>
    <col min="9227" max="9227" width="12.08984375" style="2" bestFit="1" customWidth="1"/>
    <col min="9228" max="9228" width="10.453125" style="2" bestFit="1" customWidth="1"/>
    <col min="9229" max="9229" width="7" style="2" bestFit="1" customWidth="1"/>
    <col min="9230" max="9230" width="5.90625" style="2" bestFit="1" customWidth="1"/>
    <col min="9231" max="9231" width="8.7265625" style="2" bestFit="1" customWidth="1"/>
    <col min="9232" max="9233" width="8.453125" style="2" bestFit="1" customWidth="1"/>
    <col min="9234" max="9234" width="14.36328125" style="2" bestFit="1" customWidth="1"/>
    <col min="9235" max="9235" width="10" style="2" bestFit="1" customWidth="1"/>
    <col min="9236" max="9236" width="6" style="2" customWidth="1"/>
    <col min="9237" max="9237" width="25.26953125" style="2" bestFit="1" customWidth="1"/>
    <col min="9238" max="9238" width="11" style="2" bestFit="1" customWidth="1"/>
    <col min="9239" max="9240" width="8.26953125" style="2" bestFit="1" customWidth="1"/>
    <col min="9241" max="9475" width="9" style="2"/>
    <col min="9476" max="9476" width="15.90625" style="2" customWidth="1"/>
    <col min="9477" max="9477" width="3.90625" style="2" bestFit="1" customWidth="1"/>
    <col min="9478" max="9478" width="38.26953125" style="2" customWidth="1"/>
    <col min="9479" max="9479" width="13.90625" style="2" bestFit="1" customWidth="1"/>
    <col min="9480" max="9480" width="13.90625" style="2" customWidth="1"/>
    <col min="9481" max="9481" width="13.08984375" style="2" bestFit="1" customWidth="1"/>
    <col min="9482" max="9482" width="5.90625" style="2" bestFit="1" customWidth="1"/>
    <col min="9483" max="9483" width="12.08984375" style="2" bestFit="1" customWidth="1"/>
    <col min="9484" max="9484" width="10.453125" style="2" bestFit="1" customWidth="1"/>
    <col min="9485" max="9485" width="7" style="2" bestFit="1" customWidth="1"/>
    <col min="9486" max="9486" width="5.90625" style="2" bestFit="1" customWidth="1"/>
    <col min="9487" max="9487" width="8.7265625" style="2" bestFit="1" customWidth="1"/>
    <col min="9488" max="9489" width="8.453125" style="2" bestFit="1" customWidth="1"/>
    <col min="9490" max="9490" width="14.36328125" style="2" bestFit="1" customWidth="1"/>
    <col min="9491" max="9491" width="10" style="2" bestFit="1" customWidth="1"/>
    <col min="9492" max="9492" width="6" style="2" customWidth="1"/>
    <col min="9493" max="9493" width="25.26953125" style="2" bestFit="1" customWidth="1"/>
    <col min="9494" max="9494" width="11" style="2" bestFit="1" customWidth="1"/>
    <col min="9495" max="9496" width="8.26953125" style="2" bestFit="1" customWidth="1"/>
    <col min="9497" max="9731" width="9" style="2"/>
    <col min="9732" max="9732" width="15.90625" style="2" customWidth="1"/>
    <col min="9733" max="9733" width="3.90625" style="2" bestFit="1" customWidth="1"/>
    <col min="9734" max="9734" width="38.26953125" style="2" customWidth="1"/>
    <col min="9735" max="9735" width="13.90625" style="2" bestFit="1" customWidth="1"/>
    <col min="9736" max="9736" width="13.90625" style="2" customWidth="1"/>
    <col min="9737" max="9737" width="13.08984375" style="2" bestFit="1" customWidth="1"/>
    <col min="9738" max="9738" width="5.90625" style="2" bestFit="1" customWidth="1"/>
    <col min="9739" max="9739" width="12.08984375" style="2" bestFit="1" customWidth="1"/>
    <col min="9740" max="9740" width="10.453125" style="2" bestFit="1" customWidth="1"/>
    <col min="9741" max="9741" width="7" style="2" bestFit="1" customWidth="1"/>
    <col min="9742" max="9742" width="5.90625" style="2" bestFit="1" customWidth="1"/>
    <col min="9743" max="9743" width="8.7265625" style="2" bestFit="1" customWidth="1"/>
    <col min="9744" max="9745" width="8.453125" style="2" bestFit="1" customWidth="1"/>
    <col min="9746" max="9746" width="14.36328125" style="2" bestFit="1" customWidth="1"/>
    <col min="9747" max="9747" width="10" style="2" bestFit="1" customWidth="1"/>
    <col min="9748" max="9748" width="6" style="2" customWidth="1"/>
    <col min="9749" max="9749" width="25.26953125" style="2" bestFit="1" customWidth="1"/>
    <col min="9750" max="9750" width="11" style="2" bestFit="1" customWidth="1"/>
    <col min="9751" max="9752" width="8.26953125" style="2" bestFit="1" customWidth="1"/>
    <col min="9753" max="9987" width="9" style="2"/>
    <col min="9988" max="9988" width="15.90625" style="2" customWidth="1"/>
    <col min="9989" max="9989" width="3.90625" style="2" bestFit="1" customWidth="1"/>
    <col min="9990" max="9990" width="38.26953125" style="2" customWidth="1"/>
    <col min="9991" max="9991" width="13.90625" style="2" bestFit="1" customWidth="1"/>
    <col min="9992" max="9992" width="13.90625" style="2" customWidth="1"/>
    <col min="9993" max="9993" width="13.08984375" style="2" bestFit="1" customWidth="1"/>
    <col min="9994" max="9994" width="5.90625" style="2" bestFit="1" customWidth="1"/>
    <col min="9995" max="9995" width="12.08984375" style="2" bestFit="1" customWidth="1"/>
    <col min="9996" max="9996" width="10.453125" style="2" bestFit="1" customWidth="1"/>
    <col min="9997" max="9997" width="7" style="2" bestFit="1" customWidth="1"/>
    <col min="9998" max="9998" width="5.90625" style="2" bestFit="1" customWidth="1"/>
    <col min="9999" max="9999" width="8.7265625" style="2" bestFit="1" customWidth="1"/>
    <col min="10000" max="10001" width="8.453125" style="2" bestFit="1" customWidth="1"/>
    <col min="10002" max="10002" width="14.36328125" style="2" bestFit="1" customWidth="1"/>
    <col min="10003" max="10003" width="10" style="2" bestFit="1" customWidth="1"/>
    <col min="10004" max="10004" width="6" style="2" customWidth="1"/>
    <col min="10005" max="10005" width="25.26953125" style="2" bestFit="1" customWidth="1"/>
    <col min="10006" max="10006" width="11" style="2" bestFit="1" customWidth="1"/>
    <col min="10007" max="10008" width="8.26953125" style="2" bestFit="1" customWidth="1"/>
    <col min="10009" max="10243" width="9" style="2"/>
    <col min="10244" max="10244" width="15.90625" style="2" customWidth="1"/>
    <col min="10245" max="10245" width="3.90625" style="2" bestFit="1" customWidth="1"/>
    <col min="10246" max="10246" width="38.26953125" style="2" customWidth="1"/>
    <col min="10247" max="10247" width="13.90625" style="2" bestFit="1" customWidth="1"/>
    <col min="10248" max="10248" width="13.90625" style="2" customWidth="1"/>
    <col min="10249" max="10249" width="13.08984375" style="2" bestFit="1" customWidth="1"/>
    <col min="10250" max="10250" width="5.90625" style="2" bestFit="1" customWidth="1"/>
    <col min="10251" max="10251" width="12.08984375" style="2" bestFit="1" customWidth="1"/>
    <col min="10252" max="10252" width="10.453125" style="2" bestFit="1" customWidth="1"/>
    <col min="10253" max="10253" width="7" style="2" bestFit="1" customWidth="1"/>
    <col min="10254" max="10254" width="5.90625" style="2" bestFit="1" customWidth="1"/>
    <col min="10255" max="10255" width="8.7265625" style="2" bestFit="1" customWidth="1"/>
    <col min="10256" max="10257" width="8.453125" style="2" bestFit="1" customWidth="1"/>
    <col min="10258" max="10258" width="14.36328125" style="2" bestFit="1" customWidth="1"/>
    <col min="10259" max="10259" width="10" style="2" bestFit="1" customWidth="1"/>
    <col min="10260" max="10260" width="6" style="2" customWidth="1"/>
    <col min="10261" max="10261" width="25.26953125" style="2" bestFit="1" customWidth="1"/>
    <col min="10262" max="10262" width="11" style="2" bestFit="1" customWidth="1"/>
    <col min="10263" max="10264" width="8.26953125" style="2" bestFit="1" customWidth="1"/>
    <col min="10265" max="10499" width="9" style="2"/>
    <col min="10500" max="10500" width="15.90625" style="2" customWidth="1"/>
    <col min="10501" max="10501" width="3.90625" style="2" bestFit="1" customWidth="1"/>
    <col min="10502" max="10502" width="38.26953125" style="2" customWidth="1"/>
    <col min="10503" max="10503" width="13.90625" style="2" bestFit="1" customWidth="1"/>
    <col min="10504" max="10504" width="13.90625" style="2" customWidth="1"/>
    <col min="10505" max="10505" width="13.08984375" style="2" bestFit="1" customWidth="1"/>
    <col min="10506" max="10506" width="5.90625" style="2" bestFit="1" customWidth="1"/>
    <col min="10507" max="10507" width="12.08984375" style="2" bestFit="1" customWidth="1"/>
    <col min="10508" max="10508" width="10.453125" style="2" bestFit="1" customWidth="1"/>
    <col min="10509" max="10509" width="7" style="2" bestFit="1" customWidth="1"/>
    <col min="10510" max="10510" width="5.90625" style="2" bestFit="1" customWidth="1"/>
    <col min="10511" max="10511" width="8.7265625" style="2" bestFit="1" customWidth="1"/>
    <col min="10512" max="10513" width="8.453125" style="2" bestFit="1" customWidth="1"/>
    <col min="10514" max="10514" width="14.36328125" style="2" bestFit="1" customWidth="1"/>
    <col min="10515" max="10515" width="10" style="2" bestFit="1" customWidth="1"/>
    <col min="10516" max="10516" width="6" style="2" customWidth="1"/>
    <col min="10517" max="10517" width="25.26953125" style="2" bestFit="1" customWidth="1"/>
    <col min="10518" max="10518" width="11" style="2" bestFit="1" customWidth="1"/>
    <col min="10519" max="10520" width="8.26953125" style="2" bestFit="1" customWidth="1"/>
    <col min="10521" max="10755" width="9" style="2"/>
    <col min="10756" max="10756" width="15.90625" style="2" customWidth="1"/>
    <col min="10757" max="10757" width="3.90625" style="2" bestFit="1" customWidth="1"/>
    <col min="10758" max="10758" width="38.26953125" style="2" customWidth="1"/>
    <col min="10759" max="10759" width="13.90625" style="2" bestFit="1" customWidth="1"/>
    <col min="10760" max="10760" width="13.90625" style="2" customWidth="1"/>
    <col min="10761" max="10761" width="13.08984375" style="2" bestFit="1" customWidth="1"/>
    <col min="10762" max="10762" width="5.90625" style="2" bestFit="1" customWidth="1"/>
    <col min="10763" max="10763" width="12.08984375" style="2" bestFit="1" customWidth="1"/>
    <col min="10764" max="10764" width="10.453125" style="2" bestFit="1" customWidth="1"/>
    <col min="10765" max="10765" width="7" style="2" bestFit="1" customWidth="1"/>
    <col min="10766" max="10766" width="5.90625" style="2" bestFit="1" customWidth="1"/>
    <col min="10767" max="10767" width="8.7265625" style="2" bestFit="1" customWidth="1"/>
    <col min="10768" max="10769" width="8.453125" style="2" bestFit="1" customWidth="1"/>
    <col min="10770" max="10770" width="14.36328125" style="2" bestFit="1" customWidth="1"/>
    <col min="10771" max="10771" width="10" style="2" bestFit="1" customWidth="1"/>
    <col min="10772" max="10772" width="6" style="2" customWidth="1"/>
    <col min="10773" max="10773" width="25.26953125" style="2" bestFit="1" customWidth="1"/>
    <col min="10774" max="10774" width="11" style="2" bestFit="1" customWidth="1"/>
    <col min="10775" max="10776" width="8.26953125" style="2" bestFit="1" customWidth="1"/>
    <col min="10777" max="11011" width="9" style="2"/>
    <col min="11012" max="11012" width="15.90625" style="2" customWidth="1"/>
    <col min="11013" max="11013" width="3.90625" style="2" bestFit="1" customWidth="1"/>
    <col min="11014" max="11014" width="38.26953125" style="2" customWidth="1"/>
    <col min="11015" max="11015" width="13.90625" style="2" bestFit="1" customWidth="1"/>
    <col min="11016" max="11016" width="13.90625" style="2" customWidth="1"/>
    <col min="11017" max="11017" width="13.08984375" style="2" bestFit="1" customWidth="1"/>
    <col min="11018" max="11018" width="5.90625" style="2" bestFit="1" customWidth="1"/>
    <col min="11019" max="11019" width="12.08984375" style="2" bestFit="1" customWidth="1"/>
    <col min="11020" max="11020" width="10.453125" style="2" bestFit="1" customWidth="1"/>
    <col min="11021" max="11021" width="7" style="2" bestFit="1" customWidth="1"/>
    <col min="11022" max="11022" width="5.90625" style="2" bestFit="1" customWidth="1"/>
    <col min="11023" max="11023" width="8.7265625" style="2" bestFit="1" customWidth="1"/>
    <col min="11024" max="11025" width="8.453125" style="2" bestFit="1" customWidth="1"/>
    <col min="11026" max="11026" width="14.36328125" style="2" bestFit="1" customWidth="1"/>
    <col min="11027" max="11027" width="10" style="2" bestFit="1" customWidth="1"/>
    <col min="11028" max="11028" width="6" style="2" customWidth="1"/>
    <col min="11029" max="11029" width="25.26953125" style="2" bestFit="1" customWidth="1"/>
    <col min="11030" max="11030" width="11" style="2" bestFit="1" customWidth="1"/>
    <col min="11031" max="11032" width="8.26953125" style="2" bestFit="1" customWidth="1"/>
    <col min="11033" max="11267" width="9" style="2"/>
    <col min="11268" max="11268" width="15.90625" style="2" customWidth="1"/>
    <col min="11269" max="11269" width="3.90625" style="2" bestFit="1" customWidth="1"/>
    <col min="11270" max="11270" width="38.26953125" style="2" customWidth="1"/>
    <col min="11271" max="11271" width="13.90625" style="2" bestFit="1" customWidth="1"/>
    <col min="11272" max="11272" width="13.90625" style="2" customWidth="1"/>
    <col min="11273" max="11273" width="13.08984375" style="2" bestFit="1" customWidth="1"/>
    <col min="11274" max="11274" width="5.90625" style="2" bestFit="1" customWidth="1"/>
    <col min="11275" max="11275" width="12.08984375" style="2" bestFit="1" customWidth="1"/>
    <col min="11276" max="11276" width="10.453125" style="2" bestFit="1" customWidth="1"/>
    <col min="11277" max="11277" width="7" style="2" bestFit="1" customWidth="1"/>
    <col min="11278" max="11278" width="5.90625" style="2" bestFit="1" customWidth="1"/>
    <col min="11279" max="11279" width="8.7265625" style="2" bestFit="1" customWidth="1"/>
    <col min="11280" max="11281" width="8.453125" style="2" bestFit="1" customWidth="1"/>
    <col min="11282" max="11282" width="14.36328125" style="2" bestFit="1" customWidth="1"/>
    <col min="11283" max="11283" width="10" style="2" bestFit="1" customWidth="1"/>
    <col min="11284" max="11284" width="6" style="2" customWidth="1"/>
    <col min="11285" max="11285" width="25.26953125" style="2" bestFit="1" customWidth="1"/>
    <col min="11286" max="11286" width="11" style="2" bestFit="1" customWidth="1"/>
    <col min="11287" max="11288" width="8.26953125" style="2" bestFit="1" customWidth="1"/>
    <col min="11289" max="11523" width="9" style="2"/>
    <col min="11524" max="11524" width="15.90625" style="2" customWidth="1"/>
    <col min="11525" max="11525" width="3.90625" style="2" bestFit="1" customWidth="1"/>
    <col min="11526" max="11526" width="38.26953125" style="2" customWidth="1"/>
    <col min="11527" max="11527" width="13.90625" style="2" bestFit="1" customWidth="1"/>
    <col min="11528" max="11528" width="13.90625" style="2" customWidth="1"/>
    <col min="11529" max="11529" width="13.08984375" style="2" bestFit="1" customWidth="1"/>
    <col min="11530" max="11530" width="5.90625" style="2" bestFit="1" customWidth="1"/>
    <col min="11531" max="11531" width="12.08984375" style="2" bestFit="1" customWidth="1"/>
    <col min="11532" max="11532" width="10.453125" style="2" bestFit="1" customWidth="1"/>
    <col min="11533" max="11533" width="7" style="2" bestFit="1" customWidth="1"/>
    <col min="11534" max="11534" width="5.90625" style="2" bestFit="1" customWidth="1"/>
    <col min="11535" max="11535" width="8.7265625" style="2" bestFit="1" customWidth="1"/>
    <col min="11536" max="11537" width="8.453125" style="2" bestFit="1" customWidth="1"/>
    <col min="11538" max="11538" width="14.36328125" style="2" bestFit="1" customWidth="1"/>
    <col min="11539" max="11539" width="10" style="2" bestFit="1" customWidth="1"/>
    <col min="11540" max="11540" width="6" style="2" customWidth="1"/>
    <col min="11541" max="11541" width="25.26953125" style="2" bestFit="1" customWidth="1"/>
    <col min="11542" max="11542" width="11" style="2" bestFit="1" customWidth="1"/>
    <col min="11543" max="11544" width="8.26953125" style="2" bestFit="1" customWidth="1"/>
    <col min="11545" max="11779" width="9" style="2"/>
    <col min="11780" max="11780" width="15.90625" style="2" customWidth="1"/>
    <col min="11781" max="11781" width="3.90625" style="2" bestFit="1" customWidth="1"/>
    <col min="11782" max="11782" width="38.26953125" style="2" customWidth="1"/>
    <col min="11783" max="11783" width="13.90625" style="2" bestFit="1" customWidth="1"/>
    <col min="11784" max="11784" width="13.90625" style="2" customWidth="1"/>
    <col min="11785" max="11785" width="13.08984375" style="2" bestFit="1" customWidth="1"/>
    <col min="11786" max="11786" width="5.90625" style="2" bestFit="1" customWidth="1"/>
    <col min="11787" max="11787" width="12.08984375" style="2" bestFit="1" customWidth="1"/>
    <col min="11788" max="11788" width="10.453125" style="2" bestFit="1" customWidth="1"/>
    <col min="11789" max="11789" width="7" style="2" bestFit="1" customWidth="1"/>
    <col min="11790" max="11790" width="5.90625" style="2" bestFit="1" customWidth="1"/>
    <col min="11791" max="11791" width="8.7265625" style="2" bestFit="1" customWidth="1"/>
    <col min="11792" max="11793" width="8.453125" style="2" bestFit="1" customWidth="1"/>
    <col min="11794" max="11794" width="14.36328125" style="2" bestFit="1" customWidth="1"/>
    <col min="11795" max="11795" width="10" style="2" bestFit="1" customWidth="1"/>
    <col min="11796" max="11796" width="6" style="2" customWidth="1"/>
    <col min="11797" max="11797" width="25.26953125" style="2" bestFit="1" customWidth="1"/>
    <col min="11798" max="11798" width="11" style="2" bestFit="1" customWidth="1"/>
    <col min="11799" max="11800" width="8.26953125" style="2" bestFit="1" customWidth="1"/>
    <col min="11801" max="12035" width="9" style="2"/>
    <col min="12036" max="12036" width="15.90625" style="2" customWidth="1"/>
    <col min="12037" max="12037" width="3.90625" style="2" bestFit="1" customWidth="1"/>
    <col min="12038" max="12038" width="38.26953125" style="2" customWidth="1"/>
    <col min="12039" max="12039" width="13.90625" style="2" bestFit="1" customWidth="1"/>
    <col min="12040" max="12040" width="13.90625" style="2" customWidth="1"/>
    <col min="12041" max="12041" width="13.08984375" style="2" bestFit="1" customWidth="1"/>
    <col min="12042" max="12042" width="5.90625" style="2" bestFit="1" customWidth="1"/>
    <col min="12043" max="12043" width="12.08984375" style="2" bestFit="1" customWidth="1"/>
    <col min="12044" max="12044" width="10.453125" style="2" bestFit="1" customWidth="1"/>
    <col min="12045" max="12045" width="7" style="2" bestFit="1" customWidth="1"/>
    <col min="12046" max="12046" width="5.90625" style="2" bestFit="1" customWidth="1"/>
    <col min="12047" max="12047" width="8.7265625" style="2" bestFit="1" customWidth="1"/>
    <col min="12048" max="12049" width="8.453125" style="2" bestFit="1" customWidth="1"/>
    <col min="12050" max="12050" width="14.36328125" style="2" bestFit="1" customWidth="1"/>
    <col min="12051" max="12051" width="10" style="2" bestFit="1" customWidth="1"/>
    <col min="12052" max="12052" width="6" style="2" customWidth="1"/>
    <col min="12053" max="12053" width="25.26953125" style="2" bestFit="1" customWidth="1"/>
    <col min="12054" max="12054" width="11" style="2" bestFit="1" customWidth="1"/>
    <col min="12055" max="12056" width="8.26953125" style="2" bestFit="1" customWidth="1"/>
    <col min="12057" max="12291" width="9" style="2"/>
    <col min="12292" max="12292" width="15.90625" style="2" customWidth="1"/>
    <col min="12293" max="12293" width="3.90625" style="2" bestFit="1" customWidth="1"/>
    <col min="12294" max="12294" width="38.26953125" style="2" customWidth="1"/>
    <col min="12295" max="12295" width="13.90625" style="2" bestFit="1" customWidth="1"/>
    <col min="12296" max="12296" width="13.90625" style="2" customWidth="1"/>
    <col min="12297" max="12297" width="13.08984375" style="2" bestFit="1" customWidth="1"/>
    <col min="12298" max="12298" width="5.90625" style="2" bestFit="1" customWidth="1"/>
    <col min="12299" max="12299" width="12.08984375" style="2" bestFit="1" customWidth="1"/>
    <col min="12300" max="12300" width="10.453125" style="2" bestFit="1" customWidth="1"/>
    <col min="12301" max="12301" width="7" style="2" bestFit="1" customWidth="1"/>
    <col min="12302" max="12302" width="5.90625" style="2" bestFit="1" customWidth="1"/>
    <col min="12303" max="12303" width="8.7265625" style="2" bestFit="1" customWidth="1"/>
    <col min="12304" max="12305" width="8.453125" style="2" bestFit="1" customWidth="1"/>
    <col min="12306" max="12306" width="14.36328125" style="2" bestFit="1" customWidth="1"/>
    <col min="12307" max="12307" width="10" style="2" bestFit="1" customWidth="1"/>
    <col min="12308" max="12308" width="6" style="2" customWidth="1"/>
    <col min="12309" max="12309" width="25.26953125" style="2" bestFit="1" customWidth="1"/>
    <col min="12310" max="12310" width="11" style="2" bestFit="1" customWidth="1"/>
    <col min="12311" max="12312" width="8.26953125" style="2" bestFit="1" customWidth="1"/>
    <col min="12313" max="12547" width="9" style="2"/>
    <col min="12548" max="12548" width="15.90625" style="2" customWidth="1"/>
    <col min="12549" max="12549" width="3.90625" style="2" bestFit="1" customWidth="1"/>
    <col min="12550" max="12550" width="38.26953125" style="2" customWidth="1"/>
    <col min="12551" max="12551" width="13.90625" style="2" bestFit="1" customWidth="1"/>
    <col min="12552" max="12552" width="13.90625" style="2" customWidth="1"/>
    <col min="12553" max="12553" width="13.08984375" style="2" bestFit="1" customWidth="1"/>
    <col min="12554" max="12554" width="5.90625" style="2" bestFit="1" customWidth="1"/>
    <col min="12555" max="12555" width="12.08984375" style="2" bestFit="1" customWidth="1"/>
    <col min="12556" max="12556" width="10.453125" style="2" bestFit="1" customWidth="1"/>
    <col min="12557" max="12557" width="7" style="2" bestFit="1" customWidth="1"/>
    <col min="12558" max="12558" width="5.90625" style="2" bestFit="1" customWidth="1"/>
    <col min="12559" max="12559" width="8.7265625" style="2" bestFit="1" customWidth="1"/>
    <col min="12560" max="12561" width="8.453125" style="2" bestFit="1" customWidth="1"/>
    <col min="12562" max="12562" width="14.36328125" style="2" bestFit="1" customWidth="1"/>
    <col min="12563" max="12563" width="10" style="2" bestFit="1" customWidth="1"/>
    <col min="12564" max="12564" width="6" style="2" customWidth="1"/>
    <col min="12565" max="12565" width="25.26953125" style="2" bestFit="1" customWidth="1"/>
    <col min="12566" max="12566" width="11" style="2" bestFit="1" customWidth="1"/>
    <col min="12567" max="12568" width="8.26953125" style="2" bestFit="1" customWidth="1"/>
    <col min="12569" max="12803" width="9" style="2"/>
    <col min="12804" max="12804" width="15.90625" style="2" customWidth="1"/>
    <col min="12805" max="12805" width="3.90625" style="2" bestFit="1" customWidth="1"/>
    <col min="12806" max="12806" width="38.26953125" style="2" customWidth="1"/>
    <col min="12807" max="12807" width="13.90625" style="2" bestFit="1" customWidth="1"/>
    <col min="12808" max="12808" width="13.90625" style="2" customWidth="1"/>
    <col min="12809" max="12809" width="13.08984375" style="2" bestFit="1" customWidth="1"/>
    <col min="12810" max="12810" width="5.90625" style="2" bestFit="1" customWidth="1"/>
    <col min="12811" max="12811" width="12.08984375" style="2" bestFit="1" customWidth="1"/>
    <col min="12812" max="12812" width="10.453125" style="2" bestFit="1" customWidth="1"/>
    <col min="12813" max="12813" width="7" style="2" bestFit="1" customWidth="1"/>
    <col min="12814" max="12814" width="5.90625" style="2" bestFit="1" customWidth="1"/>
    <col min="12815" max="12815" width="8.7265625" style="2" bestFit="1" customWidth="1"/>
    <col min="12816" max="12817" width="8.453125" style="2" bestFit="1" customWidth="1"/>
    <col min="12818" max="12818" width="14.36328125" style="2" bestFit="1" customWidth="1"/>
    <col min="12819" max="12819" width="10" style="2" bestFit="1" customWidth="1"/>
    <col min="12820" max="12820" width="6" style="2" customWidth="1"/>
    <col min="12821" max="12821" width="25.26953125" style="2" bestFit="1" customWidth="1"/>
    <col min="12822" max="12822" width="11" style="2" bestFit="1" customWidth="1"/>
    <col min="12823" max="12824" width="8.26953125" style="2" bestFit="1" customWidth="1"/>
    <col min="12825" max="13059" width="9" style="2"/>
    <col min="13060" max="13060" width="15.90625" style="2" customWidth="1"/>
    <col min="13061" max="13061" width="3.90625" style="2" bestFit="1" customWidth="1"/>
    <col min="13062" max="13062" width="38.26953125" style="2" customWidth="1"/>
    <col min="13063" max="13063" width="13.90625" style="2" bestFit="1" customWidth="1"/>
    <col min="13064" max="13064" width="13.90625" style="2" customWidth="1"/>
    <col min="13065" max="13065" width="13.08984375" style="2" bestFit="1" customWidth="1"/>
    <col min="13066" max="13066" width="5.90625" style="2" bestFit="1" customWidth="1"/>
    <col min="13067" max="13067" width="12.08984375" style="2" bestFit="1" customWidth="1"/>
    <col min="13068" max="13068" width="10.453125" style="2" bestFit="1" customWidth="1"/>
    <col min="13069" max="13069" width="7" style="2" bestFit="1" customWidth="1"/>
    <col min="13070" max="13070" width="5.90625" style="2" bestFit="1" customWidth="1"/>
    <col min="13071" max="13071" width="8.7265625" style="2" bestFit="1" customWidth="1"/>
    <col min="13072" max="13073" width="8.453125" style="2" bestFit="1" customWidth="1"/>
    <col min="13074" max="13074" width="14.36328125" style="2" bestFit="1" customWidth="1"/>
    <col min="13075" max="13075" width="10" style="2" bestFit="1" customWidth="1"/>
    <col min="13076" max="13076" width="6" style="2" customWidth="1"/>
    <col min="13077" max="13077" width="25.26953125" style="2" bestFit="1" customWidth="1"/>
    <col min="13078" max="13078" width="11" style="2" bestFit="1" customWidth="1"/>
    <col min="13079" max="13080" width="8.26953125" style="2" bestFit="1" customWidth="1"/>
    <col min="13081" max="13315" width="9" style="2"/>
    <col min="13316" max="13316" width="15.90625" style="2" customWidth="1"/>
    <col min="13317" max="13317" width="3.90625" style="2" bestFit="1" customWidth="1"/>
    <col min="13318" max="13318" width="38.26953125" style="2" customWidth="1"/>
    <col min="13319" max="13319" width="13.90625" style="2" bestFit="1" customWidth="1"/>
    <col min="13320" max="13320" width="13.90625" style="2" customWidth="1"/>
    <col min="13321" max="13321" width="13.08984375" style="2" bestFit="1" customWidth="1"/>
    <col min="13322" max="13322" width="5.90625" style="2" bestFit="1" customWidth="1"/>
    <col min="13323" max="13323" width="12.08984375" style="2" bestFit="1" customWidth="1"/>
    <col min="13324" max="13324" width="10.453125" style="2" bestFit="1" customWidth="1"/>
    <col min="13325" max="13325" width="7" style="2" bestFit="1" customWidth="1"/>
    <col min="13326" max="13326" width="5.90625" style="2" bestFit="1" customWidth="1"/>
    <col min="13327" max="13327" width="8.7265625" style="2" bestFit="1" customWidth="1"/>
    <col min="13328" max="13329" width="8.453125" style="2" bestFit="1" customWidth="1"/>
    <col min="13330" max="13330" width="14.36328125" style="2" bestFit="1" customWidth="1"/>
    <col min="13331" max="13331" width="10" style="2" bestFit="1" customWidth="1"/>
    <col min="13332" max="13332" width="6" style="2" customWidth="1"/>
    <col min="13333" max="13333" width="25.26953125" style="2" bestFit="1" customWidth="1"/>
    <col min="13334" max="13334" width="11" style="2" bestFit="1" customWidth="1"/>
    <col min="13335" max="13336" width="8.26953125" style="2" bestFit="1" customWidth="1"/>
    <col min="13337" max="13571" width="9" style="2"/>
    <col min="13572" max="13572" width="15.90625" style="2" customWidth="1"/>
    <col min="13573" max="13573" width="3.90625" style="2" bestFit="1" customWidth="1"/>
    <col min="13574" max="13574" width="38.26953125" style="2" customWidth="1"/>
    <col min="13575" max="13575" width="13.90625" style="2" bestFit="1" customWidth="1"/>
    <col min="13576" max="13576" width="13.90625" style="2" customWidth="1"/>
    <col min="13577" max="13577" width="13.08984375" style="2" bestFit="1" customWidth="1"/>
    <col min="13578" max="13578" width="5.90625" style="2" bestFit="1" customWidth="1"/>
    <col min="13579" max="13579" width="12.08984375" style="2" bestFit="1" customWidth="1"/>
    <col min="13580" max="13580" width="10.453125" style="2" bestFit="1" customWidth="1"/>
    <col min="13581" max="13581" width="7" style="2" bestFit="1" customWidth="1"/>
    <col min="13582" max="13582" width="5.90625" style="2" bestFit="1" customWidth="1"/>
    <col min="13583" max="13583" width="8.7265625" style="2" bestFit="1" customWidth="1"/>
    <col min="13584" max="13585" width="8.453125" style="2" bestFit="1" customWidth="1"/>
    <col min="13586" max="13586" width="14.36328125" style="2" bestFit="1" customWidth="1"/>
    <col min="13587" max="13587" width="10" style="2" bestFit="1" customWidth="1"/>
    <col min="13588" max="13588" width="6" style="2" customWidth="1"/>
    <col min="13589" max="13589" width="25.26953125" style="2" bestFit="1" customWidth="1"/>
    <col min="13590" max="13590" width="11" style="2" bestFit="1" customWidth="1"/>
    <col min="13591" max="13592" width="8.26953125" style="2" bestFit="1" customWidth="1"/>
    <col min="13593" max="13827" width="9" style="2"/>
    <col min="13828" max="13828" width="15.90625" style="2" customWidth="1"/>
    <col min="13829" max="13829" width="3.90625" style="2" bestFit="1" customWidth="1"/>
    <col min="13830" max="13830" width="38.26953125" style="2" customWidth="1"/>
    <col min="13831" max="13831" width="13.90625" style="2" bestFit="1" customWidth="1"/>
    <col min="13832" max="13832" width="13.90625" style="2" customWidth="1"/>
    <col min="13833" max="13833" width="13.08984375" style="2" bestFit="1" customWidth="1"/>
    <col min="13834" max="13834" width="5.90625" style="2" bestFit="1" customWidth="1"/>
    <col min="13835" max="13835" width="12.08984375" style="2" bestFit="1" customWidth="1"/>
    <col min="13836" max="13836" width="10.453125" style="2" bestFit="1" customWidth="1"/>
    <col min="13837" max="13837" width="7" style="2" bestFit="1" customWidth="1"/>
    <col min="13838" max="13838" width="5.90625" style="2" bestFit="1" customWidth="1"/>
    <col min="13839" max="13839" width="8.7265625" style="2" bestFit="1" customWidth="1"/>
    <col min="13840" max="13841" width="8.453125" style="2" bestFit="1" customWidth="1"/>
    <col min="13842" max="13842" width="14.36328125" style="2" bestFit="1" customWidth="1"/>
    <col min="13843" max="13843" width="10" style="2" bestFit="1" customWidth="1"/>
    <col min="13844" max="13844" width="6" style="2" customWidth="1"/>
    <col min="13845" max="13845" width="25.26953125" style="2" bestFit="1" customWidth="1"/>
    <col min="13846" max="13846" width="11" style="2" bestFit="1" customWidth="1"/>
    <col min="13847" max="13848" width="8.26953125" style="2" bestFit="1" customWidth="1"/>
    <col min="13849" max="14083" width="9" style="2"/>
    <col min="14084" max="14084" width="15.90625" style="2" customWidth="1"/>
    <col min="14085" max="14085" width="3.90625" style="2" bestFit="1" customWidth="1"/>
    <col min="14086" max="14086" width="38.26953125" style="2" customWidth="1"/>
    <col min="14087" max="14087" width="13.90625" style="2" bestFit="1" customWidth="1"/>
    <col min="14088" max="14088" width="13.90625" style="2" customWidth="1"/>
    <col min="14089" max="14089" width="13.08984375" style="2" bestFit="1" customWidth="1"/>
    <col min="14090" max="14090" width="5.90625" style="2" bestFit="1" customWidth="1"/>
    <col min="14091" max="14091" width="12.08984375" style="2" bestFit="1" customWidth="1"/>
    <col min="14092" max="14092" width="10.453125" style="2" bestFit="1" customWidth="1"/>
    <col min="14093" max="14093" width="7" style="2" bestFit="1" customWidth="1"/>
    <col min="14094" max="14094" width="5.90625" style="2" bestFit="1" customWidth="1"/>
    <col min="14095" max="14095" width="8.7265625" style="2" bestFit="1" customWidth="1"/>
    <col min="14096" max="14097" width="8.453125" style="2" bestFit="1" customWidth="1"/>
    <col min="14098" max="14098" width="14.36328125" style="2" bestFit="1" customWidth="1"/>
    <col min="14099" max="14099" width="10" style="2" bestFit="1" customWidth="1"/>
    <col min="14100" max="14100" width="6" style="2" customWidth="1"/>
    <col min="14101" max="14101" width="25.26953125" style="2" bestFit="1" customWidth="1"/>
    <col min="14102" max="14102" width="11" style="2" bestFit="1" customWidth="1"/>
    <col min="14103" max="14104" width="8.26953125" style="2" bestFit="1" customWidth="1"/>
    <col min="14105" max="14339" width="9" style="2"/>
    <col min="14340" max="14340" width="15.90625" style="2" customWidth="1"/>
    <col min="14341" max="14341" width="3.90625" style="2" bestFit="1" customWidth="1"/>
    <col min="14342" max="14342" width="38.26953125" style="2" customWidth="1"/>
    <col min="14343" max="14343" width="13.90625" style="2" bestFit="1" customWidth="1"/>
    <col min="14344" max="14344" width="13.90625" style="2" customWidth="1"/>
    <col min="14345" max="14345" width="13.08984375" style="2" bestFit="1" customWidth="1"/>
    <col min="14346" max="14346" width="5.90625" style="2" bestFit="1" customWidth="1"/>
    <col min="14347" max="14347" width="12.08984375" style="2" bestFit="1" customWidth="1"/>
    <col min="14348" max="14348" width="10.453125" style="2" bestFit="1" customWidth="1"/>
    <col min="14349" max="14349" width="7" style="2" bestFit="1" customWidth="1"/>
    <col min="14350" max="14350" width="5.90625" style="2" bestFit="1" customWidth="1"/>
    <col min="14351" max="14351" width="8.7265625" style="2" bestFit="1" customWidth="1"/>
    <col min="14352" max="14353" width="8.453125" style="2" bestFit="1" customWidth="1"/>
    <col min="14354" max="14354" width="14.36328125" style="2" bestFit="1" customWidth="1"/>
    <col min="14355" max="14355" width="10" style="2" bestFit="1" customWidth="1"/>
    <col min="14356" max="14356" width="6" style="2" customWidth="1"/>
    <col min="14357" max="14357" width="25.26953125" style="2" bestFit="1" customWidth="1"/>
    <col min="14358" max="14358" width="11" style="2" bestFit="1" customWidth="1"/>
    <col min="14359" max="14360" width="8.26953125" style="2" bestFit="1" customWidth="1"/>
    <col min="14361" max="14595" width="9" style="2"/>
    <col min="14596" max="14596" width="15.90625" style="2" customWidth="1"/>
    <col min="14597" max="14597" width="3.90625" style="2" bestFit="1" customWidth="1"/>
    <col min="14598" max="14598" width="38.26953125" style="2" customWidth="1"/>
    <col min="14599" max="14599" width="13.90625" style="2" bestFit="1" customWidth="1"/>
    <col min="14600" max="14600" width="13.90625" style="2" customWidth="1"/>
    <col min="14601" max="14601" width="13.08984375" style="2" bestFit="1" customWidth="1"/>
    <col min="14602" max="14602" width="5.90625" style="2" bestFit="1" customWidth="1"/>
    <col min="14603" max="14603" width="12.08984375" style="2" bestFit="1" customWidth="1"/>
    <col min="14604" max="14604" width="10.453125" style="2" bestFit="1" customWidth="1"/>
    <col min="14605" max="14605" width="7" style="2" bestFit="1" customWidth="1"/>
    <col min="14606" max="14606" width="5.90625" style="2" bestFit="1" customWidth="1"/>
    <col min="14607" max="14607" width="8.7265625" style="2" bestFit="1" customWidth="1"/>
    <col min="14608" max="14609" width="8.453125" style="2" bestFit="1" customWidth="1"/>
    <col min="14610" max="14610" width="14.36328125" style="2" bestFit="1" customWidth="1"/>
    <col min="14611" max="14611" width="10" style="2" bestFit="1" customWidth="1"/>
    <col min="14612" max="14612" width="6" style="2" customWidth="1"/>
    <col min="14613" max="14613" width="25.26953125" style="2" bestFit="1" customWidth="1"/>
    <col min="14614" max="14614" width="11" style="2" bestFit="1" customWidth="1"/>
    <col min="14615" max="14616" width="8.26953125" style="2" bestFit="1" customWidth="1"/>
    <col min="14617" max="14851" width="9" style="2"/>
    <col min="14852" max="14852" width="15.90625" style="2" customWidth="1"/>
    <col min="14853" max="14853" width="3.90625" style="2" bestFit="1" customWidth="1"/>
    <col min="14854" max="14854" width="38.26953125" style="2" customWidth="1"/>
    <col min="14855" max="14855" width="13.90625" style="2" bestFit="1" customWidth="1"/>
    <col min="14856" max="14856" width="13.90625" style="2" customWidth="1"/>
    <col min="14857" max="14857" width="13.08984375" style="2" bestFit="1" customWidth="1"/>
    <col min="14858" max="14858" width="5.90625" style="2" bestFit="1" customWidth="1"/>
    <col min="14859" max="14859" width="12.08984375" style="2" bestFit="1" customWidth="1"/>
    <col min="14860" max="14860" width="10.453125" style="2" bestFit="1" customWidth="1"/>
    <col min="14861" max="14861" width="7" style="2" bestFit="1" customWidth="1"/>
    <col min="14862" max="14862" width="5.90625" style="2" bestFit="1" customWidth="1"/>
    <col min="14863" max="14863" width="8.7265625" style="2" bestFit="1" customWidth="1"/>
    <col min="14864" max="14865" width="8.453125" style="2" bestFit="1" customWidth="1"/>
    <col min="14866" max="14866" width="14.36328125" style="2" bestFit="1" customWidth="1"/>
    <col min="14867" max="14867" width="10" style="2" bestFit="1" customWidth="1"/>
    <col min="14868" max="14868" width="6" style="2" customWidth="1"/>
    <col min="14869" max="14869" width="25.26953125" style="2" bestFit="1" customWidth="1"/>
    <col min="14870" max="14870" width="11" style="2" bestFit="1" customWidth="1"/>
    <col min="14871" max="14872" width="8.26953125" style="2" bestFit="1" customWidth="1"/>
    <col min="14873" max="15107" width="9" style="2"/>
    <col min="15108" max="15108" width="15.90625" style="2" customWidth="1"/>
    <col min="15109" max="15109" width="3.90625" style="2" bestFit="1" customWidth="1"/>
    <col min="15110" max="15110" width="38.26953125" style="2" customWidth="1"/>
    <col min="15111" max="15111" width="13.90625" style="2" bestFit="1" customWidth="1"/>
    <col min="15112" max="15112" width="13.90625" style="2" customWidth="1"/>
    <col min="15113" max="15113" width="13.08984375" style="2" bestFit="1" customWidth="1"/>
    <col min="15114" max="15114" width="5.90625" style="2" bestFit="1" customWidth="1"/>
    <col min="15115" max="15115" width="12.08984375" style="2" bestFit="1" customWidth="1"/>
    <col min="15116" max="15116" width="10.453125" style="2" bestFit="1" customWidth="1"/>
    <col min="15117" max="15117" width="7" style="2" bestFit="1" customWidth="1"/>
    <col min="15118" max="15118" width="5.90625" style="2" bestFit="1" customWidth="1"/>
    <col min="15119" max="15119" width="8.7265625" style="2" bestFit="1" customWidth="1"/>
    <col min="15120" max="15121" width="8.453125" style="2" bestFit="1" customWidth="1"/>
    <col min="15122" max="15122" width="14.36328125" style="2" bestFit="1" customWidth="1"/>
    <col min="15123" max="15123" width="10" style="2" bestFit="1" customWidth="1"/>
    <col min="15124" max="15124" width="6" style="2" customWidth="1"/>
    <col min="15125" max="15125" width="25.26953125" style="2" bestFit="1" customWidth="1"/>
    <col min="15126" max="15126" width="11" style="2" bestFit="1" customWidth="1"/>
    <col min="15127" max="15128" width="8.26953125" style="2" bestFit="1" customWidth="1"/>
    <col min="15129" max="15363" width="9" style="2"/>
    <col min="15364" max="15364" width="15.90625" style="2" customWidth="1"/>
    <col min="15365" max="15365" width="3.90625" style="2" bestFit="1" customWidth="1"/>
    <col min="15366" max="15366" width="38.26953125" style="2" customWidth="1"/>
    <col min="15367" max="15367" width="13.90625" style="2" bestFit="1" customWidth="1"/>
    <col min="15368" max="15368" width="13.90625" style="2" customWidth="1"/>
    <col min="15369" max="15369" width="13.08984375" style="2" bestFit="1" customWidth="1"/>
    <col min="15370" max="15370" width="5.90625" style="2" bestFit="1" customWidth="1"/>
    <col min="15371" max="15371" width="12.08984375" style="2" bestFit="1" customWidth="1"/>
    <col min="15372" max="15372" width="10.453125" style="2" bestFit="1" customWidth="1"/>
    <col min="15373" max="15373" width="7" style="2" bestFit="1" customWidth="1"/>
    <col min="15374" max="15374" width="5.90625" style="2" bestFit="1" customWidth="1"/>
    <col min="15375" max="15375" width="8.7265625" style="2" bestFit="1" customWidth="1"/>
    <col min="15376" max="15377" width="8.453125" style="2" bestFit="1" customWidth="1"/>
    <col min="15378" max="15378" width="14.36328125" style="2" bestFit="1" customWidth="1"/>
    <col min="15379" max="15379" width="10" style="2" bestFit="1" customWidth="1"/>
    <col min="15380" max="15380" width="6" style="2" customWidth="1"/>
    <col min="15381" max="15381" width="25.26953125" style="2" bestFit="1" customWidth="1"/>
    <col min="15382" max="15382" width="11" style="2" bestFit="1" customWidth="1"/>
    <col min="15383" max="15384" width="8.26953125" style="2" bestFit="1" customWidth="1"/>
    <col min="15385" max="15619" width="9" style="2"/>
    <col min="15620" max="15620" width="15.90625" style="2" customWidth="1"/>
    <col min="15621" max="15621" width="3.90625" style="2" bestFit="1" customWidth="1"/>
    <col min="15622" max="15622" width="38.26953125" style="2" customWidth="1"/>
    <col min="15623" max="15623" width="13.90625" style="2" bestFit="1" customWidth="1"/>
    <col min="15624" max="15624" width="13.90625" style="2" customWidth="1"/>
    <col min="15625" max="15625" width="13.08984375" style="2" bestFit="1" customWidth="1"/>
    <col min="15626" max="15626" width="5.90625" style="2" bestFit="1" customWidth="1"/>
    <col min="15627" max="15627" width="12.08984375" style="2" bestFit="1" customWidth="1"/>
    <col min="15628" max="15628" width="10.453125" style="2" bestFit="1" customWidth="1"/>
    <col min="15629" max="15629" width="7" style="2" bestFit="1" customWidth="1"/>
    <col min="15630" max="15630" width="5.90625" style="2" bestFit="1" customWidth="1"/>
    <col min="15631" max="15631" width="8.7265625" style="2" bestFit="1" customWidth="1"/>
    <col min="15632" max="15633" width="8.453125" style="2" bestFit="1" customWidth="1"/>
    <col min="15634" max="15634" width="14.36328125" style="2" bestFit="1" customWidth="1"/>
    <col min="15635" max="15635" width="10" style="2" bestFit="1" customWidth="1"/>
    <col min="15636" max="15636" width="6" style="2" customWidth="1"/>
    <col min="15637" max="15637" width="25.26953125" style="2" bestFit="1" customWidth="1"/>
    <col min="15638" max="15638" width="11" style="2" bestFit="1" customWidth="1"/>
    <col min="15639" max="15640" width="8.26953125" style="2" bestFit="1" customWidth="1"/>
    <col min="15641" max="15875" width="9" style="2"/>
    <col min="15876" max="15876" width="15.90625" style="2" customWidth="1"/>
    <col min="15877" max="15877" width="3.90625" style="2" bestFit="1" customWidth="1"/>
    <col min="15878" max="15878" width="38.26953125" style="2" customWidth="1"/>
    <col min="15879" max="15879" width="13.90625" style="2" bestFit="1" customWidth="1"/>
    <col min="15880" max="15880" width="13.90625" style="2" customWidth="1"/>
    <col min="15881" max="15881" width="13.08984375" style="2" bestFit="1" customWidth="1"/>
    <col min="15882" max="15882" width="5.90625" style="2" bestFit="1" customWidth="1"/>
    <col min="15883" max="15883" width="12.08984375" style="2" bestFit="1" customWidth="1"/>
    <col min="15884" max="15884" width="10.453125" style="2" bestFit="1" customWidth="1"/>
    <col min="15885" max="15885" width="7" style="2" bestFit="1" customWidth="1"/>
    <col min="15886" max="15886" width="5.90625" style="2" bestFit="1" customWidth="1"/>
    <col min="15887" max="15887" width="8.7265625" style="2" bestFit="1" customWidth="1"/>
    <col min="15888" max="15889" width="8.453125" style="2" bestFit="1" customWidth="1"/>
    <col min="15890" max="15890" width="14.36328125" style="2" bestFit="1" customWidth="1"/>
    <col min="15891" max="15891" width="10" style="2" bestFit="1" customWidth="1"/>
    <col min="15892" max="15892" width="6" style="2" customWidth="1"/>
    <col min="15893" max="15893" width="25.26953125" style="2" bestFit="1" customWidth="1"/>
    <col min="15894" max="15894" width="11" style="2" bestFit="1" customWidth="1"/>
    <col min="15895" max="15896" width="8.26953125" style="2" bestFit="1" customWidth="1"/>
    <col min="15897" max="16131" width="9" style="2"/>
    <col min="16132" max="16132" width="15.90625" style="2" customWidth="1"/>
    <col min="16133" max="16133" width="3.90625" style="2" bestFit="1" customWidth="1"/>
    <col min="16134" max="16134" width="38.26953125" style="2" customWidth="1"/>
    <col min="16135" max="16135" width="13.90625" style="2" bestFit="1" customWidth="1"/>
    <col min="16136" max="16136" width="13.90625" style="2" customWidth="1"/>
    <col min="16137" max="16137" width="13.08984375" style="2" bestFit="1" customWidth="1"/>
    <col min="16138" max="16138" width="5.90625" style="2" bestFit="1" customWidth="1"/>
    <col min="16139" max="16139" width="12.08984375" style="2" bestFit="1" customWidth="1"/>
    <col min="16140" max="16140" width="10.453125" style="2" bestFit="1" customWidth="1"/>
    <col min="16141" max="16141" width="7" style="2" bestFit="1" customWidth="1"/>
    <col min="16142" max="16142" width="5.90625" style="2" bestFit="1" customWidth="1"/>
    <col min="16143" max="16143" width="8.7265625" style="2" bestFit="1" customWidth="1"/>
    <col min="16144" max="16145" width="8.453125" style="2" bestFit="1" customWidth="1"/>
    <col min="16146" max="16146" width="14.36328125" style="2" bestFit="1" customWidth="1"/>
    <col min="16147" max="16147" width="10" style="2" bestFit="1" customWidth="1"/>
    <col min="16148" max="16148" width="6" style="2" customWidth="1"/>
    <col min="16149" max="16149" width="25.26953125" style="2" bestFit="1" customWidth="1"/>
    <col min="16150" max="16150" width="11" style="2" bestFit="1" customWidth="1"/>
    <col min="16151" max="16152" width="8.26953125" style="2" bestFit="1" customWidth="1"/>
    <col min="16153" max="16384" width="9" style="2"/>
  </cols>
  <sheetData>
    <row r="1" spans="1:33" ht="15.5">
      <c r="A1" s="1"/>
      <c r="B1" s="1"/>
      <c r="R1" s="4"/>
    </row>
    <row r="2" spans="1:33" ht="15.5">
      <c r="E2" s="5"/>
      <c r="F2" s="6"/>
      <c r="J2" s="7" t="s">
        <v>0</v>
      </c>
      <c r="K2" s="7"/>
      <c r="L2" s="7"/>
      <c r="M2" s="7"/>
      <c r="N2" s="7"/>
      <c r="O2" s="7"/>
      <c r="P2" s="7"/>
      <c r="Q2" s="7"/>
      <c r="R2" s="463" t="s">
        <v>1</v>
      </c>
      <c r="S2" s="500"/>
      <c r="T2" s="8"/>
      <c r="U2" s="8"/>
      <c r="V2" s="8"/>
      <c r="W2" s="8"/>
      <c r="X2" s="8"/>
    </row>
    <row r="3" spans="1:33" ht="15.5">
      <c r="A3" s="9" t="s">
        <v>2</v>
      </c>
      <c r="B3" s="10"/>
      <c r="E3" s="5"/>
      <c r="J3" s="7"/>
      <c r="R3" s="11"/>
      <c r="S3" s="501" t="s">
        <v>3</v>
      </c>
      <c r="T3" s="501"/>
      <c r="U3" s="501"/>
      <c r="V3" s="501"/>
      <c r="W3" s="501"/>
      <c r="X3" s="501"/>
      <c r="Z3" s="12" t="s">
        <v>4</v>
      </c>
      <c r="AA3" s="13"/>
      <c r="AB3" s="14" t="s">
        <v>5</v>
      </c>
      <c r="AC3" s="15"/>
      <c r="AD3" s="15"/>
      <c r="AE3" s="16" t="s">
        <v>6</v>
      </c>
      <c r="AF3" s="15"/>
      <c r="AG3" s="17"/>
    </row>
    <row r="4" spans="1:33" ht="12" customHeight="1" thickBot="1">
      <c r="A4" s="460" t="s">
        <v>7</v>
      </c>
      <c r="B4" s="468" t="s">
        <v>8</v>
      </c>
      <c r="C4" s="466"/>
      <c r="D4" s="503"/>
      <c r="E4" s="505"/>
      <c r="F4" s="468" t="s">
        <v>9</v>
      </c>
      <c r="G4" s="469"/>
      <c r="H4" s="483" t="s">
        <v>10</v>
      </c>
      <c r="I4" s="483" t="s">
        <v>11</v>
      </c>
      <c r="J4" s="489" t="s">
        <v>12</v>
      </c>
      <c r="K4" s="497" t="s">
        <v>13</v>
      </c>
      <c r="L4" s="498"/>
      <c r="M4" s="498"/>
      <c r="N4" s="498"/>
      <c r="O4" s="499"/>
      <c r="P4" s="379" t="s">
        <v>14</v>
      </c>
      <c r="Q4" s="405" t="s">
        <v>15</v>
      </c>
      <c r="R4" s="406"/>
      <c r="S4" s="407"/>
      <c r="T4" s="411" t="s">
        <v>16</v>
      </c>
      <c r="U4" s="413" t="s">
        <v>17</v>
      </c>
      <c r="V4" s="379" t="s">
        <v>18</v>
      </c>
      <c r="W4" s="418" t="s">
        <v>19</v>
      </c>
      <c r="X4" s="419"/>
      <c r="Z4" s="481" t="s">
        <v>20</v>
      </c>
      <c r="AA4" s="481" t="s">
        <v>21</v>
      </c>
      <c r="AB4" s="483" t="s">
        <v>22</v>
      </c>
      <c r="AC4" s="452" t="s">
        <v>23</v>
      </c>
      <c r="AD4" s="452" t="s">
        <v>24</v>
      </c>
      <c r="AE4" s="483" t="s">
        <v>22</v>
      </c>
      <c r="AF4" s="452" t="s">
        <v>23</v>
      </c>
      <c r="AG4" s="452" t="s">
        <v>25</v>
      </c>
    </row>
    <row r="5" spans="1:33" ht="11.25" customHeight="1">
      <c r="A5" s="461"/>
      <c r="B5" s="490"/>
      <c r="C5" s="467"/>
      <c r="D5" s="504"/>
      <c r="E5" s="506"/>
      <c r="F5" s="470"/>
      <c r="G5" s="471"/>
      <c r="H5" s="461"/>
      <c r="I5" s="461"/>
      <c r="J5" s="490"/>
      <c r="K5" s="491" t="s">
        <v>26</v>
      </c>
      <c r="L5" s="493" t="s">
        <v>27</v>
      </c>
      <c r="M5" s="495" t="s">
        <v>28</v>
      </c>
      <c r="N5" s="424" t="s">
        <v>29</v>
      </c>
      <c r="O5" s="424" t="s">
        <v>30</v>
      </c>
      <c r="P5" s="416"/>
      <c r="Q5" s="408"/>
      <c r="R5" s="409"/>
      <c r="S5" s="410"/>
      <c r="T5" s="412"/>
      <c r="U5" s="414"/>
      <c r="V5" s="386"/>
      <c r="W5" s="379" t="s">
        <v>23</v>
      </c>
      <c r="X5" s="379" t="s">
        <v>24</v>
      </c>
      <c r="Z5" s="481"/>
      <c r="AA5" s="481"/>
      <c r="AB5" s="446"/>
      <c r="AC5" s="459"/>
      <c r="AD5" s="459"/>
      <c r="AE5" s="446"/>
      <c r="AF5" s="459"/>
      <c r="AG5" s="459"/>
    </row>
    <row r="6" spans="1:33">
      <c r="A6" s="461"/>
      <c r="B6" s="490"/>
      <c r="C6" s="467"/>
      <c r="D6" s="460" t="s">
        <v>31</v>
      </c>
      <c r="E6" s="507" t="s">
        <v>32</v>
      </c>
      <c r="F6" s="460" t="s">
        <v>31</v>
      </c>
      <c r="G6" s="483" t="s">
        <v>33</v>
      </c>
      <c r="H6" s="461"/>
      <c r="I6" s="461"/>
      <c r="J6" s="490"/>
      <c r="K6" s="492"/>
      <c r="L6" s="494"/>
      <c r="M6" s="496"/>
      <c r="N6" s="425"/>
      <c r="O6" s="425"/>
      <c r="P6" s="416"/>
      <c r="Q6" s="379" t="s">
        <v>34</v>
      </c>
      <c r="R6" s="379" t="s">
        <v>35</v>
      </c>
      <c r="S6" s="385" t="s">
        <v>36</v>
      </c>
      <c r="T6" s="402" t="s">
        <v>37</v>
      </c>
      <c r="U6" s="414"/>
      <c r="V6" s="386"/>
      <c r="W6" s="380"/>
      <c r="X6" s="380"/>
      <c r="Z6" s="481"/>
      <c r="AA6" s="481"/>
      <c r="AB6" s="446"/>
      <c r="AC6" s="459"/>
      <c r="AD6" s="459"/>
      <c r="AE6" s="446"/>
      <c r="AF6" s="459"/>
      <c r="AG6" s="459"/>
    </row>
    <row r="7" spans="1:33">
      <c r="A7" s="461"/>
      <c r="B7" s="490"/>
      <c r="C7" s="467"/>
      <c r="D7" s="461"/>
      <c r="E7" s="461"/>
      <c r="F7" s="461"/>
      <c r="G7" s="461"/>
      <c r="H7" s="461"/>
      <c r="I7" s="461"/>
      <c r="J7" s="490"/>
      <c r="K7" s="492"/>
      <c r="L7" s="494"/>
      <c r="M7" s="496"/>
      <c r="N7" s="425"/>
      <c r="O7" s="425"/>
      <c r="P7" s="416"/>
      <c r="Q7" s="416"/>
      <c r="R7" s="416"/>
      <c r="S7" s="386"/>
      <c r="T7" s="403"/>
      <c r="U7" s="414"/>
      <c r="V7" s="386"/>
      <c r="W7" s="380"/>
      <c r="X7" s="380"/>
      <c r="Z7" s="481"/>
      <c r="AA7" s="481"/>
      <c r="AB7" s="446"/>
      <c r="AC7" s="459"/>
      <c r="AD7" s="459"/>
      <c r="AE7" s="446"/>
      <c r="AF7" s="459"/>
      <c r="AG7" s="459"/>
    </row>
    <row r="8" spans="1:33">
      <c r="A8" s="488"/>
      <c r="B8" s="470"/>
      <c r="C8" s="502"/>
      <c r="D8" s="488"/>
      <c r="E8" s="488"/>
      <c r="F8" s="488"/>
      <c r="G8" s="488"/>
      <c r="H8" s="488"/>
      <c r="I8" s="488"/>
      <c r="J8" s="470"/>
      <c r="K8" s="492"/>
      <c r="L8" s="494"/>
      <c r="M8" s="399"/>
      <c r="N8" s="426"/>
      <c r="O8" s="426"/>
      <c r="P8" s="417"/>
      <c r="Q8" s="417"/>
      <c r="R8" s="417"/>
      <c r="S8" s="387"/>
      <c r="T8" s="404"/>
      <c r="U8" s="415"/>
      <c r="V8" s="387"/>
      <c r="W8" s="381"/>
      <c r="X8" s="381"/>
      <c r="Z8" s="482"/>
      <c r="AA8" s="482"/>
      <c r="AB8" s="484"/>
      <c r="AC8" s="485"/>
      <c r="AD8" s="485"/>
      <c r="AE8" s="484"/>
      <c r="AF8" s="485"/>
      <c r="AG8" s="485"/>
    </row>
    <row r="9" spans="1:33" ht="12.75" customHeight="1">
      <c r="A9" s="480" t="s">
        <v>716</v>
      </c>
      <c r="B9" s="480" t="s">
        <v>715</v>
      </c>
      <c r="C9" s="480"/>
      <c r="D9" s="479" t="s">
        <v>714</v>
      </c>
      <c r="E9" s="174" t="s">
        <v>259</v>
      </c>
      <c r="F9" s="479">
        <v>46344732</v>
      </c>
      <c r="G9" s="479">
        <v>1.956</v>
      </c>
      <c r="H9" s="479" t="s">
        <v>713</v>
      </c>
      <c r="I9" s="30" t="str">
        <f t="shared" ref="I9:I14" si="0">IF(Z9="","",(IF(AA9-Z9&gt;0,CONCATENATE(TEXT(Z9,"#,##0"),"~",TEXT(AA9,"#,##0")),TEXT(Z9,"#,##0"))))</f>
        <v>1,780</v>
      </c>
      <c r="J9" s="486">
        <v>7</v>
      </c>
      <c r="K9" s="31">
        <v>14.5</v>
      </c>
      <c r="L9" s="32">
        <f t="shared" ref="L9:L14" si="1">IF(K9&gt;0,1/K9*37.7*68.6,"")</f>
        <v>178.35999999999999</v>
      </c>
      <c r="M9" s="365">
        <f t="shared" ref="M9:M14" si="2"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12.299999999999999</v>
      </c>
      <c r="N9" s="34">
        <f t="shared" ref="N9:N14" si="3"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15.9</v>
      </c>
      <c r="O9" s="364" t="str">
        <f t="shared" ref="O9:O14" si="4">IF(Z9="","",IF(AE9="",TEXT(AB9,"#,##0.0"),(IF(AB9-AE9&gt;0,CONCATENATE(TEXT(AE9,"#,##0.0"),"~",TEXT(AB9,"#,##0.0")),TEXT(AB9,"#,##0.0")))))</f>
        <v>23.5</v>
      </c>
      <c r="P9" s="479" t="s">
        <v>712</v>
      </c>
      <c r="Q9" s="487" t="s">
        <v>44</v>
      </c>
      <c r="R9" s="158" t="s">
        <v>50</v>
      </c>
      <c r="S9" s="38"/>
      <c r="T9" s="363" t="str">
        <f t="shared" ref="T9:T14" si="5">IF((LEFT(E9,1)="6"),"☆☆☆☆☆",IF((LEFT(E9,1)="5"),"☆☆☆☆",IF((LEFT(E9,1)="4"),"☆☆☆"," ")))</f>
        <v xml:space="preserve"> </v>
      </c>
      <c r="U9" s="40">
        <f t="shared" ref="U9:U14" si="6">IFERROR(IF(K9&lt;M9,"",(ROUNDDOWN(K9/M9*100,0))),"")</f>
        <v>117</v>
      </c>
      <c r="V9" s="41" t="str">
        <f t="shared" ref="V9:V14" si="7">IFERROR(IF(K9&lt;N9,"",(ROUNDDOWN(K9/N9*100,0))),"")</f>
        <v/>
      </c>
      <c r="W9" s="41">
        <f t="shared" ref="W9:W14" si="8">IF(AC9&lt;55,"",IF(AA9="",AC9,IF(AF9-AC9&gt;0,CONCATENATE(AC9,"~",AF9),AC9)))</f>
        <v>61</v>
      </c>
      <c r="X9" s="42" t="str">
        <f t="shared" ref="X9:X14" si="9">IF(AC9&lt;55,"",AD9)</f>
        <v>★1.0</v>
      </c>
      <c r="Z9" s="332">
        <v>1780</v>
      </c>
      <c r="AA9" s="43"/>
      <c r="AB9" s="44">
        <f t="shared" ref="AB9:AB14" si="10">IF(Z9="","",ROUNDUP(ROUND(IF(Z9&gt;=2759,9.5,IF(Z9&lt;2759,(-2.47/1000000*Z9*Z9)-(8.52/10000*Z9)+30.65)),1)*1.1,1))</f>
        <v>23.5</v>
      </c>
      <c r="AC9" s="27">
        <f t="shared" ref="AC9:AC14" si="11">IF(K9="","",ROUNDDOWN(K9/AB9*100,0))</f>
        <v>61</v>
      </c>
      <c r="AD9" s="27" t="str">
        <f t="shared" ref="AD9:AD14" si="12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★1.0</v>
      </c>
      <c r="AE9" s="44" t="str">
        <f t="shared" ref="AE9:AE14" si="13">IF(AA9="","",ROUNDUP(ROUND(IF(AA9&gt;=2759,9.5,IF(AA9&lt;2759,(-2.47/1000000*AA9*AA9)-(8.52/10000*AA9)+30.65)),1)*1.1,1))</f>
        <v/>
      </c>
      <c r="AF9" s="27" t="str">
        <f t="shared" ref="AF9:AF14" si="14">IF(AE9="","",IF(K9="","",ROUNDDOWN(K9/AE9*100,0)))</f>
        <v/>
      </c>
      <c r="AG9" s="27" t="str">
        <f t="shared" ref="AG9:AG14" si="15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13">
      <c r="A10" s="480"/>
      <c r="B10" s="480"/>
      <c r="C10" s="480"/>
      <c r="D10" s="479"/>
      <c r="E10" s="177" t="s">
        <v>258</v>
      </c>
      <c r="F10" s="479"/>
      <c r="G10" s="479"/>
      <c r="H10" s="479"/>
      <c r="I10" s="30" t="str">
        <f t="shared" si="0"/>
        <v>1,870</v>
      </c>
      <c r="J10" s="486"/>
      <c r="K10" s="31">
        <v>13.9</v>
      </c>
      <c r="L10" s="32">
        <f t="shared" si="1"/>
        <v>186.05899280575539</v>
      </c>
      <c r="M10" s="365">
        <f t="shared" si="2"/>
        <v>12.299999999999999</v>
      </c>
      <c r="N10" s="34">
        <f t="shared" si="3"/>
        <v>15.9</v>
      </c>
      <c r="O10" s="364" t="str">
        <f t="shared" si="4"/>
        <v>22.5</v>
      </c>
      <c r="P10" s="479"/>
      <c r="Q10" s="487"/>
      <c r="R10" s="158" t="s">
        <v>50</v>
      </c>
      <c r="S10" s="38"/>
      <c r="T10" s="363" t="str">
        <f t="shared" si="5"/>
        <v xml:space="preserve"> </v>
      </c>
      <c r="U10" s="40">
        <f t="shared" si="6"/>
        <v>113</v>
      </c>
      <c r="V10" s="41" t="str">
        <f t="shared" si="7"/>
        <v/>
      </c>
      <c r="W10" s="41">
        <f t="shared" si="8"/>
        <v>61</v>
      </c>
      <c r="X10" s="42" t="str">
        <f t="shared" si="9"/>
        <v>★1.0</v>
      </c>
      <c r="Z10" s="332">
        <v>1870</v>
      </c>
      <c r="AA10" s="46"/>
      <c r="AB10" s="44">
        <f t="shared" si="10"/>
        <v>22.5</v>
      </c>
      <c r="AC10" s="27">
        <f t="shared" si="11"/>
        <v>61</v>
      </c>
      <c r="AD10" s="27" t="str">
        <f t="shared" si="12"/>
        <v>★1.0</v>
      </c>
      <c r="AE10" s="44" t="str">
        <f t="shared" si="13"/>
        <v/>
      </c>
      <c r="AF10" s="27" t="str">
        <f t="shared" si="14"/>
        <v/>
      </c>
      <c r="AG10" s="27" t="str">
        <f t="shared" si="15"/>
        <v/>
      </c>
    </row>
    <row r="11" spans="1:33" ht="13">
      <c r="A11" s="480"/>
      <c r="B11" s="480"/>
      <c r="C11" s="480"/>
      <c r="D11" s="479"/>
      <c r="E11" s="177" t="s">
        <v>711</v>
      </c>
      <c r="F11" s="479"/>
      <c r="G11" s="479"/>
      <c r="H11" s="479"/>
      <c r="I11" s="30" t="str">
        <f t="shared" si="0"/>
        <v>1,890</v>
      </c>
      <c r="J11" s="486"/>
      <c r="K11" s="31">
        <v>13.9</v>
      </c>
      <c r="L11" s="32">
        <f t="shared" si="1"/>
        <v>186.05899280575539</v>
      </c>
      <c r="M11" s="365">
        <f t="shared" si="2"/>
        <v>11.299999999999999</v>
      </c>
      <c r="N11" s="34">
        <f t="shared" si="3"/>
        <v>14.9</v>
      </c>
      <c r="O11" s="364" t="str">
        <f t="shared" si="4"/>
        <v>22.3</v>
      </c>
      <c r="P11" s="479"/>
      <c r="Q11" s="487"/>
      <c r="R11" s="158" t="s">
        <v>50</v>
      </c>
      <c r="S11" s="49"/>
      <c r="T11" s="363" t="str">
        <f t="shared" si="5"/>
        <v xml:space="preserve"> </v>
      </c>
      <c r="U11" s="40">
        <f t="shared" si="6"/>
        <v>123</v>
      </c>
      <c r="V11" s="41" t="str">
        <f t="shared" si="7"/>
        <v/>
      </c>
      <c r="W11" s="41">
        <f t="shared" si="8"/>
        <v>62</v>
      </c>
      <c r="X11" s="42" t="str">
        <f t="shared" si="9"/>
        <v>★1.0</v>
      </c>
      <c r="Z11" s="332">
        <v>1890</v>
      </c>
      <c r="AA11" s="46"/>
      <c r="AB11" s="44">
        <f t="shared" si="10"/>
        <v>22.3</v>
      </c>
      <c r="AC11" s="27">
        <f t="shared" si="11"/>
        <v>62</v>
      </c>
      <c r="AD11" s="27" t="str">
        <f t="shared" si="12"/>
        <v>★1.0</v>
      </c>
      <c r="AE11" s="44" t="str">
        <f t="shared" si="13"/>
        <v/>
      </c>
      <c r="AF11" s="27" t="str">
        <f t="shared" si="14"/>
        <v/>
      </c>
      <c r="AG11" s="27" t="str">
        <f t="shared" si="15"/>
        <v/>
      </c>
    </row>
    <row r="12" spans="1:33" ht="13">
      <c r="A12" s="480"/>
      <c r="B12" s="480"/>
      <c r="C12" s="480"/>
      <c r="D12" s="479"/>
      <c r="E12" s="177" t="s">
        <v>185</v>
      </c>
      <c r="F12" s="479"/>
      <c r="G12" s="479"/>
      <c r="H12" s="479"/>
      <c r="I12" s="30" t="str">
        <f t="shared" si="0"/>
        <v>1,780</v>
      </c>
      <c r="J12" s="486"/>
      <c r="K12" s="31">
        <v>14.7</v>
      </c>
      <c r="L12" s="32">
        <f t="shared" si="1"/>
        <v>175.93333333333334</v>
      </c>
      <c r="M12" s="365">
        <f t="shared" si="2"/>
        <v>12.299999999999999</v>
      </c>
      <c r="N12" s="34">
        <f t="shared" si="3"/>
        <v>15.9</v>
      </c>
      <c r="O12" s="364" t="str">
        <f t="shared" si="4"/>
        <v>23.5</v>
      </c>
      <c r="P12" s="479"/>
      <c r="Q12" s="487"/>
      <c r="R12" s="158" t="s">
        <v>50</v>
      </c>
      <c r="S12" s="49"/>
      <c r="T12" s="363" t="str">
        <f t="shared" si="5"/>
        <v xml:space="preserve"> </v>
      </c>
      <c r="U12" s="40">
        <f t="shared" si="6"/>
        <v>119</v>
      </c>
      <c r="V12" s="41" t="str">
        <f t="shared" si="7"/>
        <v/>
      </c>
      <c r="W12" s="41">
        <f t="shared" si="8"/>
        <v>62</v>
      </c>
      <c r="X12" s="42" t="str">
        <f t="shared" si="9"/>
        <v>★1.0</v>
      </c>
      <c r="Z12" s="332">
        <v>1780</v>
      </c>
      <c r="AA12" s="46"/>
      <c r="AB12" s="44">
        <f t="shared" si="10"/>
        <v>23.5</v>
      </c>
      <c r="AC12" s="27">
        <f t="shared" si="11"/>
        <v>62</v>
      </c>
      <c r="AD12" s="27" t="str">
        <f t="shared" si="12"/>
        <v>★1.0</v>
      </c>
      <c r="AE12" s="44" t="str">
        <f t="shared" si="13"/>
        <v/>
      </c>
      <c r="AF12" s="27" t="str">
        <f t="shared" si="14"/>
        <v/>
      </c>
      <c r="AG12" s="27" t="str">
        <f t="shared" si="15"/>
        <v/>
      </c>
    </row>
    <row r="13" spans="1:33" ht="13">
      <c r="A13" s="480"/>
      <c r="B13" s="480"/>
      <c r="C13" s="480"/>
      <c r="D13" s="479"/>
      <c r="E13" s="177" t="s">
        <v>184</v>
      </c>
      <c r="F13" s="479"/>
      <c r="G13" s="479"/>
      <c r="H13" s="479"/>
      <c r="I13" s="30" t="str">
        <f t="shared" si="0"/>
        <v>1,870</v>
      </c>
      <c r="J13" s="486"/>
      <c r="K13" s="31">
        <v>14.4</v>
      </c>
      <c r="L13" s="32">
        <f t="shared" si="1"/>
        <v>179.59861111111113</v>
      </c>
      <c r="M13" s="365">
        <f t="shared" si="2"/>
        <v>12.299999999999999</v>
      </c>
      <c r="N13" s="34">
        <f t="shared" si="3"/>
        <v>15.9</v>
      </c>
      <c r="O13" s="364" t="str">
        <f t="shared" si="4"/>
        <v>22.5</v>
      </c>
      <c r="P13" s="479"/>
      <c r="Q13" s="487"/>
      <c r="R13" s="158" t="s">
        <v>50</v>
      </c>
      <c r="S13" s="49"/>
      <c r="T13" s="363" t="str">
        <f t="shared" si="5"/>
        <v xml:space="preserve"> </v>
      </c>
      <c r="U13" s="40">
        <f t="shared" si="6"/>
        <v>117</v>
      </c>
      <c r="V13" s="41" t="str">
        <f t="shared" si="7"/>
        <v/>
      </c>
      <c r="W13" s="41">
        <f t="shared" si="8"/>
        <v>64</v>
      </c>
      <c r="X13" s="42" t="str">
        <f t="shared" si="9"/>
        <v>★1.0</v>
      </c>
      <c r="Z13" s="332">
        <v>1870</v>
      </c>
      <c r="AA13" s="46"/>
      <c r="AB13" s="44">
        <f t="shared" si="10"/>
        <v>22.5</v>
      </c>
      <c r="AC13" s="27">
        <f t="shared" si="11"/>
        <v>64</v>
      </c>
      <c r="AD13" s="27" t="str">
        <f t="shared" si="12"/>
        <v>★1.0</v>
      </c>
      <c r="AE13" s="44" t="str">
        <f t="shared" si="13"/>
        <v/>
      </c>
      <c r="AF13" s="27" t="str">
        <f t="shared" si="14"/>
        <v/>
      </c>
      <c r="AG13" s="27" t="str">
        <f t="shared" si="15"/>
        <v/>
      </c>
    </row>
    <row r="14" spans="1:33" ht="13.5" thickBot="1">
      <c r="A14" s="480"/>
      <c r="B14" s="480"/>
      <c r="C14" s="480"/>
      <c r="D14" s="479"/>
      <c r="E14" s="177" t="s">
        <v>183</v>
      </c>
      <c r="F14" s="479"/>
      <c r="G14" s="479"/>
      <c r="H14" s="479"/>
      <c r="I14" s="30" t="str">
        <f t="shared" si="0"/>
        <v>1,890</v>
      </c>
      <c r="J14" s="486"/>
      <c r="K14" s="366">
        <v>14.4</v>
      </c>
      <c r="L14" s="54">
        <f t="shared" si="1"/>
        <v>179.59861111111113</v>
      </c>
      <c r="M14" s="365">
        <f t="shared" si="2"/>
        <v>11.299999999999999</v>
      </c>
      <c r="N14" s="34">
        <f t="shared" si="3"/>
        <v>14.9</v>
      </c>
      <c r="O14" s="364" t="str">
        <f t="shared" si="4"/>
        <v>22.3</v>
      </c>
      <c r="P14" s="479"/>
      <c r="Q14" s="487"/>
      <c r="R14" s="158" t="s">
        <v>50</v>
      </c>
      <c r="S14" s="49"/>
      <c r="T14" s="363" t="str">
        <f t="shared" si="5"/>
        <v xml:space="preserve"> </v>
      </c>
      <c r="U14" s="40">
        <f t="shared" si="6"/>
        <v>127</v>
      </c>
      <c r="V14" s="41" t="str">
        <f t="shared" si="7"/>
        <v/>
      </c>
      <c r="W14" s="41">
        <f t="shared" si="8"/>
        <v>64</v>
      </c>
      <c r="X14" s="42" t="str">
        <f t="shared" si="9"/>
        <v>★1.0</v>
      </c>
      <c r="Z14" s="332">
        <v>1890</v>
      </c>
      <c r="AA14" s="46"/>
      <c r="AB14" s="44">
        <f t="shared" si="10"/>
        <v>22.3</v>
      </c>
      <c r="AC14" s="27">
        <f t="shared" si="11"/>
        <v>64</v>
      </c>
      <c r="AD14" s="27" t="str">
        <f t="shared" si="12"/>
        <v>★1.0</v>
      </c>
      <c r="AE14" s="44" t="str">
        <f t="shared" si="13"/>
        <v/>
      </c>
      <c r="AF14" s="27" t="str">
        <f t="shared" si="14"/>
        <v/>
      </c>
      <c r="AG14" s="27" t="str">
        <f t="shared" si="15"/>
        <v/>
      </c>
    </row>
    <row r="15" spans="1:33">
      <c r="E15" s="5"/>
    </row>
    <row r="16" spans="1:33">
      <c r="B16" s="2" t="s">
        <v>58</v>
      </c>
      <c r="E16" s="5"/>
    </row>
    <row r="17" spans="2:15">
      <c r="B17" s="2" t="s">
        <v>59</v>
      </c>
      <c r="E17" s="5"/>
    </row>
    <row r="18" spans="2:15" ht="13">
      <c r="B18" s="2" t="s">
        <v>60</v>
      </c>
      <c r="E18" s="5"/>
      <c r="K18" s="56"/>
      <c r="N18" s="56"/>
      <c r="O18" s="56"/>
    </row>
    <row r="19" spans="2:15" ht="13">
      <c r="B19" s="2" t="s">
        <v>61</v>
      </c>
      <c r="E19" s="5"/>
      <c r="K19" s="56"/>
      <c r="N19" s="56"/>
      <c r="O19" s="56"/>
    </row>
    <row r="20" spans="2:15" ht="13">
      <c r="B20" s="2" t="s">
        <v>62</v>
      </c>
      <c r="E20" s="5"/>
      <c r="K20" s="57"/>
      <c r="N20" s="57"/>
      <c r="O20" s="57"/>
    </row>
    <row r="21" spans="2:15">
      <c r="B21" s="2" t="s">
        <v>63</v>
      </c>
      <c r="E21" s="5"/>
    </row>
    <row r="22" spans="2:15">
      <c r="B22" s="2" t="s">
        <v>64</v>
      </c>
      <c r="E22" s="5"/>
    </row>
    <row r="23" spans="2:15">
      <c r="B23" s="2" t="s">
        <v>65</v>
      </c>
      <c r="E23" s="5"/>
    </row>
    <row r="24" spans="2:15">
      <c r="B24" s="2" t="s">
        <v>66</v>
      </c>
      <c r="E24" s="5"/>
    </row>
    <row r="25" spans="2:15">
      <c r="C25" s="2" t="s">
        <v>67</v>
      </c>
      <c r="E25" s="5"/>
    </row>
  </sheetData>
  <mergeCells count="49">
    <mergeCell ref="R2:S2"/>
    <mergeCell ref="S3:X3"/>
    <mergeCell ref="A4:A8"/>
    <mergeCell ref="B4:C8"/>
    <mergeCell ref="D4:D5"/>
    <mergeCell ref="E4:E5"/>
    <mergeCell ref="F4:G5"/>
    <mergeCell ref="D6:D8"/>
    <mergeCell ref="E6:E8"/>
    <mergeCell ref="F6:F8"/>
    <mergeCell ref="G6:G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AD4:AD8"/>
    <mergeCell ref="K4:O4"/>
    <mergeCell ref="P4:P8"/>
    <mergeCell ref="Q4:S5"/>
    <mergeCell ref="T4:T5"/>
    <mergeCell ref="U4:U8"/>
    <mergeCell ref="V4:V8"/>
    <mergeCell ref="H4:H8"/>
    <mergeCell ref="I4:I8"/>
    <mergeCell ref="J4:J8"/>
    <mergeCell ref="W4:X4"/>
    <mergeCell ref="AE4:AE8"/>
    <mergeCell ref="S6:S8"/>
    <mergeCell ref="T6:T8"/>
    <mergeCell ref="R6:R8"/>
    <mergeCell ref="Z4:Z8"/>
    <mergeCell ref="AA4:AA8"/>
    <mergeCell ref="AB4:AB8"/>
    <mergeCell ref="AC4:AC8"/>
    <mergeCell ref="J9:J14"/>
    <mergeCell ref="P9:P14"/>
    <mergeCell ref="Q9:Q14"/>
    <mergeCell ref="Q6:Q8"/>
    <mergeCell ref="H9:H14"/>
    <mergeCell ref="A9:A14"/>
    <mergeCell ref="B9:C14"/>
    <mergeCell ref="D9:D14"/>
    <mergeCell ref="F9:F14"/>
    <mergeCell ref="G9:G14"/>
  </mergeCells>
  <phoneticPr fontId="3"/>
  <pageMargins left="0.7" right="0.7" top="0.75" bottom="0.75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7C6B-6434-4043-B4BD-3B80E5834082}">
  <sheetPr>
    <tabColor indexed="13"/>
    <pageSetUpPr fitToPage="1"/>
  </sheetPr>
  <dimension ref="A1:AG71"/>
  <sheetViews>
    <sheetView view="pageBreakPreview" zoomScaleNormal="100" zoomScaleSheetLayoutView="100" workbookViewId="0">
      <selection activeCell="C28" sqref="C28:C29"/>
    </sheetView>
  </sheetViews>
  <sheetFormatPr defaultRowHeight="10"/>
  <cols>
    <col min="1" max="1" width="15.90625" style="58" customWidth="1"/>
    <col min="2" max="2" width="3.90625" style="58" bestFit="1" customWidth="1"/>
    <col min="3" max="3" width="38.26953125" style="58" customWidth="1"/>
    <col min="4" max="4" width="13.90625" style="58" bestFit="1" customWidth="1"/>
    <col min="5" max="5" width="16.26953125" style="59" customWidth="1"/>
    <col min="6" max="6" width="13.08984375" style="58" customWidth="1"/>
    <col min="7" max="7" width="7.36328125" style="58" customWidth="1"/>
    <col min="8" max="8" width="12.08984375" style="58" bestFit="1" customWidth="1"/>
    <col min="9" max="9" width="10.36328125" style="58" bestFit="1" customWidth="1"/>
    <col min="10" max="10" width="7" style="58" bestFit="1" customWidth="1"/>
    <col min="11" max="11" width="6.36328125" style="58" bestFit="1" customWidth="1"/>
    <col min="12" max="12" width="8.7265625" style="58" bestFit="1" customWidth="1"/>
    <col min="13" max="14" width="8.36328125" style="58" bestFit="1" customWidth="1"/>
    <col min="15" max="15" width="8.36328125" style="58" customWidth="1"/>
    <col min="16" max="16" width="14.36328125" style="58" bestFit="1" customWidth="1"/>
    <col min="17" max="17" width="13.36328125" style="58" customWidth="1"/>
    <col min="18" max="18" width="6" style="58" customWidth="1"/>
    <col min="19" max="19" width="17.26953125" style="58" customWidth="1"/>
    <col min="20" max="20" width="11" style="58" bestFit="1" customWidth="1"/>
    <col min="21" max="22" width="8.26953125" style="58" bestFit="1" customWidth="1"/>
    <col min="23" max="25" width="8.7265625" style="58"/>
    <col min="26" max="27" width="10.36328125" style="58" customWidth="1"/>
    <col min="28" max="33" width="9" style="58" customWidth="1"/>
    <col min="34" max="256" width="8.7265625" style="58"/>
    <col min="257" max="257" width="15.90625" style="58" customWidth="1"/>
    <col min="258" max="258" width="3.90625" style="58" bestFit="1" customWidth="1"/>
    <col min="259" max="259" width="38.26953125" style="58" customWidth="1"/>
    <col min="260" max="260" width="13.90625" style="58" bestFit="1" customWidth="1"/>
    <col min="261" max="261" width="16.26953125" style="58" customWidth="1"/>
    <col min="262" max="262" width="13.08984375" style="58" customWidth="1"/>
    <col min="263" max="263" width="7.36328125" style="58" customWidth="1"/>
    <col min="264" max="264" width="12.08984375" style="58" bestFit="1" customWidth="1"/>
    <col min="265" max="265" width="10.36328125" style="58" bestFit="1" customWidth="1"/>
    <col min="266" max="266" width="7" style="58" bestFit="1" customWidth="1"/>
    <col min="267" max="267" width="5.90625" style="58" bestFit="1" customWidth="1"/>
    <col min="268" max="268" width="8.7265625" style="58" bestFit="1" customWidth="1"/>
    <col min="269" max="270" width="8.36328125" style="58" bestFit="1" customWidth="1"/>
    <col min="271" max="271" width="8.36328125" style="58" customWidth="1"/>
    <col min="272" max="272" width="14.36328125" style="58" bestFit="1" customWidth="1"/>
    <col min="273" max="273" width="13.36328125" style="58" customWidth="1"/>
    <col min="274" max="274" width="6" style="58" customWidth="1"/>
    <col min="275" max="275" width="17.26953125" style="58" customWidth="1"/>
    <col min="276" max="276" width="11" style="58" bestFit="1" customWidth="1"/>
    <col min="277" max="278" width="8.26953125" style="58" bestFit="1" customWidth="1"/>
    <col min="279" max="512" width="8.7265625" style="58"/>
    <col min="513" max="513" width="15.90625" style="58" customWidth="1"/>
    <col min="514" max="514" width="3.90625" style="58" bestFit="1" customWidth="1"/>
    <col min="515" max="515" width="38.26953125" style="58" customWidth="1"/>
    <col min="516" max="516" width="13.90625" style="58" bestFit="1" customWidth="1"/>
    <col min="517" max="517" width="16.26953125" style="58" customWidth="1"/>
    <col min="518" max="518" width="13.08984375" style="58" customWidth="1"/>
    <col min="519" max="519" width="7.36328125" style="58" customWidth="1"/>
    <col min="520" max="520" width="12.08984375" style="58" bestFit="1" customWidth="1"/>
    <col min="521" max="521" width="10.36328125" style="58" bestFit="1" customWidth="1"/>
    <col min="522" max="522" width="7" style="58" bestFit="1" customWidth="1"/>
    <col min="523" max="523" width="5.90625" style="58" bestFit="1" customWidth="1"/>
    <col min="524" max="524" width="8.7265625" style="58" bestFit="1" customWidth="1"/>
    <col min="525" max="526" width="8.36328125" style="58" bestFit="1" customWidth="1"/>
    <col min="527" max="527" width="8.36328125" style="58" customWidth="1"/>
    <col min="528" max="528" width="14.36328125" style="58" bestFit="1" customWidth="1"/>
    <col min="529" max="529" width="13.36328125" style="58" customWidth="1"/>
    <col min="530" max="530" width="6" style="58" customWidth="1"/>
    <col min="531" max="531" width="17.26953125" style="58" customWidth="1"/>
    <col min="532" max="532" width="11" style="58" bestFit="1" customWidth="1"/>
    <col min="533" max="534" width="8.26953125" style="58" bestFit="1" customWidth="1"/>
    <col min="535" max="768" width="8.7265625" style="58"/>
    <col min="769" max="769" width="15.90625" style="58" customWidth="1"/>
    <col min="770" max="770" width="3.90625" style="58" bestFit="1" customWidth="1"/>
    <col min="771" max="771" width="38.26953125" style="58" customWidth="1"/>
    <col min="772" max="772" width="13.90625" style="58" bestFit="1" customWidth="1"/>
    <col min="773" max="773" width="16.26953125" style="58" customWidth="1"/>
    <col min="774" max="774" width="13.08984375" style="58" customWidth="1"/>
    <col min="775" max="775" width="7.36328125" style="58" customWidth="1"/>
    <col min="776" max="776" width="12.08984375" style="58" bestFit="1" customWidth="1"/>
    <col min="777" max="777" width="10.36328125" style="58" bestFit="1" customWidth="1"/>
    <col min="778" max="778" width="7" style="58" bestFit="1" customWidth="1"/>
    <col min="779" max="779" width="5.90625" style="58" bestFit="1" customWidth="1"/>
    <col min="780" max="780" width="8.7265625" style="58" bestFit="1" customWidth="1"/>
    <col min="781" max="782" width="8.36328125" style="58" bestFit="1" customWidth="1"/>
    <col min="783" max="783" width="8.36328125" style="58" customWidth="1"/>
    <col min="784" max="784" width="14.36328125" style="58" bestFit="1" customWidth="1"/>
    <col min="785" max="785" width="13.36328125" style="58" customWidth="1"/>
    <col min="786" max="786" width="6" style="58" customWidth="1"/>
    <col min="787" max="787" width="17.26953125" style="58" customWidth="1"/>
    <col min="788" max="788" width="11" style="58" bestFit="1" customWidth="1"/>
    <col min="789" max="790" width="8.26953125" style="58" bestFit="1" customWidth="1"/>
    <col min="791" max="1024" width="8.7265625" style="58"/>
    <col min="1025" max="1025" width="15.90625" style="58" customWidth="1"/>
    <col min="1026" max="1026" width="3.90625" style="58" bestFit="1" customWidth="1"/>
    <col min="1027" max="1027" width="38.26953125" style="58" customWidth="1"/>
    <col min="1028" max="1028" width="13.90625" style="58" bestFit="1" customWidth="1"/>
    <col min="1029" max="1029" width="16.26953125" style="58" customWidth="1"/>
    <col min="1030" max="1030" width="13.08984375" style="58" customWidth="1"/>
    <col min="1031" max="1031" width="7.36328125" style="58" customWidth="1"/>
    <col min="1032" max="1032" width="12.08984375" style="58" bestFit="1" customWidth="1"/>
    <col min="1033" max="1033" width="10.36328125" style="58" bestFit="1" customWidth="1"/>
    <col min="1034" max="1034" width="7" style="58" bestFit="1" customWidth="1"/>
    <col min="1035" max="1035" width="5.90625" style="58" bestFit="1" customWidth="1"/>
    <col min="1036" max="1036" width="8.7265625" style="58" bestFit="1" customWidth="1"/>
    <col min="1037" max="1038" width="8.36328125" style="58" bestFit="1" customWidth="1"/>
    <col min="1039" max="1039" width="8.36328125" style="58" customWidth="1"/>
    <col min="1040" max="1040" width="14.36328125" style="58" bestFit="1" customWidth="1"/>
    <col min="1041" max="1041" width="13.36328125" style="58" customWidth="1"/>
    <col min="1042" max="1042" width="6" style="58" customWidth="1"/>
    <col min="1043" max="1043" width="17.26953125" style="58" customWidth="1"/>
    <col min="1044" max="1044" width="11" style="58" bestFit="1" customWidth="1"/>
    <col min="1045" max="1046" width="8.26953125" style="58" bestFit="1" customWidth="1"/>
    <col min="1047" max="1280" width="8.7265625" style="58"/>
    <col min="1281" max="1281" width="15.90625" style="58" customWidth="1"/>
    <col min="1282" max="1282" width="3.90625" style="58" bestFit="1" customWidth="1"/>
    <col min="1283" max="1283" width="38.26953125" style="58" customWidth="1"/>
    <col min="1284" max="1284" width="13.90625" style="58" bestFit="1" customWidth="1"/>
    <col min="1285" max="1285" width="16.26953125" style="58" customWidth="1"/>
    <col min="1286" max="1286" width="13.08984375" style="58" customWidth="1"/>
    <col min="1287" max="1287" width="7.36328125" style="58" customWidth="1"/>
    <col min="1288" max="1288" width="12.08984375" style="58" bestFit="1" customWidth="1"/>
    <col min="1289" max="1289" width="10.36328125" style="58" bestFit="1" customWidth="1"/>
    <col min="1290" max="1290" width="7" style="58" bestFit="1" customWidth="1"/>
    <col min="1291" max="1291" width="5.90625" style="58" bestFit="1" customWidth="1"/>
    <col min="1292" max="1292" width="8.7265625" style="58" bestFit="1" customWidth="1"/>
    <col min="1293" max="1294" width="8.36328125" style="58" bestFit="1" customWidth="1"/>
    <col min="1295" max="1295" width="8.36328125" style="58" customWidth="1"/>
    <col min="1296" max="1296" width="14.36328125" style="58" bestFit="1" customWidth="1"/>
    <col min="1297" max="1297" width="13.36328125" style="58" customWidth="1"/>
    <col min="1298" max="1298" width="6" style="58" customWidth="1"/>
    <col min="1299" max="1299" width="17.26953125" style="58" customWidth="1"/>
    <col min="1300" max="1300" width="11" style="58" bestFit="1" customWidth="1"/>
    <col min="1301" max="1302" width="8.26953125" style="58" bestFit="1" customWidth="1"/>
    <col min="1303" max="1536" width="8.7265625" style="58"/>
    <col min="1537" max="1537" width="15.90625" style="58" customWidth="1"/>
    <col min="1538" max="1538" width="3.90625" style="58" bestFit="1" customWidth="1"/>
    <col min="1539" max="1539" width="38.26953125" style="58" customWidth="1"/>
    <col min="1540" max="1540" width="13.90625" style="58" bestFit="1" customWidth="1"/>
    <col min="1541" max="1541" width="16.26953125" style="58" customWidth="1"/>
    <col min="1542" max="1542" width="13.08984375" style="58" customWidth="1"/>
    <col min="1543" max="1543" width="7.36328125" style="58" customWidth="1"/>
    <col min="1544" max="1544" width="12.08984375" style="58" bestFit="1" customWidth="1"/>
    <col min="1545" max="1545" width="10.36328125" style="58" bestFit="1" customWidth="1"/>
    <col min="1546" max="1546" width="7" style="58" bestFit="1" customWidth="1"/>
    <col min="1547" max="1547" width="5.90625" style="58" bestFit="1" customWidth="1"/>
    <col min="1548" max="1548" width="8.7265625" style="58" bestFit="1" customWidth="1"/>
    <col min="1549" max="1550" width="8.36328125" style="58" bestFit="1" customWidth="1"/>
    <col min="1551" max="1551" width="8.36328125" style="58" customWidth="1"/>
    <col min="1552" max="1552" width="14.36328125" style="58" bestFit="1" customWidth="1"/>
    <col min="1553" max="1553" width="13.36328125" style="58" customWidth="1"/>
    <col min="1554" max="1554" width="6" style="58" customWidth="1"/>
    <col min="1555" max="1555" width="17.26953125" style="58" customWidth="1"/>
    <col min="1556" max="1556" width="11" style="58" bestFit="1" customWidth="1"/>
    <col min="1557" max="1558" width="8.26953125" style="58" bestFit="1" customWidth="1"/>
    <col min="1559" max="1792" width="8.7265625" style="58"/>
    <col min="1793" max="1793" width="15.90625" style="58" customWidth="1"/>
    <col min="1794" max="1794" width="3.90625" style="58" bestFit="1" customWidth="1"/>
    <col min="1795" max="1795" width="38.26953125" style="58" customWidth="1"/>
    <col min="1796" max="1796" width="13.90625" style="58" bestFit="1" customWidth="1"/>
    <col min="1797" max="1797" width="16.26953125" style="58" customWidth="1"/>
    <col min="1798" max="1798" width="13.08984375" style="58" customWidth="1"/>
    <col min="1799" max="1799" width="7.36328125" style="58" customWidth="1"/>
    <col min="1800" max="1800" width="12.08984375" style="58" bestFit="1" customWidth="1"/>
    <col min="1801" max="1801" width="10.36328125" style="58" bestFit="1" customWidth="1"/>
    <col min="1802" max="1802" width="7" style="58" bestFit="1" customWidth="1"/>
    <col min="1803" max="1803" width="5.90625" style="58" bestFit="1" customWidth="1"/>
    <col min="1804" max="1804" width="8.7265625" style="58" bestFit="1" customWidth="1"/>
    <col min="1805" max="1806" width="8.36328125" style="58" bestFit="1" customWidth="1"/>
    <col min="1807" max="1807" width="8.36328125" style="58" customWidth="1"/>
    <col min="1808" max="1808" width="14.36328125" style="58" bestFit="1" customWidth="1"/>
    <col min="1809" max="1809" width="13.36328125" style="58" customWidth="1"/>
    <col min="1810" max="1810" width="6" style="58" customWidth="1"/>
    <col min="1811" max="1811" width="17.26953125" style="58" customWidth="1"/>
    <col min="1812" max="1812" width="11" style="58" bestFit="1" customWidth="1"/>
    <col min="1813" max="1814" width="8.26953125" style="58" bestFit="1" customWidth="1"/>
    <col min="1815" max="2048" width="8.7265625" style="58"/>
    <col min="2049" max="2049" width="15.90625" style="58" customWidth="1"/>
    <col min="2050" max="2050" width="3.90625" style="58" bestFit="1" customWidth="1"/>
    <col min="2051" max="2051" width="38.26953125" style="58" customWidth="1"/>
    <col min="2052" max="2052" width="13.90625" style="58" bestFit="1" customWidth="1"/>
    <col min="2053" max="2053" width="16.26953125" style="58" customWidth="1"/>
    <col min="2054" max="2054" width="13.08984375" style="58" customWidth="1"/>
    <col min="2055" max="2055" width="7.36328125" style="58" customWidth="1"/>
    <col min="2056" max="2056" width="12.08984375" style="58" bestFit="1" customWidth="1"/>
    <col min="2057" max="2057" width="10.36328125" style="58" bestFit="1" customWidth="1"/>
    <col min="2058" max="2058" width="7" style="58" bestFit="1" customWidth="1"/>
    <col min="2059" max="2059" width="5.90625" style="58" bestFit="1" customWidth="1"/>
    <col min="2060" max="2060" width="8.7265625" style="58" bestFit="1" customWidth="1"/>
    <col min="2061" max="2062" width="8.36328125" style="58" bestFit="1" customWidth="1"/>
    <col min="2063" max="2063" width="8.36328125" style="58" customWidth="1"/>
    <col min="2064" max="2064" width="14.36328125" style="58" bestFit="1" customWidth="1"/>
    <col min="2065" max="2065" width="13.36328125" style="58" customWidth="1"/>
    <col min="2066" max="2066" width="6" style="58" customWidth="1"/>
    <col min="2067" max="2067" width="17.26953125" style="58" customWidth="1"/>
    <col min="2068" max="2068" width="11" style="58" bestFit="1" customWidth="1"/>
    <col min="2069" max="2070" width="8.26953125" style="58" bestFit="1" customWidth="1"/>
    <col min="2071" max="2304" width="8.7265625" style="58"/>
    <col min="2305" max="2305" width="15.90625" style="58" customWidth="1"/>
    <col min="2306" max="2306" width="3.90625" style="58" bestFit="1" customWidth="1"/>
    <col min="2307" max="2307" width="38.26953125" style="58" customWidth="1"/>
    <col min="2308" max="2308" width="13.90625" style="58" bestFit="1" customWidth="1"/>
    <col min="2309" max="2309" width="16.26953125" style="58" customWidth="1"/>
    <col min="2310" max="2310" width="13.08984375" style="58" customWidth="1"/>
    <col min="2311" max="2311" width="7.36328125" style="58" customWidth="1"/>
    <col min="2312" max="2312" width="12.08984375" style="58" bestFit="1" customWidth="1"/>
    <col min="2313" max="2313" width="10.36328125" style="58" bestFit="1" customWidth="1"/>
    <col min="2314" max="2314" width="7" style="58" bestFit="1" customWidth="1"/>
    <col min="2315" max="2315" width="5.90625" style="58" bestFit="1" customWidth="1"/>
    <col min="2316" max="2316" width="8.7265625" style="58" bestFit="1" customWidth="1"/>
    <col min="2317" max="2318" width="8.36328125" style="58" bestFit="1" customWidth="1"/>
    <col min="2319" max="2319" width="8.36328125" style="58" customWidth="1"/>
    <col min="2320" max="2320" width="14.36328125" style="58" bestFit="1" customWidth="1"/>
    <col min="2321" max="2321" width="13.36328125" style="58" customWidth="1"/>
    <col min="2322" max="2322" width="6" style="58" customWidth="1"/>
    <col min="2323" max="2323" width="17.26953125" style="58" customWidth="1"/>
    <col min="2324" max="2324" width="11" style="58" bestFit="1" customWidth="1"/>
    <col min="2325" max="2326" width="8.26953125" style="58" bestFit="1" customWidth="1"/>
    <col min="2327" max="2560" width="8.7265625" style="58"/>
    <col min="2561" max="2561" width="15.90625" style="58" customWidth="1"/>
    <col min="2562" max="2562" width="3.90625" style="58" bestFit="1" customWidth="1"/>
    <col min="2563" max="2563" width="38.26953125" style="58" customWidth="1"/>
    <col min="2564" max="2564" width="13.90625" style="58" bestFit="1" customWidth="1"/>
    <col min="2565" max="2565" width="16.26953125" style="58" customWidth="1"/>
    <col min="2566" max="2566" width="13.08984375" style="58" customWidth="1"/>
    <col min="2567" max="2567" width="7.36328125" style="58" customWidth="1"/>
    <col min="2568" max="2568" width="12.08984375" style="58" bestFit="1" customWidth="1"/>
    <col min="2569" max="2569" width="10.36328125" style="58" bestFit="1" customWidth="1"/>
    <col min="2570" max="2570" width="7" style="58" bestFit="1" customWidth="1"/>
    <col min="2571" max="2571" width="5.90625" style="58" bestFit="1" customWidth="1"/>
    <col min="2572" max="2572" width="8.7265625" style="58" bestFit="1" customWidth="1"/>
    <col min="2573" max="2574" width="8.36328125" style="58" bestFit="1" customWidth="1"/>
    <col min="2575" max="2575" width="8.36328125" style="58" customWidth="1"/>
    <col min="2576" max="2576" width="14.36328125" style="58" bestFit="1" customWidth="1"/>
    <col min="2577" max="2577" width="13.36328125" style="58" customWidth="1"/>
    <col min="2578" max="2578" width="6" style="58" customWidth="1"/>
    <col min="2579" max="2579" width="17.26953125" style="58" customWidth="1"/>
    <col min="2580" max="2580" width="11" style="58" bestFit="1" customWidth="1"/>
    <col min="2581" max="2582" width="8.26953125" style="58" bestFit="1" customWidth="1"/>
    <col min="2583" max="2816" width="8.7265625" style="58"/>
    <col min="2817" max="2817" width="15.90625" style="58" customWidth="1"/>
    <col min="2818" max="2818" width="3.90625" style="58" bestFit="1" customWidth="1"/>
    <col min="2819" max="2819" width="38.26953125" style="58" customWidth="1"/>
    <col min="2820" max="2820" width="13.90625" style="58" bestFit="1" customWidth="1"/>
    <col min="2821" max="2821" width="16.26953125" style="58" customWidth="1"/>
    <col min="2822" max="2822" width="13.08984375" style="58" customWidth="1"/>
    <col min="2823" max="2823" width="7.36328125" style="58" customWidth="1"/>
    <col min="2824" max="2824" width="12.08984375" style="58" bestFit="1" customWidth="1"/>
    <col min="2825" max="2825" width="10.36328125" style="58" bestFit="1" customWidth="1"/>
    <col min="2826" max="2826" width="7" style="58" bestFit="1" customWidth="1"/>
    <col min="2827" max="2827" width="5.90625" style="58" bestFit="1" customWidth="1"/>
    <col min="2828" max="2828" width="8.7265625" style="58" bestFit="1" customWidth="1"/>
    <col min="2829" max="2830" width="8.36328125" style="58" bestFit="1" customWidth="1"/>
    <col min="2831" max="2831" width="8.36328125" style="58" customWidth="1"/>
    <col min="2832" max="2832" width="14.36328125" style="58" bestFit="1" customWidth="1"/>
    <col min="2833" max="2833" width="13.36328125" style="58" customWidth="1"/>
    <col min="2834" max="2834" width="6" style="58" customWidth="1"/>
    <col min="2835" max="2835" width="17.26953125" style="58" customWidth="1"/>
    <col min="2836" max="2836" width="11" style="58" bestFit="1" customWidth="1"/>
    <col min="2837" max="2838" width="8.26953125" style="58" bestFit="1" customWidth="1"/>
    <col min="2839" max="3072" width="8.7265625" style="58"/>
    <col min="3073" max="3073" width="15.90625" style="58" customWidth="1"/>
    <col min="3074" max="3074" width="3.90625" style="58" bestFit="1" customWidth="1"/>
    <col min="3075" max="3075" width="38.26953125" style="58" customWidth="1"/>
    <col min="3076" max="3076" width="13.90625" style="58" bestFit="1" customWidth="1"/>
    <col min="3077" max="3077" width="16.26953125" style="58" customWidth="1"/>
    <col min="3078" max="3078" width="13.08984375" style="58" customWidth="1"/>
    <col min="3079" max="3079" width="7.36328125" style="58" customWidth="1"/>
    <col min="3080" max="3080" width="12.08984375" style="58" bestFit="1" customWidth="1"/>
    <col min="3081" max="3081" width="10.36328125" style="58" bestFit="1" customWidth="1"/>
    <col min="3082" max="3082" width="7" style="58" bestFit="1" customWidth="1"/>
    <col min="3083" max="3083" width="5.90625" style="58" bestFit="1" customWidth="1"/>
    <col min="3084" max="3084" width="8.7265625" style="58" bestFit="1" customWidth="1"/>
    <col min="3085" max="3086" width="8.36328125" style="58" bestFit="1" customWidth="1"/>
    <col min="3087" max="3087" width="8.36328125" style="58" customWidth="1"/>
    <col min="3088" max="3088" width="14.36328125" style="58" bestFit="1" customWidth="1"/>
    <col min="3089" max="3089" width="13.36328125" style="58" customWidth="1"/>
    <col min="3090" max="3090" width="6" style="58" customWidth="1"/>
    <col min="3091" max="3091" width="17.26953125" style="58" customWidth="1"/>
    <col min="3092" max="3092" width="11" style="58" bestFit="1" customWidth="1"/>
    <col min="3093" max="3094" width="8.26953125" style="58" bestFit="1" customWidth="1"/>
    <col min="3095" max="3328" width="8.7265625" style="58"/>
    <col min="3329" max="3329" width="15.90625" style="58" customWidth="1"/>
    <col min="3330" max="3330" width="3.90625" style="58" bestFit="1" customWidth="1"/>
    <col min="3331" max="3331" width="38.26953125" style="58" customWidth="1"/>
    <col min="3332" max="3332" width="13.90625" style="58" bestFit="1" customWidth="1"/>
    <col min="3333" max="3333" width="16.26953125" style="58" customWidth="1"/>
    <col min="3334" max="3334" width="13.08984375" style="58" customWidth="1"/>
    <col min="3335" max="3335" width="7.36328125" style="58" customWidth="1"/>
    <col min="3336" max="3336" width="12.08984375" style="58" bestFit="1" customWidth="1"/>
    <col min="3337" max="3337" width="10.36328125" style="58" bestFit="1" customWidth="1"/>
    <col min="3338" max="3338" width="7" style="58" bestFit="1" customWidth="1"/>
    <col min="3339" max="3339" width="5.90625" style="58" bestFit="1" customWidth="1"/>
    <col min="3340" max="3340" width="8.7265625" style="58" bestFit="1" customWidth="1"/>
    <col min="3341" max="3342" width="8.36328125" style="58" bestFit="1" customWidth="1"/>
    <col min="3343" max="3343" width="8.36328125" style="58" customWidth="1"/>
    <col min="3344" max="3344" width="14.36328125" style="58" bestFit="1" customWidth="1"/>
    <col min="3345" max="3345" width="13.36328125" style="58" customWidth="1"/>
    <col min="3346" max="3346" width="6" style="58" customWidth="1"/>
    <col min="3347" max="3347" width="17.26953125" style="58" customWidth="1"/>
    <col min="3348" max="3348" width="11" style="58" bestFit="1" customWidth="1"/>
    <col min="3349" max="3350" width="8.26953125" style="58" bestFit="1" customWidth="1"/>
    <col min="3351" max="3584" width="8.7265625" style="58"/>
    <col min="3585" max="3585" width="15.90625" style="58" customWidth="1"/>
    <col min="3586" max="3586" width="3.90625" style="58" bestFit="1" customWidth="1"/>
    <col min="3587" max="3587" width="38.26953125" style="58" customWidth="1"/>
    <col min="3588" max="3588" width="13.90625" style="58" bestFit="1" customWidth="1"/>
    <col min="3589" max="3589" width="16.26953125" style="58" customWidth="1"/>
    <col min="3590" max="3590" width="13.08984375" style="58" customWidth="1"/>
    <col min="3591" max="3591" width="7.36328125" style="58" customWidth="1"/>
    <col min="3592" max="3592" width="12.08984375" style="58" bestFit="1" customWidth="1"/>
    <col min="3593" max="3593" width="10.36328125" style="58" bestFit="1" customWidth="1"/>
    <col min="3594" max="3594" width="7" style="58" bestFit="1" customWidth="1"/>
    <col min="3595" max="3595" width="5.90625" style="58" bestFit="1" customWidth="1"/>
    <col min="3596" max="3596" width="8.7265625" style="58" bestFit="1" customWidth="1"/>
    <col min="3597" max="3598" width="8.36328125" style="58" bestFit="1" customWidth="1"/>
    <col min="3599" max="3599" width="8.36328125" style="58" customWidth="1"/>
    <col min="3600" max="3600" width="14.36328125" style="58" bestFit="1" customWidth="1"/>
    <col min="3601" max="3601" width="13.36328125" style="58" customWidth="1"/>
    <col min="3602" max="3602" width="6" style="58" customWidth="1"/>
    <col min="3603" max="3603" width="17.26953125" style="58" customWidth="1"/>
    <col min="3604" max="3604" width="11" style="58" bestFit="1" customWidth="1"/>
    <col min="3605" max="3606" width="8.26953125" style="58" bestFit="1" customWidth="1"/>
    <col min="3607" max="3840" width="8.7265625" style="58"/>
    <col min="3841" max="3841" width="15.90625" style="58" customWidth="1"/>
    <col min="3842" max="3842" width="3.90625" style="58" bestFit="1" customWidth="1"/>
    <col min="3843" max="3843" width="38.26953125" style="58" customWidth="1"/>
    <col min="3844" max="3844" width="13.90625" style="58" bestFit="1" customWidth="1"/>
    <col min="3845" max="3845" width="16.26953125" style="58" customWidth="1"/>
    <col min="3846" max="3846" width="13.08984375" style="58" customWidth="1"/>
    <col min="3847" max="3847" width="7.36328125" style="58" customWidth="1"/>
    <col min="3848" max="3848" width="12.08984375" style="58" bestFit="1" customWidth="1"/>
    <col min="3849" max="3849" width="10.36328125" style="58" bestFit="1" customWidth="1"/>
    <col min="3850" max="3850" width="7" style="58" bestFit="1" customWidth="1"/>
    <col min="3851" max="3851" width="5.90625" style="58" bestFit="1" customWidth="1"/>
    <col min="3852" max="3852" width="8.7265625" style="58" bestFit="1" customWidth="1"/>
    <col min="3853" max="3854" width="8.36328125" style="58" bestFit="1" customWidth="1"/>
    <col min="3855" max="3855" width="8.36328125" style="58" customWidth="1"/>
    <col min="3856" max="3856" width="14.36328125" style="58" bestFit="1" customWidth="1"/>
    <col min="3857" max="3857" width="13.36328125" style="58" customWidth="1"/>
    <col min="3858" max="3858" width="6" style="58" customWidth="1"/>
    <col min="3859" max="3859" width="17.26953125" style="58" customWidth="1"/>
    <col min="3860" max="3860" width="11" style="58" bestFit="1" customWidth="1"/>
    <col min="3861" max="3862" width="8.26953125" style="58" bestFit="1" customWidth="1"/>
    <col min="3863" max="4096" width="8.7265625" style="58"/>
    <col min="4097" max="4097" width="15.90625" style="58" customWidth="1"/>
    <col min="4098" max="4098" width="3.90625" style="58" bestFit="1" customWidth="1"/>
    <col min="4099" max="4099" width="38.26953125" style="58" customWidth="1"/>
    <col min="4100" max="4100" width="13.90625" style="58" bestFit="1" customWidth="1"/>
    <col min="4101" max="4101" width="16.26953125" style="58" customWidth="1"/>
    <col min="4102" max="4102" width="13.08984375" style="58" customWidth="1"/>
    <col min="4103" max="4103" width="7.36328125" style="58" customWidth="1"/>
    <col min="4104" max="4104" width="12.08984375" style="58" bestFit="1" customWidth="1"/>
    <col min="4105" max="4105" width="10.36328125" style="58" bestFit="1" customWidth="1"/>
    <col min="4106" max="4106" width="7" style="58" bestFit="1" customWidth="1"/>
    <col min="4107" max="4107" width="5.90625" style="58" bestFit="1" customWidth="1"/>
    <col min="4108" max="4108" width="8.7265625" style="58" bestFit="1" customWidth="1"/>
    <col min="4109" max="4110" width="8.36328125" style="58" bestFit="1" customWidth="1"/>
    <col min="4111" max="4111" width="8.36328125" style="58" customWidth="1"/>
    <col min="4112" max="4112" width="14.36328125" style="58" bestFit="1" customWidth="1"/>
    <col min="4113" max="4113" width="13.36328125" style="58" customWidth="1"/>
    <col min="4114" max="4114" width="6" style="58" customWidth="1"/>
    <col min="4115" max="4115" width="17.26953125" style="58" customWidth="1"/>
    <col min="4116" max="4116" width="11" style="58" bestFit="1" customWidth="1"/>
    <col min="4117" max="4118" width="8.26953125" style="58" bestFit="1" customWidth="1"/>
    <col min="4119" max="4352" width="8.7265625" style="58"/>
    <col min="4353" max="4353" width="15.90625" style="58" customWidth="1"/>
    <col min="4354" max="4354" width="3.90625" style="58" bestFit="1" customWidth="1"/>
    <col min="4355" max="4355" width="38.26953125" style="58" customWidth="1"/>
    <col min="4356" max="4356" width="13.90625" style="58" bestFit="1" customWidth="1"/>
    <col min="4357" max="4357" width="16.26953125" style="58" customWidth="1"/>
    <col min="4358" max="4358" width="13.08984375" style="58" customWidth="1"/>
    <col min="4359" max="4359" width="7.36328125" style="58" customWidth="1"/>
    <col min="4360" max="4360" width="12.08984375" style="58" bestFit="1" customWidth="1"/>
    <col min="4361" max="4361" width="10.36328125" style="58" bestFit="1" customWidth="1"/>
    <col min="4362" max="4362" width="7" style="58" bestFit="1" customWidth="1"/>
    <col min="4363" max="4363" width="5.90625" style="58" bestFit="1" customWidth="1"/>
    <col min="4364" max="4364" width="8.7265625" style="58" bestFit="1" customWidth="1"/>
    <col min="4365" max="4366" width="8.36328125" style="58" bestFit="1" customWidth="1"/>
    <col min="4367" max="4367" width="8.36328125" style="58" customWidth="1"/>
    <col min="4368" max="4368" width="14.36328125" style="58" bestFit="1" customWidth="1"/>
    <col min="4369" max="4369" width="13.36328125" style="58" customWidth="1"/>
    <col min="4370" max="4370" width="6" style="58" customWidth="1"/>
    <col min="4371" max="4371" width="17.26953125" style="58" customWidth="1"/>
    <col min="4372" max="4372" width="11" style="58" bestFit="1" customWidth="1"/>
    <col min="4373" max="4374" width="8.26953125" style="58" bestFit="1" customWidth="1"/>
    <col min="4375" max="4608" width="8.7265625" style="58"/>
    <col min="4609" max="4609" width="15.90625" style="58" customWidth="1"/>
    <col min="4610" max="4610" width="3.90625" style="58" bestFit="1" customWidth="1"/>
    <col min="4611" max="4611" width="38.26953125" style="58" customWidth="1"/>
    <col min="4612" max="4612" width="13.90625" style="58" bestFit="1" customWidth="1"/>
    <col min="4613" max="4613" width="16.26953125" style="58" customWidth="1"/>
    <col min="4614" max="4614" width="13.08984375" style="58" customWidth="1"/>
    <col min="4615" max="4615" width="7.36328125" style="58" customWidth="1"/>
    <col min="4616" max="4616" width="12.08984375" style="58" bestFit="1" customWidth="1"/>
    <col min="4617" max="4617" width="10.36328125" style="58" bestFit="1" customWidth="1"/>
    <col min="4618" max="4618" width="7" style="58" bestFit="1" customWidth="1"/>
    <col min="4619" max="4619" width="5.90625" style="58" bestFit="1" customWidth="1"/>
    <col min="4620" max="4620" width="8.7265625" style="58" bestFit="1" customWidth="1"/>
    <col min="4621" max="4622" width="8.36328125" style="58" bestFit="1" customWidth="1"/>
    <col min="4623" max="4623" width="8.36328125" style="58" customWidth="1"/>
    <col min="4624" max="4624" width="14.36328125" style="58" bestFit="1" customWidth="1"/>
    <col min="4625" max="4625" width="13.36328125" style="58" customWidth="1"/>
    <col min="4626" max="4626" width="6" style="58" customWidth="1"/>
    <col min="4627" max="4627" width="17.26953125" style="58" customWidth="1"/>
    <col min="4628" max="4628" width="11" style="58" bestFit="1" customWidth="1"/>
    <col min="4629" max="4630" width="8.26953125" style="58" bestFit="1" customWidth="1"/>
    <col min="4631" max="4864" width="8.7265625" style="58"/>
    <col min="4865" max="4865" width="15.90625" style="58" customWidth="1"/>
    <col min="4866" max="4866" width="3.90625" style="58" bestFit="1" customWidth="1"/>
    <col min="4867" max="4867" width="38.26953125" style="58" customWidth="1"/>
    <col min="4868" max="4868" width="13.90625" style="58" bestFit="1" customWidth="1"/>
    <col min="4869" max="4869" width="16.26953125" style="58" customWidth="1"/>
    <col min="4870" max="4870" width="13.08984375" style="58" customWidth="1"/>
    <col min="4871" max="4871" width="7.36328125" style="58" customWidth="1"/>
    <col min="4872" max="4872" width="12.08984375" style="58" bestFit="1" customWidth="1"/>
    <col min="4873" max="4873" width="10.36328125" style="58" bestFit="1" customWidth="1"/>
    <col min="4874" max="4874" width="7" style="58" bestFit="1" customWidth="1"/>
    <col min="4875" max="4875" width="5.90625" style="58" bestFit="1" customWidth="1"/>
    <col min="4876" max="4876" width="8.7265625" style="58" bestFit="1" customWidth="1"/>
    <col min="4877" max="4878" width="8.36328125" style="58" bestFit="1" customWidth="1"/>
    <col min="4879" max="4879" width="8.36328125" style="58" customWidth="1"/>
    <col min="4880" max="4880" width="14.36328125" style="58" bestFit="1" customWidth="1"/>
    <col min="4881" max="4881" width="13.36328125" style="58" customWidth="1"/>
    <col min="4882" max="4882" width="6" style="58" customWidth="1"/>
    <col min="4883" max="4883" width="17.26953125" style="58" customWidth="1"/>
    <col min="4884" max="4884" width="11" style="58" bestFit="1" customWidth="1"/>
    <col min="4885" max="4886" width="8.26953125" style="58" bestFit="1" customWidth="1"/>
    <col min="4887" max="5120" width="8.7265625" style="58"/>
    <col min="5121" max="5121" width="15.90625" style="58" customWidth="1"/>
    <col min="5122" max="5122" width="3.90625" style="58" bestFit="1" customWidth="1"/>
    <col min="5123" max="5123" width="38.26953125" style="58" customWidth="1"/>
    <col min="5124" max="5124" width="13.90625" style="58" bestFit="1" customWidth="1"/>
    <col min="5125" max="5125" width="16.26953125" style="58" customWidth="1"/>
    <col min="5126" max="5126" width="13.08984375" style="58" customWidth="1"/>
    <col min="5127" max="5127" width="7.36328125" style="58" customWidth="1"/>
    <col min="5128" max="5128" width="12.08984375" style="58" bestFit="1" customWidth="1"/>
    <col min="5129" max="5129" width="10.36328125" style="58" bestFit="1" customWidth="1"/>
    <col min="5130" max="5130" width="7" style="58" bestFit="1" customWidth="1"/>
    <col min="5131" max="5131" width="5.90625" style="58" bestFit="1" customWidth="1"/>
    <col min="5132" max="5132" width="8.7265625" style="58" bestFit="1" customWidth="1"/>
    <col min="5133" max="5134" width="8.36328125" style="58" bestFit="1" customWidth="1"/>
    <col min="5135" max="5135" width="8.36328125" style="58" customWidth="1"/>
    <col min="5136" max="5136" width="14.36328125" style="58" bestFit="1" customWidth="1"/>
    <col min="5137" max="5137" width="13.36328125" style="58" customWidth="1"/>
    <col min="5138" max="5138" width="6" style="58" customWidth="1"/>
    <col min="5139" max="5139" width="17.26953125" style="58" customWidth="1"/>
    <col min="5140" max="5140" width="11" style="58" bestFit="1" customWidth="1"/>
    <col min="5141" max="5142" width="8.26953125" style="58" bestFit="1" customWidth="1"/>
    <col min="5143" max="5376" width="8.7265625" style="58"/>
    <col min="5377" max="5377" width="15.90625" style="58" customWidth="1"/>
    <col min="5378" max="5378" width="3.90625" style="58" bestFit="1" customWidth="1"/>
    <col min="5379" max="5379" width="38.26953125" style="58" customWidth="1"/>
    <col min="5380" max="5380" width="13.90625" style="58" bestFit="1" customWidth="1"/>
    <col min="5381" max="5381" width="16.26953125" style="58" customWidth="1"/>
    <col min="5382" max="5382" width="13.08984375" style="58" customWidth="1"/>
    <col min="5383" max="5383" width="7.36328125" style="58" customWidth="1"/>
    <col min="5384" max="5384" width="12.08984375" style="58" bestFit="1" customWidth="1"/>
    <col min="5385" max="5385" width="10.36328125" style="58" bestFit="1" customWidth="1"/>
    <col min="5386" max="5386" width="7" style="58" bestFit="1" customWidth="1"/>
    <col min="5387" max="5387" width="5.90625" style="58" bestFit="1" customWidth="1"/>
    <col min="5388" max="5388" width="8.7265625" style="58" bestFit="1" customWidth="1"/>
    <col min="5389" max="5390" width="8.36328125" style="58" bestFit="1" customWidth="1"/>
    <col min="5391" max="5391" width="8.36328125" style="58" customWidth="1"/>
    <col min="5392" max="5392" width="14.36328125" style="58" bestFit="1" customWidth="1"/>
    <col min="5393" max="5393" width="13.36328125" style="58" customWidth="1"/>
    <col min="5394" max="5394" width="6" style="58" customWidth="1"/>
    <col min="5395" max="5395" width="17.26953125" style="58" customWidth="1"/>
    <col min="5396" max="5396" width="11" style="58" bestFit="1" customWidth="1"/>
    <col min="5397" max="5398" width="8.26953125" style="58" bestFit="1" customWidth="1"/>
    <col min="5399" max="5632" width="8.7265625" style="58"/>
    <col min="5633" max="5633" width="15.90625" style="58" customWidth="1"/>
    <col min="5634" max="5634" width="3.90625" style="58" bestFit="1" customWidth="1"/>
    <col min="5635" max="5635" width="38.26953125" style="58" customWidth="1"/>
    <col min="5636" max="5636" width="13.90625" style="58" bestFit="1" customWidth="1"/>
    <col min="5637" max="5637" width="16.26953125" style="58" customWidth="1"/>
    <col min="5638" max="5638" width="13.08984375" style="58" customWidth="1"/>
    <col min="5639" max="5639" width="7.36328125" style="58" customWidth="1"/>
    <col min="5640" max="5640" width="12.08984375" style="58" bestFit="1" customWidth="1"/>
    <col min="5641" max="5641" width="10.36328125" style="58" bestFit="1" customWidth="1"/>
    <col min="5642" max="5642" width="7" style="58" bestFit="1" customWidth="1"/>
    <col min="5643" max="5643" width="5.90625" style="58" bestFit="1" customWidth="1"/>
    <col min="5644" max="5644" width="8.7265625" style="58" bestFit="1" customWidth="1"/>
    <col min="5645" max="5646" width="8.36328125" style="58" bestFit="1" customWidth="1"/>
    <col min="5647" max="5647" width="8.36328125" style="58" customWidth="1"/>
    <col min="5648" max="5648" width="14.36328125" style="58" bestFit="1" customWidth="1"/>
    <col min="5649" max="5649" width="13.36328125" style="58" customWidth="1"/>
    <col min="5650" max="5650" width="6" style="58" customWidth="1"/>
    <col min="5651" max="5651" width="17.26953125" style="58" customWidth="1"/>
    <col min="5652" max="5652" width="11" style="58" bestFit="1" customWidth="1"/>
    <col min="5653" max="5654" width="8.26953125" style="58" bestFit="1" customWidth="1"/>
    <col min="5655" max="5888" width="8.7265625" style="58"/>
    <col min="5889" max="5889" width="15.90625" style="58" customWidth="1"/>
    <col min="5890" max="5890" width="3.90625" style="58" bestFit="1" customWidth="1"/>
    <col min="5891" max="5891" width="38.26953125" style="58" customWidth="1"/>
    <col min="5892" max="5892" width="13.90625" style="58" bestFit="1" customWidth="1"/>
    <col min="5893" max="5893" width="16.26953125" style="58" customWidth="1"/>
    <col min="5894" max="5894" width="13.08984375" style="58" customWidth="1"/>
    <col min="5895" max="5895" width="7.36328125" style="58" customWidth="1"/>
    <col min="5896" max="5896" width="12.08984375" style="58" bestFit="1" customWidth="1"/>
    <col min="5897" max="5897" width="10.36328125" style="58" bestFit="1" customWidth="1"/>
    <col min="5898" max="5898" width="7" style="58" bestFit="1" customWidth="1"/>
    <col min="5899" max="5899" width="5.90625" style="58" bestFit="1" customWidth="1"/>
    <col min="5900" max="5900" width="8.7265625" style="58" bestFit="1" customWidth="1"/>
    <col min="5901" max="5902" width="8.36328125" style="58" bestFit="1" customWidth="1"/>
    <col min="5903" max="5903" width="8.36328125" style="58" customWidth="1"/>
    <col min="5904" max="5904" width="14.36328125" style="58" bestFit="1" customWidth="1"/>
    <col min="5905" max="5905" width="13.36328125" style="58" customWidth="1"/>
    <col min="5906" max="5906" width="6" style="58" customWidth="1"/>
    <col min="5907" max="5907" width="17.26953125" style="58" customWidth="1"/>
    <col min="5908" max="5908" width="11" style="58" bestFit="1" customWidth="1"/>
    <col min="5909" max="5910" width="8.26953125" style="58" bestFit="1" customWidth="1"/>
    <col min="5911" max="6144" width="8.7265625" style="58"/>
    <col min="6145" max="6145" width="15.90625" style="58" customWidth="1"/>
    <col min="6146" max="6146" width="3.90625" style="58" bestFit="1" customWidth="1"/>
    <col min="6147" max="6147" width="38.26953125" style="58" customWidth="1"/>
    <col min="6148" max="6148" width="13.90625" style="58" bestFit="1" customWidth="1"/>
    <col min="6149" max="6149" width="16.26953125" style="58" customWidth="1"/>
    <col min="6150" max="6150" width="13.08984375" style="58" customWidth="1"/>
    <col min="6151" max="6151" width="7.36328125" style="58" customWidth="1"/>
    <col min="6152" max="6152" width="12.08984375" style="58" bestFit="1" customWidth="1"/>
    <col min="6153" max="6153" width="10.36328125" style="58" bestFit="1" customWidth="1"/>
    <col min="6154" max="6154" width="7" style="58" bestFit="1" customWidth="1"/>
    <col min="6155" max="6155" width="5.90625" style="58" bestFit="1" customWidth="1"/>
    <col min="6156" max="6156" width="8.7265625" style="58" bestFit="1" customWidth="1"/>
    <col min="6157" max="6158" width="8.36328125" style="58" bestFit="1" customWidth="1"/>
    <col min="6159" max="6159" width="8.36328125" style="58" customWidth="1"/>
    <col min="6160" max="6160" width="14.36328125" style="58" bestFit="1" customWidth="1"/>
    <col min="6161" max="6161" width="13.36328125" style="58" customWidth="1"/>
    <col min="6162" max="6162" width="6" style="58" customWidth="1"/>
    <col min="6163" max="6163" width="17.26953125" style="58" customWidth="1"/>
    <col min="6164" max="6164" width="11" style="58" bestFit="1" customWidth="1"/>
    <col min="6165" max="6166" width="8.26953125" style="58" bestFit="1" customWidth="1"/>
    <col min="6167" max="6400" width="8.7265625" style="58"/>
    <col min="6401" max="6401" width="15.90625" style="58" customWidth="1"/>
    <col min="6402" max="6402" width="3.90625" style="58" bestFit="1" customWidth="1"/>
    <col min="6403" max="6403" width="38.26953125" style="58" customWidth="1"/>
    <col min="6404" max="6404" width="13.90625" style="58" bestFit="1" customWidth="1"/>
    <col min="6405" max="6405" width="16.26953125" style="58" customWidth="1"/>
    <col min="6406" max="6406" width="13.08984375" style="58" customWidth="1"/>
    <col min="6407" max="6407" width="7.36328125" style="58" customWidth="1"/>
    <col min="6408" max="6408" width="12.08984375" style="58" bestFit="1" customWidth="1"/>
    <col min="6409" max="6409" width="10.36328125" style="58" bestFit="1" customWidth="1"/>
    <col min="6410" max="6410" width="7" style="58" bestFit="1" customWidth="1"/>
    <col min="6411" max="6411" width="5.90625" style="58" bestFit="1" customWidth="1"/>
    <col min="6412" max="6412" width="8.7265625" style="58" bestFit="1" customWidth="1"/>
    <col min="6413" max="6414" width="8.36328125" style="58" bestFit="1" customWidth="1"/>
    <col min="6415" max="6415" width="8.36328125" style="58" customWidth="1"/>
    <col min="6416" max="6416" width="14.36328125" style="58" bestFit="1" customWidth="1"/>
    <col min="6417" max="6417" width="13.36328125" style="58" customWidth="1"/>
    <col min="6418" max="6418" width="6" style="58" customWidth="1"/>
    <col min="6419" max="6419" width="17.26953125" style="58" customWidth="1"/>
    <col min="6420" max="6420" width="11" style="58" bestFit="1" customWidth="1"/>
    <col min="6421" max="6422" width="8.26953125" style="58" bestFit="1" customWidth="1"/>
    <col min="6423" max="6656" width="8.7265625" style="58"/>
    <col min="6657" max="6657" width="15.90625" style="58" customWidth="1"/>
    <col min="6658" max="6658" width="3.90625" style="58" bestFit="1" customWidth="1"/>
    <col min="6659" max="6659" width="38.26953125" style="58" customWidth="1"/>
    <col min="6660" max="6660" width="13.90625" style="58" bestFit="1" customWidth="1"/>
    <col min="6661" max="6661" width="16.26953125" style="58" customWidth="1"/>
    <col min="6662" max="6662" width="13.08984375" style="58" customWidth="1"/>
    <col min="6663" max="6663" width="7.36328125" style="58" customWidth="1"/>
    <col min="6664" max="6664" width="12.08984375" style="58" bestFit="1" customWidth="1"/>
    <col min="6665" max="6665" width="10.36328125" style="58" bestFit="1" customWidth="1"/>
    <col min="6666" max="6666" width="7" style="58" bestFit="1" customWidth="1"/>
    <col min="6667" max="6667" width="5.90625" style="58" bestFit="1" customWidth="1"/>
    <col min="6668" max="6668" width="8.7265625" style="58" bestFit="1" customWidth="1"/>
    <col min="6669" max="6670" width="8.36328125" style="58" bestFit="1" customWidth="1"/>
    <col min="6671" max="6671" width="8.36328125" style="58" customWidth="1"/>
    <col min="6672" max="6672" width="14.36328125" style="58" bestFit="1" customWidth="1"/>
    <col min="6673" max="6673" width="13.36328125" style="58" customWidth="1"/>
    <col min="6674" max="6674" width="6" style="58" customWidth="1"/>
    <col min="6675" max="6675" width="17.26953125" style="58" customWidth="1"/>
    <col min="6676" max="6676" width="11" style="58" bestFit="1" customWidth="1"/>
    <col min="6677" max="6678" width="8.26953125" style="58" bestFit="1" customWidth="1"/>
    <col min="6679" max="6912" width="8.7265625" style="58"/>
    <col min="6913" max="6913" width="15.90625" style="58" customWidth="1"/>
    <col min="6914" max="6914" width="3.90625" style="58" bestFit="1" customWidth="1"/>
    <col min="6915" max="6915" width="38.26953125" style="58" customWidth="1"/>
    <col min="6916" max="6916" width="13.90625" style="58" bestFit="1" customWidth="1"/>
    <col min="6917" max="6917" width="16.26953125" style="58" customWidth="1"/>
    <col min="6918" max="6918" width="13.08984375" style="58" customWidth="1"/>
    <col min="6919" max="6919" width="7.36328125" style="58" customWidth="1"/>
    <col min="6920" max="6920" width="12.08984375" style="58" bestFit="1" customWidth="1"/>
    <col min="6921" max="6921" width="10.36328125" style="58" bestFit="1" customWidth="1"/>
    <col min="6922" max="6922" width="7" style="58" bestFit="1" customWidth="1"/>
    <col min="6923" max="6923" width="5.90625" style="58" bestFit="1" customWidth="1"/>
    <col min="6924" max="6924" width="8.7265625" style="58" bestFit="1" customWidth="1"/>
    <col min="6925" max="6926" width="8.36328125" style="58" bestFit="1" customWidth="1"/>
    <col min="6927" max="6927" width="8.36328125" style="58" customWidth="1"/>
    <col min="6928" max="6928" width="14.36328125" style="58" bestFit="1" customWidth="1"/>
    <col min="6929" max="6929" width="13.36328125" style="58" customWidth="1"/>
    <col min="6930" max="6930" width="6" style="58" customWidth="1"/>
    <col min="6931" max="6931" width="17.26953125" style="58" customWidth="1"/>
    <col min="6932" max="6932" width="11" style="58" bestFit="1" customWidth="1"/>
    <col min="6933" max="6934" width="8.26953125" style="58" bestFit="1" customWidth="1"/>
    <col min="6935" max="7168" width="8.7265625" style="58"/>
    <col min="7169" max="7169" width="15.90625" style="58" customWidth="1"/>
    <col min="7170" max="7170" width="3.90625" style="58" bestFit="1" customWidth="1"/>
    <col min="7171" max="7171" width="38.26953125" style="58" customWidth="1"/>
    <col min="7172" max="7172" width="13.90625" style="58" bestFit="1" customWidth="1"/>
    <col min="7173" max="7173" width="16.26953125" style="58" customWidth="1"/>
    <col min="7174" max="7174" width="13.08984375" style="58" customWidth="1"/>
    <col min="7175" max="7175" width="7.36328125" style="58" customWidth="1"/>
    <col min="7176" max="7176" width="12.08984375" style="58" bestFit="1" customWidth="1"/>
    <col min="7177" max="7177" width="10.36328125" style="58" bestFit="1" customWidth="1"/>
    <col min="7178" max="7178" width="7" style="58" bestFit="1" customWidth="1"/>
    <col min="7179" max="7179" width="5.90625" style="58" bestFit="1" customWidth="1"/>
    <col min="7180" max="7180" width="8.7265625" style="58" bestFit="1" customWidth="1"/>
    <col min="7181" max="7182" width="8.36328125" style="58" bestFit="1" customWidth="1"/>
    <col min="7183" max="7183" width="8.36328125" style="58" customWidth="1"/>
    <col min="7184" max="7184" width="14.36328125" style="58" bestFit="1" customWidth="1"/>
    <col min="7185" max="7185" width="13.36328125" style="58" customWidth="1"/>
    <col min="7186" max="7186" width="6" style="58" customWidth="1"/>
    <col min="7187" max="7187" width="17.26953125" style="58" customWidth="1"/>
    <col min="7188" max="7188" width="11" style="58" bestFit="1" customWidth="1"/>
    <col min="7189" max="7190" width="8.26953125" style="58" bestFit="1" customWidth="1"/>
    <col min="7191" max="7424" width="8.7265625" style="58"/>
    <col min="7425" max="7425" width="15.90625" style="58" customWidth="1"/>
    <col min="7426" max="7426" width="3.90625" style="58" bestFit="1" customWidth="1"/>
    <col min="7427" max="7427" width="38.26953125" style="58" customWidth="1"/>
    <col min="7428" max="7428" width="13.90625" style="58" bestFit="1" customWidth="1"/>
    <col min="7429" max="7429" width="16.26953125" style="58" customWidth="1"/>
    <col min="7430" max="7430" width="13.08984375" style="58" customWidth="1"/>
    <col min="7431" max="7431" width="7.36328125" style="58" customWidth="1"/>
    <col min="7432" max="7432" width="12.08984375" style="58" bestFit="1" customWidth="1"/>
    <col min="7433" max="7433" width="10.36328125" style="58" bestFit="1" customWidth="1"/>
    <col min="7434" max="7434" width="7" style="58" bestFit="1" customWidth="1"/>
    <col min="7435" max="7435" width="5.90625" style="58" bestFit="1" customWidth="1"/>
    <col min="7436" max="7436" width="8.7265625" style="58" bestFit="1" customWidth="1"/>
    <col min="7437" max="7438" width="8.36328125" style="58" bestFit="1" customWidth="1"/>
    <col min="7439" max="7439" width="8.36328125" style="58" customWidth="1"/>
    <col min="7440" max="7440" width="14.36328125" style="58" bestFit="1" customWidth="1"/>
    <col min="7441" max="7441" width="13.36328125" style="58" customWidth="1"/>
    <col min="7442" max="7442" width="6" style="58" customWidth="1"/>
    <col min="7443" max="7443" width="17.26953125" style="58" customWidth="1"/>
    <col min="7444" max="7444" width="11" style="58" bestFit="1" customWidth="1"/>
    <col min="7445" max="7446" width="8.26953125" style="58" bestFit="1" customWidth="1"/>
    <col min="7447" max="7680" width="8.7265625" style="58"/>
    <col min="7681" max="7681" width="15.90625" style="58" customWidth="1"/>
    <col min="7682" max="7682" width="3.90625" style="58" bestFit="1" customWidth="1"/>
    <col min="7683" max="7683" width="38.26953125" style="58" customWidth="1"/>
    <col min="7684" max="7684" width="13.90625" style="58" bestFit="1" customWidth="1"/>
    <col min="7685" max="7685" width="16.26953125" style="58" customWidth="1"/>
    <col min="7686" max="7686" width="13.08984375" style="58" customWidth="1"/>
    <col min="7687" max="7687" width="7.36328125" style="58" customWidth="1"/>
    <col min="7688" max="7688" width="12.08984375" style="58" bestFit="1" customWidth="1"/>
    <col min="7689" max="7689" width="10.36328125" style="58" bestFit="1" customWidth="1"/>
    <col min="7690" max="7690" width="7" style="58" bestFit="1" customWidth="1"/>
    <col min="7691" max="7691" width="5.90625" style="58" bestFit="1" customWidth="1"/>
    <col min="7692" max="7692" width="8.7265625" style="58" bestFit="1" customWidth="1"/>
    <col min="7693" max="7694" width="8.36328125" style="58" bestFit="1" customWidth="1"/>
    <col min="7695" max="7695" width="8.36328125" style="58" customWidth="1"/>
    <col min="7696" max="7696" width="14.36328125" style="58" bestFit="1" customWidth="1"/>
    <col min="7697" max="7697" width="13.36328125" style="58" customWidth="1"/>
    <col min="7698" max="7698" width="6" style="58" customWidth="1"/>
    <col min="7699" max="7699" width="17.26953125" style="58" customWidth="1"/>
    <col min="7700" max="7700" width="11" style="58" bestFit="1" customWidth="1"/>
    <col min="7701" max="7702" width="8.26953125" style="58" bestFit="1" customWidth="1"/>
    <col min="7703" max="7936" width="8.7265625" style="58"/>
    <col min="7937" max="7937" width="15.90625" style="58" customWidth="1"/>
    <col min="7938" max="7938" width="3.90625" style="58" bestFit="1" customWidth="1"/>
    <col min="7939" max="7939" width="38.26953125" style="58" customWidth="1"/>
    <col min="7940" max="7940" width="13.90625" style="58" bestFit="1" customWidth="1"/>
    <col min="7941" max="7941" width="16.26953125" style="58" customWidth="1"/>
    <col min="7942" max="7942" width="13.08984375" style="58" customWidth="1"/>
    <col min="7943" max="7943" width="7.36328125" style="58" customWidth="1"/>
    <col min="7944" max="7944" width="12.08984375" style="58" bestFit="1" customWidth="1"/>
    <col min="7945" max="7945" width="10.36328125" style="58" bestFit="1" customWidth="1"/>
    <col min="7946" max="7946" width="7" style="58" bestFit="1" customWidth="1"/>
    <col min="7947" max="7947" width="5.90625" style="58" bestFit="1" customWidth="1"/>
    <col min="7948" max="7948" width="8.7265625" style="58" bestFit="1" customWidth="1"/>
    <col min="7949" max="7950" width="8.36328125" style="58" bestFit="1" customWidth="1"/>
    <col min="7951" max="7951" width="8.36328125" style="58" customWidth="1"/>
    <col min="7952" max="7952" width="14.36328125" style="58" bestFit="1" customWidth="1"/>
    <col min="7953" max="7953" width="13.36328125" style="58" customWidth="1"/>
    <col min="7954" max="7954" width="6" style="58" customWidth="1"/>
    <col min="7955" max="7955" width="17.26953125" style="58" customWidth="1"/>
    <col min="7956" max="7956" width="11" style="58" bestFit="1" customWidth="1"/>
    <col min="7957" max="7958" width="8.26953125" style="58" bestFit="1" customWidth="1"/>
    <col min="7959" max="8192" width="8.7265625" style="58"/>
    <col min="8193" max="8193" width="15.90625" style="58" customWidth="1"/>
    <col min="8194" max="8194" width="3.90625" style="58" bestFit="1" customWidth="1"/>
    <col min="8195" max="8195" width="38.26953125" style="58" customWidth="1"/>
    <col min="8196" max="8196" width="13.90625" style="58" bestFit="1" customWidth="1"/>
    <col min="8197" max="8197" width="16.26953125" style="58" customWidth="1"/>
    <col min="8198" max="8198" width="13.08984375" style="58" customWidth="1"/>
    <col min="8199" max="8199" width="7.36328125" style="58" customWidth="1"/>
    <col min="8200" max="8200" width="12.08984375" style="58" bestFit="1" customWidth="1"/>
    <col min="8201" max="8201" width="10.36328125" style="58" bestFit="1" customWidth="1"/>
    <col min="8202" max="8202" width="7" style="58" bestFit="1" customWidth="1"/>
    <col min="8203" max="8203" width="5.90625" style="58" bestFit="1" customWidth="1"/>
    <col min="8204" max="8204" width="8.7265625" style="58" bestFit="1" customWidth="1"/>
    <col min="8205" max="8206" width="8.36328125" style="58" bestFit="1" customWidth="1"/>
    <col min="8207" max="8207" width="8.36328125" style="58" customWidth="1"/>
    <col min="8208" max="8208" width="14.36328125" style="58" bestFit="1" customWidth="1"/>
    <col min="8209" max="8209" width="13.36328125" style="58" customWidth="1"/>
    <col min="8210" max="8210" width="6" style="58" customWidth="1"/>
    <col min="8211" max="8211" width="17.26953125" style="58" customWidth="1"/>
    <col min="8212" max="8212" width="11" style="58" bestFit="1" customWidth="1"/>
    <col min="8213" max="8214" width="8.26953125" style="58" bestFit="1" customWidth="1"/>
    <col min="8215" max="8448" width="8.7265625" style="58"/>
    <col min="8449" max="8449" width="15.90625" style="58" customWidth="1"/>
    <col min="8450" max="8450" width="3.90625" style="58" bestFit="1" customWidth="1"/>
    <col min="8451" max="8451" width="38.26953125" style="58" customWidth="1"/>
    <col min="8452" max="8452" width="13.90625" style="58" bestFit="1" customWidth="1"/>
    <col min="8453" max="8453" width="16.26953125" style="58" customWidth="1"/>
    <col min="8454" max="8454" width="13.08984375" style="58" customWidth="1"/>
    <col min="8455" max="8455" width="7.36328125" style="58" customWidth="1"/>
    <col min="8456" max="8456" width="12.08984375" style="58" bestFit="1" customWidth="1"/>
    <col min="8457" max="8457" width="10.36328125" style="58" bestFit="1" customWidth="1"/>
    <col min="8458" max="8458" width="7" style="58" bestFit="1" customWidth="1"/>
    <col min="8459" max="8459" width="5.90625" style="58" bestFit="1" customWidth="1"/>
    <col min="8460" max="8460" width="8.7265625" style="58" bestFit="1" customWidth="1"/>
    <col min="8461" max="8462" width="8.36328125" style="58" bestFit="1" customWidth="1"/>
    <col min="8463" max="8463" width="8.36328125" style="58" customWidth="1"/>
    <col min="8464" max="8464" width="14.36328125" style="58" bestFit="1" customWidth="1"/>
    <col min="8465" max="8465" width="13.36328125" style="58" customWidth="1"/>
    <col min="8466" max="8466" width="6" style="58" customWidth="1"/>
    <col min="8467" max="8467" width="17.26953125" style="58" customWidth="1"/>
    <col min="8468" max="8468" width="11" style="58" bestFit="1" customWidth="1"/>
    <col min="8469" max="8470" width="8.26953125" style="58" bestFit="1" customWidth="1"/>
    <col min="8471" max="8704" width="8.7265625" style="58"/>
    <col min="8705" max="8705" width="15.90625" style="58" customWidth="1"/>
    <col min="8706" max="8706" width="3.90625" style="58" bestFit="1" customWidth="1"/>
    <col min="8707" max="8707" width="38.26953125" style="58" customWidth="1"/>
    <col min="8708" max="8708" width="13.90625" style="58" bestFit="1" customWidth="1"/>
    <col min="8709" max="8709" width="16.26953125" style="58" customWidth="1"/>
    <col min="8710" max="8710" width="13.08984375" style="58" customWidth="1"/>
    <col min="8711" max="8711" width="7.36328125" style="58" customWidth="1"/>
    <col min="8712" max="8712" width="12.08984375" style="58" bestFit="1" customWidth="1"/>
    <col min="8713" max="8713" width="10.36328125" style="58" bestFit="1" customWidth="1"/>
    <col min="8714" max="8714" width="7" style="58" bestFit="1" customWidth="1"/>
    <col min="8715" max="8715" width="5.90625" style="58" bestFit="1" customWidth="1"/>
    <col min="8716" max="8716" width="8.7265625" style="58" bestFit="1" customWidth="1"/>
    <col min="8717" max="8718" width="8.36328125" style="58" bestFit="1" customWidth="1"/>
    <col min="8719" max="8719" width="8.36328125" style="58" customWidth="1"/>
    <col min="8720" max="8720" width="14.36328125" style="58" bestFit="1" customWidth="1"/>
    <col min="8721" max="8721" width="13.36328125" style="58" customWidth="1"/>
    <col min="8722" max="8722" width="6" style="58" customWidth="1"/>
    <col min="8723" max="8723" width="17.26953125" style="58" customWidth="1"/>
    <col min="8724" max="8724" width="11" style="58" bestFit="1" customWidth="1"/>
    <col min="8725" max="8726" width="8.26953125" style="58" bestFit="1" customWidth="1"/>
    <col min="8727" max="8960" width="8.7265625" style="58"/>
    <col min="8961" max="8961" width="15.90625" style="58" customWidth="1"/>
    <col min="8962" max="8962" width="3.90625" style="58" bestFit="1" customWidth="1"/>
    <col min="8963" max="8963" width="38.26953125" style="58" customWidth="1"/>
    <col min="8964" max="8964" width="13.90625" style="58" bestFit="1" customWidth="1"/>
    <col min="8965" max="8965" width="16.26953125" style="58" customWidth="1"/>
    <col min="8966" max="8966" width="13.08984375" style="58" customWidth="1"/>
    <col min="8967" max="8967" width="7.36328125" style="58" customWidth="1"/>
    <col min="8968" max="8968" width="12.08984375" style="58" bestFit="1" customWidth="1"/>
    <col min="8969" max="8969" width="10.36328125" style="58" bestFit="1" customWidth="1"/>
    <col min="8970" max="8970" width="7" style="58" bestFit="1" customWidth="1"/>
    <col min="8971" max="8971" width="5.90625" style="58" bestFit="1" customWidth="1"/>
    <col min="8972" max="8972" width="8.7265625" style="58" bestFit="1" customWidth="1"/>
    <col min="8973" max="8974" width="8.36328125" style="58" bestFit="1" customWidth="1"/>
    <col min="8975" max="8975" width="8.36328125" style="58" customWidth="1"/>
    <col min="8976" max="8976" width="14.36328125" style="58" bestFit="1" customWidth="1"/>
    <col min="8977" max="8977" width="13.36328125" style="58" customWidth="1"/>
    <col min="8978" max="8978" width="6" style="58" customWidth="1"/>
    <col min="8979" max="8979" width="17.26953125" style="58" customWidth="1"/>
    <col min="8980" max="8980" width="11" style="58" bestFit="1" customWidth="1"/>
    <col min="8981" max="8982" width="8.26953125" style="58" bestFit="1" customWidth="1"/>
    <col min="8983" max="9216" width="8.7265625" style="58"/>
    <col min="9217" max="9217" width="15.90625" style="58" customWidth="1"/>
    <col min="9218" max="9218" width="3.90625" style="58" bestFit="1" customWidth="1"/>
    <col min="9219" max="9219" width="38.26953125" style="58" customWidth="1"/>
    <col min="9220" max="9220" width="13.90625" style="58" bestFit="1" customWidth="1"/>
    <col min="9221" max="9221" width="16.26953125" style="58" customWidth="1"/>
    <col min="9222" max="9222" width="13.08984375" style="58" customWidth="1"/>
    <col min="9223" max="9223" width="7.36328125" style="58" customWidth="1"/>
    <col min="9224" max="9224" width="12.08984375" style="58" bestFit="1" customWidth="1"/>
    <col min="9225" max="9225" width="10.36328125" style="58" bestFit="1" customWidth="1"/>
    <col min="9226" max="9226" width="7" style="58" bestFit="1" customWidth="1"/>
    <col min="9227" max="9227" width="5.90625" style="58" bestFit="1" customWidth="1"/>
    <col min="9228" max="9228" width="8.7265625" style="58" bestFit="1" customWidth="1"/>
    <col min="9229" max="9230" width="8.36328125" style="58" bestFit="1" customWidth="1"/>
    <col min="9231" max="9231" width="8.36328125" style="58" customWidth="1"/>
    <col min="9232" max="9232" width="14.36328125" style="58" bestFit="1" customWidth="1"/>
    <col min="9233" max="9233" width="13.36328125" style="58" customWidth="1"/>
    <col min="9234" max="9234" width="6" style="58" customWidth="1"/>
    <col min="9235" max="9235" width="17.26953125" style="58" customWidth="1"/>
    <col min="9236" max="9236" width="11" style="58" bestFit="1" customWidth="1"/>
    <col min="9237" max="9238" width="8.26953125" style="58" bestFit="1" customWidth="1"/>
    <col min="9239" max="9472" width="8.7265625" style="58"/>
    <col min="9473" max="9473" width="15.90625" style="58" customWidth="1"/>
    <col min="9474" max="9474" width="3.90625" style="58" bestFit="1" customWidth="1"/>
    <col min="9475" max="9475" width="38.26953125" style="58" customWidth="1"/>
    <col min="9476" max="9476" width="13.90625" style="58" bestFit="1" customWidth="1"/>
    <col min="9477" max="9477" width="16.26953125" style="58" customWidth="1"/>
    <col min="9478" max="9478" width="13.08984375" style="58" customWidth="1"/>
    <col min="9479" max="9479" width="7.36328125" style="58" customWidth="1"/>
    <col min="9480" max="9480" width="12.08984375" style="58" bestFit="1" customWidth="1"/>
    <col min="9481" max="9481" width="10.36328125" style="58" bestFit="1" customWidth="1"/>
    <col min="9482" max="9482" width="7" style="58" bestFit="1" customWidth="1"/>
    <col min="9483" max="9483" width="5.90625" style="58" bestFit="1" customWidth="1"/>
    <col min="9484" max="9484" width="8.7265625" style="58" bestFit="1" customWidth="1"/>
    <col min="9485" max="9486" width="8.36328125" style="58" bestFit="1" customWidth="1"/>
    <col min="9487" max="9487" width="8.36328125" style="58" customWidth="1"/>
    <col min="9488" max="9488" width="14.36328125" style="58" bestFit="1" customWidth="1"/>
    <col min="9489" max="9489" width="13.36328125" style="58" customWidth="1"/>
    <col min="9490" max="9490" width="6" style="58" customWidth="1"/>
    <col min="9491" max="9491" width="17.26953125" style="58" customWidth="1"/>
    <col min="9492" max="9492" width="11" style="58" bestFit="1" customWidth="1"/>
    <col min="9493" max="9494" width="8.26953125" style="58" bestFit="1" customWidth="1"/>
    <col min="9495" max="9728" width="8.7265625" style="58"/>
    <col min="9729" max="9729" width="15.90625" style="58" customWidth="1"/>
    <col min="9730" max="9730" width="3.90625" style="58" bestFit="1" customWidth="1"/>
    <col min="9731" max="9731" width="38.26953125" style="58" customWidth="1"/>
    <col min="9732" max="9732" width="13.90625" style="58" bestFit="1" customWidth="1"/>
    <col min="9733" max="9733" width="16.26953125" style="58" customWidth="1"/>
    <col min="9734" max="9734" width="13.08984375" style="58" customWidth="1"/>
    <col min="9735" max="9735" width="7.36328125" style="58" customWidth="1"/>
    <col min="9736" max="9736" width="12.08984375" style="58" bestFit="1" customWidth="1"/>
    <col min="9737" max="9737" width="10.36328125" style="58" bestFit="1" customWidth="1"/>
    <col min="9738" max="9738" width="7" style="58" bestFit="1" customWidth="1"/>
    <col min="9739" max="9739" width="5.90625" style="58" bestFit="1" customWidth="1"/>
    <col min="9740" max="9740" width="8.7265625" style="58" bestFit="1" customWidth="1"/>
    <col min="9741" max="9742" width="8.36328125" style="58" bestFit="1" customWidth="1"/>
    <col min="9743" max="9743" width="8.36328125" style="58" customWidth="1"/>
    <col min="9744" max="9744" width="14.36328125" style="58" bestFit="1" customWidth="1"/>
    <col min="9745" max="9745" width="13.36328125" style="58" customWidth="1"/>
    <col min="9746" max="9746" width="6" style="58" customWidth="1"/>
    <col min="9747" max="9747" width="17.26953125" style="58" customWidth="1"/>
    <col min="9748" max="9748" width="11" style="58" bestFit="1" customWidth="1"/>
    <col min="9749" max="9750" width="8.26953125" style="58" bestFit="1" customWidth="1"/>
    <col min="9751" max="9984" width="8.7265625" style="58"/>
    <col min="9985" max="9985" width="15.90625" style="58" customWidth="1"/>
    <col min="9986" max="9986" width="3.90625" style="58" bestFit="1" customWidth="1"/>
    <col min="9987" max="9987" width="38.26953125" style="58" customWidth="1"/>
    <col min="9988" max="9988" width="13.90625" style="58" bestFit="1" customWidth="1"/>
    <col min="9989" max="9989" width="16.26953125" style="58" customWidth="1"/>
    <col min="9990" max="9990" width="13.08984375" style="58" customWidth="1"/>
    <col min="9991" max="9991" width="7.36328125" style="58" customWidth="1"/>
    <col min="9992" max="9992" width="12.08984375" style="58" bestFit="1" customWidth="1"/>
    <col min="9993" max="9993" width="10.36328125" style="58" bestFit="1" customWidth="1"/>
    <col min="9994" max="9994" width="7" style="58" bestFit="1" customWidth="1"/>
    <col min="9995" max="9995" width="5.90625" style="58" bestFit="1" customWidth="1"/>
    <col min="9996" max="9996" width="8.7265625" style="58" bestFit="1" customWidth="1"/>
    <col min="9997" max="9998" width="8.36328125" style="58" bestFit="1" customWidth="1"/>
    <col min="9999" max="9999" width="8.36328125" style="58" customWidth="1"/>
    <col min="10000" max="10000" width="14.36328125" style="58" bestFit="1" customWidth="1"/>
    <col min="10001" max="10001" width="13.36328125" style="58" customWidth="1"/>
    <col min="10002" max="10002" width="6" style="58" customWidth="1"/>
    <col min="10003" max="10003" width="17.26953125" style="58" customWidth="1"/>
    <col min="10004" max="10004" width="11" style="58" bestFit="1" customWidth="1"/>
    <col min="10005" max="10006" width="8.26953125" style="58" bestFit="1" customWidth="1"/>
    <col min="10007" max="10240" width="8.7265625" style="58"/>
    <col min="10241" max="10241" width="15.90625" style="58" customWidth="1"/>
    <col min="10242" max="10242" width="3.90625" style="58" bestFit="1" customWidth="1"/>
    <col min="10243" max="10243" width="38.26953125" style="58" customWidth="1"/>
    <col min="10244" max="10244" width="13.90625" style="58" bestFit="1" customWidth="1"/>
    <col min="10245" max="10245" width="16.26953125" style="58" customWidth="1"/>
    <col min="10246" max="10246" width="13.08984375" style="58" customWidth="1"/>
    <col min="10247" max="10247" width="7.36328125" style="58" customWidth="1"/>
    <col min="10248" max="10248" width="12.08984375" style="58" bestFit="1" customWidth="1"/>
    <col min="10249" max="10249" width="10.36328125" style="58" bestFit="1" customWidth="1"/>
    <col min="10250" max="10250" width="7" style="58" bestFit="1" customWidth="1"/>
    <col min="10251" max="10251" width="5.90625" style="58" bestFit="1" customWidth="1"/>
    <col min="10252" max="10252" width="8.7265625" style="58" bestFit="1" customWidth="1"/>
    <col min="10253" max="10254" width="8.36328125" style="58" bestFit="1" customWidth="1"/>
    <col min="10255" max="10255" width="8.36328125" style="58" customWidth="1"/>
    <col min="10256" max="10256" width="14.36328125" style="58" bestFit="1" customWidth="1"/>
    <col min="10257" max="10257" width="13.36328125" style="58" customWidth="1"/>
    <col min="10258" max="10258" width="6" style="58" customWidth="1"/>
    <col min="10259" max="10259" width="17.26953125" style="58" customWidth="1"/>
    <col min="10260" max="10260" width="11" style="58" bestFit="1" customWidth="1"/>
    <col min="10261" max="10262" width="8.26953125" style="58" bestFit="1" customWidth="1"/>
    <col min="10263" max="10496" width="8.7265625" style="58"/>
    <col min="10497" max="10497" width="15.90625" style="58" customWidth="1"/>
    <col min="10498" max="10498" width="3.90625" style="58" bestFit="1" customWidth="1"/>
    <col min="10499" max="10499" width="38.26953125" style="58" customWidth="1"/>
    <col min="10500" max="10500" width="13.90625" style="58" bestFit="1" customWidth="1"/>
    <col min="10501" max="10501" width="16.26953125" style="58" customWidth="1"/>
    <col min="10502" max="10502" width="13.08984375" style="58" customWidth="1"/>
    <col min="10503" max="10503" width="7.36328125" style="58" customWidth="1"/>
    <col min="10504" max="10504" width="12.08984375" style="58" bestFit="1" customWidth="1"/>
    <col min="10505" max="10505" width="10.36328125" style="58" bestFit="1" customWidth="1"/>
    <col min="10506" max="10506" width="7" style="58" bestFit="1" customWidth="1"/>
    <col min="10507" max="10507" width="5.90625" style="58" bestFit="1" customWidth="1"/>
    <col min="10508" max="10508" width="8.7265625" style="58" bestFit="1" customWidth="1"/>
    <col min="10509" max="10510" width="8.36328125" style="58" bestFit="1" customWidth="1"/>
    <col min="10511" max="10511" width="8.36328125" style="58" customWidth="1"/>
    <col min="10512" max="10512" width="14.36328125" style="58" bestFit="1" customWidth="1"/>
    <col min="10513" max="10513" width="13.36328125" style="58" customWidth="1"/>
    <col min="10514" max="10514" width="6" style="58" customWidth="1"/>
    <col min="10515" max="10515" width="17.26953125" style="58" customWidth="1"/>
    <col min="10516" max="10516" width="11" style="58" bestFit="1" customWidth="1"/>
    <col min="10517" max="10518" width="8.26953125" style="58" bestFit="1" customWidth="1"/>
    <col min="10519" max="10752" width="8.7265625" style="58"/>
    <col min="10753" max="10753" width="15.90625" style="58" customWidth="1"/>
    <col min="10754" max="10754" width="3.90625" style="58" bestFit="1" customWidth="1"/>
    <col min="10755" max="10755" width="38.26953125" style="58" customWidth="1"/>
    <col min="10756" max="10756" width="13.90625" style="58" bestFit="1" customWidth="1"/>
    <col min="10757" max="10757" width="16.26953125" style="58" customWidth="1"/>
    <col min="10758" max="10758" width="13.08984375" style="58" customWidth="1"/>
    <col min="10759" max="10759" width="7.36328125" style="58" customWidth="1"/>
    <col min="10760" max="10760" width="12.08984375" style="58" bestFit="1" customWidth="1"/>
    <col min="10761" max="10761" width="10.36328125" style="58" bestFit="1" customWidth="1"/>
    <col min="10762" max="10762" width="7" style="58" bestFit="1" customWidth="1"/>
    <col min="10763" max="10763" width="5.90625" style="58" bestFit="1" customWidth="1"/>
    <col min="10764" max="10764" width="8.7265625" style="58" bestFit="1" customWidth="1"/>
    <col min="10765" max="10766" width="8.36328125" style="58" bestFit="1" customWidth="1"/>
    <col min="10767" max="10767" width="8.36328125" style="58" customWidth="1"/>
    <col min="10768" max="10768" width="14.36328125" style="58" bestFit="1" customWidth="1"/>
    <col min="10769" max="10769" width="13.36328125" style="58" customWidth="1"/>
    <col min="10770" max="10770" width="6" style="58" customWidth="1"/>
    <col min="10771" max="10771" width="17.26953125" style="58" customWidth="1"/>
    <col min="10772" max="10772" width="11" style="58" bestFit="1" customWidth="1"/>
    <col min="10773" max="10774" width="8.26953125" style="58" bestFit="1" customWidth="1"/>
    <col min="10775" max="11008" width="8.7265625" style="58"/>
    <col min="11009" max="11009" width="15.90625" style="58" customWidth="1"/>
    <col min="11010" max="11010" width="3.90625" style="58" bestFit="1" customWidth="1"/>
    <col min="11011" max="11011" width="38.26953125" style="58" customWidth="1"/>
    <col min="11012" max="11012" width="13.90625" style="58" bestFit="1" customWidth="1"/>
    <col min="11013" max="11013" width="16.26953125" style="58" customWidth="1"/>
    <col min="11014" max="11014" width="13.08984375" style="58" customWidth="1"/>
    <col min="11015" max="11015" width="7.36328125" style="58" customWidth="1"/>
    <col min="11016" max="11016" width="12.08984375" style="58" bestFit="1" customWidth="1"/>
    <col min="11017" max="11017" width="10.36328125" style="58" bestFit="1" customWidth="1"/>
    <col min="11018" max="11018" width="7" style="58" bestFit="1" customWidth="1"/>
    <col min="11019" max="11019" width="5.90625" style="58" bestFit="1" customWidth="1"/>
    <col min="11020" max="11020" width="8.7265625" style="58" bestFit="1" customWidth="1"/>
    <col min="11021" max="11022" width="8.36328125" style="58" bestFit="1" customWidth="1"/>
    <col min="11023" max="11023" width="8.36328125" style="58" customWidth="1"/>
    <col min="11024" max="11024" width="14.36328125" style="58" bestFit="1" customWidth="1"/>
    <col min="11025" max="11025" width="13.36328125" style="58" customWidth="1"/>
    <col min="11026" max="11026" width="6" style="58" customWidth="1"/>
    <col min="11027" max="11027" width="17.26953125" style="58" customWidth="1"/>
    <col min="11028" max="11028" width="11" style="58" bestFit="1" customWidth="1"/>
    <col min="11029" max="11030" width="8.26953125" style="58" bestFit="1" customWidth="1"/>
    <col min="11031" max="11264" width="8.7265625" style="58"/>
    <col min="11265" max="11265" width="15.90625" style="58" customWidth="1"/>
    <col min="11266" max="11266" width="3.90625" style="58" bestFit="1" customWidth="1"/>
    <col min="11267" max="11267" width="38.26953125" style="58" customWidth="1"/>
    <col min="11268" max="11268" width="13.90625" style="58" bestFit="1" customWidth="1"/>
    <col min="11269" max="11269" width="16.26953125" style="58" customWidth="1"/>
    <col min="11270" max="11270" width="13.08984375" style="58" customWidth="1"/>
    <col min="11271" max="11271" width="7.36328125" style="58" customWidth="1"/>
    <col min="11272" max="11272" width="12.08984375" style="58" bestFit="1" customWidth="1"/>
    <col min="11273" max="11273" width="10.36328125" style="58" bestFit="1" customWidth="1"/>
    <col min="11274" max="11274" width="7" style="58" bestFit="1" customWidth="1"/>
    <col min="11275" max="11275" width="5.90625" style="58" bestFit="1" customWidth="1"/>
    <col min="11276" max="11276" width="8.7265625" style="58" bestFit="1" customWidth="1"/>
    <col min="11277" max="11278" width="8.36328125" style="58" bestFit="1" customWidth="1"/>
    <col min="11279" max="11279" width="8.36328125" style="58" customWidth="1"/>
    <col min="11280" max="11280" width="14.36328125" style="58" bestFit="1" customWidth="1"/>
    <col min="11281" max="11281" width="13.36328125" style="58" customWidth="1"/>
    <col min="11282" max="11282" width="6" style="58" customWidth="1"/>
    <col min="11283" max="11283" width="17.26953125" style="58" customWidth="1"/>
    <col min="11284" max="11284" width="11" style="58" bestFit="1" customWidth="1"/>
    <col min="11285" max="11286" width="8.26953125" style="58" bestFit="1" customWidth="1"/>
    <col min="11287" max="11520" width="8.7265625" style="58"/>
    <col min="11521" max="11521" width="15.90625" style="58" customWidth="1"/>
    <col min="11522" max="11522" width="3.90625" style="58" bestFit="1" customWidth="1"/>
    <col min="11523" max="11523" width="38.26953125" style="58" customWidth="1"/>
    <col min="11524" max="11524" width="13.90625" style="58" bestFit="1" customWidth="1"/>
    <col min="11525" max="11525" width="16.26953125" style="58" customWidth="1"/>
    <col min="11526" max="11526" width="13.08984375" style="58" customWidth="1"/>
    <col min="11527" max="11527" width="7.36328125" style="58" customWidth="1"/>
    <col min="11528" max="11528" width="12.08984375" style="58" bestFit="1" customWidth="1"/>
    <col min="11529" max="11529" width="10.36328125" style="58" bestFit="1" customWidth="1"/>
    <col min="11530" max="11530" width="7" style="58" bestFit="1" customWidth="1"/>
    <col min="11531" max="11531" width="5.90625" style="58" bestFit="1" customWidth="1"/>
    <col min="11532" max="11532" width="8.7265625" style="58" bestFit="1" customWidth="1"/>
    <col min="11533" max="11534" width="8.36328125" style="58" bestFit="1" customWidth="1"/>
    <col min="11535" max="11535" width="8.36328125" style="58" customWidth="1"/>
    <col min="11536" max="11536" width="14.36328125" style="58" bestFit="1" customWidth="1"/>
    <col min="11537" max="11537" width="13.36328125" style="58" customWidth="1"/>
    <col min="11538" max="11538" width="6" style="58" customWidth="1"/>
    <col min="11539" max="11539" width="17.26953125" style="58" customWidth="1"/>
    <col min="11540" max="11540" width="11" style="58" bestFit="1" customWidth="1"/>
    <col min="11541" max="11542" width="8.26953125" style="58" bestFit="1" customWidth="1"/>
    <col min="11543" max="11776" width="8.7265625" style="58"/>
    <col min="11777" max="11777" width="15.90625" style="58" customWidth="1"/>
    <col min="11778" max="11778" width="3.90625" style="58" bestFit="1" customWidth="1"/>
    <col min="11779" max="11779" width="38.26953125" style="58" customWidth="1"/>
    <col min="11780" max="11780" width="13.90625" style="58" bestFit="1" customWidth="1"/>
    <col min="11781" max="11781" width="16.26953125" style="58" customWidth="1"/>
    <col min="11782" max="11782" width="13.08984375" style="58" customWidth="1"/>
    <col min="11783" max="11783" width="7.36328125" style="58" customWidth="1"/>
    <col min="11784" max="11784" width="12.08984375" style="58" bestFit="1" customWidth="1"/>
    <col min="11785" max="11785" width="10.36328125" style="58" bestFit="1" customWidth="1"/>
    <col min="11786" max="11786" width="7" style="58" bestFit="1" customWidth="1"/>
    <col min="11787" max="11787" width="5.90625" style="58" bestFit="1" customWidth="1"/>
    <col min="11788" max="11788" width="8.7265625" style="58" bestFit="1" customWidth="1"/>
    <col min="11789" max="11790" width="8.36328125" style="58" bestFit="1" customWidth="1"/>
    <col min="11791" max="11791" width="8.36328125" style="58" customWidth="1"/>
    <col min="11792" max="11792" width="14.36328125" style="58" bestFit="1" customWidth="1"/>
    <col min="11793" max="11793" width="13.36328125" style="58" customWidth="1"/>
    <col min="11794" max="11794" width="6" style="58" customWidth="1"/>
    <col min="11795" max="11795" width="17.26953125" style="58" customWidth="1"/>
    <col min="11796" max="11796" width="11" style="58" bestFit="1" customWidth="1"/>
    <col min="11797" max="11798" width="8.26953125" style="58" bestFit="1" customWidth="1"/>
    <col min="11799" max="12032" width="8.7265625" style="58"/>
    <col min="12033" max="12033" width="15.90625" style="58" customWidth="1"/>
    <col min="12034" max="12034" width="3.90625" style="58" bestFit="1" customWidth="1"/>
    <col min="12035" max="12035" width="38.26953125" style="58" customWidth="1"/>
    <col min="12036" max="12036" width="13.90625" style="58" bestFit="1" customWidth="1"/>
    <col min="12037" max="12037" width="16.26953125" style="58" customWidth="1"/>
    <col min="12038" max="12038" width="13.08984375" style="58" customWidth="1"/>
    <col min="12039" max="12039" width="7.36328125" style="58" customWidth="1"/>
    <col min="12040" max="12040" width="12.08984375" style="58" bestFit="1" customWidth="1"/>
    <col min="12041" max="12041" width="10.36328125" style="58" bestFit="1" customWidth="1"/>
    <col min="12042" max="12042" width="7" style="58" bestFit="1" customWidth="1"/>
    <col min="12043" max="12043" width="5.90625" style="58" bestFit="1" customWidth="1"/>
    <col min="12044" max="12044" width="8.7265625" style="58" bestFit="1" customWidth="1"/>
    <col min="12045" max="12046" width="8.36328125" style="58" bestFit="1" customWidth="1"/>
    <col min="12047" max="12047" width="8.36328125" style="58" customWidth="1"/>
    <col min="12048" max="12048" width="14.36328125" style="58" bestFit="1" customWidth="1"/>
    <col min="12049" max="12049" width="13.36328125" style="58" customWidth="1"/>
    <col min="12050" max="12050" width="6" style="58" customWidth="1"/>
    <col min="12051" max="12051" width="17.26953125" style="58" customWidth="1"/>
    <col min="12052" max="12052" width="11" style="58" bestFit="1" customWidth="1"/>
    <col min="12053" max="12054" width="8.26953125" style="58" bestFit="1" customWidth="1"/>
    <col min="12055" max="12288" width="8.7265625" style="58"/>
    <col min="12289" max="12289" width="15.90625" style="58" customWidth="1"/>
    <col min="12290" max="12290" width="3.90625" style="58" bestFit="1" customWidth="1"/>
    <col min="12291" max="12291" width="38.26953125" style="58" customWidth="1"/>
    <col min="12292" max="12292" width="13.90625" style="58" bestFit="1" customWidth="1"/>
    <col min="12293" max="12293" width="16.26953125" style="58" customWidth="1"/>
    <col min="12294" max="12294" width="13.08984375" style="58" customWidth="1"/>
    <col min="12295" max="12295" width="7.36328125" style="58" customWidth="1"/>
    <col min="12296" max="12296" width="12.08984375" style="58" bestFit="1" customWidth="1"/>
    <col min="12297" max="12297" width="10.36328125" style="58" bestFit="1" customWidth="1"/>
    <col min="12298" max="12298" width="7" style="58" bestFit="1" customWidth="1"/>
    <col min="12299" max="12299" width="5.90625" style="58" bestFit="1" customWidth="1"/>
    <col min="12300" max="12300" width="8.7265625" style="58" bestFit="1" customWidth="1"/>
    <col min="12301" max="12302" width="8.36328125" style="58" bestFit="1" customWidth="1"/>
    <col min="12303" max="12303" width="8.36328125" style="58" customWidth="1"/>
    <col min="12304" max="12304" width="14.36328125" style="58" bestFit="1" customWidth="1"/>
    <col min="12305" max="12305" width="13.36328125" style="58" customWidth="1"/>
    <col min="12306" max="12306" width="6" style="58" customWidth="1"/>
    <col min="12307" max="12307" width="17.26953125" style="58" customWidth="1"/>
    <col min="12308" max="12308" width="11" style="58" bestFit="1" customWidth="1"/>
    <col min="12309" max="12310" width="8.26953125" style="58" bestFit="1" customWidth="1"/>
    <col min="12311" max="12544" width="8.7265625" style="58"/>
    <col min="12545" max="12545" width="15.90625" style="58" customWidth="1"/>
    <col min="12546" max="12546" width="3.90625" style="58" bestFit="1" customWidth="1"/>
    <col min="12547" max="12547" width="38.26953125" style="58" customWidth="1"/>
    <col min="12548" max="12548" width="13.90625" style="58" bestFit="1" customWidth="1"/>
    <col min="12549" max="12549" width="16.26953125" style="58" customWidth="1"/>
    <col min="12550" max="12550" width="13.08984375" style="58" customWidth="1"/>
    <col min="12551" max="12551" width="7.36328125" style="58" customWidth="1"/>
    <col min="12552" max="12552" width="12.08984375" style="58" bestFit="1" customWidth="1"/>
    <col min="12553" max="12553" width="10.36328125" style="58" bestFit="1" customWidth="1"/>
    <col min="12554" max="12554" width="7" style="58" bestFit="1" customWidth="1"/>
    <col min="12555" max="12555" width="5.90625" style="58" bestFit="1" customWidth="1"/>
    <col min="12556" max="12556" width="8.7265625" style="58" bestFit="1" customWidth="1"/>
    <col min="12557" max="12558" width="8.36328125" style="58" bestFit="1" customWidth="1"/>
    <col min="12559" max="12559" width="8.36328125" style="58" customWidth="1"/>
    <col min="12560" max="12560" width="14.36328125" style="58" bestFit="1" customWidth="1"/>
    <col min="12561" max="12561" width="13.36328125" style="58" customWidth="1"/>
    <col min="12562" max="12562" width="6" style="58" customWidth="1"/>
    <col min="12563" max="12563" width="17.26953125" style="58" customWidth="1"/>
    <col min="12564" max="12564" width="11" style="58" bestFit="1" customWidth="1"/>
    <col min="12565" max="12566" width="8.26953125" style="58" bestFit="1" customWidth="1"/>
    <col min="12567" max="12800" width="8.7265625" style="58"/>
    <col min="12801" max="12801" width="15.90625" style="58" customWidth="1"/>
    <col min="12802" max="12802" width="3.90625" style="58" bestFit="1" customWidth="1"/>
    <col min="12803" max="12803" width="38.26953125" style="58" customWidth="1"/>
    <col min="12804" max="12804" width="13.90625" style="58" bestFit="1" customWidth="1"/>
    <col min="12805" max="12805" width="16.26953125" style="58" customWidth="1"/>
    <col min="12806" max="12806" width="13.08984375" style="58" customWidth="1"/>
    <col min="12807" max="12807" width="7.36328125" style="58" customWidth="1"/>
    <col min="12808" max="12808" width="12.08984375" style="58" bestFit="1" customWidth="1"/>
    <col min="12809" max="12809" width="10.36328125" style="58" bestFit="1" customWidth="1"/>
    <col min="12810" max="12810" width="7" style="58" bestFit="1" customWidth="1"/>
    <col min="12811" max="12811" width="5.90625" style="58" bestFit="1" customWidth="1"/>
    <col min="12812" max="12812" width="8.7265625" style="58" bestFit="1" customWidth="1"/>
    <col min="12813" max="12814" width="8.36328125" style="58" bestFit="1" customWidth="1"/>
    <col min="12815" max="12815" width="8.36328125" style="58" customWidth="1"/>
    <col min="12816" max="12816" width="14.36328125" style="58" bestFit="1" customWidth="1"/>
    <col min="12817" max="12817" width="13.36328125" style="58" customWidth="1"/>
    <col min="12818" max="12818" width="6" style="58" customWidth="1"/>
    <col min="12819" max="12819" width="17.26953125" style="58" customWidth="1"/>
    <col min="12820" max="12820" width="11" style="58" bestFit="1" customWidth="1"/>
    <col min="12821" max="12822" width="8.26953125" style="58" bestFit="1" customWidth="1"/>
    <col min="12823" max="13056" width="8.7265625" style="58"/>
    <col min="13057" max="13057" width="15.90625" style="58" customWidth="1"/>
    <col min="13058" max="13058" width="3.90625" style="58" bestFit="1" customWidth="1"/>
    <col min="13059" max="13059" width="38.26953125" style="58" customWidth="1"/>
    <col min="13060" max="13060" width="13.90625" style="58" bestFit="1" customWidth="1"/>
    <col min="13061" max="13061" width="16.26953125" style="58" customWidth="1"/>
    <col min="13062" max="13062" width="13.08984375" style="58" customWidth="1"/>
    <col min="13063" max="13063" width="7.36328125" style="58" customWidth="1"/>
    <col min="13064" max="13064" width="12.08984375" style="58" bestFit="1" customWidth="1"/>
    <col min="13065" max="13065" width="10.36328125" style="58" bestFit="1" customWidth="1"/>
    <col min="13066" max="13066" width="7" style="58" bestFit="1" customWidth="1"/>
    <col min="13067" max="13067" width="5.90625" style="58" bestFit="1" customWidth="1"/>
    <col min="13068" max="13068" width="8.7265625" style="58" bestFit="1" customWidth="1"/>
    <col min="13069" max="13070" width="8.36328125" style="58" bestFit="1" customWidth="1"/>
    <col min="13071" max="13071" width="8.36328125" style="58" customWidth="1"/>
    <col min="13072" max="13072" width="14.36328125" style="58" bestFit="1" customWidth="1"/>
    <col min="13073" max="13073" width="13.36328125" style="58" customWidth="1"/>
    <col min="13074" max="13074" width="6" style="58" customWidth="1"/>
    <col min="13075" max="13075" width="17.26953125" style="58" customWidth="1"/>
    <col min="13076" max="13076" width="11" style="58" bestFit="1" customWidth="1"/>
    <col min="13077" max="13078" width="8.26953125" style="58" bestFit="1" customWidth="1"/>
    <col min="13079" max="13312" width="8.7265625" style="58"/>
    <col min="13313" max="13313" width="15.90625" style="58" customWidth="1"/>
    <col min="13314" max="13314" width="3.90625" style="58" bestFit="1" customWidth="1"/>
    <col min="13315" max="13315" width="38.26953125" style="58" customWidth="1"/>
    <col min="13316" max="13316" width="13.90625" style="58" bestFit="1" customWidth="1"/>
    <col min="13317" max="13317" width="16.26953125" style="58" customWidth="1"/>
    <col min="13318" max="13318" width="13.08984375" style="58" customWidth="1"/>
    <col min="13319" max="13319" width="7.36328125" style="58" customWidth="1"/>
    <col min="13320" max="13320" width="12.08984375" style="58" bestFit="1" customWidth="1"/>
    <col min="13321" max="13321" width="10.36328125" style="58" bestFit="1" customWidth="1"/>
    <col min="13322" max="13322" width="7" style="58" bestFit="1" customWidth="1"/>
    <col min="13323" max="13323" width="5.90625" style="58" bestFit="1" customWidth="1"/>
    <col min="13324" max="13324" width="8.7265625" style="58" bestFit="1" customWidth="1"/>
    <col min="13325" max="13326" width="8.36328125" style="58" bestFit="1" customWidth="1"/>
    <col min="13327" max="13327" width="8.36328125" style="58" customWidth="1"/>
    <col min="13328" max="13328" width="14.36328125" style="58" bestFit="1" customWidth="1"/>
    <col min="13329" max="13329" width="13.36328125" style="58" customWidth="1"/>
    <col min="13330" max="13330" width="6" style="58" customWidth="1"/>
    <col min="13331" max="13331" width="17.26953125" style="58" customWidth="1"/>
    <col min="13332" max="13332" width="11" style="58" bestFit="1" customWidth="1"/>
    <col min="13333" max="13334" width="8.26953125" style="58" bestFit="1" customWidth="1"/>
    <col min="13335" max="13568" width="8.7265625" style="58"/>
    <col min="13569" max="13569" width="15.90625" style="58" customWidth="1"/>
    <col min="13570" max="13570" width="3.90625" style="58" bestFit="1" customWidth="1"/>
    <col min="13571" max="13571" width="38.26953125" style="58" customWidth="1"/>
    <col min="13572" max="13572" width="13.90625" style="58" bestFit="1" customWidth="1"/>
    <col min="13573" max="13573" width="16.26953125" style="58" customWidth="1"/>
    <col min="13574" max="13574" width="13.08984375" style="58" customWidth="1"/>
    <col min="13575" max="13575" width="7.36328125" style="58" customWidth="1"/>
    <col min="13576" max="13576" width="12.08984375" style="58" bestFit="1" customWidth="1"/>
    <col min="13577" max="13577" width="10.36328125" style="58" bestFit="1" customWidth="1"/>
    <col min="13578" max="13578" width="7" style="58" bestFit="1" customWidth="1"/>
    <col min="13579" max="13579" width="5.90625" style="58" bestFit="1" customWidth="1"/>
    <col min="13580" max="13580" width="8.7265625" style="58" bestFit="1" customWidth="1"/>
    <col min="13581" max="13582" width="8.36328125" style="58" bestFit="1" customWidth="1"/>
    <col min="13583" max="13583" width="8.36328125" style="58" customWidth="1"/>
    <col min="13584" max="13584" width="14.36328125" style="58" bestFit="1" customWidth="1"/>
    <col min="13585" max="13585" width="13.36328125" style="58" customWidth="1"/>
    <col min="13586" max="13586" width="6" style="58" customWidth="1"/>
    <col min="13587" max="13587" width="17.26953125" style="58" customWidth="1"/>
    <col min="13588" max="13588" width="11" style="58" bestFit="1" customWidth="1"/>
    <col min="13589" max="13590" width="8.26953125" style="58" bestFit="1" customWidth="1"/>
    <col min="13591" max="13824" width="8.7265625" style="58"/>
    <col min="13825" max="13825" width="15.90625" style="58" customWidth="1"/>
    <col min="13826" max="13826" width="3.90625" style="58" bestFit="1" customWidth="1"/>
    <col min="13827" max="13827" width="38.26953125" style="58" customWidth="1"/>
    <col min="13828" max="13828" width="13.90625" style="58" bestFit="1" customWidth="1"/>
    <col min="13829" max="13829" width="16.26953125" style="58" customWidth="1"/>
    <col min="13830" max="13830" width="13.08984375" style="58" customWidth="1"/>
    <col min="13831" max="13831" width="7.36328125" style="58" customWidth="1"/>
    <col min="13832" max="13832" width="12.08984375" style="58" bestFit="1" customWidth="1"/>
    <col min="13833" max="13833" width="10.36328125" style="58" bestFit="1" customWidth="1"/>
    <col min="13834" max="13834" width="7" style="58" bestFit="1" customWidth="1"/>
    <col min="13835" max="13835" width="5.90625" style="58" bestFit="1" customWidth="1"/>
    <col min="13836" max="13836" width="8.7265625" style="58" bestFit="1" customWidth="1"/>
    <col min="13837" max="13838" width="8.36328125" style="58" bestFit="1" customWidth="1"/>
    <col min="13839" max="13839" width="8.36328125" style="58" customWidth="1"/>
    <col min="13840" max="13840" width="14.36328125" style="58" bestFit="1" customWidth="1"/>
    <col min="13841" max="13841" width="13.36328125" style="58" customWidth="1"/>
    <col min="13842" max="13842" width="6" style="58" customWidth="1"/>
    <col min="13843" max="13843" width="17.26953125" style="58" customWidth="1"/>
    <col min="13844" max="13844" width="11" style="58" bestFit="1" customWidth="1"/>
    <col min="13845" max="13846" width="8.26953125" style="58" bestFit="1" customWidth="1"/>
    <col min="13847" max="14080" width="8.7265625" style="58"/>
    <col min="14081" max="14081" width="15.90625" style="58" customWidth="1"/>
    <col min="14082" max="14082" width="3.90625" style="58" bestFit="1" customWidth="1"/>
    <col min="14083" max="14083" width="38.26953125" style="58" customWidth="1"/>
    <col min="14084" max="14084" width="13.90625" style="58" bestFit="1" customWidth="1"/>
    <col min="14085" max="14085" width="16.26953125" style="58" customWidth="1"/>
    <col min="14086" max="14086" width="13.08984375" style="58" customWidth="1"/>
    <col min="14087" max="14087" width="7.36328125" style="58" customWidth="1"/>
    <col min="14088" max="14088" width="12.08984375" style="58" bestFit="1" customWidth="1"/>
    <col min="14089" max="14089" width="10.36328125" style="58" bestFit="1" customWidth="1"/>
    <col min="14090" max="14090" width="7" style="58" bestFit="1" customWidth="1"/>
    <col min="14091" max="14091" width="5.90625" style="58" bestFit="1" customWidth="1"/>
    <col min="14092" max="14092" width="8.7265625" style="58" bestFit="1" customWidth="1"/>
    <col min="14093" max="14094" width="8.36328125" style="58" bestFit="1" customWidth="1"/>
    <col min="14095" max="14095" width="8.36328125" style="58" customWidth="1"/>
    <col min="14096" max="14096" width="14.36328125" style="58" bestFit="1" customWidth="1"/>
    <col min="14097" max="14097" width="13.36328125" style="58" customWidth="1"/>
    <col min="14098" max="14098" width="6" style="58" customWidth="1"/>
    <col min="14099" max="14099" width="17.26953125" style="58" customWidth="1"/>
    <col min="14100" max="14100" width="11" style="58" bestFit="1" customWidth="1"/>
    <col min="14101" max="14102" width="8.26953125" style="58" bestFit="1" customWidth="1"/>
    <col min="14103" max="14336" width="8.7265625" style="58"/>
    <col min="14337" max="14337" width="15.90625" style="58" customWidth="1"/>
    <col min="14338" max="14338" width="3.90625" style="58" bestFit="1" customWidth="1"/>
    <col min="14339" max="14339" width="38.26953125" style="58" customWidth="1"/>
    <col min="14340" max="14340" width="13.90625" style="58" bestFit="1" customWidth="1"/>
    <col min="14341" max="14341" width="16.26953125" style="58" customWidth="1"/>
    <col min="14342" max="14342" width="13.08984375" style="58" customWidth="1"/>
    <col min="14343" max="14343" width="7.36328125" style="58" customWidth="1"/>
    <col min="14344" max="14344" width="12.08984375" style="58" bestFit="1" customWidth="1"/>
    <col min="14345" max="14345" width="10.36328125" style="58" bestFit="1" customWidth="1"/>
    <col min="14346" max="14346" width="7" style="58" bestFit="1" customWidth="1"/>
    <col min="14347" max="14347" width="5.90625" style="58" bestFit="1" customWidth="1"/>
    <col min="14348" max="14348" width="8.7265625" style="58" bestFit="1" customWidth="1"/>
    <col min="14349" max="14350" width="8.36328125" style="58" bestFit="1" customWidth="1"/>
    <col min="14351" max="14351" width="8.36328125" style="58" customWidth="1"/>
    <col min="14352" max="14352" width="14.36328125" style="58" bestFit="1" customWidth="1"/>
    <col min="14353" max="14353" width="13.36328125" style="58" customWidth="1"/>
    <col min="14354" max="14354" width="6" style="58" customWidth="1"/>
    <col min="14355" max="14355" width="17.26953125" style="58" customWidth="1"/>
    <col min="14356" max="14356" width="11" style="58" bestFit="1" customWidth="1"/>
    <col min="14357" max="14358" width="8.26953125" style="58" bestFit="1" customWidth="1"/>
    <col min="14359" max="14592" width="8.7265625" style="58"/>
    <col min="14593" max="14593" width="15.90625" style="58" customWidth="1"/>
    <col min="14594" max="14594" width="3.90625" style="58" bestFit="1" customWidth="1"/>
    <col min="14595" max="14595" width="38.26953125" style="58" customWidth="1"/>
    <col min="14596" max="14596" width="13.90625" style="58" bestFit="1" customWidth="1"/>
    <col min="14597" max="14597" width="16.26953125" style="58" customWidth="1"/>
    <col min="14598" max="14598" width="13.08984375" style="58" customWidth="1"/>
    <col min="14599" max="14599" width="7.36328125" style="58" customWidth="1"/>
    <col min="14600" max="14600" width="12.08984375" style="58" bestFit="1" customWidth="1"/>
    <col min="14601" max="14601" width="10.36328125" style="58" bestFit="1" customWidth="1"/>
    <col min="14602" max="14602" width="7" style="58" bestFit="1" customWidth="1"/>
    <col min="14603" max="14603" width="5.90625" style="58" bestFit="1" customWidth="1"/>
    <col min="14604" max="14604" width="8.7265625" style="58" bestFit="1" customWidth="1"/>
    <col min="14605" max="14606" width="8.36328125" style="58" bestFit="1" customWidth="1"/>
    <col min="14607" max="14607" width="8.36328125" style="58" customWidth="1"/>
    <col min="14608" max="14608" width="14.36328125" style="58" bestFit="1" customWidth="1"/>
    <col min="14609" max="14609" width="13.36328125" style="58" customWidth="1"/>
    <col min="14610" max="14610" width="6" style="58" customWidth="1"/>
    <col min="14611" max="14611" width="17.26953125" style="58" customWidth="1"/>
    <col min="14612" max="14612" width="11" style="58" bestFit="1" customWidth="1"/>
    <col min="14613" max="14614" width="8.26953125" style="58" bestFit="1" customWidth="1"/>
    <col min="14615" max="14848" width="8.7265625" style="58"/>
    <col min="14849" max="14849" width="15.90625" style="58" customWidth="1"/>
    <col min="14850" max="14850" width="3.90625" style="58" bestFit="1" customWidth="1"/>
    <col min="14851" max="14851" width="38.26953125" style="58" customWidth="1"/>
    <col min="14852" max="14852" width="13.90625" style="58" bestFit="1" customWidth="1"/>
    <col min="14853" max="14853" width="16.26953125" style="58" customWidth="1"/>
    <col min="14854" max="14854" width="13.08984375" style="58" customWidth="1"/>
    <col min="14855" max="14855" width="7.36328125" style="58" customWidth="1"/>
    <col min="14856" max="14856" width="12.08984375" style="58" bestFit="1" customWidth="1"/>
    <col min="14857" max="14857" width="10.36328125" style="58" bestFit="1" customWidth="1"/>
    <col min="14858" max="14858" width="7" style="58" bestFit="1" customWidth="1"/>
    <col min="14859" max="14859" width="5.90625" style="58" bestFit="1" customWidth="1"/>
    <col min="14860" max="14860" width="8.7265625" style="58" bestFit="1" customWidth="1"/>
    <col min="14861" max="14862" width="8.36328125" style="58" bestFit="1" customWidth="1"/>
    <col min="14863" max="14863" width="8.36328125" style="58" customWidth="1"/>
    <col min="14864" max="14864" width="14.36328125" style="58" bestFit="1" customWidth="1"/>
    <col min="14865" max="14865" width="13.36328125" style="58" customWidth="1"/>
    <col min="14866" max="14866" width="6" style="58" customWidth="1"/>
    <col min="14867" max="14867" width="17.26953125" style="58" customWidth="1"/>
    <col min="14868" max="14868" width="11" style="58" bestFit="1" customWidth="1"/>
    <col min="14869" max="14870" width="8.26953125" style="58" bestFit="1" customWidth="1"/>
    <col min="14871" max="15104" width="8.7265625" style="58"/>
    <col min="15105" max="15105" width="15.90625" style="58" customWidth="1"/>
    <col min="15106" max="15106" width="3.90625" style="58" bestFit="1" customWidth="1"/>
    <col min="15107" max="15107" width="38.26953125" style="58" customWidth="1"/>
    <col min="15108" max="15108" width="13.90625" style="58" bestFit="1" customWidth="1"/>
    <col min="15109" max="15109" width="16.26953125" style="58" customWidth="1"/>
    <col min="15110" max="15110" width="13.08984375" style="58" customWidth="1"/>
    <col min="15111" max="15111" width="7.36328125" style="58" customWidth="1"/>
    <col min="15112" max="15112" width="12.08984375" style="58" bestFit="1" customWidth="1"/>
    <col min="15113" max="15113" width="10.36328125" style="58" bestFit="1" customWidth="1"/>
    <col min="15114" max="15114" width="7" style="58" bestFit="1" customWidth="1"/>
    <col min="15115" max="15115" width="5.90625" style="58" bestFit="1" customWidth="1"/>
    <col min="15116" max="15116" width="8.7265625" style="58" bestFit="1" customWidth="1"/>
    <col min="15117" max="15118" width="8.36328125" style="58" bestFit="1" customWidth="1"/>
    <col min="15119" max="15119" width="8.36328125" style="58" customWidth="1"/>
    <col min="15120" max="15120" width="14.36328125" style="58" bestFit="1" customWidth="1"/>
    <col min="15121" max="15121" width="13.36328125" style="58" customWidth="1"/>
    <col min="15122" max="15122" width="6" style="58" customWidth="1"/>
    <col min="15123" max="15123" width="17.26953125" style="58" customWidth="1"/>
    <col min="15124" max="15124" width="11" style="58" bestFit="1" customWidth="1"/>
    <col min="15125" max="15126" width="8.26953125" style="58" bestFit="1" customWidth="1"/>
    <col min="15127" max="15360" width="8.7265625" style="58"/>
    <col min="15361" max="15361" width="15.90625" style="58" customWidth="1"/>
    <col min="15362" max="15362" width="3.90625" style="58" bestFit="1" customWidth="1"/>
    <col min="15363" max="15363" width="38.26953125" style="58" customWidth="1"/>
    <col min="15364" max="15364" width="13.90625" style="58" bestFit="1" customWidth="1"/>
    <col min="15365" max="15365" width="16.26953125" style="58" customWidth="1"/>
    <col min="15366" max="15366" width="13.08984375" style="58" customWidth="1"/>
    <col min="15367" max="15367" width="7.36328125" style="58" customWidth="1"/>
    <col min="15368" max="15368" width="12.08984375" style="58" bestFit="1" customWidth="1"/>
    <col min="15369" max="15369" width="10.36328125" style="58" bestFit="1" customWidth="1"/>
    <col min="15370" max="15370" width="7" style="58" bestFit="1" customWidth="1"/>
    <col min="15371" max="15371" width="5.90625" style="58" bestFit="1" customWidth="1"/>
    <col min="15372" max="15372" width="8.7265625" style="58" bestFit="1" customWidth="1"/>
    <col min="15373" max="15374" width="8.36328125" style="58" bestFit="1" customWidth="1"/>
    <col min="15375" max="15375" width="8.36328125" style="58" customWidth="1"/>
    <col min="15376" max="15376" width="14.36328125" style="58" bestFit="1" customWidth="1"/>
    <col min="15377" max="15377" width="13.36328125" style="58" customWidth="1"/>
    <col min="15378" max="15378" width="6" style="58" customWidth="1"/>
    <col min="15379" max="15379" width="17.26953125" style="58" customWidth="1"/>
    <col min="15380" max="15380" width="11" style="58" bestFit="1" customWidth="1"/>
    <col min="15381" max="15382" width="8.26953125" style="58" bestFit="1" customWidth="1"/>
    <col min="15383" max="15616" width="8.7265625" style="58"/>
    <col min="15617" max="15617" width="15.90625" style="58" customWidth="1"/>
    <col min="15618" max="15618" width="3.90625" style="58" bestFit="1" customWidth="1"/>
    <col min="15619" max="15619" width="38.26953125" style="58" customWidth="1"/>
    <col min="15620" max="15620" width="13.90625" style="58" bestFit="1" customWidth="1"/>
    <col min="15621" max="15621" width="16.26953125" style="58" customWidth="1"/>
    <col min="15622" max="15622" width="13.08984375" style="58" customWidth="1"/>
    <col min="15623" max="15623" width="7.36328125" style="58" customWidth="1"/>
    <col min="15624" max="15624" width="12.08984375" style="58" bestFit="1" customWidth="1"/>
    <col min="15625" max="15625" width="10.36328125" style="58" bestFit="1" customWidth="1"/>
    <col min="15626" max="15626" width="7" style="58" bestFit="1" customWidth="1"/>
    <col min="15627" max="15627" width="5.90625" style="58" bestFit="1" customWidth="1"/>
    <col min="15628" max="15628" width="8.7265625" style="58" bestFit="1" customWidth="1"/>
    <col min="15629" max="15630" width="8.36328125" style="58" bestFit="1" customWidth="1"/>
    <col min="15631" max="15631" width="8.36328125" style="58" customWidth="1"/>
    <col min="15632" max="15632" width="14.36328125" style="58" bestFit="1" customWidth="1"/>
    <col min="15633" max="15633" width="13.36328125" style="58" customWidth="1"/>
    <col min="15634" max="15634" width="6" style="58" customWidth="1"/>
    <col min="15635" max="15635" width="17.26953125" style="58" customWidth="1"/>
    <col min="15636" max="15636" width="11" style="58" bestFit="1" customWidth="1"/>
    <col min="15637" max="15638" width="8.26953125" style="58" bestFit="1" customWidth="1"/>
    <col min="15639" max="15872" width="8.7265625" style="58"/>
    <col min="15873" max="15873" width="15.90625" style="58" customWidth="1"/>
    <col min="15874" max="15874" width="3.90625" style="58" bestFit="1" customWidth="1"/>
    <col min="15875" max="15875" width="38.26953125" style="58" customWidth="1"/>
    <col min="15876" max="15876" width="13.90625" style="58" bestFit="1" customWidth="1"/>
    <col min="15877" max="15877" width="16.26953125" style="58" customWidth="1"/>
    <col min="15878" max="15878" width="13.08984375" style="58" customWidth="1"/>
    <col min="15879" max="15879" width="7.36328125" style="58" customWidth="1"/>
    <col min="15880" max="15880" width="12.08984375" style="58" bestFit="1" customWidth="1"/>
    <col min="15881" max="15881" width="10.36328125" style="58" bestFit="1" customWidth="1"/>
    <col min="15882" max="15882" width="7" style="58" bestFit="1" customWidth="1"/>
    <col min="15883" max="15883" width="5.90625" style="58" bestFit="1" customWidth="1"/>
    <col min="15884" max="15884" width="8.7265625" style="58" bestFit="1" customWidth="1"/>
    <col min="15885" max="15886" width="8.36328125" style="58" bestFit="1" customWidth="1"/>
    <col min="15887" max="15887" width="8.36328125" style="58" customWidth="1"/>
    <col min="15888" max="15888" width="14.36328125" style="58" bestFit="1" customWidth="1"/>
    <col min="15889" max="15889" width="13.36328125" style="58" customWidth="1"/>
    <col min="15890" max="15890" width="6" style="58" customWidth="1"/>
    <col min="15891" max="15891" width="17.26953125" style="58" customWidth="1"/>
    <col min="15892" max="15892" width="11" style="58" bestFit="1" customWidth="1"/>
    <col min="15893" max="15894" width="8.26953125" style="58" bestFit="1" customWidth="1"/>
    <col min="15895" max="16128" width="8.7265625" style="58"/>
    <col min="16129" max="16129" width="15.90625" style="58" customWidth="1"/>
    <col min="16130" max="16130" width="3.90625" style="58" bestFit="1" customWidth="1"/>
    <col min="16131" max="16131" width="38.26953125" style="58" customWidth="1"/>
    <col min="16132" max="16132" width="13.90625" style="58" bestFit="1" customWidth="1"/>
    <col min="16133" max="16133" width="16.26953125" style="58" customWidth="1"/>
    <col min="16134" max="16134" width="13.08984375" style="58" customWidth="1"/>
    <col min="16135" max="16135" width="7.36328125" style="58" customWidth="1"/>
    <col min="16136" max="16136" width="12.08984375" style="58" bestFit="1" customWidth="1"/>
    <col min="16137" max="16137" width="10.36328125" style="58" bestFit="1" customWidth="1"/>
    <col min="16138" max="16138" width="7" style="58" bestFit="1" customWidth="1"/>
    <col min="16139" max="16139" width="5.90625" style="58" bestFit="1" customWidth="1"/>
    <col min="16140" max="16140" width="8.7265625" style="58" bestFit="1" customWidth="1"/>
    <col min="16141" max="16142" width="8.36328125" style="58" bestFit="1" customWidth="1"/>
    <col min="16143" max="16143" width="8.36328125" style="58" customWidth="1"/>
    <col min="16144" max="16144" width="14.36328125" style="58" bestFit="1" customWidth="1"/>
    <col min="16145" max="16145" width="13.36328125" style="58" customWidth="1"/>
    <col min="16146" max="16146" width="6" style="58" customWidth="1"/>
    <col min="16147" max="16147" width="17.26953125" style="58" customWidth="1"/>
    <col min="16148" max="16148" width="11" style="58" bestFit="1" customWidth="1"/>
    <col min="16149" max="16150" width="8.26953125" style="58" bestFit="1" customWidth="1"/>
    <col min="16151" max="16384" width="8.7265625" style="58"/>
  </cols>
  <sheetData>
    <row r="1" spans="1:33" ht="21.75" customHeight="1">
      <c r="A1" s="131"/>
      <c r="B1" s="131"/>
      <c r="R1" s="130"/>
    </row>
    <row r="2" spans="1:33" ht="15.5">
      <c r="E2" s="58"/>
      <c r="F2" s="129"/>
      <c r="J2" s="126" t="s">
        <v>130</v>
      </c>
      <c r="K2" s="126"/>
      <c r="L2" s="126"/>
      <c r="M2" s="126"/>
      <c r="N2" s="126"/>
      <c r="O2" s="126"/>
      <c r="P2" s="371"/>
      <c r="Q2" s="126"/>
      <c r="R2" s="382" t="s">
        <v>717</v>
      </c>
      <c r="S2" s="383"/>
      <c r="T2" s="383"/>
      <c r="U2" s="383"/>
      <c r="V2" s="383"/>
    </row>
    <row r="3" spans="1:33" ht="23.25" customHeight="1">
      <c r="A3" s="128" t="s">
        <v>2</v>
      </c>
      <c r="B3" s="127"/>
      <c r="E3" s="58"/>
      <c r="J3" s="126"/>
      <c r="R3" s="125"/>
      <c r="S3" s="384" t="s">
        <v>128</v>
      </c>
      <c r="T3" s="384"/>
      <c r="U3" s="384"/>
      <c r="V3" s="384"/>
      <c r="W3" s="384"/>
      <c r="X3" s="384"/>
      <c r="Z3" s="12" t="s">
        <v>4</v>
      </c>
      <c r="AA3" s="13"/>
      <c r="AB3" s="124" t="s">
        <v>5</v>
      </c>
      <c r="AC3" s="122"/>
      <c r="AD3" s="122"/>
      <c r="AE3" s="123" t="s">
        <v>6</v>
      </c>
      <c r="AF3" s="122"/>
      <c r="AG3" s="121"/>
    </row>
    <row r="4" spans="1:33" ht="14.25" customHeight="1" thickBot="1">
      <c r="A4" s="385" t="s">
        <v>127</v>
      </c>
      <c r="B4" s="388" t="s">
        <v>126</v>
      </c>
      <c r="C4" s="389"/>
      <c r="D4" s="394"/>
      <c r="E4" s="396"/>
      <c r="F4" s="388" t="s">
        <v>125</v>
      </c>
      <c r="G4" s="398"/>
      <c r="H4" s="379" t="s">
        <v>124</v>
      </c>
      <c r="I4" s="400" t="s">
        <v>123</v>
      </c>
      <c r="J4" s="401" t="s">
        <v>122</v>
      </c>
      <c r="K4" s="376" t="s">
        <v>448</v>
      </c>
      <c r="L4" s="377"/>
      <c r="M4" s="377"/>
      <c r="N4" s="377"/>
      <c r="O4" s="378"/>
      <c r="P4" s="379" t="s">
        <v>14</v>
      </c>
      <c r="Q4" s="405" t="s">
        <v>545</v>
      </c>
      <c r="R4" s="406"/>
      <c r="S4" s="407"/>
      <c r="T4" s="411" t="s">
        <v>16</v>
      </c>
      <c r="U4" s="413" t="s">
        <v>17</v>
      </c>
      <c r="V4" s="379" t="s">
        <v>18</v>
      </c>
      <c r="W4" s="418" t="s">
        <v>19</v>
      </c>
      <c r="X4" s="419"/>
      <c r="Z4" s="436" t="s">
        <v>20</v>
      </c>
      <c r="AA4" s="436" t="s">
        <v>21</v>
      </c>
      <c r="AB4" s="438" t="s">
        <v>22</v>
      </c>
      <c r="AC4" s="433" t="s">
        <v>23</v>
      </c>
      <c r="AD4" s="433" t="s">
        <v>24</v>
      </c>
      <c r="AE4" s="438" t="s">
        <v>22</v>
      </c>
      <c r="AF4" s="433" t="s">
        <v>23</v>
      </c>
      <c r="AG4" s="433" t="s">
        <v>25</v>
      </c>
    </row>
    <row r="5" spans="1:33" ht="11.25" customHeight="1">
      <c r="A5" s="386"/>
      <c r="B5" s="390"/>
      <c r="C5" s="391"/>
      <c r="D5" s="395"/>
      <c r="E5" s="397"/>
      <c r="F5" s="392"/>
      <c r="G5" s="399"/>
      <c r="H5" s="386"/>
      <c r="I5" s="386"/>
      <c r="J5" s="390"/>
      <c r="K5" s="477" t="s">
        <v>26</v>
      </c>
      <c r="L5" s="430" t="s">
        <v>623</v>
      </c>
      <c r="M5" s="421" t="s">
        <v>622</v>
      </c>
      <c r="N5" s="424" t="s">
        <v>29</v>
      </c>
      <c r="O5" s="424" t="s">
        <v>30</v>
      </c>
      <c r="P5" s="416"/>
      <c r="Q5" s="408"/>
      <c r="R5" s="409"/>
      <c r="S5" s="410"/>
      <c r="T5" s="412"/>
      <c r="U5" s="414"/>
      <c r="V5" s="386"/>
      <c r="W5" s="379" t="s">
        <v>23</v>
      </c>
      <c r="X5" s="379" t="s">
        <v>24</v>
      </c>
      <c r="Z5" s="436"/>
      <c r="AA5" s="436"/>
      <c r="AB5" s="439"/>
      <c r="AC5" s="434"/>
      <c r="AD5" s="434"/>
      <c r="AE5" s="439"/>
      <c r="AF5" s="434"/>
      <c r="AG5" s="434"/>
    </row>
    <row r="6" spans="1:33" ht="11.25" customHeight="1">
      <c r="A6" s="386"/>
      <c r="B6" s="390"/>
      <c r="C6" s="391"/>
      <c r="D6" s="385" t="s">
        <v>121</v>
      </c>
      <c r="E6" s="420" t="s">
        <v>32</v>
      </c>
      <c r="F6" s="385" t="s">
        <v>121</v>
      </c>
      <c r="G6" s="400" t="s">
        <v>621</v>
      </c>
      <c r="H6" s="386"/>
      <c r="I6" s="386"/>
      <c r="J6" s="390"/>
      <c r="K6" s="422"/>
      <c r="L6" s="431"/>
      <c r="M6" s="422"/>
      <c r="N6" s="425"/>
      <c r="O6" s="425"/>
      <c r="P6" s="416"/>
      <c r="Q6" s="379" t="s">
        <v>34</v>
      </c>
      <c r="R6" s="379" t="s">
        <v>35</v>
      </c>
      <c r="S6" s="385" t="s">
        <v>36</v>
      </c>
      <c r="T6" s="402" t="s">
        <v>37</v>
      </c>
      <c r="U6" s="414"/>
      <c r="V6" s="386"/>
      <c r="W6" s="380"/>
      <c r="X6" s="380"/>
      <c r="Z6" s="436"/>
      <c r="AA6" s="436"/>
      <c r="AB6" s="439"/>
      <c r="AC6" s="434"/>
      <c r="AD6" s="434"/>
      <c r="AE6" s="439"/>
      <c r="AF6" s="434"/>
      <c r="AG6" s="434"/>
    </row>
    <row r="7" spans="1:33">
      <c r="A7" s="386"/>
      <c r="B7" s="390"/>
      <c r="C7" s="391"/>
      <c r="D7" s="386"/>
      <c r="E7" s="386"/>
      <c r="F7" s="386"/>
      <c r="G7" s="386"/>
      <c r="H7" s="386"/>
      <c r="I7" s="386"/>
      <c r="J7" s="390"/>
      <c r="K7" s="422"/>
      <c r="L7" s="431"/>
      <c r="M7" s="422"/>
      <c r="N7" s="425"/>
      <c r="O7" s="425"/>
      <c r="P7" s="416"/>
      <c r="Q7" s="416"/>
      <c r="R7" s="416"/>
      <c r="S7" s="386"/>
      <c r="T7" s="403"/>
      <c r="U7" s="414"/>
      <c r="V7" s="386"/>
      <c r="W7" s="380"/>
      <c r="X7" s="380"/>
      <c r="Z7" s="436"/>
      <c r="AA7" s="436"/>
      <c r="AB7" s="439"/>
      <c r="AC7" s="434"/>
      <c r="AD7" s="434"/>
      <c r="AE7" s="439"/>
      <c r="AF7" s="434"/>
      <c r="AG7" s="434"/>
    </row>
    <row r="8" spans="1:33">
      <c r="A8" s="387"/>
      <c r="B8" s="392"/>
      <c r="C8" s="393"/>
      <c r="D8" s="387"/>
      <c r="E8" s="387"/>
      <c r="F8" s="387"/>
      <c r="G8" s="387"/>
      <c r="H8" s="387"/>
      <c r="I8" s="387"/>
      <c r="J8" s="392"/>
      <c r="K8" s="423"/>
      <c r="L8" s="432"/>
      <c r="M8" s="423"/>
      <c r="N8" s="426"/>
      <c r="O8" s="426"/>
      <c r="P8" s="417"/>
      <c r="Q8" s="417"/>
      <c r="R8" s="417"/>
      <c r="S8" s="387"/>
      <c r="T8" s="404"/>
      <c r="U8" s="415"/>
      <c r="V8" s="387"/>
      <c r="W8" s="381"/>
      <c r="X8" s="381"/>
      <c r="Z8" s="437"/>
      <c r="AA8" s="437"/>
      <c r="AB8" s="440"/>
      <c r="AC8" s="435"/>
      <c r="AD8" s="435"/>
      <c r="AE8" s="440"/>
      <c r="AF8" s="435"/>
      <c r="AG8" s="435"/>
    </row>
    <row r="9" spans="1:33" ht="24" customHeight="1">
      <c r="A9" s="331" t="s">
        <v>557</v>
      </c>
      <c r="B9" s="337"/>
      <c r="C9" s="336" t="s">
        <v>556</v>
      </c>
      <c r="D9" s="135" t="s">
        <v>736</v>
      </c>
      <c r="E9" s="92" t="s">
        <v>555</v>
      </c>
      <c r="F9" s="133" t="s">
        <v>735</v>
      </c>
      <c r="G9" s="134">
        <v>1.968</v>
      </c>
      <c r="H9" s="133" t="s">
        <v>276</v>
      </c>
      <c r="I9" s="105" t="str">
        <f t="shared" ref="I9:I16" si="0">IF(Z9="","",(IF(AA9-Z9&gt;0,CONCATENATE(TEXT(Z9,"#,##0"),"~",TEXT(AA9,"#,##0")),TEXT(Z9,"#,##0"))))</f>
        <v>1,460~1,480</v>
      </c>
      <c r="J9" s="104">
        <v>5</v>
      </c>
      <c r="K9" s="103">
        <v>20.100000000000001</v>
      </c>
      <c r="L9" s="32">
        <f t="shared" ref="L9:L16" si="1">IF(K9&gt;0,1/K9*37.7*68.6,"")</f>
        <v>128.66766169154229</v>
      </c>
      <c r="M9" s="102">
        <f t="shared" ref="M9:M16" si="2"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15.9</v>
      </c>
      <c r="N9" s="101">
        <f t="shared" ref="N9:N16" si="3"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19.400000000000002</v>
      </c>
      <c r="O9" s="100" t="str">
        <f t="shared" ref="O9:O16" si="4">IF(Z9="","",IF(AE9="",TEXT(AB9,"#,##0.0"),(IF(AB9-AE9&gt;0,CONCATENATE(TEXT(AE9,"#,##0.0"),"~",TEXT(AB9,"#,##0.0")),TEXT(AB9,"#,##0.0")))))</f>
        <v>26.4~26.6</v>
      </c>
      <c r="P9" s="99" t="s">
        <v>554</v>
      </c>
      <c r="Q9" s="99" t="s">
        <v>155</v>
      </c>
      <c r="R9" s="98" t="s">
        <v>78</v>
      </c>
      <c r="S9" s="97"/>
      <c r="T9" s="315"/>
      <c r="U9" s="96">
        <f t="shared" ref="U9:U16" si="5">IFERROR(IF(K9&lt;M9,"",(ROUNDDOWN(K9/M9*100,0))),"")</f>
        <v>126</v>
      </c>
      <c r="V9" s="95">
        <f t="shared" ref="V9:V16" si="6">IFERROR(IF(K9&lt;N9,"",(ROUNDDOWN(K9/N9*100,0))),"")</f>
        <v>103</v>
      </c>
      <c r="W9" s="95" t="str">
        <f t="shared" ref="W9:W16" si="7">IF(AC9&lt;55,"",IF(AA9="",AC9,IF(AF9-AC9&gt;0,CONCATENATE(AC9,"~",AF9),AC9)))</f>
        <v>75~76</v>
      </c>
      <c r="X9" s="94" t="str">
        <f t="shared" ref="X9:X16" si="8">IF(AC9&lt;55,"",AD9)</f>
        <v>★2.5</v>
      </c>
      <c r="Z9" s="65">
        <v>1460</v>
      </c>
      <c r="AA9" s="65">
        <v>1480</v>
      </c>
      <c r="AB9" s="64">
        <f t="shared" ref="AB9:AB16" si="9">IF(Z9="","",ROUNDUP(ROUND(IF(Z9&gt;=2759,9.5,IF(Z9&lt;2759,(-2.47/1000000*Z9*Z9)-(8.52/10000*Z9)+30.65)),1)*1.1,1))</f>
        <v>26.6</v>
      </c>
      <c r="AC9" s="367">
        <f t="shared" ref="AC9:AC16" si="10">IF(K9="","",ROUNDDOWN(K9/AB9*100,0))</f>
        <v>75</v>
      </c>
      <c r="AD9" s="367" t="str">
        <f t="shared" ref="AD9:AD16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★2.5</v>
      </c>
      <c r="AE9" s="64">
        <f t="shared" ref="AE9:AE16" si="12">IF(AA9="","",ROUNDUP(ROUND(IF(AA9&gt;=2759,9.5,IF(AA9&lt;2759,(-2.47/1000000*AA9*AA9)-(8.52/10000*AA9)+30.65)),1)*1.1,1))</f>
        <v>26.4</v>
      </c>
      <c r="AF9" s="367">
        <f t="shared" ref="AF9:AF16" si="13">IF(AE9="","",IF(K9="","",ROUNDDOWN(K9/AE9*100,0)))</f>
        <v>76</v>
      </c>
      <c r="AG9" s="367" t="str">
        <f t="shared" ref="AG9:AG16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★2.5</v>
      </c>
    </row>
    <row r="10" spans="1:33" s="251" customFormat="1" ht="24" customHeight="1">
      <c r="A10" s="368"/>
      <c r="B10" s="337"/>
      <c r="C10" s="336" t="s">
        <v>734</v>
      </c>
      <c r="D10" s="135" t="s">
        <v>733</v>
      </c>
      <c r="E10" s="92" t="s">
        <v>555</v>
      </c>
      <c r="F10" s="133" t="s">
        <v>732</v>
      </c>
      <c r="G10" s="134">
        <v>1.968</v>
      </c>
      <c r="H10" s="133" t="s">
        <v>276</v>
      </c>
      <c r="I10" s="105" t="str">
        <f t="shared" si="0"/>
        <v>1,500~1,530</v>
      </c>
      <c r="J10" s="104">
        <v>5</v>
      </c>
      <c r="K10" s="103">
        <v>19</v>
      </c>
      <c r="L10" s="32">
        <f t="shared" si="1"/>
        <v>136.11684210526315</v>
      </c>
      <c r="M10" s="102">
        <f t="shared" si="2"/>
        <v>15.9</v>
      </c>
      <c r="N10" s="101">
        <f t="shared" si="3"/>
        <v>19.400000000000002</v>
      </c>
      <c r="O10" s="100" t="str">
        <f t="shared" si="4"/>
        <v>26.0~26.2</v>
      </c>
      <c r="P10" s="99" t="s">
        <v>554</v>
      </c>
      <c r="Q10" s="99" t="s">
        <v>155</v>
      </c>
      <c r="R10" s="98" t="s">
        <v>78</v>
      </c>
      <c r="S10" s="97"/>
      <c r="T10" s="315"/>
      <c r="U10" s="96">
        <f t="shared" si="5"/>
        <v>119</v>
      </c>
      <c r="V10" s="95" t="str">
        <f t="shared" si="6"/>
        <v/>
      </c>
      <c r="W10" s="95" t="str">
        <f t="shared" si="7"/>
        <v>72~73</v>
      </c>
      <c r="X10" s="94" t="str">
        <f t="shared" si="8"/>
        <v>★2.0</v>
      </c>
      <c r="Z10" s="91">
        <v>1500</v>
      </c>
      <c r="AA10" s="91">
        <v>1530</v>
      </c>
      <c r="AB10" s="370">
        <f t="shared" si="9"/>
        <v>26.200000000000003</v>
      </c>
      <c r="AC10" s="369">
        <f t="shared" si="10"/>
        <v>72</v>
      </c>
      <c r="AD10" s="369" t="str">
        <f t="shared" si="11"/>
        <v>★2.0</v>
      </c>
      <c r="AE10" s="370">
        <f t="shared" si="12"/>
        <v>26</v>
      </c>
      <c r="AF10" s="369">
        <f t="shared" si="13"/>
        <v>73</v>
      </c>
      <c r="AG10" s="369" t="str">
        <f t="shared" si="14"/>
        <v>★2.0</v>
      </c>
    </row>
    <row r="11" spans="1:33" ht="24" customHeight="1">
      <c r="A11" s="368"/>
      <c r="B11" s="337"/>
      <c r="C11" s="336" t="s">
        <v>731</v>
      </c>
      <c r="D11" s="135" t="s">
        <v>730</v>
      </c>
      <c r="E11" s="92" t="s">
        <v>555</v>
      </c>
      <c r="F11" s="133" t="s">
        <v>729</v>
      </c>
      <c r="G11" s="134">
        <v>1.968</v>
      </c>
      <c r="H11" s="133" t="s">
        <v>276</v>
      </c>
      <c r="I11" s="105" t="str">
        <f t="shared" si="0"/>
        <v>1,670~1,700</v>
      </c>
      <c r="J11" s="104">
        <v>7</v>
      </c>
      <c r="K11" s="103">
        <v>16.3</v>
      </c>
      <c r="L11" s="32">
        <f t="shared" si="1"/>
        <v>158.66380368098157</v>
      </c>
      <c r="M11" s="102">
        <f t="shared" si="2"/>
        <v>13.5</v>
      </c>
      <c r="N11" s="101">
        <f t="shared" si="3"/>
        <v>17</v>
      </c>
      <c r="O11" s="100" t="str">
        <f t="shared" si="4"/>
        <v>24.4~24.6</v>
      </c>
      <c r="P11" s="99" t="s">
        <v>554</v>
      </c>
      <c r="Q11" s="99" t="s">
        <v>155</v>
      </c>
      <c r="R11" s="98" t="s">
        <v>78</v>
      </c>
      <c r="S11" s="97"/>
      <c r="T11" s="315"/>
      <c r="U11" s="96">
        <f t="shared" si="5"/>
        <v>120</v>
      </c>
      <c r="V11" s="95" t="str">
        <f t="shared" si="6"/>
        <v/>
      </c>
      <c r="W11" s="95">
        <f t="shared" si="7"/>
        <v>66</v>
      </c>
      <c r="X11" s="94" t="str">
        <f t="shared" si="8"/>
        <v>★1.5</v>
      </c>
      <c r="Z11" s="65">
        <v>1670</v>
      </c>
      <c r="AA11" s="65">
        <v>1700</v>
      </c>
      <c r="AB11" s="64">
        <f t="shared" si="9"/>
        <v>24.6</v>
      </c>
      <c r="AC11" s="367">
        <f t="shared" si="10"/>
        <v>66</v>
      </c>
      <c r="AD11" s="367" t="str">
        <f t="shared" si="11"/>
        <v>★1.5</v>
      </c>
      <c r="AE11" s="64">
        <f t="shared" si="12"/>
        <v>24.400000000000002</v>
      </c>
      <c r="AF11" s="367">
        <f t="shared" si="13"/>
        <v>66</v>
      </c>
      <c r="AG11" s="367" t="str">
        <f t="shared" si="14"/>
        <v>★1.5</v>
      </c>
    </row>
    <row r="12" spans="1:33" ht="24" customHeight="1">
      <c r="A12" s="368"/>
      <c r="B12" s="337"/>
      <c r="C12" s="336" t="s">
        <v>728</v>
      </c>
      <c r="D12" s="135" t="s">
        <v>727</v>
      </c>
      <c r="E12" s="92" t="s">
        <v>555</v>
      </c>
      <c r="F12" s="133" t="s">
        <v>726</v>
      </c>
      <c r="G12" s="134">
        <v>1.968</v>
      </c>
      <c r="H12" s="133" t="s">
        <v>276</v>
      </c>
      <c r="I12" s="105" t="str">
        <f t="shared" si="0"/>
        <v>1,430~1,460</v>
      </c>
      <c r="J12" s="104">
        <v>5</v>
      </c>
      <c r="K12" s="103">
        <v>18.600000000000001</v>
      </c>
      <c r="L12" s="32">
        <f t="shared" si="1"/>
        <v>139.04408602150536</v>
      </c>
      <c r="M12" s="102">
        <f t="shared" si="2"/>
        <v>15.9</v>
      </c>
      <c r="N12" s="101">
        <f t="shared" si="3"/>
        <v>19.400000000000002</v>
      </c>
      <c r="O12" s="100" t="str">
        <f t="shared" si="4"/>
        <v>26.6~26.9</v>
      </c>
      <c r="P12" s="99" t="s">
        <v>554</v>
      </c>
      <c r="Q12" s="99" t="s">
        <v>155</v>
      </c>
      <c r="R12" s="98" t="s">
        <v>78</v>
      </c>
      <c r="S12" s="97"/>
      <c r="T12" s="315"/>
      <c r="U12" s="96">
        <f t="shared" si="5"/>
        <v>116</v>
      </c>
      <c r="V12" s="95" t="str">
        <f t="shared" si="6"/>
        <v/>
      </c>
      <c r="W12" s="95">
        <f t="shared" si="7"/>
        <v>69</v>
      </c>
      <c r="X12" s="94" t="str">
        <f t="shared" si="8"/>
        <v>★1.5</v>
      </c>
      <c r="Z12" s="65">
        <v>1430</v>
      </c>
      <c r="AA12" s="65">
        <v>1460</v>
      </c>
      <c r="AB12" s="64">
        <f t="shared" si="9"/>
        <v>26.900000000000002</v>
      </c>
      <c r="AC12" s="367">
        <f t="shared" si="10"/>
        <v>69</v>
      </c>
      <c r="AD12" s="367" t="str">
        <f t="shared" si="11"/>
        <v>★1.5</v>
      </c>
      <c r="AE12" s="64">
        <f t="shared" si="12"/>
        <v>26.6</v>
      </c>
      <c r="AF12" s="367">
        <f t="shared" si="13"/>
        <v>69</v>
      </c>
      <c r="AG12" s="367" t="str">
        <f t="shared" si="14"/>
        <v>★1.5</v>
      </c>
    </row>
    <row r="13" spans="1:33" ht="24" customHeight="1">
      <c r="A13" s="368"/>
      <c r="B13" s="337"/>
      <c r="C13" s="336" t="s">
        <v>725</v>
      </c>
      <c r="D13" s="135" t="s">
        <v>720</v>
      </c>
      <c r="E13" s="92" t="s">
        <v>724</v>
      </c>
      <c r="F13" s="133" t="s">
        <v>718</v>
      </c>
      <c r="G13" s="134">
        <v>1.968</v>
      </c>
      <c r="H13" s="133" t="s">
        <v>276</v>
      </c>
      <c r="I13" s="105" t="str">
        <f t="shared" si="0"/>
        <v>1,560~1,580</v>
      </c>
      <c r="J13" s="104">
        <v>5</v>
      </c>
      <c r="K13" s="103">
        <v>16.399999999999999</v>
      </c>
      <c r="L13" s="32">
        <f t="shared" si="1"/>
        <v>157.69634146341465</v>
      </c>
      <c r="M13" s="102">
        <f t="shared" si="2"/>
        <v>14.6</v>
      </c>
      <c r="N13" s="101">
        <f t="shared" si="3"/>
        <v>18.200000000000003</v>
      </c>
      <c r="O13" s="100" t="str">
        <f t="shared" si="4"/>
        <v>25.5~25.7</v>
      </c>
      <c r="P13" s="99" t="s">
        <v>554</v>
      </c>
      <c r="Q13" s="99" t="s">
        <v>155</v>
      </c>
      <c r="R13" s="98" t="s">
        <v>78</v>
      </c>
      <c r="S13" s="97"/>
      <c r="T13" s="315"/>
      <c r="U13" s="96">
        <f t="shared" si="5"/>
        <v>112</v>
      </c>
      <c r="V13" s="95" t="str">
        <f t="shared" si="6"/>
        <v/>
      </c>
      <c r="W13" s="95" t="str">
        <f t="shared" si="7"/>
        <v>63~64</v>
      </c>
      <c r="X13" s="94" t="str">
        <f t="shared" si="8"/>
        <v>★1.0</v>
      </c>
      <c r="Z13" s="65">
        <v>1560</v>
      </c>
      <c r="AA13" s="65">
        <v>1580</v>
      </c>
      <c r="AB13" s="64">
        <f t="shared" si="9"/>
        <v>25.700000000000003</v>
      </c>
      <c r="AC13" s="367">
        <f t="shared" si="10"/>
        <v>63</v>
      </c>
      <c r="AD13" s="367" t="str">
        <f t="shared" si="11"/>
        <v>★1.0</v>
      </c>
      <c r="AE13" s="64">
        <f t="shared" si="12"/>
        <v>25.5</v>
      </c>
      <c r="AF13" s="367">
        <f t="shared" si="13"/>
        <v>64</v>
      </c>
      <c r="AG13" s="367" t="str">
        <f t="shared" si="14"/>
        <v>★1.0</v>
      </c>
    </row>
    <row r="14" spans="1:33" ht="24" customHeight="1">
      <c r="A14" s="368"/>
      <c r="B14" s="337"/>
      <c r="C14" s="336" t="s">
        <v>723</v>
      </c>
      <c r="D14" s="135" t="s">
        <v>720</v>
      </c>
      <c r="E14" s="92" t="s">
        <v>722</v>
      </c>
      <c r="F14" s="133" t="s">
        <v>718</v>
      </c>
      <c r="G14" s="134">
        <v>1.968</v>
      </c>
      <c r="H14" s="133" t="s">
        <v>276</v>
      </c>
      <c r="I14" s="105" t="str">
        <f t="shared" si="0"/>
        <v>1,610~1,630</v>
      </c>
      <c r="J14" s="104">
        <v>5</v>
      </c>
      <c r="K14" s="103">
        <v>16.399999999999999</v>
      </c>
      <c r="L14" s="32">
        <f t="shared" si="1"/>
        <v>157.69634146341465</v>
      </c>
      <c r="M14" s="102">
        <f t="shared" si="2"/>
        <v>14.6</v>
      </c>
      <c r="N14" s="101">
        <f t="shared" si="3"/>
        <v>18.200000000000003</v>
      </c>
      <c r="O14" s="100" t="str">
        <f t="shared" si="4"/>
        <v>25.0~25.2</v>
      </c>
      <c r="P14" s="99" t="s">
        <v>554</v>
      </c>
      <c r="Q14" s="99" t="s">
        <v>155</v>
      </c>
      <c r="R14" s="98" t="s">
        <v>78</v>
      </c>
      <c r="S14" s="97"/>
      <c r="T14" s="315"/>
      <c r="U14" s="96">
        <f t="shared" si="5"/>
        <v>112</v>
      </c>
      <c r="V14" s="95" t="str">
        <f t="shared" si="6"/>
        <v/>
      </c>
      <c r="W14" s="95">
        <f t="shared" si="7"/>
        <v>65</v>
      </c>
      <c r="X14" s="94" t="str">
        <f t="shared" si="8"/>
        <v>★1.5</v>
      </c>
      <c r="Z14" s="65">
        <v>1610</v>
      </c>
      <c r="AA14" s="65">
        <v>1630</v>
      </c>
      <c r="AB14" s="64">
        <f t="shared" si="9"/>
        <v>25.200000000000003</v>
      </c>
      <c r="AC14" s="367">
        <f t="shared" si="10"/>
        <v>65</v>
      </c>
      <c r="AD14" s="367" t="str">
        <f t="shared" si="11"/>
        <v>★1.5</v>
      </c>
      <c r="AE14" s="64">
        <f t="shared" si="12"/>
        <v>25</v>
      </c>
      <c r="AF14" s="367">
        <f t="shared" si="13"/>
        <v>65</v>
      </c>
      <c r="AG14" s="367" t="str">
        <f t="shared" si="14"/>
        <v>★1.5</v>
      </c>
    </row>
    <row r="15" spans="1:33" ht="24" customHeight="1">
      <c r="A15" s="368"/>
      <c r="B15" s="337"/>
      <c r="C15" s="336" t="s">
        <v>721</v>
      </c>
      <c r="D15" s="135" t="s">
        <v>720</v>
      </c>
      <c r="E15" s="92" t="s">
        <v>719</v>
      </c>
      <c r="F15" s="133" t="s">
        <v>718</v>
      </c>
      <c r="G15" s="134">
        <v>1.968</v>
      </c>
      <c r="H15" s="133" t="s">
        <v>276</v>
      </c>
      <c r="I15" s="105" t="str">
        <f t="shared" si="0"/>
        <v>1,740~1,760</v>
      </c>
      <c r="J15" s="104">
        <v>5</v>
      </c>
      <c r="K15" s="103">
        <v>15</v>
      </c>
      <c r="L15" s="32">
        <f t="shared" si="1"/>
        <v>172.41466666666668</v>
      </c>
      <c r="M15" s="102">
        <f t="shared" si="2"/>
        <v>13.5</v>
      </c>
      <c r="N15" s="101">
        <f t="shared" si="3"/>
        <v>17</v>
      </c>
      <c r="O15" s="100" t="str">
        <f t="shared" si="4"/>
        <v>23.7~23.9</v>
      </c>
      <c r="P15" s="99" t="s">
        <v>554</v>
      </c>
      <c r="Q15" s="99" t="s">
        <v>155</v>
      </c>
      <c r="R15" s="98" t="s">
        <v>154</v>
      </c>
      <c r="S15" s="97"/>
      <c r="T15" s="315"/>
      <c r="U15" s="96">
        <f t="shared" si="5"/>
        <v>111</v>
      </c>
      <c r="V15" s="95" t="str">
        <f t="shared" si="6"/>
        <v/>
      </c>
      <c r="W15" s="95" t="str">
        <f t="shared" si="7"/>
        <v>62~63</v>
      </c>
      <c r="X15" s="94" t="str">
        <f t="shared" si="8"/>
        <v>★1.0</v>
      </c>
      <c r="Z15" s="65">
        <v>1740</v>
      </c>
      <c r="AA15" s="65">
        <v>1760</v>
      </c>
      <c r="AB15" s="64">
        <f t="shared" si="9"/>
        <v>23.900000000000002</v>
      </c>
      <c r="AC15" s="367">
        <f t="shared" si="10"/>
        <v>62</v>
      </c>
      <c r="AD15" s="367" t="str">
        <f t="shared" si="11"/>
        <v>★1.0</v>
      </c>
      <c r="AE15" s="64">
        <f t="shared" si="12"/>
        <v>23.700000000000003</v>
      </c>
      <c r="AF15" s="367">
        <f t="shared" si="13"/>
        <v>63</v>
      </c>
      <c r="AG15" s="367" t="str">
        <f t="shared" si="14"/>
        <v>★1.0</v>
      </c>
    </row>
    <row r="16" spans="1:33" ht="24" customHeight="1">
      <c r="A16" s="328"/>
      <c r="B16" s="337"/>
      <c r="C16" s="336"/>
      <c r="D16" s="135"/>
      <c r="E16" s="92"/>
      <c r="F16" s="133"/>
      <c r="G16" s="134"/>
      <c r="H16" s="133"/>
      <c r="I16" s="105" t="str">
        <f t="shared" si="0"/>
        <v/>
      </c>
      <c r="J16" s="104"/>
      <c r="K16" s="103"/>
      <c r="L16" s="32" t="str">
        <f t="shared" si="1"/>
        <v/>
      </c>
      <c r="M16" s="102" t="str">
        <f t="shared" si="2"/>
        <v/>
      </c>
      <c r="N16" s="101" t="str">
        <f t="shared" si="3"/>
        <v/>
      </c>
      <c r="O16" s="100" t="str">
        <f t="shared" si="4"/>
        <v/>
      </c>
      <c r="P16" s="98"/>
      <c r="Q16" s="99"/>
      <c r="R16" s="98"/>
      <c r="S16" s="97"/>
      <c r="T16" s="315"/>
      <c r="U16" s="96" t="str">
        <f t="shared" si="5"/>
        <v/>
      </c>
      <c r="V16" s="95" t="str">
        <f t="shared" si="6"/>
        <v/>
      </c>
      <c r="W16" s="95" t="str">
        <f t="shared" si="7"/>
        <v/>
      </c>
      <c r="X16" s="94" t="str">
        <f t="shared" si="8"/>
        <v/>
      </c>
      <c r="Z16" s="65"/>
      <c r="AA16" s="65"/>
      <c r="AB16" s="64" t="str">
        <f t="shared" si="9"/>
        <v/>
      </c>
      <c r="AC16" s="367" t="str">
        <f t="shared" si="10"/>
        <v/>
      </c>
      <c r="AD16" s="367" t="str">
        <f t="shared" si="11"/>
        <v/>
      </c>
      <c r="AE16" s="64" t="str">
        <f t="shared" si="12"/>
        <v/>
      </c>
      <c r="AF16" s="367" t="str">
        <f t="shared" si="13"/>
        <v/>
      </c>
      <c r="AG16" s="367" t="str">
        <f t="shared" si="14"/>
        <v/>
      </c>
    </row>
    <row r="17" spans="2:13">
      <c r="E17" s="58"/>
      <c r="J17" s="62"/>
      <c r="M17" s="61"/>
    </row>
    <row r="18" spans="2:13">
      <c r="B18" s="58" t="s">
        <v>77</v>
      </c>
      <c r="E18" s="58"/>
    </row>
    <row r="19" spans="2:13">
      <c r="B19" s="58" t="s">
        <v>76</v>
      </c>
      <c r="E19" s="58"/>
    </row>
    <row r="20" spans="2:13">
      <c r="B20" s="58" t="s">
        <v>75</v>
      </c>
      <c r="E20" s="58"/>
    </row>
    <row r="21" spans="2:13">
      <c r="B21" s="58" t="s">
        <v>74</v>
      </c>
      <c r="E21" s="58"/>
    </row>
    <row r="22" spans="2:13">
      <c r="B22" s="58" t="s">
        <v>73</v>
      </c>
      <c r="E22" s="58"/>
    </row>
    <row r="23" spans="2:13">
      <c r="B23" s="58" t="s">
        <v>72</v>
      </c>
      <c r="E23" s="58"/>
    </row>
    <row r="24" spans="2:13">
      <c r="B24" s="58" t="s">
        <v>71</v>
      </c>
      <c r="E24" s="58"/>
    </row>
    <row r="25" spans="2:13">
      <c r="B25" s="58" t="s">
        <v>70</v>
      </c>
      <c r="E25" s="58"/>
    </row>
    <row r="26" spans="2:13">
      <c r="B26" s="58" t="s">
        <v>69</v>
      </c>
      <c r="E26" s="58"/>
    </row>
    <row r="27" spans="2:13">
      <c r="C27" s="58" t="s">
        <v>68</v>
      </c>
      <c r="E27" s="58"/>
    </row>
    <row r="58" ht="33.65" customHeight="1"/>
    <row r="71" spans="5:5">
      <c r="E71" s="60"/>
    </row>
  </sheetData>
  <sheetProtection selectLockedCells="1"/>
  <mergeCells count="40">
    <mergeCell ref="AF4:AF8"/>
    <mergeCell ref="AD4:AD8"/>
    <mergeCell ref="AG4:AG8"/>
    <mergeCell ref="Z4:Z8"/>
    <mergeCell ref="AB4:AB8"/>
    <mergeCell ref="AC4:AC8"/>
    <mergeCell ref="AA4:AA8"/>
    <mergeCell ref="AE4:AE8"/>
    <mergeCell ref="W4:X4"/>
    <mergeCell ref="D6:D8"/>
    <mergeCell ref="E6:E8"/>
    <mergeCell ref="F6:F8"/>
    <mergeCell ref="G6:G8"/>
    <mergeCell ref="Q6:Q8"/>
    <mergeCell ref="M5:M8"/>
    <mergeCell ref="N5:N8"/>
    <mergeCell ref="O5:O8"/>
    <mergeCell ref="K5:K8"/>
    <mergeCell ref="L5:L8"/>
    <mergeCell ref="V4:V8"/>
    <mergeCell ref="Q4:S5"/>
    <mergeCell ref="T4:T5"/>
    <mergeCell ref="U4:U8"/>
    <mergeCell ref="R6:R8"/>
    <mergeCell ref="K4:O4"/>
    <mergeCell ref="P4:P8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W5:W8"/>
    <mergeCell ref="X5:X8"/>
    <mergeCell ref="S6:S8"/>
    <mergeCell ref="T6:T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1" firstPageNumber="0" fitToHeight="0" orientation="landscape" r:id="rId1"/>
  <headerFooter alignWithMargins="0">
    <oddHeader>&amp;R様式1-2&amp;L&amp;"Arial"&amp;8&amp;K000000INTERNAL&amp;1#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D7E9A-F227-4F16-8692-9E6587E836EB}">
  <sheetPr>
    <tabColor rgb="FFFFFF00"/>
    <pageSetUpPr fitToPage="1"/>
  </sheetPr>
  <dimension ref="A1:AG29"/>
  <sheetViews>
    <sheetView view="pageBreakPreview" topLeftCell="A2" zoomScaleNormal="100" zoomScaleSheetLayoutView="100" workbookViewId="0">
      <selection activeCell="D29" sqref="D29"/>
    </sheetView>
  </sheetViews>
  <sheetFormatPr defaultColWidth="9" defaultRowHeight="10"/>
  <cols>
    <col min="1" max="1" width="15.90625" style="2" customWidth="1"/>
    <col min="2" max="2" width="3.90625" style="2" bestFit="1" customWidth="1"/>
    <col min="3" max="3" width="11.90625" style="2" customWidth="1"/>
    <col min="4" max="4" width="11" style="2" customWidth="1"/>
    <col min="5" max="5" width="11" style="3" customWidth="1"/>
    <col min="6" max="6" width="11" style="2" customWidth="1"/>
    <col min="7" max="7" width="5.90625" style="2" bestFit="1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8.7265625" style="2" bestFit="1" customWidth="1"/>
    <col min="13" max="14" width="8.453125" style="2" bestFit="1" customWidth="1"/>
    <col min="15" max="15" width="8.453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15.453125" style="2" customWidth="1"/>
    <col min="20" max="20" width="11" style="2" bestFit="1" customWidth="1"/>
    <col min="21" max="21" width="8.26953125" style="2" bestFit="1" customWidth="1"/>
    <col min="22" max="23" width="8.26953125" style="2" customWidth="1"/>
    <col min="24" max="24" width="8.26953125" style="2" bestFit="1" customWidth="1"/>
    <col min="25" max="259" width="9" style="2"/>
    <col min="260" max="260" width="15.90625" style="2" customWidth="1"/>
    <col min="261" max="261" width="3.90625" style="2" bestFit="1" customWidth="1"/>
    <col min="262" max="262" width="38.26953125" style="2" customWidth="1"/>
    <col min="263" max="263" width="13.90625" style="2" bestFit="1" customWidth="1"/>
    <col min="264" max="264" width="13.90625" style="2" customWidth="1"/>
    <col min="265" max="265" width="13.08984375" style="2" bestFit="1" customWidth="1"/>
    <col min="266" max="266" width="5.90625" style="2" bestFit="1" customWidth="1"/>
    <col min="267" max="267" width="12.08984375" style="2" bestFit="1" customWidth="1"/>
    <col min="268" max="268" width="10.453125" style="2" bestFit="1" customWidth="1"/>
    <col min="269" max="269" width="7" style="2" bestFit="1" customWidth="1"/>
    <col min="270" max="270" width="5.90625" style="2" bestFit="1" customWidth="1"/>
    <col min="271" max="271" width="8.7265625" style="2" bestFit="1" customWidth="1"/>
    <col min="272" max="273" width="8.453125" style="2" bestFit="1" customWidth="1"/>
    <col min="274" max="274" width="14.36328125" style="2" bestFit="1" customWidth="1"/>
    <col min="275" max="275" width="10" style="2" bestFit="1" customWidth="1"/>
    <col min="276" max="276" width="6" style="2" customWidth="1"/>
    <col min="277" max="277" width="25.26953125" style="2" bestFit="1" customWidth="1"/>
    <col min="278" max="278" width="11" style="2" bestFit="1" customWidth="1"/>
    <col min="279" max="280" width="8.26953125" style="2" bestFit="1" customWidth="1"/>
    <col min="281" max="515" width="9" style="2"/>
    <col min="516" max="516" width="15.90625" style="2" customWidth="1"/>
    <col min="517" max="517" width="3.90625" style="2" bestFit="1" customWidth="1"/>
    <col min="518" max="518" width="38.26953125" style="2" customWidth="1"/>
    <col min="519" max="519" width="13.90625" style="2" bestFit="1" customWidth="1"/>
    <col min="520" max="520" width="13.90625" style="2" customWidth="1"/>
    <col min="521" max="521" width="13.08984375" style="2" bestFit="1" customWidth="1"/>
    <col min="522" max="522" width="5.90625" style="2" bestFit="1" customWidth="1"/>
    <col min="523" max="523" width="12.08984375" style="2" bestFit="1" customWidth="1"/>
    <col min="524" max="524" width="10.453125" style="2" bestFit="1" customWidth="1"/>
    <col min="525" max="525" width="7" style="2" bestFit="1" customWidth="1"/>
    <col min="526" max="526" width="5.90625" style="2" bestFit="1" customWidth="1"/>
    <col min="527" max="527" width="8.7265625" style="2" bestFit="1" customWidth="1"/>
    <col min="528" max="529" width="8.453125" style="2" bestFit="1" customWidth="1"/>
    <col min="530" max="530" width="14.36328125" style="2" bestFit="1" customWidth="1"/>
    <col min="531" max="531" width="10" style="2" bestFit="1" customWidth="1"/>
    <col min="532" max="532" width="6" style="2" customWidth="1"/>
    <col min="533" max="533" width="25.26953125" style="2" bestFit="1" customWidth="1"/>
    <col min="534" max="534" width="11" style="2" bestFit="1" customWidth="1"/>
    <col min="535" max="536" width="8.26953125" style="2" bestFit="1" customWidth="1"/>
    <col min="537" max="771" width="9" style="2"/>
    <col min="772" max="772" width="15.90625" style="2" customWidth="1"/>
    <col min="773" max="773" width="3.90625" style="2" bestFit="1" customWidth="1"/>
    <col min="774" max="774" width="38.26953125" style="2" customWidth="1"/>
    <col min="775" max="775" width="13.90625" style="2" bestFit="1" customWidth="1"/>
    <col min="776" max="776" width="13.90625" style="2" customWidth="1"/>
    <col min="777" max="777" width="13.08984375" style="2" bestFit="1" customWidth="1"/>
    <col min="778" max="778" width="5.90625" style="2" bestFit="1" customWidth="1"/>
    <col min="779" max="779" width="12.08984375" style="2" bestFit="1" customWidth="1"/>
    <col min="780" max="780" width="10.453125" style="2" bestFit="1" customWidth="1"/>
    <col min="781" max="781" width="7" style="2" bestFit="1" customWidth="1"/>
    <col min="782" max="782" width="5.90625" style="2" bestFit="1" customWidth="1"/>
    <col min="783" max="783" width="8.7265625" style="2" bestFit="1" customWidth="1"/>
    <col min="784" max="785" width="8.453125" style="2" bestFit="1" customWidth="1"/>
    <col min="786" max="786" width="14.36328125" style="2" bestFit="1" customWidth="1"/>
    <col min="787" max="787" width="10" style="2" bestFit="1" customWidth="1"/>
    <col min="788" max="788" width="6" style="2" customWidth="1"/>
    <col min="789" max="789" width="25.26953125" style="2" bestFit="1" customWidth="1"/>
    <col min="790" max="790" width="11" style="2" bestFit="1" customWidth="1"/>
    <col min="791" max="792" width="8.26953125" style="2" bestFit="1" customWidth="1"/>
    <col min="793" max="1027" width="9" style="2"/>
    <col min="1028" max="1028" width="15.90625" style="2" customWidth="1"/>
    <col min="1029" max="1029" width="3.90625" style="2" bestFit="1" customWidth="1"/>
    <col min="1030" max="1030" width="38.26953125" style="2" customWidth="1"/>
    <col min="1031" max="1031" width="13.90625" style="2" bestFit="1" customWidth="1"/>
    <col min="1032" max="1032" width="13.90625" style="2" customWidth="1"/>
    <col min="1033" max="1033" width="13.08984375" style="2" bestFit="1" customWidth="1"/>
    <col min="1034" max="1034" width="5.90625" style="2" bestFit="1" customWidth="1"/>
    <col min="1035" max="1035" width="12.08984375" style="2" bestFit="1" customWidth="1"/>
    <col min="1036" max="1036" width="10.453125" style="2" bestFit="1" customWidth="1"/>
    <col min="1037" max="1037" width="7" style="2" bestFit="1" customWidth="1"/>
    <col min="1038" max="1038" width="5.90625" style="2" bestFit="1" customWidth="1"/>
    <col min="1039" max="1039" width="8.7265625" style="2" bestFit="1" customWidth="1"/>
    <col min="1040" max="1041" width="8.453125" style="2" bestFit="1" customWidth="1"/>
    <col min="1042" max="1042" width="14.36328125" style="2" bestFit="1" customWidth="1"/>
    <col min="1043" max="1043" width="10" style="2" bestFit="1" customWidth="1"/>
    <col min="1044" max="1044" width="6" style="2" customWidth="1"/>
    <col min="1045" max="1045" width="25.26953125" style="2" bestFit="1" customWidth="1"/>
    <col min="1046" max="1046" width="11" style="2" bestFit="1" customWidth="1"/>
    <col min="1047" max="1048" width="8.26953125" style="2" bestFit="1" customWidth="1"/>
    <col min="1049" max="1283" width="9" style="2"/>
    <col min="1284" max="1284" width="15.90625" style="2" customWidth="1"/>
    <col min="1285" max="1285" width="3.90625" style="2" bestFit="1" customWidth="1"/>
    <col min="1286" max="1286" width="38.26953125" style="2" customWidth="1"/>
    <col min="1287" max="1287" width="13.90625" style="2" bestFit="1" customWidth="1"/>
    <col min="1288" max="1288" width="13.90625" style="2" customWidth="1"/>
    <col min="1289" max="1289" width="13.08984375" style="2" bestFit="1" customWidth="1"/>
    <col min="1290" max="1290" width="5.90625" style="2" bestFit="1" customWidth="1"/>
    <col min="1291" max="1291" width="12.08984375" style="2" bestFit="1" customWidth="1"/>
    <col min="1292" max="1292" width="10.453125" style="2" bestFit="1" customWidth="1"/>
    <col min="1293" max="1293" width="7" style="2" bestFit="1" customWidth="1"/>
    <col min="1294" max="1294" width="5.90625" style="2" bestFit="1" customWidth="1"/>
    <col min="1295" max="1295" width="8.7265625" style="2" bestFit="1" customWidth="1"/>
    <col min="1296" max="1297" width="8.453125" style="2" bestFit="1" customWidth="1"/>
    <col min="1298" max="1298" width="14.36328125" style="2" bestFit="1" customWidth="1"/>
    <col min="1299" max="1299" width="10" style="2" bestFit="1" customWidth="1"/>
    <col min="1300" max="1300" width="6" style="2" customWidth="1"/>
    <col min="1301" max="1301" width="25.26953125" style="2" bestFit="1" customWidth="1"/>
    <col min="1302" max="1302" width="11" style="2" bestFit="1" customWidth="1"/>
    <col min="1303" max="1304" width="8.26953125" style="2" bestFit="1" customWidth="1"/>
    <col min="1305" max="1539" width="9" style="2"/>
    <col min="1540" max="1540" width="15.90625" style="2" customWidth="1"/>
    <col min="1541" max="1541" width="3.90625" style="2" bestFit="1" customWidth="1"/>
    <col min="1542" max="1542" width="38.26953125" style="2" customWidth="1"/>
    <col min="1543" max="1543" width="13.90625" style="2" bestFit="1" customWidth="1"/>
    <col min="1544" max="1544" width="13.90625" style="2" customWidth="1"/>
    <col min="1545" max="1545" width="13.08984375" style="2" bestFit="1" customWidth="1"/>
    <col min="1546" max="1546" width="5.90625" style="2" bestFit="1" customWidth="1"/>
    <col min="1547" max="1547" width="12.08984375" style="2" bestFit="1" customWidth="1"/>
    <col min="1548" max="1548" width="10.453125" style="2" bestFit="1" customWidth="1"/>
    <col min="1549" max="1549" width="7" style="2" bestFit="1" customWidth="1"/>
    <col min="1550" max="1550" width="5.90625" style="2" bestFit="1" customWidth="1"/>
    <col min="1551" max="1551" width="8.7265625" style="2" bestFit="1" customWidth="1"/>
    <col min="1552" max="1553" width="8.453125" style="2" bestFit="1" customWidth="1"/>
    <col min="1554" max="1554" width="14.36328125" style="2" bestFit="1" customWidth="1"/>
    <col min="1555" max="1555" width="10" style="2" bestFit="1" customWidth="1"/>
    <col min="1556" max="1556" width="6" style="2" customWidth="1"/>
    <col min="1557" max="1557" width="25.26953125" style="2" bestFit="1" customWidth="1"/>
    <col min="1558" max="1558" width="11" style="2" bestFit="1" customWidth="1"/>
    <col min="1559" max="1560" width="8.26953125" style="2" bestFit="1" customWidth="1"/>
    <col min="1561" max="1795" width="9" style="2"/>
    <col min="1796" max="1796" width="15.90625" style="2" customWidth="1"/>
    <col min="1797" max="1797" width="3.90625" style="2" bestFit="1" customWidth="1"/>
    <col min="1798" max="1798" width="38.26953125" style="2" customWidth="1"/>
    <col min="1799" max="1799" width="13.90625" style="2" bestFit="1" customWidth="1"/>
    <col min="1800" max="1800" width="13.90625" style="2" customWidth="1"/>
    <col min="1801" max="1801" width="13.08984375" style="2" bestFit="1" customWidth="1"/>
    <col min="1802" max="1802" width="5.90625" style="2" bestFit="1" customWidth="1"/>
    <col min="1803" max="1803" width="12.08984375" style="2" bestFit="1" customWidth="1"/>
    <col min="1804" max="1804" width="10.453125" style="2" bestFit="1" customWidth="1"/>
    <col min="1805" max="1805" width="7" style="2" bestFit="1" customWidth="1"/>
    <col min="1806" max="1806" width="5.90625" style="2" bestFit="1" customWidth="1"/>
    <col min="1807" max="1807" width="8.7265625" style="2" bestFit="1" customWidth="1"/>
    <col min="1808" max="1809" width="8.453125" style="2" bestFit="1" customWidth="1"/>
    <col min="1810" max="1810" width="14.36328125" style="2" bestFit="1" customWidth="1"/>
    <col min="1811" max="1811" width="10" style="2" bestFit="1" customWidth="1"/>
    <col min="1812" max="1812" width="6" style="2" customWidth="1"/>
    <col min="1813" max="1813" width="25.26953125" style="2" bestFit="1" customWidth="1"/>
    <col min="1814" max="1814" width="11" style="2" bestFit="1" customWidth="1"/>
    <col min="1815" max="1816" width="8.26953125" style="2" bestFit="1" customWidth="1"/>
    <col min="1817" max="2051" width="9" style="2"/>
    <col min="2052" max="2052" width="15.90625" style="2" customWidth="1"/>
    <col min="2053" max="2053" width="3.90625" style="2" bestFit="1" customWidth="1"/>
    <col min="2054" max="2054" width="38.26953125" style="2" customWidth="1"/>
    <col min="2055" max="2055" width="13.90625" style="2" bestFit="1" customWidth="1"/>
    <col min="2056" max="2056" width="13.90625" style="2" customWidth="1"/>
    <col min="2057" max="2057" width="13.08984375" style="2" bestFit="1" customWidth="1"/>
    <col min="2058" max="2058" width="5.90625" style="2" bestFit="1" customWidth="1"/>
    <col min="2059" max="2059" width="12.08984375" style="2" bestFit="1" customWidth="1"/>
    <col min="2060" max="2060" width="10.453125" style="2" bestFit="1" customWidth="1"/>
    <col min="2061" max="2061" width="7" style="2" bestFit="1" customWidth="1"/>
    <col min="2062" max="2062" width="5.90625" style="2" bestFit="1" customWidth="1"/>
    <col min="2063" max="2063" width="8.7265625" style="2" bestFit="1" customWidth="1"/>
    <col min="2064" max="2065" width="8.453125" style="2" bestFit="1" customWidth="1"/>
    <col min="2066" max="2066" width="14.36328125" style="2" bestFit="1" customWidth="1"/>
    <col min="2067" max="2067" width="10" style="2" bestFit="1" customWidth="1"/>
    <col min="2068" max="2068" width="6" style="2" customWidth="1"/>
    <col min="2069" max="2069" width="25.26953125" style="2" bestFit="1" customWidth="1"/>
    <col min="2070" max="2070" width="11" style="2" bestFit="1" customWidth="1"/>
    <col min="2071" max="2072" width="8.26953125" style="2" bestFit="1" customWidth="1"/>
    <col min="2073" max="2307" width="9" style="2"/>
    <col min="2308" max="2308" width="15.90625" style="2" customWidth="1"/>
    <col min="2309" max="2309" width="3.90625" style="2" bestFit="1" customWidth="1"/>
    <col min="2310" max="2310" width="38.26953125" style="2" customWidth="1"/>
    <col min="2311" max="2311" width="13.90625" style="2" bestFit="1" customWidth="1"/>
    <col min="2312" max="2312" width="13.90625" style="2" customWidth="1"/>
    <col min="2313" max="2313" width="13.08984375" style="2" bestFit="1" customWidth="1"/>
    <col min="2314" max="2314" width="5.90625" style="2" bestFit="1" customWidth="1"/>
    <col min="2315" max="2315" width="12.08984375" style="2" bestFit="1" customWidth="1"/>
    <col min="2316" max="2316" width="10.453125" style="2" bestFit="1" customWidth="1"/>
    <col min="2317" max="2317" width="7" style="2" bestFit="1" customWidth="1"/>
    <col min="2318" max="2318" width="5.90625" style="2" bestFit="1" customWidth="1"/>
    <col min="2319" max="2319" width="8.7265625" style="2" bestFit="1" customWidth="1"/>
    <col min="2320" max="2321" width="8.453125" style="2" bestFit="1" customWidth="1"/>
    <col min="2322" max="2322" width="14.36328125" style="2" bestFit="1" customWidth="1"/>
    <col min="2323" max="2323" width="10" style="2" bestFit="1" customWidth="1"/>
    <col min="2324" max="2324" width="6" style="2" customWidth="1"/>
    <col min="2325" max="2325" width="25.26953125" style="2" bestFit="1" customWidth="1"/>
    <col min="2326" max="2326" width="11" style="2" bestFit="1" customWidth="1"/>
    <col min="2327" max="2328" width="8.26953125" style="2" bestFit="1" customWidth="1"/>
    <col min="2329" max="2563" width="9" style="2"/>
    <col min="2564" max="2564" width="15.90625" style="2" customWidth="1"/>
    <col min="2565" max="2565" width="3.90625" style="2" bestFit="1" customWidth="1"/>
    <col min="2566" max="2566" width="38.26953125" style="2" customWidth="1"/>
    <col min="2567" max="2567" width="13.90625" style="2" bestFit="1" customWidth="1"/>
    <col min="2568" max="2568" width="13.90625" style="2" customWidth="1"/>
    <col min="2569" max="2569" width="13.08984375" style="2" bestFit="1" customWidth="1"/>
    <col min="2570" max="2570" width="5.90625" style="2" bestFit="1" customWidth="1"/>
    <col min="2571" max="2571" width="12.08984375" style="2" bestFit="1" customWidth="1"/>
    <col min="2572" max="2572" width="10.453125" style="2" bestFit="1" customWidth="1"/>
    <col min="2573" max="2573" width="7" style="2" bestFit="1" customWidth="1"/>
    <col min="2574" max="2574" width="5.90625" style="2" bestFit="1" customWidth="1"/>
    <col min="2575" max="2575" width="8.7265625" style="2" bestFit="1" customWidth="1"/>
    <col min="2576" max="2577" width="8.453125" style="2" bestFit="1" customWidth="1"/>
    <col min="2578" max="2578" width="14.36328125" style="2" bestFit="1" customWidth="1"/>
    <col min="2579" max="2579" width="10" style="2" bestFit="1" customWidth="1"/>
    <col min="2580" max="2580" width="6" style="2" customWidth="1"/>
    <col min="2581" max="2581" width="25.26953125" style="2" bestFit="1" customWidth="1"/>
    <col min="2582" max="2582" width="11" style="2" bestFit="1" customWidth="1"/>
    <col min="2583" max="2584" width="8.26953125" style="2" bestFit="1" customWidth="1"/>
    <col min="2585" max="2819" width="9" style="2"/>
    <col min="2820" max="2820" width="15.90625" style="2" customWidth="1"/>
    <col min="2821" max="2821" width="3.90625" style="2" bestFit="1" customWidth="1"/>
    <col min="2822" max="2822" width="38.26953125" style="2" customWidth="1"/>
    <col min="2823" max="2823" width="13.90625" style="2" bestFit="1" customWidth="1"/>
    <col min="2824" max="2824" width="13.90625" style="2" customWidth="1"/>
    <col min="2825" max="2825" width="13.08984375" style="2" bestFit="1" customWidth="1"/>
    <col min="2826" max="2826" width="5.90625" style="2" bestFit="1" customWidth="1"/>
    <col min="2827" max="2827" width="12.08984375" style="2" bestFit="1" customWidth="1"/>
    <col min="2828" max="2828" width="10.453125" style="2" bestFit="1" customWidth="1"/>
    <col min="2829" max="2829" width="7" style="2" bestFit="1" customWidth="1"/>
    <col min="2830" max="2830" width="5.90625" style="2" bestFit="1" customWidth="1"/>
    <col min="2831" max="2831" width="8.7265625" style="2" bestFit="1" customWidth="1"/>
    <col min="2832" max="2833" width="8.453125" style="2" bestFit="1" customWidth="1"/>
    <col min="2834" max="2834" width="14.36328125" style="2" bestFit="1" customWidth="1"/>
    <col min="2835" max="2835" width="10" style="2" bestFit="1" customWidth="1"/>
    <col min="2836" max="2836" width="6" style="2" customWidth="1"/>
    <col min="2837" max="2837" width="25.26953125" style="2" bestFit="1" customWidth="1"/>
    <col min="2838" max="2838" width="11" style="2" bestFit="1" customWidth="1"/>
    <col min="2839" max="2840" width="8.26953125" style="2" bestFit="1" customWidth="1"/>
    <col min="2841" max="3075" width="9" style="2"/>
    <col min="3076" max="3076" width="15.90625" style="2" customWidth="1"/>
    <col min="3077" max="3077" width="3.90625" style="2" bestFit="1" customWidth="1"/>
    <col min="3078" max="3078" width="38.26953125" style="2" customWidth="1"/>
    <col min="3079" max="3079" width="13.90625" style="2" bestFit="1" customWidth="1"/>
    <col min="3080" max="3080" width="13.90625" style="2" customWidth="1"/>
    <col min="3081" max="3081" width="13.08984375" style="2" bestFit="1" customWidth="1"/>
    <col min="3082" max="3082" width="5.90625" style="2" bestFit="1" customWidth="1"/>
    <col min="3083" max="3083" width="12.08984375" style="2" bestFit="1" customWidth="1"/>
    <col min="3084" max="3084" width="10.453125" style="2" bestFit="1" customWidth="1"/>
    <col min="3085" max="3085" width="7" style="2" bestFit="1" customWidth="1"/>
    <col min="3086" max="3086" width="5.90625" style="2" bestFit="1" customWidth="1"/>
    <col min="3087" max="3087" width="8.7265625" style="2" bestFit="1" customWidth="1"/>
    <col min="3088" max="3089" width="8.453125" style="2" bestFit="1" customWidth="1"/>
    <col min="3090" max="3090" width="14.36328125" style="2" bestFit="1" customWidth="1"/>
    <col min="3091" max="3091" width="10" style="2" bestFit="1" customWidth="1"/>
    <col min="3092" max="3092" width="6" style="2" customWidth="1"/>
    <col min="3093" max="3093" width="25.26953125" style="2" bestFit="1" customWidth="1"/>
    <col min="3094" max="3094" width="11" style="2" bestFit="1" customWidth="1"/>
    <col min="3095" max="3096" width="8.26953125" style="2" bestFit="1" customWidth="1"/>
    <col min="3097" max="3331" width="9" style="2"/>
    <col min="3332" max="3332" width="15.90625" style="2" customWidth="1"/>
    <col min="3333" max="3333" width="3.90625" style="2" bestFit="1" customWidth="1"/>
    <col min="3334" max="3334" width="38.26953125" style="2" customWidth="1"/>
    <col min="3335" max="3335" width="13.90625" style="2" bestFit="1" customWidth="1"/>
    <col min="3336" max="3336" width="13.90625" style="2" customWidth="1"/>
    <col min="3337" max="3337" width="13.08984375" style="2" bestFit="1" customWidth="1"/>
    <col min="3338" max="3338" width="5.90625" style="2" bestFit="1" customWidth="1"/>
    <col min="3339" max="3339" width="12.08984375" style="2" bestFit="1" customWidth="1"/>
    <col min="3340" max="3340" width="10.453125" style="2" bestFit="1" customWidth="1"/>
    <col min="3341" max="3341" width="7" style="2" bestFit="1" customWidth="1"/>
    <col min="3342" max="3342" width="5.90625" style="2" bestFit="1" customWidth="1"/>
    <col min="3343" max="3343" width="8.7265625" style="2" bestFit="1" customWidth="1"/>
    <col min="3344" max="3345" width="8.453125" style="2" bestFit="1" customWidth="1"/>
    <col min="3346" max="3346" width="14.36328125" style="2" bestFit="1" customWidth="1"/>
    <col min="3347" max="3347" width="10" style="2" bestFit="1" customWidth="1"/>
    <col min="3348" max="3348" width="6" style="2" customWidth="1"/>
    <col min="3349" max="3349" width="25.26953125" style="2" bestFit="1" customWidth="1"/>
    <col min="3350" max="3350" width="11" style="2" bestFit="1" customWidth="1"/>
    <col min="3351" max="3352" width="8.26953125" style="2" bestFit="1" customWidth="1"/>
    <col min="3353" max="3587" width="9" style="2"/>
    <col min="3588" max="3588" width="15.90625" style="2" customWidth="1"/>
    <col min="3589" max="3589" width="3.90625" style="2" bestFit="1" customWidth="1"/>
    <col min="3590" max="3590" width="38.26953125" style="2" customWidth="1"/>
    <col min="3591" max="3591" width="13.90625" style="2" bestFit="1" customWidth="1"/>
    <col min="3592" max="3592" width="13.90625" style="2" customWidth="1"/>
    <col min="3593" max="3593" width="13.08984375" style="2" bestFit="1" customWidth="1"/>
    <col min="3594" max="3594" width="5.90625" style="2" bestFit="1" customWidth="1"/>
    <col min="3595" max="3595" width="12.08984375" style="2" bestFit="1" customWidth="1"/>
    <col min="3596" max="3596" width="10.453125" style="2" bestFit="1" customWidth="1"/>
    <col min="3597" max="3597" width="7" style="2" bestFit="1" customWidth="1"/>
    <col min="3598" max="3598" width="5.90625" style="2" bestFit="1" customWidth="1"/>
    <col min="3599" max="3599" width="8.7265625" style="2" bestFit="1" customWidth="1"/>
    <col min="3600" max="3601" width="8.453125" style="2" bestFit="1" customWidth="1"/>
    <col min="3602" max="3602" width="14.36328125" style="2" bestFit="1" customWidth="1"/>
    <col min="3603" max="3603" width="10" style="2" bestFit="1" customWidth="1"/>
    <col min="3604" max="3604" width="6" style="2" customWidth="1"/>
    <col min="3605" max="3605" width="25.26953125" style="2" bestFit="1" customWidth="1"/>
    <col min="3606" max="3606" width="11" style="2" bestFit="1" customWidth="1"/>
    <col min="3607" max="3608" width="8.26953125" style="2" bestFit="1" customWidth="1"/>
    <col min="3609" max="3843" width="9" style="2"/>
    <col min="3844" max="3844" width="15.90625" style="2" customWidth="1"/>
    <col min="3845" max="3845" width="3.90625" style="2" bestFit="1" customWidth="1"/>
    <col min="3846" max="3846" width="38.26953125" style="2" customWidth="1"/>
    <col min="3847" max="3847" width="13.90625" style="2" bestFit="1" customWidth="1"/>
    <col min="3848" max="3848" width="13.90625" style="2" customWidth="1"/>
    <col min="3849" max="3849" width="13.08984375" style="2" bestFit="1" customWidth="1"/>
    <col min="3850" max="3850" width="5.90625" style="2" bestFit="1" customWidth="1"/>
    <col min="3851" max="3851" width="12.08984375" style="2" bestFit="1" customWidth="1"/>
    <col min="3852" max="3852" width="10.453125" style="2" bestFit="1" customWidth="1"/>
    <col min="3853" max="3853" width="7" style="2" bestFit="1" customWidth="1"/>
    <col min="3854" max="3854" width="5.90625" style="2" bestFit="1" customWidth="1"/>
    <col min="3855" max="3855" width="8.7265625" style="2" bestFit="1" customWidth="1"/>
    <col min="3856" max="3857" width="8.453125" style="2" bestFit="1" customWidth="1"/>
    <col min="3858" max="3858" width="14.36328125" style="2" bestFit="1" customWidth="1"/>
    <col min="3859" max="3859" width="10" style="2" bestFit="1" customWidth="1"/>
    <col min="3860" max="3860" width="6" style="2" customWidth="1"/>
    <col min="3861" max="3861" width="25.26953125" style="2" bestFit="1" customWidth="1"/>
    <col min="3862" max="3862" width="11" style="2" bestFit="1" customWidth="1"/>
    <col min="3863" max="3864" width="8.26953125" style="2" bestFit="1" customWidth="1"/>
    <col min="3865" max="4099" width="9" style="2"/>
    <col min="4100" max="4100" width="15.90625" style="2" customWidth="1"/>
    <col min="4101" max="4101" width="3.90625" style="2" bestFit="1" customWidth="1"/>
    <col min="4102" max="4102" width="38.26953125" style="2" customWidth="1"/>
    <col min="4103" max="4103" width="13.90625" style="2" bestFit="1" customWidth="1"/>
    <col min="4104" max="4104" width="13.90625" style="2" customWidth="1"/>
    <col min="4105" max="4105" width="13.08984375" style="2" bestFit="1" customWidth="1"/>
    <col min="4106" max="4106" width="5.90625" style="2" bestFit="1" customWidth="1"/>
    <col min="4107" max="4107" width="12.08984375" style="2" bestFit="1" customWidth="1"/>
    <col min="4108" max="4108" width="10.453125" style="2" bestFit="1" customWidth="1"/>
    <col min="4109" max="4109" width="7" style="2" bestFit="1" customWidth="1"/>
    <col min="4110" max="4110" width="5.90625" style="2" bestFit="1" customWidth="1"/>
    <col min="4111" max="4111" width="8.7265625" style="2" bestFit="1" customWidth="1"/>
    <col min="4112" max="4113" width="8.453125" style="2" bestFit="1" customWidth="1"/>
    <col min="4114" max="4114" width="14.36328125" style="2" bestFit="1" customWidth="1"/>
    <col min="4115" max="4115" width="10" style="2" bestFit="1" customWidth="1"/>
    <col min="4116" max="4116" width="6" style="2" customWidth="1"/>
    <col min="4117" max="4117" width="25.26953125" style="2" bestFit="1" customWidth="1"/>
    <col min="4118" max="4118" width="11" style="2" bestFit="1" customWidth="1"/>
    <col min="4119" max="4120" width="8.26953125" style="2" bestFit="1" customWidth="1"/>
    <col min="4121" max="4355" width="9" style="2"/>
    <col min="4356" max="4356" width="15.90625" style="2" customWidth="1"/>
    <col min="4357" max="4357" width="3.90625" style="2" bestFit="1" customWidth="1"/>
    <col min="4358" max="4358" width="38.26953125" style="2" customWidth="1"/>
    <col min="4359" max="4359" width="13.90625" style="2" bestFit="1" customWidth="1"/>
    <col min="4360" max="4360" width="13.90625" style="2" customWidth="1"/>
    <col min="4361" max="4361" width="13.08984375" style="2" bestFit="1" customWidth="1"/>
    <col min="4362" max="4362" width="5.90625" style="2" bestFit="1" customWidth="1"/>
    <col min="4363" max="4363" width="12.08984375" style="2" bestFit="1" customWidth="1"/>
    <col min="4364" max="4364" width="10.453125" style="2" bestFit="1" customWidth="1"/>
    <col min="4365" max="4365" width="7" style="2" bestFit="1" customWidth="1"/>
    <col min="4366" max="4366" width="5.90625" style="2" bestFit="1" customWidth="1"/>
    <col min="4367" max="4367" width="8.7265625" style="2" bestFit="1" customWidth="1"/>
    <col min="4368" max="4369" width="8.453125" style="2" bestFit="1" customWidth="1"/>
    <col min="4370" max="4370" width="14.36328125" style="2" bestFit="1" customWidth="1"/>
    <col min="4371" max="4371" width="10" style="2" bestFit="1" customWidth="1"/>
    <col min="4372" max="4372" width="6" style="2" customWidth="1"/>
    <col min="4373" max="4373" width="25.26953125" style="2" bestFit="1" customWidth="1"/>
    <col min="4374" max="4374" width="11" style="2" bestFit="1" customWidth="1"/>
    <col min="4375" max="4376" width="8.26953125" style="2" bestFit="1" customWidth="1"/>
    <col min="4377" max="4611" width="9" style="2"/>
    <col min="4612" max="4612" width="15.90625" style="2" customWidth="1"/>
    <col min="4613" max="4613" width="3.90625" style="2" bestFit="1" customWidth="1"/>
    <col min="4614" max="4614" width="38.26953125" style="2" customWidth="1"/>
    <col min="4615" max="4615" width="13.90625" style="2" bestFit="1" customWidth="1"/>
    <col min="4616" max="4616" width="13.90625" style="2" customWidth="1"/>
    <col min="4617" max="4617" width="13.08984375" style="2" bestFit="1" customWidth="1"/>
    <col min="4618" max="4618" width="5.90625" style="2" bestFit="1" customWidth="1"/>
    <col min="4619" max="4619" width="12.08984375" style="2" bestFit="1" customWidth="1"/>
    <col min="4620" max="4620" width="10.453125" style="2" bestFit="1" customWidth="1"/>
    <col min="4621" max="4621" width="7" style="2" bestFit="1" customWidth="1"/>
    <col min="4622" max="4622" width="5.90625" style="2" bestFit="1" customWidth="1"/>
    <col min="4623" max="4623" width="8.7265625" style="2" bestFit="1" customWidth="1"/>
    <col min="4624" max="4625" width="8.453125" style="2" bestFit="1" customWidth="1"/>
    <col min="4626" max="4626" width="14.36328125" style="2" bestFit="1" customWidth="1"/>
    <col min="4627" max="4627" width="10" style="2" bestFit="1" customWidth="1"/>
    <col min="4628" max="4628" width="6" style="2" customWidth="1"/>
    <col min="4629" max="4629" width="25.26953125" style="2" bestFit="1" customWidth="1"/>
    <col min="4630" max="4630" width="11" style="2" bestFit="1" customWidth="1"/>
    <col min="4631" max="4632" width="8.26953125" style="2" bestFit="1" customWidth="1"/>
    <col min="4633" max="4867" width="9" style="2"/>
    <col min="4868" max="4868" width="15.90625" style="2" customWidth="1"/>
    <col min="4869" max="4869" width="3.90625" style="2" bestFit="1" customWidth="1"/>
    <col min="4870" max="4870" width="38.26953125" style="2" customWidth="1"/>
    <col min="4871" max="4871" width="13.90625" style="2" bestFit="1" customWidth="1"/>
    <col min="4872" max="4872" width="13.90625" style="2" customWidth="1"/>
    <col min="4873" max="4873" width="13.08984375" style="2" bestFit="1" customWidth="1"/>
    <col min="4874" max="4874" width="5.90625" style="2" bestFit="1" customWidth="1"/>
    <col min="4875" max="4875" width="12.08984375" style="2" bestFit="1" customWidth="1"/>
    <col min="4876" max="4876" width="10.453125" style="2" bestFit="1" customWidth="1"/>
    <col min="4877" max="4877" width="7" style="2" bestFit="1" customWidth="1"/>
    <col min="4878" max="4878" width="5.90625" style="2" bestFit="1" customWidth="1"/>
    <col min="4879" max="4879" width="8.7265625" style="2" bestFit="1" customWidth="1"/>
    <col min="4880" max="4881" width="8.453125" style="2" bestFit="1" customWidth="1"/>
    <col min="4882" max="4882" width="14.36328125" style="2" bestFit="1" customWidth="1"/>
    <col min="4883" max="4883" width="10" style="2" bestFit="1" customWidth="1"/>
    <col min="4884" max="4884" width="6" style="2" customWidth="1"/>
    <col min="4885" max="4885" width="25.26953125" style="2" bestFit="1" customWidth="1"/>
    <col min="4886" max="4886" width="11" style="2" bestFit="1" customWidth="1"/>
    <col min="4887" max="4888" width="8.26953125" style="2" bestFit="1" customWidth="1"/>
    <col min="4889" max="5123" width="9" style="2"/>
    <col min="5124" max="5124" width="15.90625" style="2" customWidth="1"/>
    <col min="5125" max="5125" width="3.90625" style="2" bestFit="1" customWidth="1"/>
    <col min="5126" max="5126" width="38.26953125" style="2" customWidth="1"/>
    <col min="5127" max="5127" width="13.90625" style="2" bestFit="1" customWidth="1"/>
    <col min="5128" max="5128" width="13.90625" style="2" customWidth="1"/>
    <col min="5129" max="5129" width="13.08984375" style="2" bestFit="1" customWidth="1"/>
    <col min="5130" max="5130" width="5.90625" style="2" bestFit="1" customWidth="1"/>
    <col min="5131" max="5131" width="12.08984375" style="2" bestFit="1" customWidth="1"/>
    <col min="5132" max="5132" width="10.453125" style="2" bestFit="1" customWidth="1"/>
    <col min="5133" max="5133" width="7" style="2" bestFit="1" customWidth="1"/>
    <col min="5134" max="5134" width="5.90625" style="2" bestFit="1" customWidth="1"/>
    <col min="5135" max="5135" width="8.7265625" style="2" bestFit="1" customWidth="1"/>
    <col min="5136" max="5137" width="8.453125" style="2" bestFit="1" customWidth="1"/>
    <col min="5138" max="5138" width="14.36328125" style="2" bestFit="1" customWidth="1"/>
    <col min="5139" max="5139" width="10" style="2" bestFit="1" customWidth="1"/>
    <col min="5140" max="5140" width="6" style="2" customWidth="1"/>
    <col min="5141" max="5141" width="25.26953125" style="2" bestFit="1" customWidth="1"/>
    <col min="5142" max="5142" width="11" style="2" bestFit="1" customWidth="1"/>
    <col min="5143" max="5144" width="8.26953125" style="2" bestFit="1" customWidth="1"/>
    <col min="5145" max="5379" width="9" style="2"/>
    <col min="5380" max="5380" width="15.90625" style="2" customWidth="1"/>
    <col min="5381" max="5381" width="3.90625" style="2" bestFit="1" customWidth="1"/>
    <col min="5382" max="5382" width="38.26953125" style="2" customWidth="1"/>
    <col min="5383" max="5383" width="13.90625" style="2" bestFit="1" customWidth="1"/>
    <col min="5384" max="5384" width="13.90625" style="2" customWidth="1"/>
    <col min="5385" max="5385" width="13.08984375" style="2" bestFit="1" customWidth="1"/>
    <col min="5386" max="5386" width="5.90625" style="2" bestFit="1" customWidth="1"/>
    <col min="5387" max="5387" width="12.08984375" style="2" bestFit="1" customWidth="1"/>
    <col min="5388" max="5388" width="10.453125" style="2" bestFit="1" customWidth="1"/>
    <col min="5389" max="5389" width="7" style="2" bestFit="1" customWidth="1"/>
    <col min="5390" max="5390" width="5.90625" style="2" bestFit="1" customWidth="1"/>
    <col min="5391" max="5391" width="8.7265625" style="2" bestFit="1" customWidth="1"/>
    <col min="5392" max="5393" width="8.453125" style="2" bestFit="1" customWidth="1"/>
    <col min="5394" max="5394" width="14.36328125" style="2" bestFit="1" customWidth="1"/>
    <col min="5395" max="5395" width="10" style="2" bestFit="1" customWidth="1"/>
    <col min="5396" max="5396" width="6" style="2" customWidth="1"/>
    <col min="5397" max="5397" width="25.26953125" style="2" bestFit="1" customWidth="1"/>
    <col min="5398" max="5398" width="11" style="2" bestFit="1" customWidth="1"/>
    <col min="5399" max="5400" width="8.26953125" style="2" bestFit="1" customWidth="1"/>
    <col min="5401" max="5635" width="9" style="2"/>
    <col min="5636" max="5636" width="15.90625" style="2" customWidth="1"/>
    <col min="5637" max="5637" width="3.90625" style="2" bestFit="1" customWidth="1"/>
    <col min="5638" max="5638" width="38.26953125" style="2" customWidth="1"/>
    <col min="5639" max="5639" width="13.90625" style="2" bestFit="1" customWidth="1"/>
    <col min="5640" max="5640" width="13.90625" style="2" customWidth="1"/>
    <col min="5641" max="5641" width="13.08984375" style="2" bestFit="1" customWidth="1"/>
    <col min="5642" max="5642" width="5.90625" style="2" bestFit="1" customWidth="1"/>
    <col min="5643" max="5643" width="12.08984375" style="2" bestFit="1" customWidth="1"/>
    <col min="5644" max="5644" width="10.453125" style="2" bestFit="1" customWidth="1"/>
    <col min="5645" max="5645" width="7" style="2" bestFit="1" customWidth="1"/>
    <col min="5646" max="5646" width="5.90625" style="2" bestFit="1" customWidth="1"/>
    <col min="5647" max="5647" width="8.7265625" style="2" bestFit="1" customWidth="1"/>
    <col min="5648" max="5649" width="8.453125" style="2" bestFit="1" customWidth="1"/>
    <col min="5650" max="5650" width="14.36328125" style="2" bestFit="1" customWidth="1"/>
    <col min="5651" max="5651" width="10" style="2" bestFit="1" customWidth="1"/>
    <col min="5652" max="5652" width="6" style="2" customWidth="1"/>
    <col min="5653" max="5653" width="25.26953125" style="2" bestFit="1" customWidth="1"/>
    <col min="5654" max="5654" width="11" style="2" bestFit="1" customWidth="1"/>
    <col min="5655" max="5656" width="8.26953125" style="2" bestFit="1" customWidth="1"/>
    <col min="5657" max="5891" width="9" style="2"/>
    <col min="5892" max="5892" width="15.90625" style="2" customWidth="1"/>
    <col min="5893" max="5893" width="3.90625" style="2" bestFit="1" customWidth="1"/>
    <col min="5894" max="5894" width="38.26953125" style="2" customWidth="1"/>
    <col min="5895" max="5895" width="13.90625" style="2" bestFit="1" customWidth="1"/>
    <col min="5896" max="5896" width="13.90625" style="2" customWidth="1"/>
    <col min="5897" max="5897" width="13.08984375" style="2" bestFit="1" customWidth="1"/>
    <col min="5898" max="5898" width="5.90625" style="2" bestFit="1" customWidth="1"/>
    <col min="5899" max="5899" width="12.08984375" style="2" bestFit="1" customWidth="1"/>
    <col min="5900" max="5900" width="10.453125" style="2" bestFit="1" customWidth="1"/>
    <col min="5901" max="5901" width="7" style="2" bestFit="1" customWidth="1"/>
    <col min="5902" max="5902" width="5.90625" style="2" bestFit="1" customWidth="1"/>
    <col min="5903" max="5903" width="8.7265625" style="2" bestFit="1" customWidth="1"/>
    <col min="5904" max="5905" width="8.453125" style="2" bestFit="1" customWidth="1"/>
    <col min="5906" max="5906" width="14.36328125" style="2" bestFit="1" customWidth="1"/>
    <col min="5907" max="5907" width="10" style="2" bestFit="1" customWidth="1"/>
    <col min="5908" max="5908" width="6" style="2" customWidth="1"/>
    <col min="5909" max="5909" width="25.26953125" style="2" bestFit="1" customWidth="1"/>
    <col min="5910" max="5910" width="11" style="2" bestFit="1" customWidth="1"/>
    <col min="5911" max="5912" width="8.26953125" style="2" bestFit="1" customWidth="1"/>
    <col min="5913" max="6147" width="9" style="2"/>
    <col min="6148" max="6148" width="15.90625" style="2" customWidth="1"/>
    <col min="6149" max="6149" width="3.90625" style="2" bestFit="1" customWidth="1"/>
    <col min="6150" max="6150" width="38.26953125" style="2" customWidth="1"/>
    <col min="6151" max="6151" width="13.90625" style="2" bestFit="1" customWidth="1"/>
    <col min="6152" max="6152" width="13.90625" style="2" customWidth="1"/>
    <col min="6153" max="6153" width="13.08984375" style="2" bestFit="1" customWidth="1"/>
    <col min="6154" max="6154" width="5.90625" style="2" bestFit="1" customWidth="1"/>
    <col min="6155" max="6155" width="12.08984375" style="2" bestFit="1" customWidth="1"/>
    <col min="6156" max="6156" width="10.453125" style="2" bestFit="1" customWidth="1"/>
    <col min="6157" max="6157" width="7" style="2" bestFit="1" customWidth="1"/>
    <col min="6158" max="6158" width="5.90625" style="2" bestFit="1" customWidth="1"/>
    <col min="6159" max="6159" width="8.7265625" style="2" bestFit="1" customWidth="1"/>
    <col min="6160" max="6161" width="8.453125" style="2" bestFit="1" customWidth="1"/>
    <col min="6162" max="6162" width="14.36328125" style="2" bestFit="1" customWidth="1"/>
    <col min="6163" max="6163" width="10" style="2" bestFit="1" customWidth="1"/>
    <col min="6164" max="6164" width="6" style="2" customWidth="1"/>
    <col min="6165" max="6165" width="25.26953125" style="2" bestFit="1" customWidth="1"/>
    <col min="6166" max="6166" width="11" style="2" bestFit="1" customWidth="1"/>
    <col min="6167" max="6168" width="8.26953125" style="2" bestFit="1" customWidth="1"/>
    <col min="6169" max="6403" width="9" style="2"/>
    <col min="6404" max="6404" width="15.90625" style="2" customWidth="1"/>
    <col min="6405" max="6405" width="3.90625" style="2" bestFit="1" customWidth="1"/>
    <col min="6406" max="6406" width="38.26953125" style="2" customWidth="1"/>
    <col min="6407" max="6407" width="13.90625" style="2" bestFit="1" customWidth="1"/>
    <col min="6408" max="6408" width="13.90625" style="2" customWidth="1"/>
    <col min="6409" max="6409" width="13.08984375" style="2" bestFit="1" customWidth="1"/>
    <col min="6410" max="6410" width="5.90625" style="2" bestFit="1" customWidth="1"/>
    <col min="6411" max="6411" width="12.08984375" style="2" bestFit="1" customWidth="1"/>
    <col min="6412" max="6412" width="10.453125" style="2" bestFit="1" customWidth="1"/>
    <col min="6413" max="6413" width="7" style="2" bestFit="1" customWidth="1"/>
    <col min="6414" max="6414" width="5.90625" style="2" bestFit="1" customWidth="1"/>
    <col min="6415" max="6415" width="8.7265625" style="2" bestFit="1" customWidth="1"/>
    <col min="6416" max="6417" width="8.453125" style="2" bestFit="1" customWidth="1"/>
    <col min="6418" max="6418" width="14.36328125" style="2" bestFit="1" customWidth="1"/>
    <col min="6419" max="6419" width="10" style="2" bestFit="1" customWidth="1"/>
    <col min="6420" max="6420" width="6" style="2" customWidth="1"/>
    <col min="6421" max="6421" width="25.26953125" style="2" bestFit="1" customWidth="1"/>
    <col min="6422" max="6422" width="11" style="2" bestFit="1" customWidth="1"/>
    <col min="6423" max="6424" width="8.26953125" style="2" bestFit="1" customWidth="1"/>
    <col min="6425" max="6659" width="9" style="2"/>
    <col min="6660" max="6660" width="15.90625" style="2" customWidth="1"/>
    <col min="6661" max="6661" width="3.90625" style="2" bestFit="1" customWidth="1"/>
    <col min="6662" max="6662" width="38.26953125" style="2" customWidth="1"/>
    <col min="6663" max="6663" width="13.90625" style="2" bestFit="1" customWidth="1"/>
    <col min="6664" max="6664" width="13.90625" style="2" customWidth="1"/>
    <col min="6665" max="6665" width="13.08984375" style="2" bestFit="1" customWidth="1"/>
    <col min="6666" max="6666" width="5.90625" style="2" bestFit="1" customWidth="1"/>
    <col min="6667" max="6667" width="12.08984375" style="2" bestFit="1" customWidth="1"/>
    <col min="6668" max="6668" width="10.453125" style="2" bestFit="1" customWidth="1"/>
    <col min="6669" max="6669" width="7" style="2" bestFit="1" customWidth="1"/>
    <col min="6670" max="6670" width="5.90625" style="2" bestFit="1" customWidth="1"/>
    <col min="6671" max="6671" width="8.7265625" style="2" bestFit="1" customWidth="1"/>
    <col min="6672" max="6673" width="8.453125" style="2" bestFit="1" customWidth="1"/>
    <col min="6674" max="6674" width="14.36328125" style="2" bestFit="1" customWidth="1"/>
    <col min="6675" max="6675" width="10" style="2" bestFit="1" customWidth="1"/>
    <col min="6676" max="6676" width="6" style="2" customWidth="1"/>
    <col min="6677" max="6677" width="25.26953125" style="2" bestFit="1" customWidth="1"/>
    <col min="6678" max="6678" width="11" style="2" bestFit="1" customWidth="1"/>
    <col min="6679" max="6680" width="8.26953125" style="2" bestFit="1" customWidth="1"/>
    <col min="6681" max="6915" width="9" style="2"/>
    <col min="6916" max="6916" width="15.90625" style="2" customWidth="1"/>
    <col min="6917" max="6917" width="3.90625" style="2" bestFit="1" customWidth="1"/>
    <col min="6918" max="6918" width="38.26953125" style="2" customWidth="1"/>
    <col min="6919" max="6919" width="13.90625" style="2" bestFit="1" customWidth="1"/>
    <col min="6920" max="6920" width="13.90625" style="2" customWidth="1"/>
    <col min="6921" max="6921" width="13.08984375" style="2" bestFit="1" customWidth="1"/>
    <col min="6922" max="6922" width="5.90625" style="2" bestFit="1" customWidth="1"/>
    <col min="6923" max="6923" width="12.08984375" style="2" bestFit="1" customWidth="1"/>
    <col min="6924" max="6924" width="10.453125" style="2" bestFit="1" customWidth="1"/>
    <col min="6925" max="6925" width="7" style="2" bestFit="1" customWidth="1"/>
    <col min="6926" max="6926" width="5.90625" style="2" bestFit="1" customWidth="1"/>
    <col min="6927" max="6927" width="8.7265625" style="2" bestFit="1" customWidth="1"/>
    <col min="6928" max="6929" width="8.453125" style="2" bestFit="1" customWidth="1"/>
    <col min="6930" max="6930" width="14.36328125" style="2" bestFit="1" customWidth="1"/>
    <col min="6931" max="6931" width="10" style="2" bestFit="1" customWidth="1"/>
    <col min="6932" max="6932" width="6" style="2" customWidth="1"/>
    <col min="6933" max="6933" width="25.26953125" style="2" bestFit="1" customWidth="1"/>
    <col min="6934" max="6934" width="11" style="2" bestFit="1" customWidth="1"/>
    <col min="6935" max="6936" width="8.26953125" style="2" bestFit="1" customWidth="1"/>
    <col min="6937" max="7171" width="9" style="2"/>
    <col min="7172" max="7172" width="15.90625" style="2" customWidth="1"/>
    <col min="7173" max="7173" width="3.90625" style="2" bestFit="1" customWidth="1"/>
    <col min="7174" max="7174" width="38.26953125" style="2" customWidth="1"/>
    <col min="7175" max="7175" width="13.90625" style="2" bestFit="1" customWidth="1"/>
    <col min="7176" max="7176" width="13.90625" style="2" customWidth="1"/>
    <col min="7177" max="7177" width="13.08984375" style="2" bestFit="1" customWidth="1"/>
    <col min="7178" max="7178" width="5.90625" style="2" bestFit="1" customWidth="1"/>
    <col min="7179" max="7179" width="12.08984375" style="2" bestFit="1" customWidth="1"/>
    <col min="7180" max="7180" width="10.453125" style="2" bestFit="1" customWidth="1"/>
    <col min="7181" max="7181" width="7" style="2" bestFit="1" customWidth="1"/>
    <col min="7182" max="7182" width="5.90625" style="2" bestFit="1" customWidth="1"/>
    <col min="7183" max="7183" width="8.7265625" style="2" bestFit="1" customWidth="1"/>
    <col min="7184" max="7185" width="8.453125" style="2" bestFit="1" customWidth="1"/>
    <col min="7186" max="7186" width="14.36328125" style="2" bestFit="1" customWidth="1"/>
    <col min="7187" max="7187" width="10" style="2" bestFit="1" customWidth="1"/>
    <col min="7188" max="7188" width="6" style="2" customWidth="1"/>
    <col min="7189" max="7189" width="25.26953125" style="2" bestFit="1" customWidth="1"/>
    <col min="7190" max="7190" width="11" style="2" bestFit="1" customWidth="1"/>
    <col min="7191" max="7192" width="8.26953125" style="2" bestFit="1" customWidth="1"/>
    <col min="7193" max="7427" width="9" style="2"/>
    <col min="7428" max="7428" width="15.90625" style="2" customWidth="1"/>
    <col min="7429" max="7429" width="3.90625" style="2" bestFit="1" customWidth="1"/>
    <col min="7430" max="7430" width="38.26953125" style="2" customWidth="1"/>
    <col min="7431" max="7431" width="13.90625" style="2" bestFit="1" customWidth="1"/>
    <col min="7432" max="7432" width="13.90625" style="2" customWidth="1"/>
    <col min="7433" max="7433" width="13.08984375" style="2" bestFit="1" customWidth="1"/>
    <col min="7434" max="7434" width="5.90625" style="2" bestFit="1" customWidth="1"/>
    <col min="7435" max="7435" width="12.08984375" style="2" bestFit="1" customWidth="1"/>
    <col min="7436" max="7436" width="10.453125" style="2" bestFit="1" customWidth="1"/>
    <col min="7437" max="7437" width="7" style="2" bestFit="1" customWidth="1"/>
    <col min="7438" max="7438" width="5.90625" style="2" bestFit="1" customWidth="1"/>
    <col min="7439" max="7439" width="8.7265625" style="2" bestFit="1" customWidth="1"/>
    <col min="7440" max="7441" width="8.453125" style="2" bestFit="1" customWidth="1"/>
    <col min="7442" max="7442" width="14.36328125" style="2" bestFit="1" customWidth="1"/>
    <col min="7443" max="7443" width="10" style="2" bestFit="1" customWidth="1"/>
    <col min="7444" max="7444" width="6" style="2" customWidth="1"/>
    <col min="7445" max="7445" width="25.26953125" style="2" bestFit="1" customWidth="1"/>
    <col min="7446" max="7446" width="11" style="2" bestFit="1" customWidth="1"/>
    <col min="7447" max="7448" width="8.26953125" style="2" bestFit="1" customWidth="1"/>
    <col min="7449" max="7683" width="9" style="2"/>
    <col min="7684" max="7684" width="15.90625" style="2" customWidth="1"/>
    <col min="7685" max="7685" width="3.90625" style="2" bestFit="1" customWidth="1"/>
    <col min="7686" max="7686" width="38.26953125" style="2" customWidth="1"/>
    <col min="7687" max="7687" width="13.90625" style="2" bestFit="1" customWidth="1"/>
    <col min="7688" max="7688" width="13.90625" style="2" customWidth="1"/>
    <col min="7689" max="7689" width="13.08984375" style="2" bestFit="1" customWidth="1"/>
    <col min="7690" max="7690" width="5.90625" style="2" bestFit="1" customWidth="1"/>
    <col min="7691" max="7691" width="12.08984375" style="2" bestFit="1" customWidth="1"/>
    <col min="7692" max="7692" width="10.453125" style="2" bestFit="1" customWidth="1"/>
    <col min="7693" max="7693" width="7" style="2" bestFit="1" customWidth="1"/>
    <col min="7694" max="7694" width="5.90625" style="2" bestFit="1" customWidth="1"/>
    <col min="7695" max="7695" width="8.7265625" style="2" bestFit="1" customWidth="1"/>
    <col min="7696" max="7697" width="8.453125" style="2" bestFit="1" customWidth="1"/>
    <col min="7698" max="7698" width="14.36328125" style="2" bestFit="1" customWidth="1"/>
    <col min="7699" max="7699" width="10" style="2" bestFit="1" customWidth="1"/>
    <col min="7700" max="7700" width="6" style="2" customWidth="1"/>
    <col min="7701" max="7701" width="25.26953125" style="2" bestFit="1" customWidth="1"/>
    <col min="7702" max="7702" width="11" style="2" bestFit="1" customWidth="1"/>
    <col min="7703" max="7704" width="8.26953125" style="2" bestFit="1" customWidth="1"/>
    <col min="7705" max="7939" width="9" style="2"/>
    <col min="7940" max="7940" width="15.90625" style="2" customWidth="1"/>
    <col min="7941" max="7941" width="3.90625" style="2" bestFit="1" customWidth="1"/>
    <col min="7942" max="7942" width="38.26953125" style="2" customWidth="1"/>
    <col min="7943" max="7943" width="13.90625" style="2" bestFit="1" customWidth="1"/>
    <col min="7944" max="7944" width="13.90625" style="2" customWidth="1"/>
    <col min="7945" max="7945" width="13.08984375" style="2" bestFit="1" customWidth="1"/>
    <col min="7946" max="7946" width="5.90625" style="2" bestFit="1" customWidth="1"/>
    <col min="7947" max="7947" width="12.08984375" style="2" bestFit="1" customWidth="1"/>
    <col min="7948" max="7948" width="10.453125" style="2" bestFit="1" customWidth="1"/>
    <col min="7949" max="7949" width="7" style="2" bestFit="1" customWidth="1"/>
    <col min="7950" max="7950" width="5.90625" style="2" bestFit="1" customWidth="1"/>
    <col min="7951" max="7951" width="8.7265625" style="2" bestFit="1" customWidth="1"/>
    <col min="7952" max="7953" width="8.453125" style="2" bestFit="1" customWidth="1"/>
    <col min="7954" max="7954" width="14.36328125" style="2" bestFit="1" customWidth="1"/>
    <col min="7955" max="7955" width="10" style="2" bestFit="1" customWidth="1"/>
    <col min="7956" max="7956" width="6" style="2" customWidth="1"/>
    <col min="7957" max="7957" width="25.26953125" style="2" bestFit="1" customWidth="1"/>
    <col min="7958" max="7958" width="11" style="2" bestFit="1" customWidth="1"/>
    <col min="7959" max="7960" width="8.26953125" style="2" bestFit="1" customWidth="1"/>
    <col min="7961" max="8195" width="9" style="2"/>
    <col min="8196" max="8196" width="15.90625" style="2" customWidth="1"/>
    <col min="8197" max="8197" width="3.90625" style="2" bestFit="1" customWidth="1"/>
    <col min="8198" max="8198" width="38.26953125" style="2" customWidth="1"/>
    <col min="8199" max="8199" width="13.90625" style="2" bestFit="1" customWidth="1"/>
    <col min="8200" max="8200" width="13.90625" style="2" customWidth="1"/>
    <col min="8201" max="8201" width="13.08984375" style="2" bestFit="1" customWidth="1"/>
    <col min="8202" max="8202" width="5.90625" style="2" bestFit="1" customWidth="1"/>
    <col min="8203" max="8203" width="12.08984375" style="2" bestFit="1" customWidth="1"/>
    <col min="8204" max="8204" width="10.453125" style="2" bestFit="1" customWidth="1"/>
    <col min="8205" max="8205" width="7" style="2" bestFit="1" customWidth="1"/>
    <col min="8206" max="8206" width="5.90625" style="2" bestFit="1" customWidth="1"/>
    <col min="8207" max="8207" width="8.7265625" style="2" bestFit="1" customWidth="1"/>
    <col min="8208" max="8209" width="8.453125" style="2" bestFit="1" customWidth="1"/>
    <col min="8210" max="8210" width="14.36328125" style="2" bestFit="1" customWidth="1"/>
    <col min="8211" max="8211" width="10" style="2" bestFit="1" customWidth="1"/>
    <col min="8212" max="8212" width="6" style="2" customWidth="1"/>
    <col min="8213" max="8213" width="25.26953125" style="2" bestFit="1" customWidth="1"/>
    <col min="8214" max="8214" width="11" style="2" bestFit="1" customWidth="1"/>
    <col min="8215" max="8216" width="8.26953125" style="2" bestFit="1" customWidth="1"/>
    <col min="8217" max="8451" width="9" style="2"/>
    <col min="8452" max="8452" width="15.90625" style="2" customWidth="1"/>
    <col min="8453" max="8453" width="3.90625" style="2" bestFit="1" customWidth="1"/>
    <col min="8454" max="8454" width="38.26953125" style="2" customWidth="1"/>
    <col min="8455" max="8455" width="13.90625" style="2" bestFit="1" customWidth="1"/>
    <col min="8456" max="8456" width="13.90625" style="2" customWidth="1"/>
    <col min="8457" max="8457" width="13.08984375" style="2" bestFit="1" customWidth="1"/>
    <col min="8458" max="8458" width="5.90625" style="2" bestFit="1" customWidth="1"/>
    <col min="8459" max="8459" width="12.08984375" style="2" bestFit="1" customWidth="1"/>
    <col min="8460" max="8460" width="10.453125" style="2" bestFit="1" customWidth="1"/>
    <col min="8461" max="8461" width="7" style="2" bestFit="1" customWidth="1"/>
    <col min="8462" max="8462" width="5.90625" style="2" bestFit="1" customWidth="1"/>
    <col min="8463" max="8463" width="8.7265625" style="2" bestFit="1" customWidth="1"/>
    <col min="8464" max="8465" width="8.453125" style="2" bestFit="1" customWidth="1"/>
    <col min="8466" max="8466" width="14.36328125" style="2" bestFit="1" customWidth="1"/>
    <col min="8467" max="8467" width="10" style="2" bestFit="1" customWidth="1"/>
    <col min="8468" max="8468" width="6" style="2" customWidth="1"/>
    <col min="8469" max="8469" width="25.26953125" style="2" bestFit="1" customWidth="1"/>
    <col min="8470" max="8470" width="11" style="2" bestFit="1" customWidth="1"/>
    <col min="8471" max="8472" width="8.26953125" style="2" bestFit="1" customWidth="1"/>
    <col min="8473" max="8707" width="9" style="2"/>
    <col min="8708" max="8708" width="15.90625" style="2" customWidth="1"/>
    <col min="8709" max="8709" width="3.90625" style="2" bestFit="1" customWidth="1"/>
    <col min="8710" max="8710" width="38.26953125" style="2" customWidth="1"/>
    <col min="8711" max="8711" width="13.90625" style="2" bestFit="1" customWidth="1"/>
    <col min="8712" max="8712" width="13.90625" style="2" customWidth="1"/>
    <col min="8713" max="8713" width="13.08984375" style="2" bestFit="1" customWidth="1"/>
    <col min="8714" max="8714" width="5.90625" style="2" bestFit="1" customWidth="1"/>
    <col min="8715" max="8715" width="12.08984375" style="2" bestFit="1" customWidth="1"/>
    <col min="8716" max="8716" width="10.453125" style="2" bestFit="1" customWidth="1"/>
    <col min="8717" max="8717" width="7" style="2" bestFit="1" customWidth="1"/>
    <col min="8718" max="8718" width="5.90625" style="2" bestFit="1" customWidth="1"/>
    <col min="8719" max="8719" width="8.7265625" style="2" bestFit="1" customWidth="1"/>
    <col min="8720" max="8721" width="8.453125" style="2" bestFit="1" customWidth="1"/>
    <col min="8722" max="8722" width="14.36328125" style="2" bestFit="1" customWidth="1"/>
    <col min="8723" max="8723" width="10" style="2" bestFit="1" customWidth="1"/>
    <col min="8724" max="8724" width="6" style="2" customWidth="1"/>
    <col min="8725" max="8725" width="25.26953125" style="2" bestFit="1" customWidth="1"/>
    <col min="8726" max="8726" width="11" style="2" bestFit="1" customWidth="1"/>
    <col min="8727" max="8728" width="8.26953125" style="2" bestFit="1" customWidth="1"/>
    <col min="8729" max="8963" width="9" style="2"/>
    <col min="8964" max="8964" width="15.90625" style="2" customWidth="1"/>
    <col min="8965" max="8965" width="3.90625" style="2" bestFit="1" customWidth="1"/>
    <col min="8966" max="8966" width="38.26953125" style="2" customWidth="1"/>
    <col min="8967" max="8967" width="13.90625" style="2" bestFit="1" customWidth="1"/>
    <col min="8968" max="8968" width="13.90625" style="2" customWidth="1"/>
    <col min="8969" max="8969" width="13.08984375" style="2" bestFit="1" customWidth="1"/>
    <col min="8970" max="8970" width="5.90625" style="2" bestFit="1" customWidth="1"/>
    <col min="8971" max="8971" width="12.08984375" style="2" bestFit="1" customWidth="1"/>
    <col min="8972" max="8972" width="10.453125" style="2" bestFit="1" customWidth="1"/>
    <col min="8973" max="8973" width="7" style="2" bestFit="1" customWidth="1"/>
    <col min="8974" max="8974" width="5.90625" style="2" bestFit="1" customWidth="1"/>
    <col min="8975" max="8975" width="8.7265625" style="2" bestFit="1" customWidth="1"/>
    <col min="8976" max="8977" width="8.453125" style="2" bestFit="1" customWidth="1"/>
    <col min="8978" max="8978" width="14.36328125" style="2" bestFit="1" customWidth="1"/>
    <col min="8979" max="8979" width="10" style="2" bestFit="1" customWidth="1"/>
    <col min="8980" max="8980" width="6" style="2" customWidth="1"/>
    <col min="8981" max="8981" width="25.26953125" style="2" bestFit="1" customWidth="1"/>
    <col min="8982" max="8982" width="11" style="2" bestFit="1" customWidth="1"/>
    <col min="8983" max="8984" width="8.26953125" style="2" bestFit="1" customWidth="1"/>
    <col min="8985" max="9219" width="9" style="2"/>
    <col min="9220" max="9220" width="15.90625" style="2" customWidth="1"/>
    <col min="9221" max="9221" width="3.90625" style="2" bestFit="1" customWidth="1"/>
    <col min="9222" max="9222" width="38.26953125" style="2" customWidth="1"/>
    <col min="9223" max="9223" width="13.90625" style="2" bestFit="1" customWidth="1"/>
    <col min="9224" max="9224" width="13.90625" style="2" customWidth="1"/>
    <col min="9225" max="9225" width="13.08984375" style="2" bestFit="1" customWidth="1"/>
    <col min="9226" max="9226" width="5.90625" style="2" bestFit="1" customWidth="1"/>
    <col min="9227" max="9227" width="12.08984375" style="2" bestFit="1" customWidth="1"/>
    <col min="9228" max="9228" width="10.453125" style="2" bestFit="1" customWidth="1"/>
    <col min="9229" max="9229" width="7" style="2" bestFit="1" customWidth="1"/>
    <col min="9230" max="9230" width="5.90625" style="2" bestFit="1" customWidth="1"/>
    <col min="9231" max="9231" width="8.7265625" style="2" bestFit="1" customWidth="1"/>
    <col min="9232" max="9233" width="8.453125" style="2" bestFit="1" customWidth="1"/>
    <col min="9234" max="9234" width="14.36328125" style="2" bestFit="1" customWidth="1"/>
    <col min="9235" max="9235" width="10" style="2" bestFit="1" customWidth="1"/>
    <col min="9236" max="9236" width="6" style="2" customWidth="1"/>
    <col min="9237" max="9237" width="25.26953125" style="2" bestFit="1" customWidth="1"/>
    <col min="9238" max="9238" width="11" style="2" bestFit="1" customWidth="1"/>
    <col min="9239" max="9240" width="8.26953125" style="2" bestFit="1" customWidth="1"/>
    <col min="9241" max="9475" width="9" style="2"/>
    <col min="9476" max="9476" width="15.90625" style="2" customWidth="1"/>
    <col min="9477" max="9477" width="3.90625" style="2" bestFit="1" customWidth="1"/>
    <col min="9478" max="9478" width="38.26953125" style="2" customWidth="1"/>
    <col min="9479" max="9479" width="13.90625" style="2" bestFit="1" customWidth="1"/>
    <col min="9480" max="9480" width="13.90625" style="2" customWidth="1"/>
    <col min="9481" max="9481" width="13.08984375" style="2" bestFit="1" customWidth="1"/>
    <col min="9482" max="9482" width="5.90625" style="2" bestFit="1" customWidth="1"/>
    <col min="9483" max="9483" width="12.08984375" style="2" bestFit="1" customWidth="1"/>
    <col min="9484" max="9484" width="10.453125" style="2" bestFit="1" customWidth="1"/>
    <col min="9485" max="9485" width="7" style="2" bestFit="1" customWidth="1"/>
    <col min="9486" max="9486" width="5.90625" style="2" bestFit="1" customWidth="1"/>
    <col min="9487" max="9487" width="8.7265625" style="2" bestFit="1" customWidth="1"/>
    <col min="9488" max="9489" width="8.453125" style="2" bestFit="1" customWidth="1"/>
    <col min="9490" max="9490" width="14.36328125" style="2" bestFit="1" customWidth="1"/>
    <col min="9491" max="9491" width="10" style="2" bestFit="1" customWidth="1"/>
    <col min="9492" max="9492" width="6" style="2" customWidth="1"/>
    <col min="9493" max="9493" width="25.26953125" style="2" bestFit="1" customWidth="1"/>
    <col min="9494" max="9494" width="11" style="2" bestFit="1" customWidth="1"/>
    <col min="9495" max="9496" width="8.26953125" style="2" bestFit="1" customWidth="1"/>
    <col min="9497" max="9731" width="9" style="2"/>
    <col min="9732" max="9732" width="15.90625" style="2" customWidth="1"/>
    <col min="9733" max="9733" width="3.90625" style="2" bestFit="1" customWidth="1"/>
    <col min="9734" max="9734" width="38.26953125" style="2" customWidth="1"/>
    <col min="9735" max="9735" width="13.90625" style="2" bestFit="1" customWidth="1"/>
    <col min="9736" max="9736" width="13.90625" style="2" customWidth="1"/>
    <col min="9737" max="9737" width="13.08984375" style="2" bestFit="1" customWidth="1"/>
    <col min="9738" max="9738" width="5.90625" style="2" bestFit="1" customWidth="1"/>
    <col min="9739" max="9739" width="12.08984375" style="2" bestFit="1" customWidth="1"/>
    <col min="9740" max="9740" width="10.453125" style="2" bestFit="1" customWidth="1"/>
    <col min="9741" max="9741" width="7" style="2" bestFit="1" customWidth="1"/>
    <col min="9742" max="9742" width="5.90625" style="2" bestFit="1" customWidth="1"/>
    <col min="9743" max="9743" width="8.7265625" style="2" bestFit="1" customWidth="1"/>
    <col min="9744" max="9745" width="8.453125" style="2" bestFit="1" customWidth="1"/>
    <col min="9746" max="9746" width="14.36328125" style="2" bestFit="1" customWidth="1"/>
    <col min="9747" max="9747" width="10" style="2" bestFit="1" customWidth="1"/>
    <col min="9748" max="9748" width="6" style="2" customWidth="1"/>
    <col min="9749" max="9749" width="25.26953125" style="2" bestFit="1" customWidth="1"/>
    <col min="9750" max="9750" width="11" style="2" bestFit="1" customWidth="1"/>
    <col min="9751" max="9752" width="8.26953125" style="2" bestFit="1" customWidth="1"/>
    <col min="9753" max="9987" width="9" style="2"/>
    <col min="9988" max="9988" width="15.90625" style="2" customWidth="1"/>
    <col min="9989" max="9989" width="3.90625" style="2" bestFit="1" customWidth="1"/>
    <col min="9990" max="9990" width="38.26953125" style="2" customWidth="1"/>
    <col min="9991" max="9991" width="13.90625" style="2" bestFit="1" customWidth="1"/>
    <col min="9992" max="9992" width="13.90625" style="2" customWidth="1"/>
    <col min="9993" max="9993" width="13.08984375" style="2" bestFit="1" customWidth="1"/>
    <col min="9994" max="9994" width="5.90625" style="2" bestFit="1" customWidth="1"/>
    <col min="9995" max="9995" width="12.08984375" style="2" bestFit="1" customWidth="1"/>
    <col min="9996" max="9996" width="10.453125" style="2" bestFit="1" customWidth="1"/>
    <col min="9997" max="9997" width="7" style="2" bestFit="1" customWidth="1"/>
    <col min="9998" max="9998" width="5.90625" style="2" bestFit="1" customWidth="1"/>
    <col min="9999" max="9999" width="8.7265625" style="2" bestFit="1" customWidth="1"/>
    <col min="10000" max="10001" width="8.453125" style="2" bestFit="1" customWidth="1"/>
    <col min="10002" max="10002" width="14.36328125" style="2" bestFit="1" customWidth="1"/>
    <col min="10003" max="10003" width="10" style="2" bestFit="1" customWidth="1"/>
    <col min="10004" max="10004" width="6" style="2" customWidth="1"/>
    <col min="10005" max="10005" width="25.26953125" style="2" bestFit="1" customWidth="1"/>
    <col min="10006" max="10006" width="11" style="2" bestFit="1" customWidth="1"/>
    <col min="10007" max="10008" width="8.26953125" style="2" bestFit="1" customWidth="1"/>
    <col min="10009" max="10243" width="9" style="2"/>
    <col min="10244" max="10244" width="15.90625" style="2" customWidth="1"/>
    <col min="10245" max="10245" width="3.90625" style="2" bestFit="1" customWidth="1"/>
    <col min="10246" max="10246" width="38.26953125" style="2" customWidth="1"/>
    <col min="10247" max="10247" width="13.90625" style="2" bestFit="1" customWidth="1"/>
    <col min="10248" max="10248" width="13.90625" style="2" customWidth="1"/>
    <col min="10249" max="10249" width="13.08984375" style="2" bestFit="1" customWidth="1"/>
    <col min="10250" max="10250" width="5.90625" style="2" bestFit="1" customWidth="1"/>
    <col min="10251" max="10251" width="12.08984375" style="2" bestFit="1" customWidth="1"/>
    <col min="10252" max="10252" width="10.453125" style="2" bestFit="1" customWidth="1"/>
    <col min="10253" max="10253" width="7" style="2" bestFit="1" customWidth="1"/>
    <col min="10254" max="10254" width="5.90625" style="2" bestFit="1" customWidth="1"/>
    <col min="10255" max="10255" width="8.7265625" style="2" bestFit="1" customWidth="1"/>
    <col min="10256" max="10257" width="8.453125" style="2" bestFit="1" customWidth="1"/>
    <col min="10258" max="10258" width="14.36328125" style="2" bestFit="1" customWidth="1"/>
    <col min="10259" max="10259" width="10" style="2" bestFit="1" customWidth="1"/>
    <col min="10260" max="10260" width="6" style="2" customWidth="1"/>
    <col min="10261" max="10261" width="25.26953125" style="2" bestFit="1" customWidth="1"/>
    <col min="10262" max="10262" width="11" style="2" bestFit="1" customWidth="1"/>
    <col min="10263" max="10264" width="8.26953125" style="2" bestFit="1" customWidth="1"/>
    <col min="10265" max="10499" width="9" style="2"/>
    <col min="10500" max="10500" width="15.90625" style="2" customWidth="1"/>
    <col min="10501" max="10501" width="3.90625" style="2" bestFit="1" customWidth="1"/>
    <col min="10502" max="10502" width="38.26953125" style="2" customWidth="1"/>
    <col min="10503" max="10503" width="13.90625" style="2" bestFit="1" customWidth="1"/>
    <col min="10504" max="10504" width="13.90625" style="2" customWidth="1"/>
    <col min="10505" max="10505" width="13.08984375" style="2" bestFit="1" customWidth="1"/>
    <col min="10506" max="10506" width="5.90625" style="2" bestFit="1" customWidth="1"/>
    <col min="10507" max="10507" width="12.08984375" style="2" bestFit="1" customWidth="1"/>
    <col min="10508" max="10508" width="10.453125" style="2" bestFit="1" customWidth="1"/>
    <col min="10509" max="10509" width="7" style="2" bestFit="1" customWidth="1"/>
    <col min="10510" max="10510" width="5.90625" style="2" bestFit="1" customWidth="1"/>
    <col min="10511" max="10511" width="8.7265625" style="2" bestFit="1" customWidth="1"/>
    <col min="10512" max="10513" width="8.453125" style="2" bestFit="1" customWidth="1"/>
    <col min="10514" max="10514" width="14.36328125" style="2" bestFit="1" customWidth="1"/>
    <col min="10515" max="10515" width="10" style="2" bestFit="1" customWidth="1"/>
    <col min="10516" max="10516" width="6" style="2" customWidth="1"/>
    <col min="10517" max="10517" width="25.26953125" style="2" bestFit="1" customWidth="1"/>
    <col min="10518" max="10518" width="11" style="2" bestFit="1" customWidth="1"/>
    <col min="10519" max="10520" width="8.26953125" style="2" bestFit="1" customWidth="1"/>
    <col min="10521" max="10755" width="9" style="2"/>
    <col min="10756" max="10756" width="15.90625" style="2" customWidth="1"/>
    <col min="10757" max="10757" width="3.90625" style="2" bestFit="1" customWidth="1"/>
    <col min="10758" max="10758" width="38.26953125" style="2" customWidth="1"/>
    <col min="10759" max="10759" width="13.90625" style="2" bestFit="1" customWidth="1"/>
    <col min="10760" max="10760" width="13.90625" style="2" customWidth="1"/>
    <col min="10761" max="10761" width="13.08984375" style="2" bestFit="1" customWidth="1"/>
    <col min="10762" max="10762" width="5.90625" style="2" bestFit="1" customWidth="1"/>
    <col min="10763" max="10763" width="12.08984375" style="2" bestFit="1" customWidth="1"/>
    <col min="10764" max="10764" width="10.453125" style="2" bestFit="1" customWidth="1"/>
    <col min="10765" max="10765" width="7" style="2" bestFit="1" customWidth="1"/>
    <col min="10766" max="10766" width="5.90625" style="2" bestFit="1" customWidth="1"/>
    <col min="10767" max="10767" width="8.7265625" style="2" bestFit="1" customWidth="1"/>
    <col min="10768" max="10769" width="8.453125" style="2" bestFit="1" customWidth="1"/>
    <col min="10770" max="10770" width="14.36328125" style="2" bestFit="1" customWidth="1"/>
    <col min="10771" max="10771" width="10" style="2" bestFit="1" customWidth="1"/>
    <col min="10772" max="10772" width="6" style="2" customWidth="1"/>
    <col min="10773" max="10773" width="25.26953125" style="2" bestFit="1" customWidth="1"/>
    <col min="10774" max="10774" width="11" style="2" bestFit="1" customWidth="1"/>
    <col min="10775" max="10776" width="8.26953125" style="2" bestFit="1" customWidth="1"/>
    <col min="10777" max="11011" width="9" style="2"/>
    <col min="11012" max="11012" width="15.90625" style="2" customWidth="1"/>
    <col min="11013" max="11013" width="3.90625" style="2" bestFit="1" customWidth="1"/>
    <col min="11014" max="11014" width="38.26953125" style="2" customWidth="1"/>
    <col min="11015" max="11015" width="13.90625" style="2" bestFit="1" customWidth="1"/>
    <col min="11016" max="11016" width="13.90625" style="2" customWidth="1"/>
    <col min="11017" max="11017" width="13.08984375" style="2" bestFit="1" customWidth="1"/>
    <col min="11018" max="11018" width="5.90625" style="2" bestFit="1" customWidth="1"/>
    <col min="11019" max="11019" width="12.08984375" style="2" bestFit="1" customWidth="1"/>
    <col min="11020" max="11020" width="10.453125" style="2" bestFit="1" customWidth="1"/>
    <col min="11021" max="11021" width="7" style="2" bestFit="1" customWidth="1"/>
    <col min="11022" max="11022" width="5.90625" style="2" bestFit="1" customWidth="1"/>
    <col min="11023" max="11023" width="8.7265625" style="2" bestFit="1" customWidth="1"/>
    <col min="11024" max="11025" width="8.453125" style="2" bestFit="1" customWidth="1"/>
    <col min="11026" max="11026" width="14.36328125" style="2" bestFit="1" customWidth="1"/>
    <col min="11027" max="11027" width="10" style="2" bestFit="1" customWidth="1"/>
    <col min="11028" max="11028" width="6" style="2" customWidth="1"/>
    <col min="11029" max="11029" width="25.26953125" style="2" bestFit="1" customWidth="1"/>
    <col min="11030" max="11030" width="11" style="2" bestFit="1" customWidth="1"/>
    <col min="11031" max="11032" width="8.26953125" style="2" bestFit="1" customWidth="1"/>
    <col min="11033" max="11267" width="9" style="2"/>
    <col min="11268" max="11268" width="15.90625" style="2" customWidth="1"/>
    <col min="11269" max="11269" width="3.90625" style="2" bestFit="1" customWidth="1"/>
    <col min="11270" max="11270" width="38.26953125" style="2" customWidth="1"/>
    <col min="11271" max="11271" width="13.90625" style="2" bestFit="1" customWidth="1"/>
    <col min="11272" max="11272" width="13.90625" style="2" customWidth="1"/>
    <col min="11273" max="11273" width="13.08984375" style="2" bestFit="1" customWidth="1"/>
    <col min="11274" max="11274" width="5.90625" style="2" bestFit="1" customWidth="1"/>
    <col min="11275" max="11275" width="12.08984375" style="2" bestFit="1" customWidth="1"/>
    <col min="11276" max="11276" width="10.453125" style="2" bestFit="1" customWidth="1"/>
    <col min="11277" max="11277" width="7" style="2" bestFit="1" customWidth="1"/>
    <col min="11278" max="11278" width="5.90625" style="2" bestFit="1" customWidth="1"/>
    <col min="11279" max="11279" width="8.7265625" style="2" bestFit="1" customWidth="1"/>
    <col min="11280" max="11281" width="8.453125" style="2" bestFit="1" customWidth="1"/>
    <col min="11282" max="11282" width="14.36328125" style="2" bestFit="1" customWidth="1"/>
    <col min="11283" max="11283" width="10" style="2" bestFit="1" customWidth="1"/>
    <col min="11284" max="11284" width="6" style="2" customWidth="1"/>
    <col min="11285" max="11285" width="25.26953125" style="2" bestFit="1" customWidth="1"/>
    <col min="11286" max="11286" width="11" style="2" bestFit="1" customWidth="1"/>
    <col min="11287" max="11288" width="8.26953125" style="2" bestFit="1" customWidth="1"/>
    <col min="11289" max="11523" width="9" style="2"/>
    <col min="11524" max="11524" width="15.90625" style="2" customWidth="1"/>
    <col min="11525" max="11525" width="3.90625" style="2" bestFit="1" customWidth="1"/>
    <col min="11526" max="11526" width="38.26953125" style="2" customWidth="1"/>
    <col min="11527" max="11527" width="13.90625" style="2" bestFit="1" customWidth="1"/>
    <col min="11528" max="11528" width="13.90625" style="2" customWidth="1"/>
    <col min="11529" max="11529" width="13.08984375" style="2" bestFit="1" customWidth="1"/>
    <col min="11530" max="11530" width="5.90625" style="2" bestFit="1" customWidth="1"/>
    <col min="11531" max="11531" width="12.08984375" style="2" bestFit="1" customWidth="1"/>
    <col min="11532" max="11532" width="10.453125" style="2" bestFit="1" customWidth="1"/>
    <col min="11533" max="11533" width="7" style="2" bestFit="1" customWidth="1"/>
    <col min="11534" max="11534" width="5.90625" style="2" bestFit="1" customWidth="1"/>
    <col min="11535" max="11535" width="8.7265625" style="2" bestFit="1" customWidth="1"/>
    <col min="11536" max="11537" width="8.453125" style="2" bestFit="1" customWidth="1"/>
    <col min="11538" max="11538" width="14.36328125" style="2" bestFit="1" customWidth="1"/>
    <col min="11539" max="11539" width="10" style="2" bestFit="1" customWidth="1"/>
    <col min="11540" max="11540" width="6" style="2" customWidth="1"/>
    <col min="11541" max="11541" width="25.26953125" style="2" bestFit="1" customWidth="1"/>
    <col min="11542" max="11542" width="11" style="2" bestFit="1" customWidth="1"/>
    <col min="11543" max="11544" width="8.26953125" style="2" bestFit="1" customWidth="1"/>
    <col min="11545" max="11779" width="9" style="2"/>
    <col min="11780" max="11780" width="15.90625" style="2" customWidth="1"/>
    <col min="11781" max="11781" width="3.90625" style="2" bestFit="1" customWidth="1"/>
    <col min="11782" max="11782" width="38.26953125" style="2" customWidth="1"/>
    <col min="11783" max="11783" width="13.90625" style="2" bestFit="1" customWidth="1"/>
    <col min="11784" max="11784" width="13.90625" style="2" customWidth="1"/>
    <col min="11785" max="11785" width="13.08984375" style="2" bestFit="1" customWidth="1"/>
    <col min="11786" max="11786" width="5.90625" style="2" bestFit="1" customWidth="1"/>
    <col min="11787" max="11787" width="12.08984375" style="2" bestFit="1" customWidth="1"/>
    <col min="11788" max="11788" width="10.453125" style="2" bestFit="1" customWidth="1"/>
    <col min="11789" max="11789" width="7" style="2" bestFit="1" customWidth="1"/>
    <col min="11790" max="11790" width="5.90625" style="2" bestFit="1" customWidth="1"/>
    <col min="11791" max="11791" width="8.7265625" style="2" bestFit="1" customWidth="1"/>
    <col min="11792" max="11793" width="8.453125" style="2" bestFit="1" customWidth="1"/>
    <col min="11794" max="11794" width="14.36328125" style="2" bestFit="1" customWidth="1"/>
    <col min="11795" max="11795" width="10" style="2" bestFit="1" customWidth="1"/>
    <col min="11796" max="11796" width="6" style="2" customWidth="1"/>
    <col min="11797" max="11797" width="25.26953125" style="2" bestFit="1" customWidth="1"/>
    <col min="11798" max="11798" width="11" style="2" bestFit="1" customWidth="1"/>
    <col min="11799" max="11800" width="8.26953125" style="2" bestFit="1" customWidth="1"/>
    <col min="11801" max="12035" width="9" style="2"/>
    <col min="12036" max="12036" width="15.90625" style="2" customWidth="1"/>
    <col min="12037" max="12037" width="3.90625" style="2" bestFit="1" customWidth="1"/>
    <col min="12038" max="12038" width="38.26953125" style="2" customWidth="1"/>
    <col min="12039" max="12039" width="13.90625" style="2" bestFit="1" customWidth="1"/>
    <col min="12040" max="12040" width="13.90625" style="2" customWidth="1"/>
    <col min="12041" max="12041" width="13.08984375" style="2" bestFit="1" customWidth="1"/>
    <col min="12042" max="12042" width="5.90625" style="2" bestFit="1" customWidth="1"/>
    <col min="12043" max="12043" width="12.08984375" style="2" bestFit="1" customWidth="1"/>
    <col min="12044" max="12044" width="10.453125" style="2" bestFit="1" customWidth="1"/>
    <col min="12045" max="12045" width="7" style="2" bestFit="1" customWidth="1"/>
    <col min="12046" max="12046" width="5.90625" style="2" bestFit="1" customWidth="1"/>
    <col min="12047" max="12047" width="8.7265625" style="2" bestFit="1" customWidth="1"/>
    <col min="12048" max="12049" width="8.453125" style="2" bestFit="1" customWidth="1"/>
    <col min="12050" max="12050" width="14.36328125" style="2" bestFit="1" customWidth="1"/>
    <col min="12051" max="12051" width="10" style="2" bestFit="1" customWidth="1"/>
    <col min="12052" max="12052" width="6" style="2" customWidth="1"/>
    <col min="12053" max="12053" width="25.26953125" style="2" bestFit="1" customWidth="1"/>
    <col min="12054" max="12054" width="11" style="2" bestFit="1" customWidth="1"/>
    <col min="12055" max="12056" width="8.26953125" style="2" bestFit="1" customWidth="1"/>
    <col min="12057" max="12291" width="9" style="2"/>
    <col min="12292" max="12292" width="15.90625" style="2" customWidth="1"/>
    <col min="12293" max="12293" width="3.90625" style="2" bestFit="1" customWidth="1"/>
    <col min="12294" max="12294" width="38.26953125" style="2" customWidth="1"/>
    <col min="12295" max="12295" width="13.90625" style="2" bestFit="1" customWidth="1"/>
    <col min="12296" max="12296" width="13.90625" style="2" customWidth="1"/>
    <col min="12297" max="12297" width="13.08984375" style="2" bestFit="1" customWidth="1"/>
    <col min="12298" max="12298" width="5.90625" style="2" bestFit="1" customWidth="1"/>
    <col min="12299" max="12299" width="12.08984375" style="2" bestFit="1" customWidth="1"/>
    <col min="12300" max="12300" width="10.453125" style="2" bestFit="1" customWidth="1"/>
    <col min="12301" max="12301" width="7" style="2" bestFit="1" customWidth="1"/>
    <col min="12302" max="12302" width="5.90625" style="2" bestFit="1" customWidth="1"/>
    <col min="12303" max="12303" width="8.7265625" style="2" bestFit="1" customWidth="1"/>
    <col min="12304" max="12305" width="8.453125" style="2" bestFit="1" customWidth="1"/>
    <col min="12306" max="12306" width="14.36328125" style="2" bestFit="1" customWidth="1"/>
    <col min="12307" max="12307" width="10" style="2" bestFit="1" customWidth="1"/>
    <col min="12308" max="12308" width="6" style="2" customWidth="1"/>
    <col min="12309" max="12309" width="25.26953125" style="2" bestFit="1" customWidth="1"/>
    <col min="12310" max="12310" width="11" style="2" bestFit="1" customWidth="1"/>
    <col min="12311" max="12312" width="8.26953125" style="2" bestFit="1" customWidth="1"/>
    <col min="12313" max="12547" width="9" style="2"/>
    <col min="12548" max="12548" width="15.90625" style="2" customWidth="1"/>
    <col min="12549" max="12549" width="3.90625" style="2" bestFit="1" customWidth="1"/>
    <col min="12550" max="12550" width="38.26953125" style="2" customWidth="1"/>
    <col min="12551" max="12551" width="13.90625" style="2" bestFit="1" customWidth="1"/>
    <col min="12552" max="12552" width="13.90625" style="2" customWidth="1"/>
    <col min="12553" max="12553" width="13.08984375" style="2" bestFit="1" customWidth="1"/>
    <col min="12554" max="12554" width="5.90625" style="2" bestFit="1" customWidth="1"/>
    <col min="12555" max="12555" width="12.08984375" style="2" bestFit="1" customWidth="1"/>
    <col min="12556" max="12556" width="10.453125" style="2" bestFit="1" customWidth="1"/>
    <col min="12557" max="12557" width="7" style="2" bestFit="1" customWidth="1"/>
    <col min="12558" max="12558" width="5.90625" style="2" bestFit="1" customWidth="1"/>
    <col min="12559" max="12559" width="8.7265625" style="2" bestFit="1" customWidth="1"/>
    <col min="12560" max="12561" width="8.453125" style="2" bestFit="1" customWidth="1"/>
    <col min="12562" max="12562" width="14.36328125" style="2" bestFit="1" customWidth="1"/>
    <col min="12563" max="12563" width="10" style="2" bestFit="1" customWidth="1"/>
    <col min="12564" max="12564" width="6" style="2" customWidth="1"/>
    <col min="12565" max="12565" width="25.26953125" style="2" bestFit="1" customWidth="1"/>
    <col min="12566" max="12566" width="11" style="2" bestFit="1" customWidth="1"/>
    <col min="12567" max="12568" width="8.26953125" style="2" bestFit="1" customWidth="1"/>
    <col min="12569" max="12803" width="9" style="2"/>
    <col min="12804" max="12804" width="15.90625" style="2" customWidth="1"/>
    <col min="12805" max="12805" width="3.90625" style="2" bestFit="1" customWidth="1"/>
    <col min="12806" max="12806" width="38.26953125" style="2" customWidth="1"/>
    <col min="12807" max="12807" width="13.90625" style="2" bestFit="1" customWidth="1"/>
    <col min="12808" max="12808" width="13.90625" style="2" customWidth="1"/>
    <col min="12809" max="12809" width="13.08984375" style="2" bestFit="1" customWidth="1"/>
    <col min="12810" max="12810" width="5.90625" style="2" bestFit="1" customWidth="1"/>
    <col min="12811" max="12811" width="12.08984375" style="2" bestFit="1" customWidth="1"/>
    <col min="12812" max="12812" width="10.453125" style="2" bestFit="1" customWidth="1"/>
    <col min="12813" max="12813" width="7" style="2" bestFit="1" customWidth="1"/>
    <col min="12814" max="12814" width="5.90625" style="2" bestFit="1" customWidth="1"/>
    <col min="12815" max="12815" width="8.7265625" style="2" bestFit="1" customWidth="1"/>
    <col min="12816" max="12817" width="8.453125" style="2" bestFit="1" customWidth="1"/>
    <col min="12818" max="12818" width="14.36328125" style="2" bestFit="1" customWidth="1"/>
    <col min="12819" max="12819" width="10" style="2" bestFit="1" customWidth="1"/>
    <col min="12820" max="12820" width="6" style="2" customWidth="1"/>
    <col min="12821" max="12821" width="25.26953125" style="2" bestFit="1" customWidth="1"/>
    <col min="12822" max="12822" width="11" style="2" bestFit="1" customWidth="1"/>
    <col min="12823" max="12824" width="8.26953125" style="2" bestFit="1" customWidth="1"/>
    <col min="12825" max="13059" width="9" style="2"/>
    <col min="13060" max="13060" width="15.90625" style="2" customWidth="1"/>
    <col min="13061" max="13061" width="3.90625" style="2" bestFit="1" customWidth="1"/>
    <col min="13062" max="13062" width="38.26953125" style="2" customWidth="1"/>
    <col min="13063" max="13063" width="13.90625" style="2" bestFit="1" customWidth="1"/>
    <col min="13064" max="13064" width="13.90625" style="2" customWidth="1"/>
    <col min="13065" max="13065" width="13.08984375" style="2" bestFit="1" customWidth="1"/>
    <col min="13066" max="13066" width="5.90625" style="2" bestFit="1" customWidth="1"/>
    <col min="13067" max="13067" width="12.08984375" style="2" bestFit="1" customWidth="1"/>
    <col min="13068" max="13068" width="10.453125" style="2" bestFit="1" customWidth="1"/>
    <col min="13069" max="13069" width="7" style="2" bestFit="1" customWidth="1"/>
    <col min="13070" max="13070" width="5.90625" style="2" bestFit="1" customWidth="1"/>
    <col min="13071" max="13071" width="8.7265625" style="2" bestFit="1" customWidth="1"/>
    <col min="13072" max="13073" width="8.453125" style="2" bestFit="1" customWidth="1"/>
    <col min="13074" max="13074" width="14.36328125" style="2" bestFit="1" customWidth="1"/>
    <col min="13075" max="13075" width="10" style="2" bestFit="1" customWidth="1"/>
    <col min="13076" max="13076" width="6" style="2" customWidth="1"/>
    <col min="13077" max="13077" width="25.26953125" style="2" bestFit="1" customWidth="1"/>
    <col min="13078" max="13078" width="11" style="2" bestFit="1" customWidth="1"/>
    <col min="13079" max="13080" width="8.26953125" style="2" bestFit="1" customWidth="1"/>
    <col min="13081" max="13315" width="9" style="2"/>
    <col min="13316" max="13316" width="15.90625" style="2" customWidth="1"/>
    <col min="13317" max="13317" width="3.90625" style="2" bestFit="1" customWidth="1"/>
    <col min="13318" max="13318" width="38.26953125" style="2" customWidth="1"/>
    <col min="13319" max="13319" width="13.90625" style="2" bestFit="1" customWidth="1"/>
    <col min="13320" max="13320" width="13.90625" style="2" customWidth="1"/>
    <col min="13321" max="13321" width="13.08984375" style="2" bestFit="1" customWidth="1"/>
    <col min="13322" max="13322" width="5.90625" style="2" bestFit="1" customWidth="1"/>
    <col min="13323" max="13323" width="12.08984375" style="2" bestFit="1" customWidth="1"/>
    <col min="13324" max="13324" width="10.453125" style="2" bestFit="1" customWidth="1"/>
    <col min="13325" max="13325" width="7" style="2" bestFit="1" customWidth="1"/>
    <col min="13326" max="13326" width="5.90625" style="2" bestFit="1" customWidth="1"/>
    <col min="13327" max="13327" width="8.7265625" style="2" bestFit="1" customWidth="1"/>
    <col min="13328" max="13329" width="8.453125" style="2" bestFit="1" customWidth="1"/>
    <col min="13330" max="13330" width="14.36328125" style="2" bestFit="1" customWidth="1"/>
    <col min="13331" max="13331" width="10" style="2" bestFit="1" customWidth="1"/>
    <col min="13332" max="13332" width="6" style="2" customWidth="1"/>
    <col min="13333" max="13333" width="25.26953125" style="2" bestFit="1" customWidth="1"/>
    <col min="13334" max="13334" width="11" style="2" bestFit="1" customWidth="1"/>
    <col min="13335" max="13336" width="8.26953125" style="2" bestFit="1" customWidth="1"/>
    <col min="13337" max="13571" width="9" style="2"/>
    <col min="13572" max="13572" width="15.90625" style="2" customWidth="1"/>
    <col min="13573" max="13573" width="3.90625" style="2" bestFit="1" customWidth="1"/>
    <col min="13574" max="13574" width="38.26953125" style="2" customWidth="1"/>
    <col min="13575" max="13575" width="13.90625" style="2" bestFit="1" customWidth="1"/>
    <col min="13576" max="13576" width="13.90625" style="2" customWidth="1"/>
    <col min="13577" max="13577" width="13.08984375" style="2" bestFit="1" customWidth="1"/>
    <col min="13578" max="13578" width="5.90625" style="2" bestFit="1" customWidth="1"/>
    <col min="13579" max="13579" width="12.08984375" style="2" bestFit="1" customWidth="1"/>
    <col min="13580" max="13580" width="10.453125" style="2" bestFit="1" customWidth="1"/>
    <col min="13581" max="13581" width="7" style="2" bestFit="1" customWidth="1"/>
    <col min="13582" max="13582" width="5.90625" style="2" bestFit="1" customWidth="1"/>
    <col min="13583" max="13583" width="8.7265625" style="2" bestFit="1" customWidth="1"/>
    <col min="13584" max="13585" width="8.453125" style="2" bestFit="1" customWidth="1"/>
    <col min="13586" max="13586" width="14.36328125" style="2" bestFit="1" customWidth="1"/>
    <col min="13587" max="13587" width="10" style="2" bestFit="1" customWidth="1"/>
    <col min="13588" max="13588" width="6" style="2" customWidth="1"/>
    <col min="13589" max="13589" width="25.26953125" style="2" bestFit="1" customWidth="1"/>
    <col min="13590" max="13590" width="11" style="2" bestFit="1" customWidth="1"/>
    <col min="13591" max="13592" width="8.26953125" style="2" bestFit="1" customWidth="1"/>
    <col min="13593" max="13827" width="9" style="2"/>
    <col min="13828" max="13828" width="15.90625" style="2" customWidth="1"/>
    <col min="13829" max="13829" width="3.90625" style="2" bestFit="1" customWidth="1"/>
    <col min="13830" max="13830" width="38.26953125" style="2" customWidth="1"/>
    <col min="13831" max="13831" width="13.90625" style="2" bestFit="1" customWidth="1"/>
    <col min="13832" max="13832" width="13.90625" style="2" customWidth="1"/>
    <col min="13833" max="13833" width="13.08984375" style="2" bestFit="1" customWidth="1"/>
    <col min="13834" max="13834" width="5.90625" style="2" bestFit="1" customWidth="1"/>
    <col min="13835" max="13835" width="12.08984375" style="2" bestFit="1" customWidth="1"/>
    <col min="13836" max="13836" width="10.453125" style="2" bestFit="1" customWidth="1"/>
    <col min="13837" max="13837" width="7" style="2" bestFit="1" customWidth="1"/>
    <col min="13838" max="13838" width="5.90625" style="2" bestFit="1" customWidth="1"/>
    <col min="13839" max="13839" width="8.7265625" style="2" bestFit="1" customWidth="1"/>
    <col min="13840" max="13841" width="8.453125" style="2" bestFit="1" customWidth="1"/>
    <col min="13842" max="13842" width="14.36328125" style="2" bestFit="1" customWidth="1"/>
    <col min="13843" max="13843" width="10" style="2" bestFit="1" customWidth="1"/>
    <col min="13844" max="13844" width="6" style="2" customWidth="1"/>
    <col min="13845" max="13845" width="25.26953125" style="2" bestFit="1" customWidth="1"/>
    <col min="13846" max="13846" width="11" style="2" bestFit="1" customWidth="1"/>
    <col min="13847" max="13848" width="8.26953125" style="2" bestFit="1" customWidth="1"/>
    <col min="13849" max="14083" width="9" style="2"/>
    <col min="14084" max="14084" width="15.90625" style="2" customWidth="1"/>
    <col min="14085" max="14085" width="3.90625" style="2" bestFit="1" customWidth="1"/>
    <col min="14086" max="14086" width="38.26953125" style="2" customWidth="1"/>
    <col min="14087" max="14087" width="13.90625" style="2" bestFit="1" customWidth="1"/>
    <col min="14088" max="14088" width="13.90625" style="2" customWidth="1"/>
    <col min="14089" max="14089" width="13.08984375" style="2" bestFit="1" customWidth="1"/>
    <col min="14090" max="14090" width="5.90625" style="2" bestFit="1" customWidth="1"/>
    <col min="14091" max="14091" width="12.08984375" style="2" bestFit="1" customWidth="1"/>
    <col min="14092" max="14092" width="10.453125" style="2" bestFit="1" customWidth="1"/>
    <col min="14093" max="14093" width="7" style="2" bestFit="1" customWidth="1"/>
    <col min="14094" max="14094" width="5.90625" style="2" bestFit="1" customWidth="1"/>
    <col min="14095" max="14095" width="8.7265625" style="2" bestFit="1" customWidth="1"/>
    <col min="14096" max="14097" width="8.453125" style="2" bestFit="1" customWidth="1"/>
    <col min="14098" max="14098" width="14.36328125" style="2" bestFit="1" customWidth="1"/>
    <col min="14099" max="14099" width="10" style="2" bestFit="1" customWidth="1"/>
    <col min="14100" max="14100" width="6" style="2" customWidth="1"/>
    <col min="14101" max="14101" width="25.26953125" style="2" bestFit="1" customWidth="1"/>
    <col min="14102" max="14102" width="11" style="2" bestFit="1" customWidth="1"/>
    <col min="14103" max="14104" width="8.26953125" style="2" bestFit="1" customWidth="1"/>
    <col min="14105" max="14339" width="9" style="2"/>
    <col min="14340" max="14340" width="15.90625" style="2" customWidth="1"/>
    <col min="14341" max="14341" width="3.90625" style="2" bestFit="1" customWidth="1"/>
    <col min="14342" max="14342" width="38.26953125" style="2" customWidth="1"/>
    <col min="14343" max="14343" width="13.90625" style="2" bestFit="1" customWidth="1"/>
    <col min="14344" max="14344" width="13.90625" style="2" customWidth="1"/>
    <col min="14345" max="14345" width="13.08984375" style="2" bestFit="1" customWidth="1"/>
    <col min="14346" max="14346" width="5.90625" style="2" bestFit="1" customWidth="1"/>
    <col min="14347" max="14347" width="12.08984375" style="2" bestFit="1" customWidth="1"/>
    <col min="14348" max="14348" width="10.453125" style="2" bestFit="1" customWidth="1"/>
    <col min="14349" max="14349" width="7" style="2" bestFit="1" customWidth="1"/>
    <col min="14350" max="14350" width="5.90625" style="2" bestFit="1" customWidth="1"/>
    <col min="14351" max="14351" width="8.7265625" style="2" bestFit="1" customWidth="1"/>
    <col min="14352" max="14353" width="8.453125" style="2" bestFit="1" customWidth="1"/>
    <col min="14354" max="14354" width="14.36328125" style="2" bestFit="1" customWidth="1"/>
    <col min="14355" max="14355" width="10" style="2" bestFit="1" customWidth="1"/>
    <col min="14356" max="14356" width="6" style="2" customWidth="1"/>
    <col min="14357" max="14357" width="25.26953125" style="2" bestFit="1" customWidth="1"/>
    <col min="14358" max="14358" width="11" style="2" bestFit="1" customWidth="1"/>
    <col min="14359" max="14360" width="8.26953125" style="2" bestFit="1" customWidth="1"/>
    <col min="14361" max="14595" width="9" style="2"/>
    <col min="14596" max="14596" width="15.90625" style="2" customWidth="1"/>
    <col min="14597" max="14597" width="3.90625" style="2" bestFit="1" customWidth="1"/>
    <col min="14598" max="14598" width="38.26953125" style="2" customWidth="1"/>
    <col min="14599" max="14599" width="13.90625" style="2" bestFit="1" customWidth="1"/>
    <col min="14600" max="14600" width="13.90625" style="2" customWidth="1"/>
    <col min="14601" max="14601" width="13.08984375" style="2" bestFit="1" customWidth="1"/>
    <col min="14602" max="14602" width="5.90625" style="2" bestFit="1" customWidth="1"/>
    <col min="14603" max="14603" width="12.08984375" style="2" bestFit="1" customWidth="1"/>
    <col min="14604" max="14604" width="10.453125" style="2" bestFit="1" customWidth="1"/>
    <col min="14605" max="14605" width="7" style="2" bestFit="1" customWidth="1"/>
    <col min="14606" max="14606" width="5.90625" style="2" bestFit="1" customWidth="1"/>
    <col min="14607" max="14607" width="8.7265625" style="2" bestFit="1" customWidth="1"/>
    <col min="14608" max="14609" width="8.453125" style="2" bestFit="1" customWidth="1"/>
    <col min="14610" max="14610" width="14.36328125" style="2" bestFit="1" customWidth="1"/>
    <col min="14611" max="14611" width="10" style="2" bestFit="1" customWidth="1"/>
    <col min="14612" max="14612" width="6" style="2" customWidth="1"/>
    <col min="14613" max="14613" width="25.26953125" style="2" bestFit="1" customWidth="1"/>
    <col min="14614" max="14614" width="11" style="2" bestFit="1" customWidth="1"/>
    <col min="14615" max="14616" width="8.26953125" style="2" bestFit="1" customWidth="1"/>
    <col min="14617" max="14851" width="9" style="2"/>
    <col min="14852" max="14852" width="15.90625" style="2" customWidth="1"/>
    <col min="14853" max="14853" width="3.90625" style="2" bestFit="1" customWidth="1"/>
    <col min="14854" max="14854" width="38.26953125" style="2" customWidth="1"/>
    <col min="14855" max="14855" width="13.90625" style="2" bestFit="1" customWidth="1"/>
    <col min="14856" max="14856" width="13.90625" style="2" customWidth="1"/>
    <col min="14857" max="14857" width="13.08984375" style="2" bestFit="1" customWidth="1"/>
    <col min="14858" max="14858" width="5.90625" style="2" bestFit="1" customWidth="1"/>
    <col min="14859" max="14859" width="12.08984375" style="2" bestFit="1" customWidth="1"/>
    <col min="14860" max="14860" width="10.453125" style="2" bestFit="1" customWidth="1"/>
    <col min="14861" max="14861" width="7" style="2" bestFit="1" customWidth="1"/>
    <col min="14862" max="14862" width="5.90625" style="2" bestFit="1" customWidth="1"/>
    <col min="14863" max="14863" width="8.7265625" style="2" bestFit="1" customWidth="1"/>
    <col min="14864" max="14865" width="8.453125" style="2" bestFit="1" customWidth="1"/>
    <col min="14866" max="14866" width="14.36328125" style="2" bestFit="1" customWidth="1"/>
    <col min="14867" max="14867" width="10" style="2" bestFit="1" customWidth="1"/>
    <col min="14868" max="14868" width="6" style="2" customWidth="1"/>
    <col min="14869" max="14869" width="25.26953125" style="2" bestFit="1" customWidth="1"/>
    <col min="14870" max="14870" width="11" style="2" bestFit="1" customWidth="1"/>
    <col min="14871" max="14872" width="8.26953125" style="2" bestFit="1" customWidth="1"/>
    <col min="14873" max="15107" width="9" style="2"/>
    <col min="15108" max="15108" width="15.90625" style="2" customWidth="1"/>
    <col min="15109" max="15109" width="3.90625" style="2" bestFit="1" customWidth="1"/>
    <col min="15110" max="15110" width="38.26953125" style="2" customWidth="1"/>
    <col min="15111" max="15111" width="13.90625" style="2" bestFit="1" customWidth="1"/>
    <col min="15112" max="15112" width="13.90625" style="2" customWidth="1"/>
    <col min="15113" max="15113" width="13.08984375" style="2" bestFit="1" customWidth="1"/>
    <col min="15114" max="15114" width="5.90625" style="2" bestFit="1" customWidth="1"/>
    <col min="15115" max="15115" width="12.08984375" style="2" bestFit="1" customWidth="1"/>
    <col min="15116" max="15116" width="10.453125" style="2" bestFit="1" customWidth="1"/>
    <col min="15117" max="15117" width="7" style="2" bestFit="1" customWidth="1"/>
    <col min="15118" max="15118" width="5.90625" style="2" bestFit="1" customWidth="1"/>
    <col min="15119" max="15119" width="8.7265625" style="2" bestFit="1" customWidth="1"/>
    <col min="15120" max="15121" width="8.453125" style="2" bestFit="1" customWidth="1"/>
    <col min="15122" max="15122" width="14.36328125" style="2" bestFit="1" customWidth="1"/>
    <col min="15123" max="15123" width="10" style="2" bestFit="1" customWidth="1"/>
    <col min="15124" max="15124" width="6" style="2" customWidth="1"/>
    <col min="15125" max="15125" width="25.26953125" style="2" bestFit="1" customWidth="1"/>
    <col min="15126" max="15126" width="11" style="2" bestFit="1" customWidth="1"/>
    <col min="15127" max="15128" width="8.26953125" style="2" bestFit="1" customWidth="1"/>
    <col min="15129" max="15363" width="9" style="2"/>
    <col min="15364" max="15364" width="15.90625" style="2" customWidth="1"/>
    <col min="15365" max="15365" width="3.90625" style="2" bestFit="1" customWidth="1"/>
    <col min="15366" max="15366" width="38.26953125" style="2" customWidth="1"/>
    <col min="15367" max="15367" width="13.90625" style="2" bestFit="1" customWidth="1"/>
    <col min="15368" max="15368" width="13.90625" style="2" customWidth="1"/>
    <col min="15369" max="15369" width="13.08984375" style="2" bestFit="1" customWidth="1"/>
    <col min="15370" max="15370" width="5.90625" style="2" bestFit="1" customWidth="1"/>
    <col min="15371" max="15371" width="12.08984375" style="2" bestFit="1" customWidth="1"/>
    <col min="15372" max="15372" width="10.453125" style="2" bestFit="1" customWidth="1"/>
    <col min="15373" max="15373" width="7" style="2" bestFit="1" customWidth="1"/>
    <col min="15374" max="15374" width="5.90625" style="2" bestFit="1" customWidth="1"/>
    <col min="15375" max="15375" width="8.7265625" style="2" bestFit="1" customWidth="1"/>
    <col min="15376" max="15377" width="8.453125" style="2" bestFit="1" customWidth="1"/>
    <col min="15378" max="15378" width="14.36328125" style="2" bestFit="1" customWidth="1"/>
    <col min="15379" max="15379" width="10" style="2" bestFit="1" customWidth="1"/>
    <col min="15380" max="15380" width="6" style="2" customWidth="1"/>
    <col min="15381" max="15381" width="25.26953125" style="2" bestFit="1" customWidth="1"/>
    <col min="15382" max="15382" width="11" style="2" bestFit="1" customWidth="1"/>
    <col min="15383" max="15384" width="8.26953125" style="2" bestFit="1" customWidth="1"/>
    <col min="15385" max="15619" width="9" style="2"/>
    <col min="15620" max="15620" width="15.90625" style="2" customWidth="1"/>
    <col min="15621" max="15621" width="3.90625" style="2" bestFit="1" customWidth="1"/>
    <col min="15622" max="15622" width="38.26953125" style="2" customWidth="1"/>
    <col min="15623" max="15623" width="13.90625" style="2" bestFit="1" customWidth="1"/>
    <col min="15624" max="15624" width="13.90625" style="2" customWidth="1"/>
    <col min="15625" max="15625" width="13.08984375" style="2" bestFit="1" customWidth="1"/>
    <col min="15626" max="15626" width="5.90625" style="2" bestFit="1" customWidth="1"/>
    <col min="15627" max="15627" width="12.08984375" style="2" bestFit="1" customWidth="1"/>
    <col min="15628" max="15628" width="10.453125" style="2" bestFit="1" customWidth="1"/>
    <col min="15629" max="15629" width="7" style="2" bestFit="1" customWidth="1"/>
    <col min="15630" max="15630" width="5.90625" style="2" bestFit="1" customWidth="1"/>
    <col min="15631" max="15631" width="8.7265625" style="2" bestFit="1" customWidth="1"/>
    <col min="15632" max="15633" width="8.453125" style="2" bestFit="1" customWidth="1"/>
    <col min="15634" max="15634" width="14.36328125" style="2" bestFit="1" customWidth="1"/>
    <col min="15635" max="15635" width="10" style="2" bestFit="1" customWidth="1"/>
    <col min="15636" max="15636" width="6" style="2" customWidth="1"/>
    <col min="15637" max="15637" width="25.26953125" style="2" bestFit="1" customWidth="1"/>
    <col min="15638" max="15638" width="11" style="2" bestFit="1" customWidth="1"/>
    <col min="15639" max="15640" width="8.26953125" style="2" bestFit="1" customWidth="1"/>
    <col min="15641" max="15875" width="9" style="2"/>
    <col min="15876" max="15876" width="15.90625" style="2" customWidth="1"/>
    <col min="15877" max="15877" width="3.90625" style="2" bestFit="1" customWidth="1"/>
    <col min="15878" max="15878" width="38.26953125" style="2" customWidth="1"/>
    <col min="15879" max="15879" width="13.90625" style="2" bestFit="1" customWidth="1"/>
    <col min="15880" max="15880" width="13.90625" style="2" customWidth="1"/>
    <col min="15881" max="15881" width="13.08984375" style="2" bestFit="1" customWidth="1"/>
    <col min="15882" max="15882" width="5.90625" style="2" bestFit="1" customWidth="1"/>
    <col min="15883" max="15883" width="12.08984375" style="2" bestFit="1" customWidth="1"/>
    <col min="15884" max="15884" width="10.453125" style="2" bestFit="1" customWidth="1"/>
    <col min="15885" max="15885" width="7" style="2" bestFit="1" customWidth="1"/>
    <col min="15886" max="15886" width="5.90625" style="2" bestFit="1" customWidth="1"/>
    <col min="15887" max="15887" width="8.7265625" style="2" bestFit="1" customWidth="1"/>
    <col min="15888" max="15889" width="8.453125" style="2" bestFit="1" customWidth="1"/>
    <col min="15890" max="15890" width="14.36328125" style="2" bestFit="1" customWidth="1"/>
    <col min="15891" max="15891" width="10" style="2" bestFit="1" customWidth="1"/>
    <col min="15892" max="15892" width="6" style="2" customWidth="1"/>
    <col min="15893" max="15893" width="25.26953125" style="2" bestFit="1" customWidth="1"/>
    <col min="15894" max="15894" width="11" style="2" bestFit="1" customWidth="1"/>
    <col min="15895" max="15896" width="8.26953125" style="2" bestFit="1" customWidth="1"/>
    <col min="15897" max="16131" width="9" style="2"/>
    <col min="16132" max="16132" width="15.90625" style="2" customWidth="1"/>
    <col min="16133" max="16133" width="3.90625" style="2" bestFit="1" customWidth="1"/>
    <col min="16134" max="16134" width="38.26953125" style="2" customWidth="1"/>
    <col min="16135" max="16135" width="13.90625" style="2" bestFit="1" customWidth="1"/>
    <col min="16136" max="16136" width="13.90625" style="2" customWidth="1"/>
    <col min="16137" max="16137" width="13.08984375" style="2" bestFit="1" customWidth="1"/>
    <col min="16138" max="16138" width="5.90625" style="2" bestFit="1" customWidth="1"/>
    <col min="16139" max="16139" width="12.08984375" style="2" bestFit="1" customWidth="1"/>
    <col min="16140" max="16140" width="10.453125" style="2" bestFit="1" customWidth="1"/>
    <col min="16141" max="16141" width="7" style="2" bestFit="1" customWidth="1"/>
    <col min="16142" max="16142" width="5.90625" style="2" bestFit="1" customWidth="1"/>
    <col min="16143" max="16143" width="8.7265625" style="2" bestFit="1" customWidth="1"/>
    <col min="16144" max="16145" width="8.453125" style="2" bestFit="1" customWidth="1"/>
    <col min="16146" max="16146" width="14.36328125" style="2" bestFit="1" customWidth="1"/>
    <col min="16147" max="16147" width="10" style="2" bestFit="1" customWidth="1"/>
    <col min="16148" max="16148" width="6" style="2" customWidth="1"/>
    <col min="16149" max="16149" width="25.26953125" style="2" bestFit="1" customWidth="1"/>
    <col min="16150" max="16150" width="11" style="2" bestFit="1" customWidth="1"/>
    <col min="16151" max="16152" width="8.26953125" style="2" bestFit="1" customWidth="1"/>
    <col min="16153" max="16384" width="9" style="2"/>
  </cols>
  <sheetData>
    <row r="1" spans="1:33" ht="15.5">
      <c r="A1" s="1"/>
      <c r="B1" s="1"/>
      <c r="R1" s="4"/>
    </row>
    <row r="2" spans="1:33" ht="15.5">
      <c r="E2" s="5"/>
      <c r="F2" s="6"/>
      <c r="J2" s="7" t="s">
        <v>0</v>
      </c>
      <c r="K2" s="7"/>
      <c r="L2" s="7"/>
      <c r="M2" s="7"/>
      <c r="N2" s="7"/>
      <c r="O2" s="7"/>
      <c r="P2" s="7"/>
      <c r="Q2" s="7"/>
      <c r="R2" s="463" t="s">
        <v>1</v>
      </c>
      <c r="S2" s="500"/>
      <c r="T2" s="8"/>
      <c r="U2" s="8"/>
      <c r="V2" s="8"/>
      <c r="W2" s="8"/>
      <c r="X2" s="8"/>
    </row>
    <row r="3" spans="1:33" ht="15.5">
      <c r="A3" s="9" t="s">
        <v>2</v>
      </c>
      <c r="B3" s="10"/>
      <c r="E3" s="5"/>
      <c r="J3" s="7"/>
      <c r="R3" s="11"/>
      <c r="S3" s="501" t="s">
        <v>3</v>
      </c>
      <c r="T3" s="501"/>
      <c r="U3" s="501"/>
      <c r="V3" s="501"/>
      <c r="W3" s="501"/>
      <c r="X3" s="501"/>
      <c r="Z3" s="12" t="s">
        <v>4</v>
      </c>
      <c r="AA3" s="13"/>
      <c r="AB3" s="14" t="s">
        <v>5</v>
      </c>
      <c r="AC3" s="15"/>
      <c r="AD3" s="15"/>
      <c r="AE3" s="16" t="s">
        <v>6</v>
      </c>
      <c r="AF3" s="15"/>
      <c r="AG3" s="17"/>
    </row>
    <row r="4" spans="1:33" ht="10.5" thickBot="1">
      <c r="A4" s="460" t="s">
        <v>7</v>
      </c>
      <c r="B4" s="468" t="s">
        <v>8</v>
      </c>
      <c r="C4" s="466"/>
      <c r="D4" s="503"/>
      <c r="E4" s="505"/>
      <c r="F4" s="468" t="s">
        <v>9</v>
      </c>
      <c r="G4" s="469"/>
      <c r="H4" s="483" t="s">
        <v>10</v>
      </c>
      <c r="I4" s="483" t="s">
        <v>11</v>
      </c>
      <c r="J4" s="489" t="s">
        <v>12</v>
      </c>
      <c r="K4" s="497" t="s">
        <v>13</v>
      </c>
      <c r="L4" s="498"/>
      <c r="M4" s="498"/>
      <c r="N4" s="498"/>
      <c r="O4" s="499"/>
      <c r="P4" s="379" t="s">
        <v>14</v>
      </c>
      <c r="Q4" s="405" t="s">
        <v>15</v>
      </c>
      <c r="R4" s="406"/>
      <c r="S4" s="407"/>
      <c r="T4" s="411" t="s">
        <v>16</v>
      </c>
      <c r="U4" s="413" t="s">
        <v>17</v>
      </c>
      <c r="V4" s="379" t="s">
        <v>18</v>
      </c>
      <c r="W4" s="418" t="s">
        <v>19</v>
      </c>
      <c r="X4" s="419"/>
      <c r="Z4" s="481" t="s">
        <v>20</v>
      </c>
      <c r="AA4" s="481" t="s">
        <v>21</v>
      </c>
      <c r="AB4" s="483" t="s">
        <v>22</v>
      </c>
      <c r="AC4" s="452" t="s">
        <v>23</v>
      </c>
      <c r="AD4" s="452" t="s">
        <v>24</v>
      </c>
      <c r="AE4" s="483" t="s">
        <v>22</v>
      </c>
      <c r="AF4" s="452" t="s">
        <v>23</v>
      </c>
      <c r="AG4" s="452" t="s">
        <v>25</v>
      </c>
    </row>
    <row r="5" spans="1:33">
      <c r="A5" s="461"/>
      <c r="B5" s="490"/>
      <c r="C5" s="467"/>
      <c r="D5" s="504"/>
      <c r="E5" s="506"/>
      <c r="F5" s="470"/>
      <c r="G5" s="471"/>
      <c r="H5" s="461"/>
      <c r="I5" s="461"/>
      <c r="J5" s="490"/>
      <c r="K5" s="477" t="s">
        <v>26</v>
      </c>
      <c r="L5" s="430" t="s">
        <v>27</v>
      </c>
      <c r="M5" s="421" t="s">
        <v>28</v>
      </c>
      <c r="N5" s="424" t="s">
        <v>29</v>
      </c>
      <c r="O5" s="424" t="s">
        <v>30</v>
      </c>
      <c r="P5" s="416"/>
      <c r="Q5" s="408"/>
      <c r="R5" s="409"/>
      <c r="S5" s="410"/>
      <c r="T5" s="412"/>
      <c r="U5" s="414"/>
      <c r="V5" s="386"/>
      <c r="W5" s="379" t="s">
        <v>23</v>
      </c>
      <c r="X5" s="379" t="s">
        <v>24</v>
      </c>
      <c r="Z5" s="481"/>
      <c r="AA5" s="481"/>
      <c r="AB5" s="446"/>
      <c r="AC5" s="459"/>
      <c r="AD5" s="459"/>
      <c r="AE5" s="446"/>
      <c r="AF5" s="459"/>
      <c r="AG5" s="459"/>
    </row>
    <row r="6" spans="1:33">
      <c r="A6" s="461"/>
      <c r="B6" s="490"/>
      <c r="C6" s="467"/>
      <c r="D6" s="460" t="s">
        <v>31</v>
      </c>
      <c r="E6" s="507" t="s">
        <v>32</v>
      </c>
      <c r="F6" s="460" t="s">
        <v>31</v>
      </c>
      <c r="G6" s="483" t="s">
        <v>33</v>
      </c>
      <c r="H6" s="461"/>
      <c r="I6" s="461"/>
      <c r="J6" s="490"/>
      <c r="K6" s="422"/>
      <c r="L6" s="431"/>
      <c r="M6" s="422"/>
      <c r="N6" s="425"/>
      <c r="O6" s="425"/>
      <c r="P6" s="416"/>
      <c r="Q6" s="379" t="s">
        <v>34</v>
      </c>
      <c r="R6" s="379" t="s">
        <v>35</v>
      </c>
      <c r="S6" s="385" t="s">
        <v>36</v>
      </c>
      <c r="T6" s="402" t="s">
        <v>37</v>
      </c>
      <c r="U6" s="414"/>
      <c r="V6" s="386"/>
      <c r="W6" s="380"/>
      <c r="X6" s="380"/>
      <c r="Z6" s="481"/>
      <c r="AA6" s="481"/>
      <c r="AB6" s="446"/>
      <c r="AC6" s="459"/>
      <c r="AD6" s="459"/>
      <c r="AE6" s="446"/>
      <c r="AF6" s="459"/>
      <c r="AG6" s="459"/>
    </row>
    <row r="7" spans="1:33">
      <c r="A7" s="461"/>
      <c r="B7" s="490"/>
      <c r="C7" s="467"/>
      <c r="D7" s="461"/>
      <c r="E7" s="461"/>
      <c r="F7" s="461"/>
      <c r="G7" s="461"/>
      <c r="H7" s="461"/>
      <c r="I7" s="461"/>
      <c r="J7" s="490"/>
      <c r="K7" s="422"/>
      <c r="L7" s="431"/>
      <c r="M7" s="422"/>
      <c r="N7" s="425"/>
      <c r="O7" s="425"/>
      <c r="P7" s="416"/>
      <c r="Q7" s="416"/>
      <c r="R7" s="416"/>
      <c r="S7" s="386"/>
      <c r="T7" s="403"/>
      <c r="U7" s="414"/>
      <c r="V7" s="386"/>
      <c r="W7" s="380"/>
      <c r="X7" s="380"/>
      <c r="Z7" s="481"/>
      <c r="AA7" s="481"/>
      <c r="AB7" s="446"/>
      <c r="AC7" s="459"/>
      <c r="AD7" s="459"/>
      <c r="AE7" s="446"/>
      <c r="AF7" s="459"/>
      <c r="AG7" s="459"/>
    </row>
    <row r="8" spans="1:33">
      <c r="A8" s="488"/>
      <c r="B8" s="470"/>
      <c r="C8" s="502"/>
      <c r="D8" s="488"/>
      <c r="E8" s="488"/>
      <c r="F8" s="488"/>
      <c r="G8" s="488"/>
      <c r="H8" s="488"/>
      <c r="I8" s="488"/>
      <c r="J8" s="470"/>
      <c r="K8" s="423"/>
      <c r="L8" s="432"/>
      <c r="M8" s="423"/>
      <c r="N8" s="426"/>
      <c r="O8" s="426"/>
      <c r="P8" s="417"/>
      <c r="Q8" s="417"/>
      <c r="R8" s="417"/>
      <c r="S8" s="387"/>
      <c r="T8" s="404"/>
      <c r="U8" s="415"/>
      <c r="V8" s="387"/>
      <c r="W8" s="381"/>
      <c r="X8" s="381"/>
      <c r="Z8" s="482"/>
      <c r="AA8" s="482"/>
      <c r="AB8" s="484"/>
      <c r="AC8" s="485"/>
      <c r="AD8" s="485"/>
      <c r="AE8" s="484"/>
      <c r="AF8" s="485"/>
      <c r="AG8" s="485"/>
    </row>
    <row r="9" spans="1:33" ht="20">
      <c r="A9" s="508" t="s">
        <v>38</v>
      </c>
      <c r="B9" s="511" t="s">
        <v>39</v>
      </c>
      <c r="C9" s="512"/>
      <c r="D9" s="28" t="s">
        <v>40</v>
      </c>
      <c r="E9" s="29" t="s">
        <v>41</v>
      </c>
      <c r="F9" s="460">
        <v>46335975</v>
      </c>
      <c r="G9" s="460">
        <v>2142</v>
      </c>
      <c r="H9" s="460" t="s">
        <v>42</v>
      </c>
      <c r="I9" s="30" t="str">
        <f>IF(Z9="","",(IF(AA9-Z9&gt;0,CONCATENATE(TEXT(Z9,"#,##0"),"~",TEXT(AA9,"#,##0")),TEXT(Z9,"#,##0"))))</f>
        <v>1,640</v>
      </c>
      <c r="J9" s="468">
        <v>5</v>
      </c>
      <c r="K9" s="31">
        <v>17.2</v>
      </c>
      <c r="L9" s="32">
        <f>IF(K9&gt;0,1/K9*37.7*68.6,"")</f>
        <v>150.36162790697676</v>
      </c>
      <c r="M9" s="33">
        <f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14.6</v>
      </c>
      <c r="N9" s="34">
        <f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18.200000000000003</v>
      </c>
      <c r="O9" s="35" t="str">
        <f>IF(Z9="","",IF(AE9="",TEXT(AB9,"#,##0.0"),(IF(AB9-AE9&gt;0,CONCATENATE(TEXT(AE9,"#,##0.0"),"~",TEXT(AB9,"#,##0.0")),TEXT(AB9,"#,##0.0")))))</f>
        <v>24.9</v>
      </c>
      <c r="P9" s="30" t="s">
        <v>43</v>
      </c>
      <c r="Q9" s="36" t="s">
        <v>44</v>
      </c>
      <c r="R9" s="37" t="s">
        <v>45</v>
      </c>
      <c r="S9" s="38"/>
      <c r="T9" s="39" t="str">
        <f>IF((LEFT(E9,1)="6"),"☆☆☆☆☆",IF((LEFT(E9,1)="5"),"☆☆☆☆",IF((LEFT(E9,1)="4"),"☆☆☆"," ")))</f>
        <v xml:space="preserve"> </v>
      </c>
      <c r="U9" s="40">
        <f t="shared" ref="U9:U18" si="0">IFERROR(IF(K9&lt;M9,"",(ROUNDDOWN(K9/M9*100,0))),"")</f>
        <v>117</v>
      </c>
      <c r="V9" s="41" t="str">
        <f t="shared" ref="V9:V18" si="1">IFERROR(IF(K9&lt;N9,"",(ROUNDDOWN(K9/N9*100,0))),"")</f>
        <v/>
      </c>
      <c r="W9" s="41">
        <f t="shared" ref="W9:W18" si="2">IF(AC9&lt;55,"",IF(AA9="",AC9,IF(AF9-AC9&gt;0,CONCATENATE(AC9,"~",AF9),AC9)))</f>
        <v>69</v>
      </c>
      <c r="X9" s="42" t="str">
        <f t="shared" ref="X9:X18" si="3">IF(AC9&lt;55,"",AD9)</f>
        <v>★1.5</v>
      </c>
      <c r="Z9" s="30">
        <v>1640</v>
      </c>
      <c r="AA9" s="43"/>
      <c r="AB9" s="44">
        <f>IF(Z9="","",ROUNDUP(ROUND(IF(Z9&gt;=2759,9.5,IF(Z9&lt;2759,(-2.47/1000000*Z9*Z9)-(8.52/10000*Z9)+30.65)),1)*1.1,1))</f>
        <v>24.900000000000002</v>
      </c>
      <c r="AC9" s="45">
        <f>IF(K9="","",ROUNDDOWN(K9/AB9*100,0))</f>
        <v>69</v>
      </c>
      <c r="AD9" s="45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★1.5</v>
      </c>
      <c r="AE9" s="44" t="str">
        <f>IF(AA9="","",ROUNDUP(ROUND(IF(AA9&gt;=2759,9.5,IF(AA9&lt;2759,(-2.47/1000000*AA9*AA9)-(8.52/10000*AA9)+30.65)),1)*1.1,1))</f>
        <v/>
      </c>
      <c r="AF9" s="45" t="str">
        <f>IF(AE9="","",IF(K9="","",ROUNDDOWN(K9/AE9*100,0)))</f>
        <v/>
      </c>
      <c r="AG9" s="45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20">
      <c r="A10" s="509"/>
      <c r="B10" s="513"/>
      <c r="C10" s="514"/>
      <c r="D10" s="28" t="s">
        <v>40</v>
      </c>
      <c r="E10" s="29" t="s">
        <v>46</v>
      </c>
      <c r="F10" s="488"/>
      <c r="G10" s="488"/>
      <c r="H10" s="488"/>
      <c r="I10" s="30" t="str">
        <f t="shared" ref="I10:I18" si="4">IF(Z10="","",(IF(AA10-Z10&gt;0,CONCATENATE(TEXT(Z10,"#,##0"),"~",TEXT(AA10,"#,##0")),TEXT(Z10,"#,##0"))))</f>
        <v>1,600</v>
      </c>
      <c r="J10" s="490"/>
      <c r="K10" s="31">
        <v>17.2</v>
      </c>
      <c r="L10" s="32">
        <f t="shared" ref="L10:L18" si="5">IF(K10&gt;0,1/K10*37.7*68.6,"")</f>
        <v>150.36162790697676</v>
      </c>
      <c r="M10" s="33">
        <f t="shared" ref="M10:M18" si="6">IFERROR(VALUE(IF(Z10="","",ROUNDUP(IF(Z10&gt;=2271,"7.4",IF(Z10&gt;=2101,"8.7",IF(Z10&gt;=1991,"9.4",IF(Z10&gt;=1871,"10.2",IF(Z10&gt;=1761,"11.1",IF(Z10&gt;=1651,"12.2",IF(Z10&gt;=1531,"13.2",IF(Z10&gt;=1421,"14.4",IF(Z10&gt;=1311,"15.8",IF(Z10&gt;=1196,"17.2",IF(Z10&gt;=1081,"18.7",IF(Z10&gt;=971,"20.5",IF(Z10&gt;=856,"20.8",IF(Z10&gt;=741,"21.0",IF(Z10&gt;=601,"21.8","22.5")))))))))))))))*1.1,1))),"")</f>
        <v>14.6</v>
      </c>
      <c r="N10" s="34">
        <f t="shared" ref="N10:N18" si="7">IFERROR(VALUE(IF(Z10="","",ROUNDUP(IF(Z10&gt;=2271,"10.6",IF(Z10&gt;=2101,"11.9",IF(Z10&gt;=1991,"12.7",IF(Z10&gt;=1871,"13.5",IF(Z10&gt;=1761,"14.4",IF(Z10&gt;=1651,"15.4",IF(Z10&gt;=1531,"16.5",IF(Z10&gt;=1421,"17.6",IF(Z10&gt;=1311,"19.0",IF(Z10&gt;=1196,"20.3",IF(Z10&gt;=1081,"21.8",IF(Z10&gt;=971,"23.4",IF(Z10&gt;=856,"23.7",IF(Z10&gt;=741,"24.5","24.6"))))))))))))))*1.1,1))),"")</f>
        <v>18.200000000000003</v>
      </c>
      <c r="O10" s="35" t="str">
        <f t="shared" ref="O10:O18" si="8">IF(Z10="","",IF(AE10="",TEXT(AB10,"#,##0.0"),(IF(AB10-AE10&gt;0,CONCATENATE(TEXT(AE10,"#,##0.0"),"~",TEXT(AB10,"#,##0.0")),TEXT(AB10,"#,##0.0")))))</f>
        <v>25.3</v>
      </c>
      <c r="P10" s="30" t="s">
        <v>43</v>
      </c>
      <c r="Q10" s="36" t="s">
        <v>44</v>
      </c>
      <c r="R10" s="37" t="s">
        <v>45</v>
      </c>
      <c r="S10" s="38"/>
      <c r="T10" s="39" t="str">
        <f t="shared" ref="T10:T18" si="9">IF((LEFT(E10,1)="6"),"☆☆☆☆☆",IF((LEFT(E10,1)="5"),"☆☆☆☆",IF((LEFT(E10,1)="4"),"☆☆☆"," ")))</f>
        <v xml:space="preserve"> </v>
      </c>
      <c r="U10" s="40">
        <f t="shared" si="0"/>
        <v>117</v>
      </c>
      <c r="V10" s="41" t="str">
        <f t="shared" si="1"/>
        <v/>
      </c>
      <c r="W10" s="41">
        <f t="shared" si="2"/>
        <v>67</v>
      </c>
      <c r="X10" s="42" t="str">
        <f t="shared" si="3"/>
        <v>★1.5</v>
      </c>
      <c r="Z10" s="30">
        <v>1600</v>
      </c>
      <c r="AA10" s="46"/>
      <c r="AB10" s="44">
        <f t="shared" ref="AB10:AB18" si="10">IF(Z10="","",ROUNDUP(ROUND(IF(Z10&gt;=2759,9.5,IF(Z10&lt;2759,(-2.47/1000000*Z10*Z10)-(8.52/10000*Z10)+30.65)),1)*1.1,1))</f>
        <v>25.3</v>
      </c>
      <c r="AC10" s="45">
        <f t="shared" ref="AC10:AC18" si="11">IF(K10="","",ROUNDDOWN(K10/AB10*100,0))</f>
        <v>67</v>
      </c>
      <c r="AD10" s="45" t="str">
        <f t="shared" ref="AD10:AD18" si="12">IF(AC10="","",IF(AC10&gt;=125,"★7.5",IF(AC10&gt;=120,"★7.0",IF(AC10&gt;=115,"★6.5",IF(AC10&gt;=110,"★6.0",IF(AC10&gt;=105,"★5.5",IF(AC10&gt;=100,"★5.0",IF(AC10&gt;=95,"★4.5",IF(AC10&gt;=90,"★4.0",IF(AC10&gt;=85,"★3.5",IF(AC10&gt;=80,"★3.0",IF(AC10&gt;=75,"★2.5",IF(AC10&gt;=70,"★2.0",IF(AC10&gt;=65,"★1.5",IF(AC10&gt;=60,"★1.0",IF(AC10&gt;=55,"★0.5"," "))))))))))))))))</f>
        <v>★1.5</v>
      </c>
      <c r="AE10" s="44" t="str">
        <f t="shared" ref="AE10:AE18" si="13">IF(AA10="","",ROUNDUP(ROUND(IF(AA10&gt;=2759,9.5,IF(AA10&lt;2759,(-2.47/1000000*AA10*AA10)-(8.52/10000*AA10)+30.65)),1)*1.1,1))</f>
        <v/>
      </c>
      <c r="AF10" s="45" t="str">
        <f t="shared" ref="AF10:AF18" si="14">IF(AE10="","",IF(K10="","",ROUNDDOWN(K10/AE10*100,0)))</f>
        <v/>
      </c>
      <c r="AG10" s="45" t="str">
        <f t="shared" ref="AG10:AG18" si="15">IF(AF10="","",IF(AF10&gt;=125,"★7.5",IF(AF10&gt;=120,"★7.0",IF(AF10&gt;=115,"★6.5",IF(AF10&gt;=110,"★6.0",IF(AF10&gt;=105,"★5.5",IF(AF10&gt;=100,"★5.0",IF(AF10&gt;=95,"★4.5",IF(AF10&gt;=90,"★4.0",IF(AF10&gt;=85,"★3.5",IF(AF10&gt;=80,"★3.0",IF(AF10&gt;=75,"★2.5",IF(AF10&gt;=70,"★2.0",IF(AF10&gt;=65,"★1.5",IF(AF10&gt;=60,"★1.0",IF(AF10&gt;=55,"★0.5"," "))))))))))))))))</f>
        <v/>
      </c>
    </row>
    <row r="11" spans="1:33" ht="13">
      <c r="A11" s="509"/>
      <c r="B11" s="515" t="s">
        <v>47</v>
      </c>
      <c r="C11" s="516"/>
      <c r="D11" s="47" t="s">
        <v>48</v>
      </c>
      <c r="E11" s="48" t="s">
        <v>49</v>
      </c>
      <c r="F11" s="460">
        <v>55284529</v>
      </c>
      <c r="G11" s="460">
        <v>2142</v>
      </c>
      <c r="H11" s="489" t="s">
        <v>42</v>
      </c>
      <c r="I11" s="30" t="str">
        <f t="shared" si="4"/>
        <v>1,820</v>
      </c>
      <c r="J11" s="490"/>
      <c r="K11" s="31">
        <v>16</v>
      </c>
      <c r="L11" s="32">
        <f t="shared" si="5"/>
        <v>161.63874999999999</v>
      </c>
      <c r="M11" s="33">
        <f t="shared" si="6"/>
        <v>12.299999999999999</v>
      </c>
      <c r="N11" s="34">
        <f t="shared" si="7"/>
        <v>15.9</v>
      </c>
      <c r="O11" s="35" t="str">
        <f t="shared" si="8"/>
        <v>23.0</v>
      </c>
      <c r="P11" s="483" t="s">
        <v>43</v>
      </c>
      <c r="Q11" s="483" t="s">
        <v>44</v>
      </c>
      <c r="R11" s="483" t="s">
        <v>50</v>
      </c>
      <c r="S11" s="49"/>
      <c r="T11" s="39" t="str">
        <f t="shared" si="9"/>
        <v xml:space="preserve"> </v>
      </c>
      <c r="U11" s="40">
        <f t="shared" si="0"/>
        <v>130</v>
      </c>
      <c r="V11" s="41">
        <f t="shared" si="1"/>
        <v>100</v>
      </c>
      <c r="W11" s="41">
        <f t="shared" si="2"/>
        <v>69</v>
      </c>
      <c r="X11" s="42" t="str">
        <f t="shared" si="3"/>
        <v>★1.5</v>
      </c>
      <c r="Z11" s="30">
        <v>1820</v>
      </c>
      <c r="AA11" s="46"/>
      <c r="AB11" s="44">
        <f t="shared" si="10"/>
        <v>23</v>
      </c>
      <c r="AC11" s="45">
        <f t="shared" si="11"/>
        <v>69</v>
      </c>
      <c r="AD11" s="45" t="str">
        <f t="shared" si="12"/>
        <v>★1.5</v>
      </c>
      <c r="AE11" s="44" t="str">
        <f t="shared" si="13"/>
        <v/>
      </c>
      <c r="AF11" s="45" t="str">
        <f t="shared" si="14"/>
        <v/>
      </c>
      <c r="AG11" s="45" t="str">
        <f t="shared" si="15"/>
        <v/>
      </c>
    </row>
    <row r="12" spans="1:33" ht="13">
      <c r="A12" s="509"/>
      <c r="B12" s="517"/>
      <c r="C12" s="518"/>
      <c r="D12" s="47" t="s">
        <v>48</v>
      </c>
      <c r="E12" s="48" t="s">
        <v>51</v>
      </c>
      <c r="F12" s="461"/>
      <c r="G12" s="461"/>
      <c r="H12" s="521"/>
      <c r="I12" s="30" t="str">
        <f t="shared" si="4"/>
        <v>1,870</v>
      </c>
      <c r="J12" s="490"/>
      <c r="K12" s="31">
        <v>16</v>
      </c>
      <c r="L12" s="32">
        <f t="shared" si="5"/>
        <v>161.63874999999999</v>
      </c>
      <c r="M12" s="33">
        <f t="shared" si="6"/>
        <v>12.299999999999999</v>
      </c>
      <c r="N12" s="34">
        <f t="shared" si="7"/>
        <v>15.9</v>
      </c>
      <c r="O12" s="35" t="str">
        <f t="shared" si="8"/>
        <v>22.5</v>
      </c>
      <c r="P12" s="446"/>
      <c r="Q12" s="446"/>
      <c r="R12" s="446"/>
      <c r="S12" s="49"/>
      <c r="T12" s="39" t="str">
        <f t="shared" si="9"/>
        <v xml:space="preserve"> </v>
      </c>
      <c r="U12" s="40">
        <f t="shared" si="0"/>
        <v>130</v>
      </c>
      <c r="V12" s="41">
        <f t="shared" si="1"/>
        <v>100</v>
      </c>
      <c r="W12" s="41">
        <f t="shared" si="2"/>
        <v>71</v>
      </c>
      <c r="X12" s="42" t="str">
        <f t="shared" si="3"/>
        <v>★2.0</v>
      </c>
      <c r="Z12" s="30">
        <v>1870</v>
      </c>
      <c r="AA12" s="46"/>
      <c r="AB12" s="44">
        <f t="shared" si="10"/>
        <v>22.5</v>
      </c>
      <c r="AC12" s="45">
        <f t="shared" si="11"/>
        <v>71</v>
      </c>
      <c r="AD12" s="45" t="str">
        <f t="shared" si="12"/>
        <v>★2.0</v>
      </c>
      <c r="AE12" s="44" t="str">
        <f t="shared" si="13"/>
        <v/>
      </c>
      <c r="AF12" s="45" t="str">
        <f t="shared" si="14"/>
        <v/>
      </c>
      <c r="AG12" s="45" t="str">
        <f t="shared" si="15"/>
        <v/>
      </c>
    </row>
    <row r="13" spans="1:33" ht="13">
      <c r="A13" s="509"/>
      <c r="B13" s="517"/>
      <c r="C13" s="518"/>
      <c r="D13" s="47" t="s">
        <v>48</v>
      </c>
      <c r="E13" s="48" t="s">
        <v>52</v>
      </c>
      <c r="F13" s="461"/>
      <c r="G13" s="461"/>
      <c r="H13" s="521"/>
      <c r="I13" s="30" t="str">
        <f t="shared" si="4"/>
        <v>1,860</v>
      </c>
      <c r="J13" s="490"/>
      <c r="K13" s="31">
        <v>16</v>
      </c>
      <c r="L13" s="32">
        <f t="shared" si="5"/>
        <v>161.63874999999999</v>
      </c>
      <c r="M13" s="33">
        <f t="shared" si="6"/>
        <v>12.299999999999999</v>
      </c>
      <c r="N13" s="34">
        <f t="shared" si="7"/>
        <v>15.9</v>
      </c>
      <c r="O13" s="35" t="str">
        <f t="shared" si="8"/>
        <v>22.6</v>
      </c>
      <c r="P13" s="446"/>
      <c r="Q13" s="446"/>
      <c r="R13" s="446"/>
      <c r="S13" s="49"/>
      <c r="T13" s="39" t="str">
        <f t="shared" si="9"/>
        <v xml:space="preserve"> </v>
      </c>
      <c r="U13" s="40">
        <f t="shared" si="0"/>
        <v>130</v>
      </c>
      <c r="V13" s="41">
        <f t="shared" si="1"/>
        <v>100</v>
      </c>
      <c r="W13" s="41">
        <f t="shared" si="2"/>
        <v>70</v>
      </c>
      <c r="X13" s="42" t="str">
        <f t="shared" si="3"/>
        <v>★2.0</v>
      </c>
      <c r="Z13" s="30">
        <v>1860</v>
      </c>
      <c r="AA13" s="46"/>
      <c r="AB13" s="44">
        <f t="shared" si="10"/>
        <v>22.6</v>
      </c>
      <c r="AC13" s="45">
        <f t="shared" si="11"/>
        <v>70</v>
      </c>
      <c r="AD13" s="45" t="str">
        <f t="shared" si="12"/>
        <v>★2.0</v>
      </c>
      <c r="AE13" s="44" t="str">
        <f t="shared" si="13"/>
        <v/>
      </c>
      <c r="AF13" s="45" t="str">
        <f t="shared" si="14"/>
        <v/>
      </c>
      <c r="AG13" s="45" t="str">
        <f t="shared" si="15"/>
        <v/>
      </c>
    </row>
    <row r="14" spans="1:33" ht="13">
      <c r="A14" s="509"/>
      <c r="B14" s="517"/>
      <c r="C14" s="518"/>
      <c r="D14" s="47" t="s">
        <v>48</v>
      </c>
      <c r="E14" s="48" t="s">
        <v>53</v>
      </c>
      <c r="F14" s="488"/>
      <c r="G14" s="488"/>
      <c r="H14" s="522"/>
      <c r="I14" s="30" t="str">
        <f t="shared" si="4"/>
        <v>1,910</v>
      </c>
      <c r="J14" s="470"/>
      <c r="K14" s="31">
        <v>16</v>
      </c>
      <c r="L14" s="32">
        <f t="shared" si="5"/>
        <v>161.63874999999999</v>
      </c>
      <c r="M14" s="33">
        <f t="shared" si="6"/>
        <v>11.299999999999999</v>
      </c>
      <c r="N14" s="34">
        <f t="shared" si="7"/>
        <v>14.9</v>
      </c>
      <c r="O14" s="35" t="str">
        <f t="shared" si="8"/>
        <v>22.0</v>
      </c>
      <c r="P14" s="484"/>
      <c r="Q14" s="484"/>
      <c r="R14" s="484"/>
      <c r="S14" s="50"/>
      <c r="T14" s="39" t="str">
        <f t="shared" si="9"/>
        <v xml:space="preserve"> </v>
      </c>
      <c r="U14" s="40">
        <f t="shared" si="0"/>
        <v>141</v>
      </c>
      <c r="V14" s="41">
        <f t="shared" si="1"/>
        <v>107</v>
      </c>
      <c r="W14" s="41">
        <f t="shared" si="2"/>
        <v>72</v>
      </c>
      <c r="X14" s="42" t="str">
        <f t="shared" si="3"/>
        <v>★2.0</v>
      </c>
      <c r="Z14" s="30">
        <v>1910</v>
      </c>
      <c r="AA14" s="46"/>
      <c r="AB14" s="44">
        <f t="shared" si="10"/>
        <v>22</v>
      </c>
      <c r="AC14" s="45">
        <f t="shared" si="11"/>
        <v>72</v>
      </c>
      <c r="AD14" s="45" t="str">
        <f t="shared" si="12"/>
        <v>★2.0</v>
      </c>
      <c r="AE14" s="44" t="str">
        <f t="shared" si="13"/>
        <v/>
      </c>
      <c r="AF14" s="45" t="str">
        <f t="shared" si="14"/>
        <v/>
      </c>
      <c r="AG14" s="45" t="str">
        <f t="shared" si="15"/>
        <v/>
      </c>
    </row>
    <row r="15" spans="1:33" ht="13">
      <c r="A15" s="509"/>
      <c r="B15" s="517"/>
      <c r="C15" s="518"/>
      <c r="D15" s="47" t="s">
        <v>48</v>
      </c>
      <c r="E15" s="48" t="s">
        <v>54</v>
      </c>
      <c r="F15" s="460">
        <v>46346359</v>
      </c>
      <c r="G15" s="460">
        <v>2142</v>
      </c>
      <c r="H15" s="489" t="s">
        <v>42</v>
      </c>
      <c r="I15" s="30" t="str">
        <f t="shared" si="4"/>
        <v>1,820</v>
      </c>
      <c r="J15" s="511">
        <v>5</v>
      </c>
      <c r="K15" s="51">
        <v>15.4</v>
      </c>
      <c r="L15" s="32">
        <f t="shared" si="5"/>
        <v>167.93636363636361</v>
      </c>
      <c r="M15" s="33">
        <f t="shared" si="6"/>
        <v>12.299999999999999</v>
      </c>
      <c r="N15" s="34">
        <f t="shared" si="7"/>
        <v>15.9</v>
      </c>
      <c r="O15" s="35" t="str">
        <f t="shared" si="8"/>
        <v>23.0</v>
      </c>
      <c r="P15" s="483" t="s">
        <v>43</v>
      </c>
      <c r="Q15" s="483" t="s">
        <v>44</v>
      </c>
      <c r="R15" s="483" t="s">
        <v>50</v>
      </c>
      <c r="S15" s="52"/>
      <c r="T15" s="39" t="str">
        <f t="shared" si="9"/>
        <v xml:space="preserve"> </v>
      </c>
      <c r="U15" s="40">
        <f t="shared" si="0"/>
        <v>125</v>
      </c>
      <c r="V15" s="41" t="str">
        <f t="shared" si="1"/>
        <v/>
      </c>
      <c r="W15" s="41">
        <f t="shared" si="2"/>
        <v>66</v>
      </c>
      <c r="X15" s="42" t="str">
        <f t="shared" si="3"/>
        <v>★1.5</v>
      </c>
      <c r="Z15" s="30">
        <v>1820</v>
      </c>
      <c r="AA15" s="46"/>
      <c r="AB15" s="44">
        <f t="shared" si="10"/>
        <v>23</v>
      </c>
      <c r="AC15" s="45">
        <f t="shared" si="11"/>
        <v>66</v>
      </c>
      <c r="AD15" s="45" t="str">
        <f t="shared" si="12"/>
        <v>★1.5</v>
      </c>
      <c r="AE15" s="44" t="str">
        <f t="shared" si="13"/>
        <v/>
      </c>
      <c r="AF15" s="45" t="str">
        <f t="shared" si="14"/>
        <v/>
      </c>
      <c r="AG15" s="45" t="str">
        <f t="shared" si="15"/>
        <v/>
      </c>
    </row>
    <row r="16" spans="1:33" ht="13">
      <c r="A16" s="509"/>
      <c r="B16" s="517"/>
      <c r="C16" s="518"/>
      <c r="D16" s="47" t="s">
        <v>48</v>
      </c>
      <c r="E16" s="48" t="s">
        <v>55</v>
      </c>
      <c r="F16" s="461"/>
      <c r="G16" s="461"/>
      <c r="H16" s="521"/>
      <c r="I16" s="30" t="str">
        <f t="shared" si="4"/>
        <v>1,870</v>
      </c>
      <c r="J16" s="523"/>
      <c r="K16" s="51">
        <v>15.4</v>
      </c>
      <c r="L16" s="32">
        <f t="shared" si="5"/>
        <v>167.93636363636361</v>
      </c>
      <c r="M16" s="33">
        <f t="shared" si="6"/>
        <v>12.299999999999999</v>
      </c>
      <c r="N16" s="34">
        <f t="shared" si="7"/>
        <v>15.9</v>
      </c>
      <c r="O16" s="35" t="str">
        <f t="shared" si="8"/>
        <v>22.5</v>
      </c>
      <c r="P16" s="446"/>
      <c r="Q16" s="446"/>
      <c r="R16" s="446"/>
      <c r="S16" s="52"/>
      <c r="T16" s="39" t="str">
        <f t="shared" si="9"/>
        <v xml:space="preserve"> </v>
      </c>
      <c r="U16" s="40">
        <f t="shared" si="0"/>
        <v>125</v>
      </c>
      <c r="V16" s="41" t="str">
        <f t="shared" si="1"/>
        <v/>
      </c>
      <c r="W16" s="41">
        <f t="shared" si="2"/>
        <v>68</v>
      </c>
      <c r="X16" s="42" t="str">
        <f t="shared" si="3"/>
        <v>★1.5</v>
      </c>
      <c r="Z16" s="30">
        <v>1870</v>
      </c>
      <c r="AA16" s="46"/>
      <c r="AB16" s="44">
        <f t="shared" si="10"/>
        <v>22.5</v>
      </c>
      <c r="AC16" s="45">
        <f t="shared" si="11"/>
        <v>68</v>
      </c>
      <c r="AD16" s="45" t="str">
        <f t="shared" si="12"/>
        <v>★1.5</v>
      </c>
      <c r="AE16" s="44" t="str">
        <f t="shared" si="13"/>
        <v/>
      </c>
      <c r="AF16" s="45" t="str">
        <f t="shared" si="14"/>
        <v/>
      </c>
      <c r="AG16" s="45" t="str">
        <f t="shared" si="15"/>
        <v/>
      </c>
    </row>
    <row r="17" spans="1:33" ht="13">
      <c r="A17" s="509"/>
      <c r="B17" s="517"/>
      <c r="C17" s="518"/>
      <c r="D17" s="47" t="s">
        <v>48</v>
      </c>
      <c r="E17" s="48" t="s">
        <v>56</v>
      </c>
      <c r="F17" s="461"/>
      <c r="G17" s="461"/>
      <c r="H17" s="521"/>
      <c r="I17" s="30" t="str">
        <f t="shared" si="4"/>
        <v>1,860</v>
      </c>
      <c r="J17" s="523"/>
      <c r="K17" s="51">
        <v>15.4</v>
      </c>
      <c r="L17" s="32">
        <f t="shared" si="5"/>
        <v>167.93636363636361</v>
      </c>
      <c r="M17" s="33">
        <f t="shared" si="6"/>
        <v>12.299999999999999</v>
      </c>
      <c r="N17" s="34">
        <f t="shared" si="7"/>
        <v>15.9</v>
      </c>
      <c r="O17" s="35" t="str">
        <f t="shared" si="8"/>
        <v>22.6</v>
      </c>
      <c r="P17" s="446"/>
      <c r="Q17" s="446"/>
      <c r="R17" s="446"/>
      <c r="S17" s="52"/>
      <c r="T17" s="39" t="str">
        <f t="shared" si="9"/>
        <v xml:space="preserve"> </v>
      </c>
      <c r="U17" s="40">
        <f t="shared" si="0"/>
        <v>125</v>
      </c>
      <c r="V17" s="41" t="str">
        <f t="shared" si="1"/>
        <v/>
      </c>
      <c r="W17" s="41">
        <f t="shared" si="2"/>
        <v>68</v>
      </c>
      <c r="X17" s="42" t="str">
        <f t="shared" si="3"/>
        <v>★1.5</v>
      </c>
      <c r="Z17" s="30">
        <v>1860</v>
      </c>
      <c r="AA17" s="46"/>
      <c r="AB17" s="44">
        <f t="shared" si="10"/>
        <v>22.6</v>
      </c>
      <c r="AC17" s="45">
        <f t="shared" si="11"/>
        <v>68</v>
      </c>
      <c r="AD17" s="45" t="str">
        <f t="shared" si="12"/>
        <v>★1.5</v>
      </c>
      <c r="AE17" s="44" t="str">
        <f t="shared" si="13"/>
        <v/>
      </c>
      <c r="AF17" s="45" t="str">
        <f t="shared" si="14"/>
        <v/>
      </c>
      <c r="AG17" s="45" t="str">
        <f t="shared" si="15"/>
        <v/>
      </c>
    </row>
    <row r="18" spans="1:33" ht="13.5" thickBot="1">
      <c r="A18" s="510"/>
      <c r="B18" s="519"/>
      <c r="C18" s="520"/>
      <c r="D18" s="36" t="s">
        <v>48</v>
      </c>
      <c r="E18" s="48" t="s">
        <v>57</v>
      </c>
      <c r="F18" s="488"/>
      <c r="G18" s="488"/>
      <c r="H18" s="522"/>
      <c r="I18" s="30" t="str">
        <f t="shared" si="4"/>
        <v>1,910</v>
      </c>
      <c r="J18" s="513"/>
      <c r="K18" s="53">
        <v>15.4</v>
      </c>
      <c r="L18" s="54">
        <f t="shared" si="5"/>
        <v>167.93636363636361</v>
      </c>
      <c r="M18" s="33">
        <f t="shared" si="6"/>
        <v>11.299999999999999</v>
      </c>
      <c r="N18" s="34">
        <f t="shared" si="7"/>
        <v>14.9</v>
      </c>
      <c r="O18" s="35" t="str">
        <f t="shared" si="8"/>
        <v>22.0</v>
      </c>
      <c r="P18" s="484"/>
      <c r="Q18" s="484"/>
      <c r="R18" s="484"/>
      <c r="S18" s="52"/>
      <c r="T18" s="39" t="str">
        <f t="shared" si="9"/>
        <v xml:space="preserve"> </v>
      </c>
      <c r="U18" s="40">
        <f t="shared" si="0"/>
        <v>136</v>
      </c>
      <c r="V18" s="41">
        <f t="shared" si="1"/>
        <v>103</v>
      </c>
      <c r="W18" s="41">
        <f t="shared" si="2"/>
        <v>70</v>
      </c>
      <c r="X18" s="42" t="str">
        <f t="shared" si="3"/>
        <v>★2.0</v>
      </c>
      <c r="Z18" s="30">
        <v>1910</v>
      </c>
      <c r="AA18" s="46"/>
      <c r="AB18" s="44">
        <f t="shared" si="10"/>
        <v>22</v>
      </c>
      <c r="AC18" s="45">
        <f t="shared" si="11"/>
        <v>70</v>
      </c>
      <c r="AD18" s="45" t="str">
        <f t="shared" si="12"/>
        <v>★2.0</v>
      </c>
      <c r="AE18" s="44" t="str">
        <f t="shared" si="13"/>
        <v/>
      </c>
      <c r="AF18" s="45" t="str">
        <f t="shared" si="14"/>
        <v/>
      </c>
      <c r="AG18" s="45" t="str">
        <f t="shared" si="15"/>
        <v/>
      </c>
    </row>
    <row r="19" spans="1:33">
      <c r="E19" s="5"/>
      <c r="J19" s="55"/>
    </row>
    <row r="20" spans="1:33">
      <c r="B20" s="2" t="s">
        <v>58</v>
      </c>
      <c r="E20" s="5"/>
    </row>
    <row r="21" spans="1:33">
      <c r="B21" s="2" t="s">
        <v>59</v>
      </c>
      <c r="E21" s="5"/>
    </row>
    <row r="22" spans="1:33" ht="13">
      <c r="B22" s="2" t="s">
        <v>60</v>
      </c>
      <c r="E22" s="5"/>
      <c r="K22" s="56"/>
      <c r="N22" s="56"/>
      <c r="O22" s="56"/>
    </row>
    <row r="23" spans="1:33" ht="13">
      <c r="B23" s="2" t="s">
        <v>61</v>
      </c>
      <c r="E23" s="5"/>
      <c r="K23" s="56"/>
      <c r="N23" s="56"/>
      <c r="O23" s="56"/>
    </row>
    <row r="24" spans="1:33" ht="13">
      <c r="B24" s="2" t="s">
        <v>62</v>
      </c>
      <c r="E24" s="5"/>
      <c r="K24" s="57"/>
      <c r="N24" s="57"/>
      <c r="O24" s="57"/>
    </row>
    <row r="25" spans="1:33">
      <c r="B25" s="2" t="s">
        <v>63</v>
      </c>
      <c r="E25" s="5"/>
    </row>
    <row r="26" spans="1:33">
      <c r="B26" s="2" t="s">
        <v>64</v>
      </c>
      <c r="E26" s="5"/>
    </row>
    <row r="27" spans="1:33">
      <c r="B27" s="2" t="s">
        <v>65</v>
      </c>
      <c r="E27" s="5"/>
    </row>
    <row r="28" spans="1:33">
      <c r="B28" s="2" t="s">
        <v>66</v>
      </c>
      <c r="E28" s="5"/>
    </row>
    <row r="29" spans="1:33">
      <c r="C29" s="2" t="s">
        <v>67</v>
      </c>
      <c r="E29" s="5"/>
    </row>
  </sheetData>
  <sheetProtection selectLockedCells="1"/>
  <autoFilter ref="A8:U18" xr:uid="{00000000-0009-0000-0000-000003000000}">
    <filterColumn colId="1" showButton="0"/>
  </autoFilter>
  <mergeCells count="60">
    <mergeCell ref="P11:P14"/>
    <mergeCell ref="Q11:Q14"/>
    <mergeCell ref="R11:R14"/>
    <mergeCell ref="F15:F18"/>
    <mergeCell ref="G15:G18"/>
    <mergeCell ref="H15:H18"/>
    <mergeCell ref="J15:J18"/>
    <mergeCell ref="P15:P18"/>
    <mergeCell ref="Q15:Q18"/>
    <mergeCell ref="R15:R18"/>
    <mergeCell ref="J9:J14"/>
    <mergeCell ref="A9:A18"/>
    <mergeCell ref="B9:C10"/>
    <mergeCell ref="F9:F10"/>
    <mergeCell ref="G9:G10"/>
    <mergeCell ref="H9:H10"/>
    <mergeCell ref="B11:C18"/>
    <mergeCell ref="F11:F14"/>
    <mergeCell ref="G11:G14"/>
    <mergeCell ref="H11:H14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W4:X4"/>
    <mergeCell ref="Z4:Z8"/>
    <mergeCell ref="AA4:AA8"/>
    <mergeCell ref="AB4:AB8"/>
    <mergeCell ref="AC4:AC8"/>
    <mergeCell ref="Q6:Q8"/>
    <mergeCell ref="AD4:AD8"/>
    <mergeCell ref="K4:O4"/>
    <mergeCell ref="P4:P8"/>
    <mergeCell ref="Q4:S5"/>
    <mergeCell ref="T4:T5"/>
    <mergeCell ref="U4:U8"/>
    <mergeCell ref="V4:V8"/>
    <mergeCell ref="S6:S8"/>
    <mergeCell ref="T6:T8"/>
    <mergeCell ref="R6:R8"/>
    <mergeCell ref="R2:S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D6:D8"/>
    <mergeCell ref="E6:E8"/>
    <mergeCell ref="F6:F8"/>
    <mergeCell ref="G6:G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1" orientation="landscape" r:id="rId1"/>
  <headerFooter alignWithMargins="0">
    <oddHeader>&amp;R様式1-2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6169B-3981-4812-87A8-A2618389A8B7}">
  <sheetPr>
    <tabColor rgb="FFFFFF00"/>
    <pageSetUpPr fitToPage="1"/>
  </sheetPr>
  <dimension ref="A1:AG86"/>
  <sheetViews>
    <sheetView view="pageBreakPreview" zoomScaleNormal="100" zoomScaleSheetLayoutView="100" workbookViewId="0">
      <selection activeCell="D29" sqref="D29"/>
    </sheetView>
  </sheetViews>
  <sheetFormatPr defaultRowHeight="10"/>
  <cols>
    <col min="1" max="1" width="11.453125" style="58" customWidth="1"/>
    <col min="2" max="2" width="2.08984375" style="58" customWidth="1"/>
    <col min="3" max="3" width="12" style="58" customWidth="1"/>
    <col min="4" max="4" width="12.08984375" style="58" customWidth="1"/>
    <col min="5" max="5" width="12.90625" style="58" customWidth="1"/>
    <col min="6" max="6" width="10.08984375" style="58" customWidth="1"/>
    <col min="7" max="7" width="7.36328125" style="58" customWidth="1"/>
    <col min="8" max="8" width="12.08984375" style="58" bestFit="1" customWidth="1"/>
    <col min="9" max="9" width="10.453125" style="58" bestFit="1" customWidth="1"/>
    <col min="10" max="10" width="7" style="58" bestFit="1" customWidth="1"/>
    <col min="11" max="11" width="6.36328125" style="58" bestFit="1" customWidth="1"/>
    <col min="12" max="12" width="8.7265625" style="58" bestFit="1" customWidth="1"/>
    <col min="13" max="14" width="8.453125" style="58" bestFit="1" customWidth="1"/>
    <col min="15" max="15" width="8.6328125" style="58" customWidth="1"/>
    <col min="16" max="17" width="15" style="58" customWidth="1"/>
    <col min="18" max="18" width="6" style="58" customWidth="1"/>
    <col min="19" max="19" width="13.90625" style="58" customWidth="1"/>
    <col min="20" max="20" width="11" style="58" bestFit="1" customWidth="1"/>
    <col min="21" max="22" width="8.26953125" style="58" bestFit="1" customWidth="1"/>
    <col min="23" max="25" width="8.7265625" style="58"/>
    <col min="26" max="26" width="10.6328125" style="58" customWidth="1"/>
    <col min="27" max="27" width="8.453125" style="58" bestFit="1" customWidth="1"/>
    <col min="28" max="28" width="8.90625" style="58" bestFit="1" customWidth="1"/>
    <col min="29" max="29" width="8" style="58" bestFit="1" customWidth="1"/>
    <col min="30" max="30" width="8.36328125" style="58" bestFit="1" customWidth="1"/>
    <col min="31" max="31" width="17.453125" style="58" bestFit="1" customWidth="1"/>
    <col min="32" max="32" width="8" style="58" bestFit="1" customWidth="1"/>
    <col min="33" max="33" width="9.08984375" style="58" bestFit="1" customWidth="1"/>
    <col min="34" max="34" width="9.08984375" style="58" customWidth="1"/>
    <col min="35" max="256" width="8.7265625" style="58"/>
    <col min="257" max="257" width="15.90625" style="58" customWidth="1"/>
    <col min="258" max="258" width="3.90625" style="58" bestFit="1" customWidth="1"/>
    <col min="259" max="259" width="38.26953125" style="58" customWidth="1"/>
    <col min="260" max="260" width="13.90625" style="58" bestFit="1" customWidth="1"/>
    <col min="261" max="261" width="16.26953125" style="58" customWidth="1"/>
    <col min="262" max="262" width="13.08984375" style="58" customWidth="1"/>
    <col min="263" max="263" width="7.36328125" style="58" customWidth="1"/>
    <col min="264" max="264" width="12.08984375" style="58" bestFit="1" customWidth="1"/>
    <col min="265" max="265" width="10.453125" style="58" bestFit="1" customWidth="1"/>
    <col min="266" max="266" width="7" style="58" bestFit="1" customWidth="1"/>
    <col min="267" max="267" width="5.90625" style="58" bestFit="1" customWidth="1"/>
    <col min="268" max="268" width="8.7265625" style="58" bestFit="1" customWidth="1"/>
    <col min="269" max="270" width="8.453125" style="58" bestFit="1" customWidth="1"/>
    <col min="271" max="271" width="8.6328125" style="58" customWidth="1"/>
    <col min="272" max="272" width="14.36328125" style="58" bestFit="1" customWidth="1"/>
    <col min="273" max="273" width="13.453125" style="58" customWidth="1"/>
    <col min="274" max="274" width="6" style="58" customWidth="1"/>
    <col min="275" max="275" width="17.26953125" style="58" customWidth="1"/>
    <col min="276" max="276" width="11" style="58" bestFit="1" customWidth="1"/>
    <col min="277" max="278" width="8.26953125" style="58" bestFit="1" customWidth="1"/>
    <col min="279" max="512" width="8.7265625" style="58"/>
    <col min="513" max="513" width="15.90625" style="58" customWidth="1"/>
    <col min="514" max="514" width="3.90625" style="58" bestFit="1" customWidth="1"/>
    <col min="515" max="515" width="38.26953125" style="58" customWidth="1"/>
    <col min="516" max="516" width="13.90625" style="58" bestFit="1" customWidth="1"/>
    <col min="517" max="517" width="16.26953125" style="58" customWidth="1"/>
    <col min="518" max="518" width="13.08984375" style="58" customWidth="1"/>
    <col min="519" max="519" width="7.36328125" style="58" customWidth="1"/>
    <col min="520" max="520" width="12.08984375" style="58" bestFit="1" customWidth="1"/>
    <col min="521" max="521" width="10.453125" style="58" bestFit="1" customWidth="1"/>
    <col min="522" max="522" width="7" style="58" bestFit="1" customWidth="1"/>
    <col min="523" max="523" width="5.90625" style="58" bestFit="1" customWidth="1"/>
    <col min="524" max="524" width="8.7265625" style="58" bestFit="1" customWidth="1"/>
    <col min="525" max="526" width="8.453125" style="58" bestFit="1" customWidth="1"/>
    <col min="527" max="527" width="8.6328125" style="58" customWidth="1"/>
    <col min="528" max="528" width="14.36328125" style="58" bestFit="1" customWidth="1"/>
    <col min="529" max="529" width="13.453125" style="58" customWidth="1"/>
    <col min="530" max="530" width="6" style="58" customWidth="1"/>
    <col min="531" max="531" width="17.26953125" style="58" customWidth="1"/>
    <col min="532" max="532" width="11" style="58" bestFit="1" customWidth="1"/>
    <col min="533" max="534" width="8.26953125" style="58" bestFit="1" customWidth="1"/>
    <col min="535" max="768" width="8.7265625" style="58"/>
    <col min="769" max="769" width="15.90625" style="58" customWidth="1"/>
    <col min="770" max="770" width="3.90625" style="58" bestFit="1" customWidth="1"/>
    <col min="771" max="771" width="38.26953125" style="58" customWidth="1"/>
    <col min="772" max="772" width="13.90625" style="58" bestFit="1" customWidth="1"/>
    <col min="773" max="773" width="16.26953125" style="58" customWidth="1"/>
    <col min="774" max="774" width="13.08984375" style="58" customWidth="1"/>
    <col min="775" max="775" width="7.36328125" style="58" customWidth="1"/>
    <col min="776" max="776" width="12.08984375" style="58" bestFit="1" customWidth="1"/>
    <col min="777" max="777" width="10.453125" style="58" bestFit="1" customWidth="1"/>
    <col min="778" max="778" width="7" style="58" bestFit="1" customWidth="1"/>
    <col min="779" max="779" width="5.90625" style="58" bestFit="1" customWidth="1"/>
    <col min="780" max="780" width="8.7265625" style="58" bestFit="1" customWidth="1"/>
    <col min="781" max="782" width="8.453125" style="58" bestFit="1" customWidth="1"/>
    <col min="783" max="783" width="8.6328125" style="58" customWidth="1"/>
    <col min="784" max="784" width="14.36328125" style="58" bestFit="1" customWidth="1"/>
    <col min="785" max="785" width="13.453125" style="58" customWidth="1"/>
    <col min="786" max="786" width="6" style="58" customWidth="1"/>
    <col min="787" max="787" width="17.26953125" style="58" customWidth="1"/>
    <col min="788" max="788" width="11" style="58" bestFit="1" customWidth="1"/>
    <col min="789" max="790" width="8.26953125" style="58" bestFit="1" customWidth="1"/>
    <col min="791" max="1024" width="8.7265625" style="58"/>
    <col min="1025" max="1025" width="15.90625" style="58" customWidth="1"/>
    <col min="1026" max="1026" width="3.90625" style="58" bestFit="1" customWidth="1"/>
    <col min="1027" max="1027" width="38.26953125" style="58" customWidth="1"/>
    <col min="1028" max="1028" width="13.90625" style="58" bestFit="1" customWidth="1"/>
    <col min="1029" max="1029" width="16.26953125" style="58" customWidth="1"/>
    <col min="1030" max="1030" width="13.08984375" style="58" customWidth="1"/>
    <col min="1031" max="1031" width="7.36328125" style="58" customWidth="1"/>
    <col min="1032" max="1032" width="12.08984375" style="58" bestFit="1" customWidth="1"/>
    <col min="1033" max="1033" width="10.453125" style="58" bestFit="1" customWidth="1"/>
    <col min="1034" max="1034" width="7" style="58" bestFit="1" customWidth="1"/>
    <col min="1035" max="1035" width="5.90625" style="58" bestFit="1" customWidth="1"/>
    <col min="1036" max="1036" width="8.7265625" style="58" bestFit="1" customWidth="1"/>
    <col min="1037" max="1038" width="8.453125" style="58" bestFit="1" customWidth="1"/>
    <col min="1039" max="1039" width="8.6328125" style="58" customWidth="1"/>
    <col min="1040" max="1040" width="14.36328125" style="58" bestFit="1" customWidth="1"/>
    <col min="1041" max="1041" width="13.453125" style="58" customWidth="1"/>
    <col min="1042" max="1042" width="6" style="58" customWidth="1"/>
    <col min="1043" max="1043" width="17.26953125" style="58" customWidth="1"/>
    <col min="1044" max="1044" width="11" style="58" bestFit="1" customWidth="1"/>
    <col min="1045" max="1046" width="8.26953125" style="58" bestFit="1" customWidth="1"/>
    <col min="1047" max="1280" width="8.7265625" style="58"/>
    <col min="1281" max="1281" width="15.90625" style="58" customWidth="1"/>
    <col min="1282" max="1282" width="3.90625" style="58" bestFit="1" customWidth="1"/>
    <col min="1283" max="1283" width="38.26953125" style="58" customWidth="1"/>
    <col min="1284" max="1284" width="13.90625" style="58" bestFit="1" customWidth="1"/>
    <col min="1285" max="1285" width="16.26953125" style="58" customWidth="1"/>
    <col min="1286" max="1286" width="13.08984375" style="58" customWidth="1"/>
    <col min="1287" max="1287" width="7.36328125" style="58" customWidth="1"/>
    <col min="1288" max="1288" width="12.08984375" style="58" bestFit="1" customWidth="1"/>
    <col min="1289" max="1289" width="10.453125" style="58" bestFit="1" customWidth="1"/>
    <col min="1290" max="1290" width="7" style="58" bestFit="1" customWidth="1"/>
    <col min="1291" max="1291" width="5.90625" style="58" bestFit="1" customWidth="1"/>
    <col min="1292" max="1292" width="8.7265625" style="58" bestFit="1" customWidth="1"/>
    <col min="1293" max="1294" width="8.453125" style="58" bestFit="1" customWidth="1"/>
    <col min="1295" max="1295" width="8.6328125" style="58" customWidth="1"/>
    <col min="1296" max="1296" width="14.36328125" style="58" bestFit="1" customWidth="1"/>
    <col min="1297" max="1297" width="13.453125" style="58" customWidth="1"/>
    <col min="1298" max="1298" width="6" style="58" customWidth="1"/>
    <col min="1299" max="1299" width="17.26953125" style="58" customWidth="1"/>
    <col min="1300" max="1300" width="11" style="58" bestFit="1" customWidth="1"/>
    <col min="1301" max="1302" width="8.26953125" style="58" bestFit="1" customWidth="1"/>
    <col min="1303" max="1536" width="8.7265625" style="58"/>
    <col min="1537" max="1537" width="15.90625" style="58" customWidth="1"/>
    <col min="1538" max="1538" width="3.90625" style="58" bestFit="1" customWidth="1"/>
    <col min="1539" max="1539" width="38.26953125" style="58" customWidth="1"/>
    <col min="1540" max="1540" width="13.90625" style="58" bestFit="1" customWidth="1"/>
    <col min="1541" max="1541" width="16.26953125" style="58" customWidth="1"/>
    <col min="1542" max="1542" width="13.08984375" style="58" customWidth="1"/>
    <col min="1543" max="1543" width="7.36328125" style="58" customWidth="1"/>
    <col min="1544" max="1544" width="12.08984375" style="58" bestFit="1" customWidth="1"/>
    <col min="1545" max="1545" width="10.453125" style="58" bestFit="1" customWidth="1"/>
    <col min="1546" max="1546" width="7" style="58" bestFit="1" customWidth="1"/>
    <col min="1547" max="1547" width="5.90625" style="58" bestFit="1" customWidth="1"/>
    <col min="1548" max="1548" width="8.7265625" style="58" bestFit="1" customWidth="1"/>
    <col min="1549" max="1550" width="8.453125" style="58" bestFit="1" customWidth="1"/>
    <col min="1551" max="1551" width="8.6328125" style="58" customWidth="1"/>
    <col min="1552" max="1552" width="14.36328125" style="58" bestFit="1" customWidth="1"/>
    <col min="1553" max="1553" width="13.453125" style="58" customWidth="1"/>
    <col min="1554" max="1554" width="6" style="58" customWidth="1"/>
    <col min="1555" max="1555" width="17.26953125" style="58" customWidth="1"/>
    <col min="1556" max="1556" width="11" style="58" bestFit="1" customWidth="1"/>
    <col min="1557" max="1558" width="8.26953125" style="58" bestFit="1" customWidth="1"/>
    <col min="1559" max="1792" width="8.7265625" style="58"/>
    <col min="1793" max="1793" width="15.90625" style="58" customWidth="1"/>
    <col min="1794" max="1794" width="3.90625" style="58" bestFit="1" customWidth="1"/>
    <col min="1795" max="1795" width="38.26953125" style="58" customWidth="1"/>
    <col min="1796" max="1796" width="13.90625" style="58" bestFit="1" customWidth="1"/>
    <col min="1797" max="1797" width="16.26953125" style="58" customWidth="1"/>
    <col min="1798" max="1798" width="13.08984375" style="58" customWidth="1"/>
    <col min="1799" max="1799" width="7.36328125" style="58" customWidth="1"/>
    <col min="1800" max="1800" width="12.08984375" style="58" bestFit="1" customWidth="1"/>
    <col min="1801" max="1801" width="10.453125" style="58" bestFit="1" customWidth="1"/>
    <col min="1802" max="1802" width="7" style="58" bestFit="1" customWidth="1"/>
    <col min="1803" max="1803" width="5.90625" style="58" bestFit="1" customWidth="1"/>
    <col min="1804" max="1804" width="8.7265625" style="58" bestFit="1" customWidth="1"/>
    <col min="1805" max="1806" width="8.453125" style="58" bestFit="1" customWidth="1"/>
    <col min="1807" max="1807" width="8.6328125" style="58" customWidth="1"/>
    <col min="1808" max="1808" width="14.36328125" style="58" bestFit="1" customWidth="1"/>
    <col min="1809" max="1809" width="13.453125" style="58" customWidth="1"/>
    <col min="1810" max="1810" width="6" style="58" customWidth="1"/>
    <col min="1811" max="1811" width="17.26953125" style="58" customWidth="1"/>
    <col min="1812" max="1812" width="11" style="58" bestFit="1" customWidth="1"/>
    <col min="1813" max="1814" width="8.26953125" style="58" bestFit="1" customWidth="1"/>
    <col min="1815" max="2048" width="8.7265625" style="58"/>
    <col min="2049" max="2049" width="15.90625" style="58" customWidth="1"/>
    <col min="2050" max="2050" width="3.90625" style="58" bestFit="1" customWidth="1"/>
    <col min="2051" max="2051" width="38.26953125" style="58" customWidth="1"/>
    <col min="2052" max="2052" width="13.90625" style="58" bestFit="1" customWidth="1"/>
    <col min="2053" max="2053" width="16.26953125" style="58" customWidth="1"/>
    <col min="2054" max="2054" width="13.08984375" style="58" customWidth="1"/>
    <col min="2055" max="2055" width="7.36328125" style="58" customWidth="1"/>
    <col min="2056" max="2056" width="12.08984375" style="58" bestFit="1" customWidth="1"/>
    <col min="2057" max="2057" width="10.453125" style="58" bestFit="1" customWidth="1"/>
    <col min="2058" max="2058" width="7" style="58" bestFit="1" customWidth="1"/>
    <col min="2059" max="2059" width="5.90625" style="58" bestFit="1" customWidth="1"/>
    <col min="2060" max="2060" width="8.7265625" style="58" bestFit="1" customWidth="1"/>
    <col min="2061" max="2062" width="8.453125" style="58" bestFit="1" customWidth="1"/>
    <col min="2063" max="2063" width="8.6328125" style="58" customWidth="1"/>
    <col min="2064" max="2064" width="14.36328125" style="58" bestFit="1" customWidth="1"/>
    <col min="2065" max="2065" width="13.453125" style="58" customWidth="1"/>
    <col min="2066" max="2066" width="6" style="58" customWidth="1"/>
    <col min="2067" max="2067" width="17.26953125" style="58" customWidth="1"/>
    <col min="2068" max="2068" width="11" style="58" bestFit="1" customWidth="1"/>
    <col min="2069" max="2070" width="8.26953125" style="58" bestFit="1" customWidth="1"/>
    <col min="2071" max="2304" width="8.7265625" style="58"/>
    <col min="2305" max="2305" width="15.90625" style="58" customWidth="1"/>
    <col min="2306" max="2306" width="3.90625" style="58" bestFit="1" customWidth="1"/>
    <col min="2307" max="2307" width="38.26953125" style="58" customWidth="1"/>
    <col min="2308" max="2308" width="13.90625" style="58" bestFit="1" customWidth="1"/>
    <col min="2309" max="2309" width="16.26953125" style="58" customWidth="1"/>
    <col min="2310" max="2310" width="13.08984375" style="58" customWidth="1"/>
    <col min="2311" max="2311" width="7.36328125" style="58" customWidth="1"/>
    <col min="2312" max="2312" width="12.08984375" style="58" bestFit="1" customWidth="1"/>
    <col min="2313" max="2313" width="10.453125" style="58" bestFit="1" customWidth="1"/>
    <col min="2314" max="2314" width="7" style="58" bestFit="1" customWidth="1"/>
    <col min="2315" max="2315" width="5.90625" style="58" bestFit="1" customWidth="1"/>
    <col min="2316" max="2316" width="8.7265625" style="58" bestFit="1" customWidth="1"/>
    <col min="2317" max="2318" width="8.453125" style="58" bestFit="1" customWidth="1"/>
    <col min="2319" max="2319" width="8.6328125" style="58" customWidth="1"/>
    <col min="2320" max="2320" width="14.36328125" style="58" bestFit="1" customWidth="1"/>
    <col min="2321" max="2321" width="13.453125" style="58" customWidth="1"/>
    <col min="2322" max="2322" width="6" style="58" customWidth="1"/>
    <col min="2323" max="2323" width="17.26953125" style="58" customWidth="1"/>
    <col min="2324" max="2324" width="11" style="58" bestFit="1" customWidth="1"/>
    <col min="2325" max="2326" width="8.26953125" style="58" bestFit="1" customWidth="1"/>
    <col min="2327" max="2560" width="8.7265625" style="58"/>
    <col min="2561" max="2561" width="15.90625" style="58" customWidth="1"/>
    <col min="2562" max="2562" width="3.90625" style="58" bestFit="1" customWidth="1"/>
    <col min="2563" max="2563" width="38.26953125" style="58" customWidth="1"/>
    <col min="2564" max="2564" width="13.90625" style="58" bestFit="1" customWidth="1"/>
    <col min="2565" max="2565" width="16.26953125" style="58" customWidth="1"/>
    <col min="2566" max="2566" width="13.08984375" style="58" customWidth="1"/>
    <col min="2567" max="2567" width="7.36328125" style="58" customWidth="1"/>
    <col min="2568" max="2568" width="12.08984375" style="58" bestFit="1" customWidth="1"/>
    <col min="2569" max="2569" width="10.453125" style="58" bestFit="1" customWidth="1"/>
    <col min="2570" max="2570" width="7" style="58" bestFit="1" customWidth="1"/>
    <col min="2571" max="2571" width="5.90625" style="58" bestFit="1" customWidth="1"/>
    <col min="2572" max="2572" width="8.7265625" style="58" bestFit="1" customWidth="1"/>
    <col min="2573" max="2574" width="8.453125" style="58" bestFit="1" customWidth="1"/>
    <col min="2575" max="2575" width="8.6328125" style="58" customWidth="1"/>
    <col min="2576" max="2576" width="14.36328125" style="58" bestFit="1" customWidth="1"/>
    <col min="2577" max="2577" width="13.453125" style="58" customWidth="1"/>
    <col min="2578" max="2578" width="6" style="58" customWidth="1"/>
    <col min="2579" max="2579" width="17.26953125" style="58" customWidth="1"/>
    <col min="2580" max="2580" width="11" style="58" bestFit="1" customWidth="1"/>
    <col min="2581" max="2582" width="8.26953125" style="58" bestFit="1" customWidth="1"/>
    <col min="2583" max="2816" width="8.7265625" style="58"/>
    <col min="2817" max="2817" width="15.90625" style="58" customWidth="1"/>
    <col min="2818" max="2818" width="3.90625" style="58" bestFit="1" customWidth="1"/>
    <col min="2819" max="2819" width="38.26953125" style="58" customWidth="1"/>
    <col min="2820" max="2820" width="13.90625" style="58" bestFit="1" customWidth="1"/>
    <col min="2821" max="2821" width="16.26953125" style="58" customWidth="1"/>
    <col min="2822" max="2822" width="13.08984375" style="58" customWidth="1"/>
    <col min="2823" max="2823" width="7.36328125" style="58" customWidth="1"/>
    <col min="2824" max="2824" width="12.08984375" style="58" bestFit="1" customWidth="1"/>
    <col min="2825" max="2825" width="10.453125" style="58" bestFit="1" customWidth="1"/>
    <col min="2826" max="2826" width="7" style="58" bestFit="1" customWidth="1"/>
    <col min="2827" max="2827" width="5.90625" style="58" bestFit="1" customWidth="1"/>
    <col min="2828" max="2828" width="8.7265625" style="58" bestFit="1" customWidth="1"/>
    <col min="2829" max="2830" width="8.453125" style="58" bestFit="1" customWidth="1"/>
    <col min="2831" max="2831" width="8.6328125" style="58" customWidth="1"/>
    <col min="2832" max="2832" width="14.36328125" style="58" bestFit="1" customWidth="1"/>
    <col min="2833" max="2833" width="13.453125" style="58" customWidth="1"/>
    <col min="2834" max="2834" width="6" style="58" customWidth="1"/>
    <col min="2835" max="2835" width="17.26953125" style="58" customWidth="1"/>
    <col min="2836" max="2836" width="11" style="58" bestFit="1" customWidth="1"/>
    <col min="2837" max="2838" width="8.26953125" style="58" bestFit="1" customWidth="1"/>
    <col min="2839" max="3072" width="8.7265625" style="58"/>
    <col min="3073" max="3073" width="15.90625" style="58" customWidth="1"/>
    <col min="3074" max="3074" width="3.90625" style="58" bestFit="1" customWidth="1"/>
    <col min="3075" max="3075" width="38.26953125" style="58" customWidth="1"/>
    <col min="3076" max="3076" width="13.90625" style="58" bestFit="1" customWidth="1"/>
    <col min="3077" max="3077" width="16.26953125" style="58" customWidth="1"/>
    <col min="3078" max="3078" width="13.08984375" style="58" customWidth="1"/>
    <col min="3079" max="3079" width="7.36328125" style="58" customWidth="1"/>
    <col min="3080" max="3080" width="12.08984375" style="58" bestFit="1" customWidth="1"/>
    <col min="3081" max="3081" width="10.453125" style="58" bestFit="1" customWidth="1"/>
    <col min="3082" max="3082" width="7" style="58" bestFit="1" customWidth="1"/>
    <col min="3083" max="3083" width="5.90625" style="58" bestFit="1" customWidth="1"/>
    <col min="3084" max="3084" width="8.7265625" style="58" bestFit="1" customWidth="1"/>
    <col min="3085" max="3086" width="8.453125" style="58" bestFit="1" customWidth="1"/>
    <col min="3087" max="3087" width="8.6328125" style="58" customWidth="1"/>
    <col min="3088" max="3088" width="14.36328125" style="58" bestFit="1" customWidth="1"/>
    <col min="3089" max="3089" width="13.453125" style="58" customWidth="1"/>
    <col min="3090" max="3090" width="6" style="58" customWidth="1"/>
    <col min="3091" max="3091" width="17.26953125" style="58" customWidth="1"/>
    <col min="3092" max="3092" width="11" style="58" bestFit="1" customWidth="1"/>
    <col min="3093" max="3094" width="8.26953125" style="58" bestFit="1" customWidth="1"/>
    <col min="3095" max="3328" width="8.7265625" style="58"/>
    <col min="3329" max="3329" width="15.90625" style="58" customWidth="1"/>
    <col min="3330" max="3330" width="3.90625" style="58" bestFit="1" customWidth="1"/>
    <col min="3331" max="3331" width="38.26953125" style="58" customWidth="1"/>
    <col min="3332" max="3332" width="13.90625" style="58" bestFit="1" customWidth="1"/>
    <col min="3333" max="3333" width="16.26953125" style="58" customWidth="1"/>
    <col min="3334" max="3334" width="13.08984375" style="58" customWidth="1"/>
    <col min="3335" max="3335" width="7.36328125" style="58" customWidth="1"/>
    <col min="3336" max="3336" width="12.08984375" style="58" bestFit="1" customWidth="1"/>
    <col min="3337" max="3337" width="10.453125" style="58" bestFit="1" customWidth="1"/>
    <col min="3338" max="3338" width="7" style="58" bestFit="1" customWidth="1"/>
    <col min="3339" max="3339" width="5.90625" style="58" bestFit="1" customWidth="1"/>
    <col min="3340" max="3340" width="8.7265625" style="58" bestFit="1" customWidth="1"/>
    <col min="3341" max="3342" width="8.453125" style="58" bestFit="1" customWidth="1"/>
    <col min="3343" max="3343" width="8.6328125" style="58" customWidth="1"/>
    <col min="3344" max="3344" width="14.36328125" style="58" bestFit="1" customWidth="1"/>
    <col min="3345" max="3345" width="13.453125" style="58" customWidth="1"/>
    <col min="3346" max="3346" width="6" style="58" customWidth="1"/>
    <col min="3347" max="3347" width="17.26953125" style="58" customWidth="1"/>
    <col min="3348" max="3348" width="11" style="58" bestFit="1" customWidth="1"/>
    <col min="3349" max="3350" width="8.26953125" style="58" bestFit="1" customWidth="1"/>
    <col min="3351" max="3584" width="8.7265625" style="58"/>
    <col min="3585" max="3585" width="15.90625" style="58" customWidth="1"/>
    <col min="3586" max="3586" width="3.90625" style="58" bestFit="1" customWidth="1"/>
    <col min="3587" max="3587" width="38.26953125" style="58" customWidth="1"/>
    <col min="3588" max="3588" width="13.90625" style="58" bestFit="1" customWidth="1"/>
    <col min="3589" max="3589" width="16.26953125" style="58" customWidth="1"/>
    <col min="3590" max="3590" width="13.08984375" style="58" customWidth="1"/>
    <col min="3591" max="3591" width="7.36328125" style="58" customWidth="1"/>
    <col min="3592" max="3592" width="12.08984375" style="58" bestFit="1" customWidth="1"/>
    <col min="3593" max="3593" width="10.453125" style="58" bestFit="1" customWidth="1"/>
    <col min="3594" max="3594" width="7" style="58" bestFit="1" customWidth="1"/>
    <col min="3595" max="3595" width="5.90625" style="58" bestFit="1" customWidth="1"/>
    <col min="3596" max="3596" width="8.7265625" style="58" bestFit="1" customWidth="1"/>
    <col min="3597" max="3598" width="8.453125" style="58" bestFit="1" customWidth="1"/>
    <col min="3599" max="3599" width="8.6328125" style="58" customWidth="1"/>
    <col min="3600" max="3600" width="14.36328125" style="58" bestFit="1" customWidth="1"/>
    <col min="3601" max="3601" width="13.453125" style="58" customWidth="1"/>
    <col min="3602" max="3602" width="6" style="58" customWidth="1"/>
    <col min="3603" max="3603" width="17.26953125" style="58" customWidth="1"/>
    <col min="3604" max="3604" width="11" style="58" bestFit="1" customWidth="1"/>
    <col min="3605" max="3606" width="8.26953125" style="58" bestFit="1" customWidth="1"/>
    <col min="3607" max="3840" width="8.7265625" style="58"/>
    <col min="3841" max="3841" width="15.90625" style="58" customWidth="1"/>
    <col min="3842" max="3842" width="3.90625" style="58" bestFit="1" customWidth="1"/>
    <col min="3843" max="3843" width="38.26953125" style="58" customWidth="1"/>
    <col min="3844" max="3844" width="13.90625" style="58" bestFit="1" customWidth="1"/>
    <col min="3845" max="3845" width="16.26953125" style="58" customWidth="1"/>
    <col min="3846" max="3846" width="13.08984375" style="58" customWidth="1"/>
    <col min="3847" max="3847" width="7.36328125" style="58" customWidth="1"/>
    <col min="3848" max="3848" width="12.08984375" style="58" bestFit="1" customWidth="1"/>
    <col min="3849" max="3849" width="10.453125" style="58" bestFit="1" customWidth="1"/>
    <col min="3850" max="3850" width="7" style="58" bestFit="1" customWidth="1"/>
    <col min="3851" max="3851" width="5.90625" style="58" bestFit="1" customWidth="1"/>
    <col min="3852" max="3852" width="8.7265625" style="58" bestFit="1" customWidth="1"/>
    <col min="3853" max="3854" width="8.453125" style="58" bestFit="1" customWidth="1"/>
    <col min="3855" max="3855" width="8.6328125" style="58" customWidth="1"/>
    <col min="3856" max="3856" width="14.36328125" style="58" bestFit="1" customWidth="1"/>
    <col min="3857" max="3857" width="13.453125" style="58" customWidth="1"/>
    <col min="3858" max="3858" width="6" style="58" customWidth="1"/>
    <col min="3859" max="3859" width="17.26953125" style="58" customWidth="1"/>
    <col min="3860" max="3860" width="11" style="58" bestFit="1" customWidth="1"/>
    <col min="3861" max="3862" width="8.26953125" style="58" bestFit="1" customWidth="1"/>
    <col min="3863" max="4096" width="8.7265625" style="58"/>
    <col min="4097" max="4097" width="15.90625" style="58" customWidth="1"/>
    <col min="4098" max="4098" width="3.90625" style="58" bestFit="1" customWidth="1"/>
    <col min="4099" max="4099" width="38.26953125" style="58" customWidth="1"/>
    <col min="4100" max="4100" width="13.90625" style="58" bestFit="1" customWidth="1"/>
    <col min="4101" max="4101" width="16.26953125" style="58" customWidth="1"/>
    <col min="4102" max="4102" width="13.08984375" style="58" customWidth="1"/>
    <col min="4103" max="4103" width="7.36328125" style="58" customWidth="1"/>
    <col min="4104" max="4104" width="12.08984375" style="58" bestFit="1" customWidth="1"/>
    <col min="4105" max="4105" width="10.453125" style="58" bestFit="1" customWidth="1"/>
    <col min="4106" max="4106" width="7" style="58" bestFit="1" customWidth="1"/>
    <col min="4107" max="4107" width="5.90625" style="58" bestFit="1" customWidth="1"/>
    <col min="4108" max="4108" width="8.7265625" style="58" bestFit="1" customWidth="1"/>
    <col min="4109" max="4110" width="8.453125" style="58" bestFit="1" customWidth="1"/>
    <col min="4111" max="4111" width="8.6328125" style="58" customWidth="1"/>
    <col min="4112" max="4112" width="14.36328125" style="58" bestFit="1" customWidth="1"/>
    <col min="4113" max="4113" width="13.453125" style="58" customWidth="1"/>
    <col min="4114" max="4114" width="6" style="58" customWidth="1"/>
    <col min="4115" max="4115" width="17.26953125" style="58" customWidth="1"/>
    <col min="4116" max="4116" width="11" style="58" bestFit="1" customWidth="1"/>
    <col min="4117" max="4118" width="8.26953125" style="58" bestFit="1" customWidth="1"/>
    <col min="4119" max="4352" width="8.7265625" style="58"/>
    <col min="4353" max="4353" width="15.90625" style="58" customWidth="1"/>
    <col min="4354" max="4354" width="3.90625" style="58" bestFit="1" customWidth="1"/>
    <col min="4355" max="4355" width="38.26953125" style="58" customWidth="1"/>
    <col min="4356" max="4356" width="13.90625" style="58" bestFit="1" customWidth="1"/>
    <col min="4357" max="4357" width="16.26953125" style="58" customWidth="1"/>
    <col min="4358" max="4358" width="13.08984375" style="58" customWidth="1"/>
    <col min="4359" max="4359" width="7.36328125" style="58" customWidth="1"/>
    <col min="4360" max="4360" width="12.08984375" style="58" bestFit="1" customWidth="1"/>
    <col min="4361" max="4361" width="10.453125" style="58" bestFit="1" customWidth="1"/>
    <col min="4362" max="4362" width="7" style="58" bestFit="1" customWidth="1"/>
    <col min="4363" max="4363" width="5.90625" style="58" bestFit="1" customWidth="1"/>
    <col min="4364" max="4364" width="8.7265625" style="58" bestFit="1" customWidth="1"/>
    <col min="4365" max="4366" width="8.453125" style="58" bestFit="1" customWidth="1"/>
    <col min="4367" max="4367" width="8.6328125" style="58" customWidth="1"/>
    <col min="4368" max="4368" width="14.36328125" style="58" bestFit="1" customWidth="1"/>
    <col min="4369" max="4369" width="13.453125" style="58" customWidth="1"/>
    <col min="4370" max="4370" width="6" style="58" customWidth="1"/>
    <col min="4371" max="4371" width="17.26953125" style="58" customWidth="1"/>
    <col min="4372" max="4372" width="11" style="58" bestFit="1" customWidth="1"/>
    <col min="4373" max="4374" width="8.26953125" style="58" bestFit="1" customWidth="1"/>
    <col min="4375" max="4608" width="8.7265625" style="58"/>
    <col min="4609" max="4609" width="15.90625" style="58" customWidth="1"/>
    <col min="4610" max="4610" width="3.90625" style="58" bestFit="1" customWidth="1"/>
    <col min="4611" max="4611" width="38.26953125" style="58" customWidth="1"/>
    <col min="4612" max="4612" width="13.90625" style="58" bestFit="1" customWidth="1"/>
    <col min="4613" max="4613" width="16.26953125" style="58" customWidth="1"/>
    <col min="4614" max="4614" width="13.08984375" style="58" customWidth="1"/>
    <col min="4615" max="4615" width="7.36328125" style="58" customWidth="1"/>
    <col min="4616" max="4616" width="12.08984375" style="58" bestFit="1" customWidth="1"/>
    <col min="4617" max="4617" width="10.453125" style="58" bestFit="1" customWidth="1"/>
    <col min="4618" max="4618" width="7" style="58" bestFit="1" customWidth="1"/>
    <col min="4619" max="4619" width="5.90625" style="58" bestFit="1" customWidth="1"/>
    <col min="4620" max="4620" width="8.7265625" style="58" bestFit="1" customWidth="1"/>
    <col min="4621" max="4622" width="8.453125" style="58" bestFit="1" customWidth="1"/>
    <col min="4623" max="4623" width="8.6328125" style="58" customWidth="1"/>
    <col min="4624" max="4624" width="14.36328125" style="58" bestFit="1" customWidth="1"/>
    <col min="4625" max="4625" width="13.453125" style="58" customWidth="1"/>
    <col min="4626" max="4626" width="6" style="58" customWidth="1"/>
    <col min="4627" max="4627" width="17.26953125" style="58" customWidth="1"/>
    <col min="4628" max="4628" width="11" style="58" bestFit="1" customWidth="1"/>
    <col min="4629" max="4630" width="8.26953125" style="58" bestFit="1" customWidth="1"/>
    <col min="4631" max="4864" width="8.7265625" style="58"/>
    <col min="4865" max="4865" width="15.90625" style="58" customWidth="1"/>
    <col min="4866" max="4866" width="3.90625" style="58" bestFit="1" customWidth="1"/>
    <col min="4867" max="4867" width="38.26953125" style="58" customWidth="1"/>
    <col min="4868" max="4868" width="13.90625" style="58" bestFit="1" customWidth="1"/>
    <col min="4869" max="4869" width="16.26953125" style="58" customWidth="1"/>
    <col min="4870" max="4870" width="13.08984375" style="58" customWidth="1"/>
    <col min="4871" max="4871" width="7.36328125" style="58" customWidth="1"/>
    <col min="4872" max="4872" width="12.08984375" style="58" bestFit="1" customWidth="1"/>
    <col min="4873" max="4873" width="10.453125" style="58" bestFit="1" customWidth="1"/>
    <col min="4874" max="4874" width="7" style="58" bestFit="1" customWidth="1"/>
    <col min="4875" max="4875" width="5.90625" style="58" bestFit="1" customWidth="1"/>
    <col min="4876" max="4876" width="8.7265625" style="58" bestFit="1" customWidth="1"/>
    <col min="4877" max="4878" width="8.453125" style="58" bestFit="1" customWidth="1"/>
    <col min="4879" max="4879" width="8.6328125" style="58" customWidth="1"/>
    <col min="4880" max="4880" width="14.36328125" style="58" bestFit="1" customWidth="1"/>
    <col min="4881" max="4881" width="13.453125" style="58" customWidth="1"/>
    <col min="4882" max="4882" width="6" style="58" customWidth="1"/>
    <col min="4883" max="4883" width="17.26953125" style="58" customWidth="1"/>
    <col min="4884" max="4884" width="11" style="58" bestFit="1" customWidth="1"/>
    <col min="4885" max="4886" width="8.26953125" style="58" bestFit="1" customWidth="1"/>
    <col min="4887" max="5120" width="8.7265625" style="58"/>
    <col min="5121" max="5121" width="15.90625" style="58" customWidth="1"/>
    <col min="5122" max="5122" width="3.90625" style="58" bestFit="1" customWidth="1"/>
    <col min="5123" max="5123" width="38.26953125" style="58" customWidth="1"/>
    <col min="5124" max="5124" width="13.90625" style="58" bestFit="1" customWidth="1"/>
    <col min="5125" max="5125" width="16.26953125" style="58" customWidth="1"/>
    <col min="5126" max="5126" width="13.08984375" style="58" customWidth="1"/>
    <col min="5127" max="5127" width="7.36328125" style="58" customWidth="1"/>
    <col min="5128" max="5128" width="12.08984375" style="58" bestFit="1" customWidth="1"/>
    <col min="5129" max="5129" width="10.453125" style="58" bestFit="1" customWidth="1"/>
    <col min="5130" max="5130" width="7" style="58" bestFit="1" customWidth="1"/>
    <col min="5131" max="5131" width="5.90625" style="58" bestFit="1" customWidth="1"/>
    <col min="5132" max="5132" width="8.7265625" style="58" bestFit="1" customWidth="1"/>
    <col min="5133" max="5134" width="8.453125" style="58" bestFit="1" customWidth="1"/>
    <col min="5135" max="5135" width="8.6328125" style="58" customWidth="1"/>
    <col min="5136" max="5136" width="14.36328125" style="58" bestFit="1" customWidth="1"/>
    <col min="5137" max="5137" width="13.453125" style="58" customWidth="1"/>
    <col min="5138" max="5138" width="6" style="58" customWidth="1"/>
    <col min="5139" max="5139" width="17.26953125" style="58" customWidth="1"/>
    <col min="5140" max="5140" width="11" style="58" bestFit="1" customWidth="1"/>
    <col min="5141" max="5142" width="8.26953125" style="58" bestFit="1" customWidth="1"/>
    <col min="5143" max="5376" width="8.7265625" style="58"/>
    <col min="5377" max="5377" width="15.90625" style="58" customWidth="1"/>
    <col min="5378" max="5378" width="3.90625" style="58" bestFit="1" customWidth="1"/>
    <col min="5379" max="5379" width="38.26953125" style="58" customWidth="1"/>
    <col min="5380" max="5380" width="13.90625" style="58" bestFit="1" customWidth="1"/>
    <col min="5381" max="5381" width="16.26953125" style="58" customWidth="1"/>
    <col min="5382" max="5382" width="13.08984375" style="58" customWidth="1"/>
    <col min="5383" max="5383" width="7.36328125" style="58" customWidth="1"/>
    <col min="5384" max="5384" width="12.08984375" style="58" bestFit="1" customWidth="1"/>
    <col min="5385" max="5385" width="10.453125" style="58" bestFit="1" customWidth="1"/>
    <col min="5386" max="5386" width="7" style="58" bestFit="1" customWidth="1"/>
    <col min="5387" max="5387" width="5.90625" style="58" bestFit="1" customWidth="1"/>
    <col min="5388" max="5388" width="8.7265625" style="58" bestFit="1" customWidth="1"/>
    <col min="5389" max="5390" width="8.453125" style="58" bestFit="1" customWidth="1"/>
    <col min="5391" max="5391" width="8.6328125" style="58" customWidth="1"/>
    <col min="5392" max="5392" width="14.36328125" style="58" bestFit="1" customWidth="1"/>
    <col min="5393" max="5393" width="13.453125" style="58" customWidth="1"/>
    <col min="5394" max="5394" width="6" style="58" customWidth="1"/>
    <col min="5395" max="5395" width="17.26953125" style="58" customWidth="1"/>
    <col min="5396" max="5396" width="11" style="58" bestFit="1" customWidth="1"/>
    <col min="5397" max="5398" width="8.26953125" style="58" bestFit="1" customWidth="1"/>
    <col min="5399" max="5632" width="8.7265625" style="58"/>
    <col min="5633" max="5633" width="15.90625" style="58" customWidth="1"/>
    <col min="5634" max="5634" width="3.90625" style="58" bestFit="1" customWidth="1"/>
    <col min="5635" max="5635" width="38.26953125" style="58" customWidth="1"/>
    <col min="5636" max="5636" width="13.90625" style="58" bestFit="1" customWidth="1"/>
    <col min="5637" max="5637" width="16.26953125" style="58" customWidth="1"/>
    <col min="5638" max="5638" width="13.08984375" style="58" customWidth="1"/>
    <col min="5639" max="5639" width="7.36328125" style="58" customWidth="1"/>
    <col min="5640" max="5640" width="12.08984375" style="58" bestFit="1" customWidth="1"/>
    <col min="5641" max="5641" width="10.453125" style="58" bestFit="1" customWidth="1"/>
    <col min="5642" max="5642" width="7" style="58" bestFit="1" customWidth="1"/>
    <col min="5643" max="5643" width="5.90625" style="58" bestFit="1" customWidth="1"/>
    <col min="5644" max="5644" width="8.7265625" style="58" bestFit="1" customWidth="1"/>
    <col min="5645" max="5646" width="8.453125" style="58" bestFit="1" customWidth="1"/>
    <col min="5647" max="5647" width="8.6328125" style="58" customWidth="1"/>
    <col min="5648" max="5648" width="14.36328125" style="58" bestFit="1" customWidth="1"/>
    <col min="5649" max="5649" width="13.453125" style="58" customWidth="1"/>
    <col min="5650" max="5650" width="6" style="58" customWidth="1"/>
    <col min="5651" max="5651" width="17.26953125" style="58" customWidth="1"/>
    <col min="5652" max="5652" width="11" style="58" bestFit="1" customWidth="1"/>
    <col min="5653" max="5654" width="8.26953125" style="58" bestFit="1" customWidth="1"/>
    <col min="5655" max="5888" width="8.7265625" style="58"/>
    <col min="5889" max="5889" width="15.90625" style="58" customWidth="1"/>
    <col min="5890" max="5890" width="3.90625" style="58" bestFit="1" customWidth="1"/>
    <col min="5891" max="5891" width="38.26953125" style="58" customWidth="1"/>
    <col min="5892" max="5892" width="13.90625" style="58" bestFit="1" customWidth="1"/>
    <col min="5893" max="5893" width="16.26953125" style="58" customWidth="1"/>
    <col min="5894" max="5894" width="13.08984375" style="58" customWidth="1"/>
    <col min="5895" max="5895" width="7.36328125" style="58" customWidth="1"/>
    <col min="5896" max="5896" width="12.08984375" style="58" bestFit="1" customWidth="1"/>
    <col min="5897" max="5897" width="10.453125" style="58" bestFit="1" customWidth="1"/>
    <col min="5898" max="5898" width="7" style="58" bestFit="1" customWidth="1"/>
    <col min="5899" max="5899" width="5.90625" style="58" bestFit="1" customWidth="1"/>
    <col min="5900" max="5900" width="8.7265625" style="58" bestFit="1" customWidth="1"/>
    <col min="5901" max="5902" width="8.453125" style="58" bestFit="1" customWidth="1"/>
    <col min="5903" max="5903" width="8.6328125" style="58" customWidth="1"/>
    <col min="5904" max="5904" width="14.36328125" style="58" bestFit="1" customWidth="1"/>
    <col min="5905" max="5905" width="13.453125" style="58" customWidth="1"/>
    <col min="5906" max="5906" width="6" style="58" customWidth="1"/>
    <col min="5907" max="5907" width="17.26953125" style="58" customWidth="1"/>
    <col min="5908" max="5908" width="11" style="58" bestFit="1" customWidth="1"/>
    <col min="5909" max="5910" width="8.26953125" style="58" bestFit="1" customWidth="1"/>
    <col min="5911" max="6144" width="8.7265625" style="58"/>
    <col min="6145" max="6145" width="15.90625" style="58" customWidth="1"/>
    <col min="6146" max="6146" width="3.90625" style="58" bestFit="1" customWidth="1"/>
    <col min="6147" max="6147" width="38.26953125" style="58" customWidth="1"/>
    <col min="6148" max="6148" width="13.90625" style="58" bestFit="1" customWidth="1"/>
    <col min="6149" max="6149" width="16.26953125" style="58" customWidth="1"/>
    <col min="6150" max="6150" width="13.08984375" style="58" customWidth="1"/>
    <col min="6151" max="6151" width="7.36328125" style="58" customWidth="1"/>
    <col min="6152" max="6152" width="12.08984375" style="58" bestFit="1" customWidth="1"/>
    <col min="6153" max="6153" width="10.453125" style="58" bestFit="1" customWidth="1"/>
    <col min="6154" max="6154" width="7" style="58" bestFit="1" customWidth="1"/>
    <col min="6155" max="6155" width="5.90625" style="58" bestFit="1" customWidth="1"/>
    <col min="6156" max="6156" width="8.7265625" style="58" bestFit="1" customWidth="1"/>
    <col min="6157" max="6158" width="8.453125" style="58" bestFit="1" customWidth="1"/>
    <col min="6159" max="6159" width="8.6328125" style="58" customWidth="1"/>
    <col min="6160" max="6160" width="14.36328125" style="58" bestFit="1" customWidth="1"/>
    <col min="6161" max="6161" width="13.453125" style="58" customWidth="1"/>
    <col min="6162" max="6162" width="6" style="58" customWidth="1"/>
    <col min="6163" max="6163" width="17.26953125" style="58" customWidth="1"/>
    <col min="6164" max="6164" width="11" style="58" bestFit="1" customWidth="1"/>
    <col min="6165" max="6166" width="8.26953125" style="58" bestFit="1" customWidth="1"/>
    <col min="6167" max="6400" width="8.7265625" style="58"/>
    <col min="6401" max="6401" width="15.90625" style="58" customWidth="1"/>
    <col min="6402" max="6402" width="3.90625" style="58" bestFit="1" customWidth="1"/>
    <col min="6403" max="6403" width="38.26953125" style="58" customWidth="1"/>
    <col min="6404" max="6404" width="13.90625" style="58" bestFit="1" customWidth="1"/>
    <col min="6405" max="6405" width="16.26953125" style="58" customWidth="1"/>
    <col min="6406" max="6406" width="13.08984375" style="58" customWidth="1"/>
    <col min="6407" max="6407" width="7.36328125" style="58" customWidth="1"/>
    <col min="6408" max="6408" width="12.08984375" style="58" bestFit="1" customWidth="1"/>
    <col min="6409" max="6409" width="10.453125" style="58" bestFit="1" customWidth="1"/>
    <col min="6410" max="6410" width="7" style="58" bestFit="1" customWidth="1"/>
    <col min="6411" max="6411" width="5.90625" style="58" bestFit="1" customWidth="1"/>
    <col min="6412" max="6412" width="8.7265625" style="58" bestFit="1" customWidth="1"/>
    <col min="6413" max="6414" width="8.453125" style="58" bestFit="1" customWidth="1"/>
    <col min="6415" max="6415" width="8.6328125" style="58" customWidth="1"/>
    <col min="6416" max="6416" width="14.36328125" style="58" bestFit="1" customWidth="1"/>
    <col min="6417" max="6417" width="13.453125" style="58" customWidth="1"/>
    <col min="6418" max="6418" width="6" style="58" customWidth="1"/>
    <col min="6419" max="6419" width="17.26953125" style="58" customWidth="1"/>
    <col min="6420" max="6420" width="11" style="58" bestFit="1" customWidth="1"/>
    <col min="6421" max="6422" width="8.26953125" style="58" bestFit="1" customWidth="1"/>
    <col min="6423" max="6656" width="8.7265625" style="58"/>
    <col min="6657" max="6657" width="15.90625" style="58" customWidth="1"/>
    <col min="6658" max="6658" width="3.90625" style="58" bestFit="1" customWidth="1"/>
    <col min="6659" max="6659" width="38.26953125" style="58" customWidth="1"/>
    <col min="6660" max="6660" width="13.90625" style="58" bestFit="1" customWidth="1"/>
    <col min="6661" max="6661" width="16.26953125" style="58" customWidth="1"/>
    <col min="6662" max="6662" width="13.08984375" style="58" customWidth="1"/>
    <col min="6663" max="6663" width="7.36328125" style="58" customWidth="1"/>
    <col min="6664" max="6664" width="12.08984375" style="58" bestFit="1" customWidth="1"/>
    <col min="6665" max="6665" width="10.453125" style="58" bestFit="1" customWidth="1"/>
    <col min="6666" max="6666" width="7" style="58" bestFit="1" customWidth="1"/>
    <col min="6667" max="6667" width="5.90625" style="58" bestFit="1" customWidth="1"/>
    <col min="6668" max="6668" width="8.7265625" style="58" bestFit="1" customWidth="1"/>
    <col min="6669" max="6670" width="8.453125" style="58" bestFit="1" customWidth="1"/>
    <col min="6671" max="6671" width="8.6328125" style="58" customWidth="1"/>
    <col min="6672" max="6672" width="14.36328125" style="58" bestFit="1" customWidth="1"/>
    <col min="6673" max="6673" width="13.453125" style="58" customWidth="1"/>
    <col min="6674" max="6674" width="6" style="58" customWidth="1"/>
    <col min="6675" max="6675" width="17.26953125" style="58" customWidth="1"/>
    <col min="6676" max="6676" width="11" style="58" bestFit="1" customWidth="1"/>
    <col min="6677" max="6678" width="8.26953125" style="58" bestFit="1" customWidth="1"/>
    <col min="6679" max="6912" width="8.7265625" style="58"/>
    <col min="6913" max="6913" width="15.90625" style="58" customWidth="1"/>
    <col min="6914" max="6914" width="3.90625" style="58" bestFit="1" customWidth="1"/>
    <col min="6915" max="6915" width="38.26953125" style="58" customWidth="1"/>
    <col min="6916" max="6916" width="13.90625" style="58" bestFit="1" customWidth="1"/>
    <col min="6917" max="6917" width="16.26953125" style="58" customWidth="1"/>
    <col min="6918" max="6918" width="13.08984375" style="58" customWidth="1"/>
    <col min="6919" max="6919" width="7.36328125" style="58" customWidth="1"/>
    <col min="6920" max="6920" width="12.08984375" style="58" bestFit="1" customWidth="1"/>
    <col min="6921" max="6921" width="10.453125" style="58" bestFit="1" customWidth="1"/>
    <col min="6922" max="6922" width="7" style="58" bestFit="1" customWidth="1"/>
    <col min="6923" max="6923" width="5.90625" style="58" bestFit="1" customWidth="1"/>
    <col min="6924" max="6924" width="8.7265625" style="58" bestFit="1" customWidth="1"/>
    <col min="6925" max="6926" width="8.453125" style="58" bestFit="1" customWidth="1"/>
    <col min="6927" max="6927" width="8.6328125" style="58" customWidth="1"/>
    <col min="6928" max="6928" width="14.36328125" style="58" bestFit="1" customWidth="1"/>
    <col min="6929" max="6929" width="13.453125" style="58" customWidth="1"/>
    <col min="6930" max="6930" width="6" style="58" customWidth="1"/>
    <col min="6931" max="6931" width="17.26953125" style="58" customWidth="1"/>
    <col min="6932" max="6932" width="11" style="58" bestFit="1" customWidth="1"/>
    <col min="6933" max="6934" width="8.26953125" style="58" bestFit="1" customWidth="1"/>
    <col min="6935" max="7168" width="8.7265625" style="58"/>
    <col min="7169" max="7169" width="15.90625" style="58" customWidth="1"/>
    <col min="7170" max="7170" width="3.90625" style="58" bestFit="1" customWidth="1"/>
    <col min="7171" max="7171" width="38.26953125" style="58" customWidth="1"/>
    <col min="7172" max="7172" width="13.90625" style="58" bestFit="1" customWidth="1"/>
    <col min="7173" max="7173" width="16.26953125" style="58" customWidth="1"/>
    <col min="7174" max="7174" width="13.08984375" style="58" customWidth="1"/>
    <col min="7175" max="7175" width="7.36328125" style="58" customWidth="1"/>
    <col min="7176" max="7176" width="12.08984375" style="58" bestFit="1" customWidth="1"/>
    <col min="7177" max="7177" width="10.453125" style="58" bestFit="1" customWidth="1"/>
    <col min="7178" max="7178" width="7" style="58" bestFit="1" customWidth="1"/>
    <col min="7179" max="7179" width="5.90625" style="58" bestFit="1" customWidth="1"/>
    <col min="7180" max="7180" width="8.7265625" style="58" bestFit="1" customWidth="1"/>
    <col min="7181" max="7182" width="8.453125" style="58" bestFit="1" customWidth="1"/>
    <col min="7183" max="7183" width="8.6328125" style="58" customWidth="1"/>
    <col min="7184" max="7184" width="14.36328125" style="58" bestFit="1" customWidth="1"/>
    <col min="7185" max="7185" width="13.453125" style="58" customWidth="1"/>
    <col min="7186" max="7186" width="6" style="58" customWidth="1"/>
    <col min="7187" max="7187" width="17.26953125" style="58" customWidth="1"/>
    <col min="7188" max="7188" width="11" style="58" bestFit="1" customWidth="1"/>
    <col min="7189" max="7190" width="8.26953125" style="58" bestFit="1" customWidth="1"/>
    <col min="7191" max="7424" width="8.7265625" style="58"/>
    <col min="7425" max="7425" width="15.90625" style="58" customWidth="1"/>
    <col min="7426" max="7426" width="3.90625" style="58" bestFit="1" customWidth="1"/>
    <col min="7427" max="7427" width="38.26953125" style="58" customWidth="1"/>
    <col min="7428" max="7428" width="13.90625" style="58" bestFit="1" customWidth="1"/>
    <col min="7429" max="7429" width="16.26953125" style="58" customWidth="1"/>
    <col min="7430" max="7430" width="13.08984375" style="58" customWidth="1"/>
    <col min="7431" max="7431" width="7.36328125" style="58" customWidth="1"/>
    <col min="7432" max="7432" width="12.08984375" style="58" bestFit="1" customWidth="1"/>
    <col min="7433" max="7433" width="10.453125" style="58" bestFit="1" customWidth="1"/>
    <col min="7434" max="7434" width="7" style="58" bestFit="1" customWidth="1"/>
    <col min="7435" max="7435" width="5.90625" style="58" bestFit="1" customWidth="1"/>
    <col min="7436" max="7436" width="8.7265625" style="58" bestFit="1" customWidth="1"/>
    <col min="7437" max="7438" width="8.453125" style="58" bestFit="1" customWidth="1"/>
    <col min="7439" max="7439" width="8.6328125" style="58" customWidth="1"/>
    <col min="7440" max="7440" width="14.36328125" style="58" bestFit="1" customWidth="1"/>
    <col min="7441" max="7441" width="13.453125" style="58" customWidth="1"/>
    <col min="7442" max="7442" width="6" style="58" customWidth="1"/>
    <col min="7443" max="7443" width="17.26953125" style="58" customWidth="1"/>
    <col min="7444" max="7444" width="11" style="58" bestFit="1" customWidth="1"/>
    <col min="7445" max="7446" width="8.26953125" style="58" bestFit="1" customWidth="1"/>
    <col min="7447" max="7680" width="8.7265625" style="58"/>
    <col min="7681" max="7681" width="15.90625" style="58" customWidth="1"/>
    <col min="7682" max="7682" width="3.90625" style="58" bestFit="1" customWidth="1"/>
    <col min="7683" max="7683" width="38.26953125" style="58" customWidth="1"/>
    <col min="7684" max="7684" width="13.90625" style="58" bestFit="1" customWidth="1"/>
    <col min="7685" max="7685" width="16.26953125" style="58" customWidth="1"/>
    <col min="7686" max="7686" width="13.08984375" style="58" customWidth="1"/>
    <col min="7687" max="7687" width="7.36328125" style="58" customWidth="1"/>
    <col min="7688" max="7688" width="12.08984375" style="58" bestFit="1" customWidth="1"/>
    <col min="7689" max="7689" width="10.453125" style="58" bestFit="1" customWidth="1"/>
    <col min="7690" max="7690" width="7" style="58" bestFit="1" customWidth="1"/>
    <col min="7691" max="7691" width="5.90625" style="58" bestFit="1" customWidth="1"/>
    <col min="7692" max="7692" width="8.7265625" style="58" bestFit="1" customWidth="1"/>
    <col min="7693" max="7694" width="8.453125" style="58" bestFit="1" customWidth="1"/>
    <col min="7695" max="7695" width="8.6328125" style="58" customWidth="1"/>
    <col min="7696" max="7696" width="14.36328125" style="58" bestFit="1" customWidth="1"/>
    <col min="7697" max="7697" width="13.453125" style="58" customWidth="1"/>
    <col min="7698" max="7698" width="6" style="58" customWidth="1"/>
    <col min="7699" max="7699" width="17.26953125" style="58" customWidth="1"/>
    <col min="7700" max="7700" width="11" style="58" bestFit="1" customWidth="1"/>
    <col min="7701" max="7702" width="8.26953125" style="58" bestFit="1" customWidth="1"/>
    <col min="7703" max="7936" width="8.7265625" style="58"/>
    <col min="7937" max="7937" width="15.90625" style="58" customWidth="1"/>
    <col min="7938" max="7938" width="3.90625" style="58" bestFit="1" customWidth="1"/>
    <col min="7939" max="7939" width="38.26953125" style="58" customWidth="1"/>
    <col min="7940" max="7940" width="13.90625" style="58" bestFit="1" customWidth="1"/>
    <col min="7941" max="7941" width="16.26953125" style="58" customWidth="1"/>
    <col min="7942" max="7942" width="13.08984375" style="58" customWidth="1"/>
    <col min="7943" max="7943" width="7.36328125" style="58" customWidth="1"/>
    <col min="7944" max="7944" width="12.08984375" style="58" bestFit="1" customWidth="1"/>
    <col min="7945" max="7945" width="10.453125" style="58" bestFit="1" customWidth="1"/>
    <col min="7946" max="7946" width="7" style="58" bestFit="1" customWidth="1"/>
    <col min="7947" max="7947" width="5.90625" style="58" bestFit="1" customWidth="1"/>
    <col min="7948" max="7948" width="8.7265625" style="58" bestFit="1" customWidth="1"/>
    <col min="7949" max="7950" width="8.453125" style="58" bestFit="1" customWidth="1"/>
    <col min="7951" max="7951" width="8.6328125" style="58" customWidth="1"/>
    <col min="7952" max="7952" width="14.36328125" style="58" bestFit="1" customWidth="1"/>
    <col min="7953" max="7953" width="13.453125" style="58" customWidth="1"/>
    <col min="7954" max="7954" width="6" style="58" customWidth="1"/>
    <col min="7955" max="7955" width="17.26953125" style="58" customWidth="1"/>
    <col min="7956" max="7956" width="11" style="58" bestFit="1" customWidth="1"/>
    <col min="7957" max="7958" width="8.26953125" style="58" bestFit="1" customWidth="1"/>
    <col min="7959" max="8192" width="8.7265625" style="58"/>
    <col min="8193" max="8193" width="15.90625" style="58" customWidth="1"/>
    <col min="8194" max="8194" width="3.90625" style="58" bestFit="1" customWidth="1"/>
    <col min="8195" max="8195" width="38.26953125" style="58" customWidth="1"/>
    <col min="8196" max="8196" width="13.90625" style="58" bestFit="1" customWidth="1"/>
    <col min="8197" max="8197" width="16.26953125" style="58" customWidth="1"/>
    <col min="8198" max="8198" width="13.08984375" style="58" customWidth="1"/>
    <col min="8199" max="8199" width="7.36328125" style="58" customWidth="1"/>
    <col min="8200" max="8200" width="12.08984375" style="58" bestFit="1" customWidth="1"/>
    <col min="8201" max="8201" width="10.453125" style="58" bestFit="1" customWidth="1"/>
    <col min="8202" max="8202" width="7" style="58" bestFit="1" customWidth="1"/>
    <col min="8203" max="8203" width="5.90625" style="58" bestFit="1" customWidth="1"/>
    <col min="8204" max="8204" width="8.7265625" style="58" bestFit="1" customWidth="1"/>
    <col min="8205" max="8206" width="8.453125" style="58" bestFit="1" customWidth="1"/>
    <col min="8207" max="8207" width="8.6328125" style="58" customWidth="1"/>
    <col min="8208" max="8208" width="14.36328125" style="58" bestFit="1" customWidth="1"/>
    <col min="8209" max="8209" width="13.453125" style="58" customWidth="1"/>
    <col min="8210" max="8210" width="6" style="58" customWidth="1"/>
    <col min="8211" max="8211" width="17.26953125" style="58" customWidth="1"/>
    <col min="8212" max="8212" width="11" style="58" bestFit="1" customWidth="1"/>
    <col min="8213" max="8214" width="8.26953125" style="58" bestFit="1" customWidth="1"/>
    <col min="8215" max="8448" width="8.7265625" style="58"/>
    <col min="8449" max="8449" width="15.90625" style="58" customWidth="1"/>
    <col min="8450" max="8450" width="3.90625" style="58" bestFit="1" customWidth="1"/>
    <col min="8451" max="8451" width="38.26953125" style="58" customWidth="1"/>
    <col min="8452" max="8452" width="13.90625" style="58" bestFit="1" customWidth="1"/>
    <col min="8453" max="8453" width="16.26953125" style="58" customWidth="1"/>
    <col min="8454" max="8454" width="13.08984375" style="58" customWidth="1"/>
    <col min="8455" max="8455" width="7.36328125" style="58" customWidth="1"/>
    <col min="8456" max="8456" width="12.08984375" style="58" bestFit="1" customWidth="1"/>
    <col min="8457" max="8457" width="10.453125" style="58" bestFit="1" customWidth="1"/>
    <col min="8458" max="8458" width="7" style="58" bestFit="1" customWidth="1"/>
    <col min="8459" max="8459" width="5.90625" style="58" bestFit="1" customWidth="1"/>
    <col min="8460" max="8460" width="8.7265625" style="58" bestFit="1" customWidth="1"/>
    <col min="8461" max="8462" width="8.453125" style="58" bestFit="1" customWidth="1"/>
    <col min="8463" max="8463" width="8.6328125" style="58" customWidth="1"/>
    <col min="8464" max="8464" width="14.36328125" style="58" bestFit="1" customWidth="1"/>
    <col min="8465" max="8465" width="13.453125" style="58" customWidth="1"/>
    <col min="8466" max="8466" width="6" style="58" customWidth="1"/>
    <col min="8467" max="8467" width="17.26953125" style="58" customWidth="1"/>
    <col min="8468" max="8468" width="11" style="58" bestFit="1" customWidth="1"/>
    <col min="8469" max="8470" width="8.26953125" style="58" bestFit="1" customWidth="1"/>
    <col min="8471" max="8704" width="8.7265625" style="58"/>
    <col min="8705" max="8705" width="15.90625" style="58" customWidth="1"/>
    <col min="8706" max="8706" width="3.90625" style="58" bestFit="1" customWidth="1"/>
    <col min="8707" max="8707" width="38.26953125" style="58" customWidth="1"/>
    <col min="8708" max="8708" width="13.90625" style="58" bestFit="1" customWidth="1"/>
    <col min="8709" max="8709" width="16.26953125" style="58" customWidth="1"/>
    <col min="8710" max="8710" width="13.08984375" style="58" customWidth="1"/>
    <col min="8711" max="8711" width="7.36328125" style="58" customWidth="1"/>
    <col min="8712" max="8712" width="12.08984375" style="58" bestFit="1" customWidth="1"/>
    <col min="8713" max="8713" width="10.453125" style="58" bestFit="1" customWidth="1"/>
    <col min="8714" max="8714" width="7" style="58" bestFit="1" customWidth="1"/>
    <col min="8715" max="8715" width="5.90625" style="58" bestFit="1" customWidth="1"/>
    <col min="8716" max="8716" width="8.7265625" style="58" bestFit="1" customWidth="1"/>
    <col min="8717" max="8718" width="8.453125" style="58" bestFit="1" customWidth="1"/>
    <col min="8719" max="8719" width="8.6328125" style="58" customWidth="1"/>
    <col min="8720" max="8720" width="14.36328125" style="58" bestFit="1" customWidth="1"/>
    <col min="8721" max="8721" width="13.453125" style="58" customWidth="1"/>
    <col min="8722" max="8722" width="6" style="58" customWidth="1"/>
    <col min="8723" max="8723" width="17.26953125" style="58" customWidth="1"/>
    <col min="8724" max="8724" width="11" style="58" bestFit="1" customWidth="1"/>
    <col min="8725" max="8726" width="8.26953125" style="58" bestFit="1" customWidth="1"/>
    <col min="8727" max="8960" width="8.7265625" style="58"/>
    <col min="8961" max="8961" width="15.90625" style="58" customWidth="1"/>
    <col min="8962" max="8962" width="3.90625" style="58" bestFit="1" customWidth="1"/>
    <col min="8963" max="8963" width="38.26953125" style="58" customWidth="1"/>
    <col min="8964" max="8964" width="13.90625" style="58" bestFit="1" customWidth="1"/>
    <col min="8965" max="8965" width="16.26953125" style="58" customWidth="1"/>
    <col min="8966" max="8966" width="13.08984375" style="58" customWidth="1"/>
    <col min="8967" max="8967" width="7.36328125" style="58" customWidth="1"/>
    <col min="8968" max="8968" width="12.08984375" style="58" bestFit="1" customWidth="1"/>
    <col min="8969" max="8969" width="10.453125" style="58" bestFit="1" customWidth="1"/>
    <col min="8970" max="8970" width="7" style="58" bestFit="1" customWidth="1"/>
    <col min="8971" max="8971" width="5.90625" style="58" bestFit="1" customWidth="1"/>
    <col min="8972" max="8972" width="8.7265625" style="58" bestFit="1" customWidth="1"/>
    <col min="8973" max="8974" width="8.453125" style="58" bestFit="1" customWidth="1"/>
    <col min="8975" max="8975" width="8.6328125" style="58" customWidth="1"/>
    <col min="8976" max="8976" width="14.36328125" style="58" bestFit="1" customWidth="1"/>
    <col min="8977" max="8977" width="13.453125" style="58" customWidth="1"/>
    <col min="8978" max="8978" width="6" style="58" customWidth="1"/>
    <col min="8979" max="8979" width="17.26953125" style="58" customWidth="1"/>
    <col min="8980" max="8980" width="11" style="58" bestFit="1" customWidth="1"/>
    <col min="8981" max="8982" width="8.26953125" style="58" bestFit="1" customWidth="1"/>
    <col min="8983" max="9216" width="8.7265625" style="58"/>
    <col min="9217" max="9217" width="15.90625" style="58" customWidth="1"/>
    <col min="9218" max="9218" width="3.90625" style="58" bestFit="1" customWidth="1"/>
    <col min="9219" max="9219" width="38.26953125" style="58" customWidth="1"/>
    <col min="9220" max="9220" width="13.90625" style="58" bestFit="1" customWidth="1"/>
    <col min="9221" max="9221" width="16.26953125" style="58" customWidth="1"/>
    <col min="9222" max="9222" width="13.08984375" style="58" customWidth="1"/>
    <col min="9223" max="9223" width="7.36328125" style="58" customWidth="1"/>
    <col min="9224" max="9224" width="12.08984375" style="58" bestFit="1" customWidth="1"/>
    <col min="9225" max="9225" width="10.453125" style="58" bestFit="1" customWidth="1"/>
    <col min="9226" max="9226" width="7" style="58" bestFit="1" customWidth="1"/>
    <col min="9227" max="9227" width="5.90625" style="58" bestFit="1" customWidth="1"/>
    <col min="9228" max="9228" width="8.7265625" style="58" bestFit="1" customWidth="1"/>
    <col min="9229" max="9230" width="8.453125" style="58" bestFit="1" customWidth="1"/>
    <col min="9231" max="9231" width="8.6328125" style="58" customWidth="1"/>
    <col min="9232" max="9232" width="14.36328125" style="58" bestFit="1" customWidth="1"/>
    <col min="9233" max="9233" width="13.453125" style="58" customWidth="1"/>
    <col min="9234" max="9234" width="6" style="58" customWidth="1"/>
    <col min="9235" max="9235" width="17.26953125" style="58" customWidth="1"/>
    <col min="9236" max="9236" width="11" style="58" bestFit="1" customWidth="1"/>
    <col min="9237" max="9238" width="8.26953125" style="58" bestFit="1" customWidth="1"/>
    <col min="9239" max="9472" width="8.7265625" style="58"/>
    <col min="9473" max="9473" width="15.90625" style="58" customWidth="1"/>
    <col min="9474" max="9474" width="3.90625" style="58" bestFit="1" customWidth="1"/>
    <col min="9475" max="9475" width="38.26953125" style="58" customWidth="1"/>
    <col min="9476" max="9476" width="13.90625" style="58" bestFit="1" customWidth="1"/>
    <col min="9477" max="9477" width="16.26953125" style="58" customWidth="1"/>
    <col min="9478" max="9478" width="13.08984375" style="58" customWidth="1"/>
    <col min="9479" max="9479" width="7.36328125" style="58" customWidth="1"/>
    <col min="9480" max="9480" width="12.08984375" style="58" bestFit="1" customWidth="1"/>
    <col min="9481" max="9481" width="10.453125" style="58" bestFit="1" customWidth="1"/>
    <col min="9482" max="9482" width="7" style="58" bestFit="1" customWidth="1"/>
    <col min="9483" max="9483" width="5.90625" style="58" bestFit="1" customWidth="1"/>
    <col min="9484" max="9484" width="8.7265625" style="58" bestFit="1" customWidth="1"/>
    <col min="9485" max="9486" width="8.453125" style="58" bestFit="1" customWidth="1"/>
    <col min="9487" max="9487" width="8.6328125" style="58" customWidth="1"/>
    <col min="9488" max="9488" width="14.36328125" style="58" bestFit="1" customWidth="1"/>
    <col min="9489" max="9489" width="13.453125" style="58" customWidth="1"/>
    <col min="9490" max="9490" width="6" style="58" customWidth="1"/>
    <col min="9491" max="9491" width="17.26953125" style="58" customWidth="1"/>
    <col min="9492" max="9492" width="11" style="58" bestFit="1" customWidth="1"/>
    <col min="9493" max="9494" width="8.26953125" style="58" bestFit="1" customWidth="1"/>
    <col min="9495" max="9728" width="8.7265625" style="58"/>
    <col min="9729" max="9729" width="15.90625" style="58" customWidth="1"/>
    <col min="9730" max="9730" width="3.90625" style="58" bestFit="1" customWidth="1"/>
    <col min="9731" max="9731" width="38.26953125" style="58" customWidth="1"/>
    <col min="9732" max="9732" width="13.90625" style="58" bestFit="1" customWidth="1"/>
    <col min="9733" max="9733" width="16.26953125" style="58" customWidth="1"/>
    <col min="9734" max="9734" width="13.08984375" style="58" customWidth="1"/>
    <col min="9735" max="9735" width="7.36328125" style="58" customWidth="1"/>
    <col min="9736" max="9736" width="12.08984375" style="58" bestFit="1" customWidth="1"/>
    <col min="9737" max="9737" width="10.453125" style="58" bestFit="1" customWidth="1"/>
    <col min="9738" max="9738" width="7" style="58" bestFit="1" customWidth="1"/>
    <col min="9739" max="9739" width="5.90625" style="58" bestFit="1" customWidth="1"/>
    <col min="9740" max="9740" width="8.7265625" style="58" bestFit="1" customWidth="1"/>
    <col min="9741" max="9742" width="8.453125" style="58" bestFit="1" customWidth="1"/>
    <col min="9743" max="9743" width="8.6328125" style="58" customWidth="1"/>
    <col min="9744" max="9744" width="14.36328125" style="58" bestFit="1" customWidth="1"/>
    <col min="9745" max="9745" width="13.453125" style="58" customWidth="1"/>
    <col min="9746" max="9746" width="6" style="58" customWidth="1"/>
    <col min="9747" max="9747" width="17.26953125" style="58" customWidth="1"/>
    <col min="9748" max="9748" width="11" style="58" bestFit="1" customWidth="1"/>
    <col min="9749" max="9750" width="8.26953125" style="58" bestFit="1" customWidth="1"/>
    <col min="9751" max="9984" width="8.7265625" style="58"/>
    <col min="9985" max="9985" width="15.90625" style="58" customWidth="1"/>
    <col min="9986" max="9986" width="3.90625" style="58" bestFit="1" customWidth="1"/>
    <col min="9987" max="9987" width="38.26953125" style="58" customWidth="1"/>
    <col min="9988" max="9988" width="13.90625" style="58" bestFit="1" customWidth="1"/>
    <col min="9989" max="9989" width="16.26953125" style="58" customWidth="1"/>
    <col min="9990" max="9990" width="13.08984375" style="58" customWidth="1"/>
    <col min="9991" max="9991" width="7.36328125" style="58" customWidth="1"/>
    <col min="9992" max="9992" width="12.08984375" style="58" bestFit="1" customWidth="1"/>
    <col min="9993" max="9993" width="10.453125" style="58" bestFit="1" customWidth="1"/>
    <col min="9994" max="9994" width="7" style="58" bestFit="1" customWidth="1"/>
    <col min="9995" max="9995" width="5.90625" style="58" bestFit="1" customWidth="1"/>
    <col min="9996" max="9996" width="8.7265625" style="58" bestFit="1" customWidth="1"/>
    <col min="9997" max="9998" width="8.453125" style="58" bestFit="1" customWidth="1"/>
    <col min="9999" max="9999" width="8.6328125" style="58" customWidth="1"/>
    <col min="10000" max="10000" width="14.36328125" style="58" bestFit="1" customWidth="1"/>
    <col min="10001" max="10001" width="13.453125" style="58" customWidth="1"/>
    <col min="10002" max="10002" width="6" style="58" customWidth="1"/>
    <col min="10003" max="10003" width="17.26953125" style="58" customWidth="1"/>
    <col min="10004" max="10004" width="11" style="58" bestFit="1" customWidth="1"/>
    <col min="10005" max="10006" width="8.26953125" style="58" bestFit="1" customWidth="1"/>
    <col min="10007" max="10240" width="8.7265625" style="58"/>
    <col min="10241" max="10241" width="15.90625" style="58" customWidth="1"/>
    <col min="10242" max="10242" width="3.90625" style="58" bestFit="1" customWidth="1"/>
    <col min="10243" max="10243" width="38.26953125" style="58" customWidth="1"/>
    <col min="10244" max="10244" width="13.90625" style="58" bestFit="1" customWidth="1"/>
    <col min="10245" max="10245" width="16.26953125" style="58" customWidth="1"/>
    <col min="10246" max="10246" width="13.08984375" style="58" customWidth="1"/>
    <col min="10247" max="10247" width="7.36328125" style="58" customWidth="1"/>
    <col min="10248" max="10248" width="12.08984375" style="58" bestFit="1" customWidth="1"/>
    <col min="10249" max="10249" width="10.453125" style="58" bestFit="1" customWidth="1"/>
    <col min="10250" max="10250" width="7" style="58" bestFit="1" customWidth="1"/>
    <col min="10251" max="10251" width="5.90625" style="58" bestFit="1" customWidth="1"/>
    <col min="10252" max="10252" width="8.7265625" style="58" bestFit="1" customWidth="1"/>
    <col min="10253" max="10254" width="8.453125" style="58" bestFit="1" customWidth="1"/>
    <col min="10255" max="10255" width="8.6328125" style="58" customWidth="1"/>
    <col min="10256" max="10256" width="14.36328125" style="58" bestFit="1" customWidth="1"/>
    <col min="10257" max="10257" width="13.453125" style="58" customWidth="1"/>
    <col min="10258" max="10258" width="6" style="58" customWidth="1"/>
    <col min="10259" max="10259" width="17.26953125" style="58" customWidth="1"/>
    <col min="10260" max="10260" width="11" style="58" bestFit="1" customWidth="1"/>
    <col min="10261" max="10262" width="8.26953125" style="58" bestFit="1" customWidth="1"/>
    <col min="10263" max="10496" width="8.7265625" style="58"/>
    <col min="10497" max="10497" width="15.90625" style="58" customWidth="1"/>
    <col min="10498" max="10498" width="3.90625" style="58" bestFit="1" customWidth="1"/>
    <col min="10499" max="10499" width="38.26953125" style="58" customWidth="1"/>
    <col min="10500" max="10500" width="13.90625" style="58" bestFit="1" customWidth="1"/>
    <col min="10501" max="10501" width="16.26953125" style="58" customWidth="1"/>
    <col min="10502" max="10502" width="13.08984375" style="58" customWidth="1"/>
    <col min="10503" max="10503" width="7.36328125" style="58" customWidth="1"/>
    <col min="10504" max="10504" width="12.08984375" style="58" bestFit="1" customWidth="1"/>
    <col min="10505" max="10505" width="10.453125" style="58" bestFit="1" customWidth="1"/>
    <col min="10506" max="10506" width="7" style="58" bestFit="1" customWidth="1"/>
    <col min="10507" max="10507" width="5.90625" style="58" bestFit="1" customWidth="1"/>
    <col min="10508" max="10508" width="8.7265625" style="58" bestFit="1" customWidth="1"/>
    <col min="10509" max="10510" width="8.453125" style="58" bestFit="1" customWidth="1"/>
    <col min="10511" max="10511" width="8.6328125" style="58" customWidth="1"/>
    <col min="10512" max="10512" width="14.36328125" style="58" bestFit="1" customWidth="1"/>
    <col min="10513" max="10513" width="13.453125" style="58" customWidth="1"/>
    <col min="10514" max="10514" width="6" style="58" customWidth="1"/>
    <col min="10515" max="10515" width="17.26953125" style="58" customWidth="1"/>
    <col min="10516" max="10516" width="11" style="58" bestFit="1" customWidth="1"/>
    <col min="10517" max="10518" width="8.26953125" style="58" bestFit="1" customWidth="1"/>
    <col min="10519" max="10752" width="8.7265625" style="58"/>
    <col min="10753" max="10753" width="15.90625" style="58" customWidth="1"/>
    <col min="10754" max="10754" width="3.90625" style="58" bestFit="1" customWidth="1"/>
    <col min="10755" max="10755" width="38.26953125" style="58" customWidth="1"/>
    <col min="10756" max="10756" width="13.90625" style="58" bestFit="1" customWidth="1"/>
    <col min="10757" max="10757" width="16.26953125" style="58" customWidth="1"/>
    <col min="10758" max="10758" width="13.08984375" style="58" customWidth="1"/>
    <col min="10759" max="10759" width="7.36328125" style="58" customWidth="1"/>
    <col min="10760" max="10760" width="12.08984375" style="58" bestFit="1" customWidth="1"/>
    <col min="10761" max="10761" width="10.453125" style="58" bestFit="1" customWidth="1"/>
    <col min="10762" max="10762" width="7" style="58" bestFit="1" customWidth="1"/>
    <col min="10763" max="10763" width="5.90625" style="58" bestFit="1" customWidth="1"/>
    <col min="10764" max="10764" width="8.7265625" style="58" bestFit="1" customWidth="1"/>
    <col min="10765" max="10766" width="8.453125" style="58" bestFit="1" customWidth="1"/>
    <col min="10767" max="10767" width="8.6328125" style="58" customWidth="1"/>
    <col min="10768" max="10768" width="14.36328125" style="58" bestFit="1" customWidth="1"/>
    <col min="10769" max="10769" width="13.453125" style="58" customWidth="1"/>
    <col min="10770" max="10770" width="6" style="58" customWidth="1"/>
    <col min="10771" max="10771" width="17.26953125" style="58" customWidth="1"/>
    <col min="10772" max="10772" width="11" style="58" bestFit="1" customWidth="1"/>
    <col min="10773" max="10774" width="8.26953125" style="58" bestFit="1" customWidth="1"/>
    <col min="10775" max="11008" width="8.7265625" style="58"/>
    <col min="11009" max="11009" width="15.90625" style="58" customWidth="1"/>
    <col min="11010" max="11010" width="3.90625" style="58" bestFit="1" customWidth="1"/>
    <col min="11011" max="11011" width="38.26953125" style="58" customWidth="1"/>
    <col min="11012" max="11012" width="13.90625" style="58" bestFit="1" customWidth="1"/>
    <col min="11013" max="11013" width="16.26953125" style="58" customWidth="1"/>
    <col min="11014" max="11014" width="13.08984375" style="58" customWidth="1"/>
    <col min="11015" max="11015" width="7.36328125" style="58" customWidth="1"/>
    <col min="11016" max="11016" width="12.08984375" style="58" bestFit="1" customWidth="1"/>
    <col min="11017" max="11017" width="10.453125" style="58" bestFit="1" customWidth="1"/>
    <col min="11018" max="11018" width="7" style="58" bestFit="1" customWidth="1"/>
    <col min="11019" max="11019" width="5.90625" style="58" bestFit="1" customWidth="1"/>
    <col min="11020" max="11020" width="8.7265625" style="58" bestFit="1" customWidth="1"/>
    <col min="11021" max="11022" width="8.453125" style="58" bestFit="1" customWidth="1"/>
    <col min="11023" max="11023" width="8.6328125" style="58" customWidth="1"/>
    <col min="11024" max="11024" width="14.36328125" style="58" bestFit="1" customWidth="1"/>
    <col min="11025" max="11025" width="13.453125" style="58" customWidth="1"/>
    <col min="11026" max="11026" width="6" style="58" customWidth="1"/>
    <col min="11027" max="11027" width="17.26953125" style="58" customWidth="1"/>
    <col min="11028" max="11028" width="11" style="58" bestFit="1" customWidth="1"/>
    <col min="11029" max="11030" width="8.26953125" style="58" bestFit="1" customWidth="1"/>
    <col min="11031" max="11264" width="8.7265625" style="58"/>
    <col min="11265" max="11265" width="15.90625" style="58" customWidth="1"/>
    <col min="11266" max="11266" width="3.90625" style="58" bestFit="1" customWidth="1"/>
    <col min="11267" max="11267" width="38.26953125" style="58" customWidth="1"/>
    <col min="11268" max="11268" width="13.90625" style="58" bestFit="1" customWidth="1"/>
    <col min="11269" max="11269" width="16.26953125" style="58" customWidth="1"/>
    <col min="11270" max="11270" width="13.08984375" style="58" customWidth="1"/>
    <col min="11271" max="11271" width="7.36328125" style="58" customWidth="1"/>
    <col min="11272" max="11272" width="12.08984375" style="58" bestFit="1" customWidth="1"/>
    <col min="11273" max="11273" width="10.453125" style="58" bestFit="1" customWidth="1"/>
    <col min="11274" max="11274" width="7" style="58" bestFit="1" customWidth="1"/>
    <col min="11275" max="11275" width="5.90625" style="58" bestFit="1" customWidth="1"/>
    <col min="11276" max="11276" width="8.7265625" style="58" bestFit="1" customWidth="1"/>
    <col min="11277" max="11278" width="8.453125" style="58" bestFit="1" customWidth="1"/>
    <col min="11279" max="11279" width="8.6328125" style="58" customWidth="1"/>
    <col min="11280" max="11280" width="14.36328125" style="58" bestFit="1" customWidth="1"/>
    <col min="11281" max="11281" width="13.453125" style="58" customWidth="1"/>
    <col min="11282" max="11282" width="6" style="58" customWidth="1"/>
    <col min="11283" max="11283" width="17.26953125" style="58" customWidth="1"/>
    <col min="11284" max="11284" width="11" style="58" bestFit="1" customWidth="1"/>
    <col min="11285" max="11286" width="8.26953125" style="58" bestFit="1" customWidth="1"/>
    <col min="11287" max="11520" width="8.7265625" style="58"/>
    <col min="11521" max="11521" width="15.90625" style="58" customWidth="1"/>
    <col min="11522" max="11522" width="3.90625" style="58" bestFit="1" customWidth="1"/>
    <col min="11523" max="11523" width="38.26953125" style="58" customWidth="1"/>
    <col min="11524" max="11524" width="13.90625" style="58" bestFit="1" customWidth="1"/>
    <col min="11525" max="11525" width="16.26953125" style="58" customWidth="1"/>
    <col min="11526" max="11526" width="13.08984375" style="58" customWidth="1"/>
    <col min="11527" max="11527" width="7.36328125" style="58" customWidth="1"/>
    <col min="11528" max="11528" width="12.08984375" style="58" bestFit="1" customWidth="1"/>
    <col min="11529" max="11529" width="10.453125" style="58" bestFit="1" customWidth="1"/>
    <col min="11530" max="11530" width="7" style="58" bestFit="1" customWidth="1"/>
    <col min="11531" max="11531" width="5.90625" style="58" bestFit="1" customWidth="1"/>
    <col min="11532" max="11532" width="8.7265625" style="58" bestFit="1" customWidth="1"/>
    <col min="11533" max="11534" width="8.453125" style="58" bestFit="1" customWidth="1"/>
    <col min="11535" max="11535" width="8.6328125" style="58" customWidth="1"/>
    <col min="11536" max="11536" width="14.36328125" style="58" bestFit="1" customWidth="1"/>
    <col min="11537" max="11537" width="13.453125" style="58" customWidth="1"/>
    <col min="11538" max="11538" width="6" style="58" customWidth="1"/>
    <col min="11539" max="11539" width="17.26953125" style="58" customWidth="1"/>
    <col min="11540" max="11540" width="11" style="58" bestFit="1" customWidth="1"/>
    <col min="11541" max="11542" width="8.26953125" style="58" bestFit="1" customWidth="1"/>
    <col min="11543" max="11776" width="8.7265625" style="58"/>
    <col min="11777" max="11777" width="15.90625" style="58" customWidth="1"/>
    <col min="11778" max="11778" width="3.90625" style="58" bestFit="1" customWidth="1"/>
    <col min="11779" max="11779" width="38.26953125" style="58" customWidth="1"/>
    <col min="11780" max="11780" width="13.90625" style="58" bestFit="1" customWidth="1"/>
    <col min="11781" max="11781" width="16.26953125" style="58" customWidth="1"/>
    <col min="11782" max="11782" width="13.08984375" style="58" customWidth="1"/>
    <col min="11783" max="11783" width="7.36328125" style="58" customWidth="1"/>
    <col min="11784" max="11784" width="12.08984375" style="58" bestFit="1" customWidth="1"/>
    <col min="11785" max="11785" width="10.453125" style="58" bestFit="1" customWidth="1"/>
    <col min="11786" max="11786" width="7" style="58" bestFit="1" customWidth="1"/>
    <col min="11787" max="11787" width="5.90625" style="58" bestFit="1" customWidth="1"/>
    <col min="11788" max="11788" width="8.7265625" style="58" bestFit="1" customWidth="1"/>
    <col min="11789" max="11790" width="8.453125" style="58" bestFit="1" customWidth="1"/>
    <col min="11791" max="11791" width="8.6328125" style="58" customWidth="1"/>
    <col min="11792" max="11792" width="14.36328125" style="58" bestFit="1" customWidth="1"/>
    <col min="11793" max="11793" width="13.453125" style="58" customWidth="1"/>
    <col min="11794" max="11794" width="6" style="58" customWidth="1"/>
    <col min="11795" max="11795" width="17.26953125" style="58" customWidth="1"/>
    <col min="11796" max="11796" width="11" style="58" bestFit="1" customWidth="1"/>
    <col min="11797" max="11798" width="8.26953125" style="58" bestFit="1" customWidth="1"/>
    <col min="11799" max="12032" width="8.7265625" style="58"/>
    <col min="12033" max="12033" width="15.90625" style="58" customWidth="1"/>
    <col min="12034" max="12034" width="3.90625" style="58" bestFit="1" customWidth="1"/>
    <col min="12035" max="12035" width="38.26953125" style="58" customWidth="1"/>
    <col min="12036" max="12036" width="13.90625" style="58" bestFit="1" customWidth="1"/>
    <col min="12037" max="12037" width="16.26953125" style="58" customWidth="1"/>
    <col min="12038" max="12038" width="13.08984375" style="58" customWidth="1"/>
    <col min="12039" max="12039" width="7.36328125" style="58" customWidth="1"/>
    <col min="12040" max="12040" width="12.08984375" style="58" bestFit="1" customWidth="1"/>
    <col min="12041" max="12041" width="10.453125" style="58" bestFit="1" customWidth="1"/>
    <col min="12042" max="12042" width="7" style="58" bestFit="1" customWidth="1"/>
    <col min="12043" max="12043" width="5.90625" style="58" bestFit="1" customWidth="1"/>
    <col min="12044" max="12044" width="8.7265625" style="58" bestFit="1" customWidth="1"/>
    <col min="12045" max="12046" width="8.453125" style="58" bestFit="1" customWidth="1"/>
    <col min="12047" max="12047" width="8.6328125" style="58" customWidth="1"/>
    <col min="12048" max="12048" width="14.36328125" style="58" bestFit="1" customWidth="1"/>
    <col min="12049" max="12049" width="13.453125" style="58" customWidth="1"/>
    <col min="12050" max="12050" width="6" style="58" customWidth="1"/>
    <col min="12051" max="12051" width="17.26953125" style="58" customWidth="1"/>
    <col min="12052" max="12052" width="11" style="58" bestFit="1" customWidth="1"/>
    <col min="12053" max="12054" width="8.26953125" style="58" bestFit="1" customWidth="1"/>
    <col min="12055" max="12288" width="8.7265625" style="58"/>
    <col min="12289" max="12289" width="15.90625" style="58" customWidth="1"/>
    <col min="12290" max="12290" width="3.90625" style="58" bestFit="1" customWidth="1"/>
    <col min="12291" max="12291" width="38.26953125" style="58" customWidth="1"/>
    <col min="12292" max="12292" width="13.90625" style="58" bestFit="1" customWidth="1"/>
    <col min="12293" max="12293" width="16.26953125" style="58" customWidth="1"/>
    <col min="12294" max="12294" width="13.08984375" style="58" customWidth="1"/>
    <col min="12295" max="12295" width="7.36328125" style="58" customWidth="1"/>
    <col min="12296" max="12296" width="12.08984375" style="58" bestFit="1" customWidth="1"/>
    <col min="12297" max="12297" width="10.453125" style="58" bestFit="1" customWidth="1"/>
    <col min="12298" max="12298" width="7" style="58" bestFit="1" customWidth="1"/>
    <col min="12299" max="12299" width="5.90625" style="58" bestFit="1" customWidth="1"/>
    <col min="12300" max="12300" width="8.7265625" style="58" bestFit="1" customWidth="1"/>
    <col min="12301" max="12302" width="8.453125" style="58" bestFit="1" customWidth="1"/>
    <col min="12303" max="12303" width="8.6328125" style="58" customWidth="1"/>
    <col min="12304" max="12304" width="14.36328125" style="58" bestFit="1" customWidth="1"/>
    <col min="12305" max="12305" width="13.453125" style="58" customWidth="1"/>
    <col min="12306" max="12306" width="6" style="58" customWidth="1"/>
    <col min="12307" max="12307" width="17.26953125" style="58" customWidth="1"/>
    <col min="12308" max="12308" width="11" style="58" bestFit="1" customWidth="1"/>
    <col min="12309" max="12310" width="8.26953125" style="58" bestFit="1" customWidth="1"/>
    <col min="12311" max="12544" width="8.7265625" style="58"/>
    <col min="12545" max="12545" width="15.90625" style="58" customWidth="1"/>
    <col min="12546" max="12546" width="3.90625" style="58" bestFit="1" customWidth="1"/>
    <col min="12547" max="12547" width="38.26953125" style="58" customWidth="1"/>
    <col min="12548" max="12548" width="13.90625" style="58" bestFit="1" customWidth="1"/>
    <col min="12549" max="12549" width="16.26953125" style="58" customWidth="1"/>
    <col min="12550" max="12550" width="13.08984375" style="58" customWidth="1"/>
    <col min="12551" max="12551" width="7.36328125" style="58" customWidth="1"/>
    <col min="12552" max="12552" width="12.08984375" style="58" bestFit="1" customWidth="1"/>
    <col min="12553" max="12553" width="10.453125" style="58" bestFit="1" customWidth="1"/>
    <col min="12554" max="12554" width="7" style="58" bestFit="1" customWidth="1"/>
    <col min="12555" max="12555" width="5.90625" style="58" bestFit="1" customWidth="1"/>
    <col min="12556" max="12556" width="8.7265625" style="58" bestFit="1" customWidth="1"/>
    <col min="12557" max="12558" width="8.453125" style="58" bestFit="1" customWidth="1"/>
    <col min="12559" max="12559" width="8.6328125" style="58" customWidth="1"/>
    <col min="12560" max="12560" width="14.36328125" style="58" bestFit="1" customWidth="1"/>
    <col min="12561" max="12561" width="13.453125" style="58" customWidth="1"/>
    <col min="12562" max="12562" width="6" style="58" customWidth="1"/>
    <col min="12563" max="12563" width="17.26953125" style="58" customWidth="1"/>
    <col min="12564" max="12564" width="11" style="58" bestFit="1" customWidth="1"/>
    <col min="12565" max="12566" width="8.26953125" style="58" bestFit="1" customWidth="1"/>
    <col min="12567" max="12800" width="8.7265625" style="58"/>
    <col min="12801" max="12801" width="15.90625" style="58" customWidth="1"/>
    <col min="12802" max="12802" width="3.90625" style="58" bestFit="1" customWidth="1"/>
    <col min="12803" max="12803" width="38.26953125" style="58" customWidth="1"/>
    <col min="12804" max="12804" width="13.90625" style="58" bestFit="1" customWidth="1"/>
    <col min="12805" max="12805" width="16.26953125" style="58" customWidth="1"/>
    <col min="12806" max="12806" width="13.08984375" style="58" customWidth="1"/>
    <col min="12807" max="12807" width="7.36328125" style="58" customWidth="1"/>
    <col min="12808" max="12808" width="12.08984375" style="58" bestFit="1" customWidth="1"/>
    <col min="12809" max="12809" width="10.453125" style="58" bestFit="1" customWidth="1"/>
    <col min="12810" max="12810" width="7" style="58" bestFit="1" customWidth="1"/>
    <col min="12811" max="12811" width="5.90625" style="58" bestFit="1" customWidth="1"/>
    <col min="12812" max="12812" width="8.7265625" style="58" bestFit="1" customWidth="1"/>
    <col min="12813" max="12814" width="8.453125" style="58" bestFit="1" customWidth="1"/>
    <col min="12815" max="12815" width="8.6328125" style="58" customWidth="1"/>
    <col min="12816" max="12816" width="14.36328125" style="58" bestFit="1" customWidth="1"/>
    <col min="12817" max="12817" width="13.453125" style="58" customWidth="1"/>
    <col min="12818" max="12818" width="6" style="58" customWidth="1"/>
    <col min="12819" max="12819" width="17.26953125" style="58" customWidth="1"/>
    <col min="12820" max="12820" width="11" style="58" bestFit="1" customWidth="1"/>
    <col min="12821" max="12822" width="8.26953125" style="58" bestFit="1" customWidth="1"/>
    <col min="12823" max="13056" width="8.7265625" style="58"/>
    <col min="13057" max="13057" width="15.90625" style="58" customWidth="1"/>
    <col min="13058" max="13058" width="3.90625" style="58" bestFit="1" customWidth="1"/>
    <col min="13059" max="13059" width="38.26953125" style="58" customWidth="1"/>
    <col min="13060" max="13060" width="13.90625" style="58" bestFit="1" customWidth="1"/>
    <col min="13061" max="13061" width="16.26953125" style="58" customWidth="1"/>
    <col min="13062" max="13062" width="13.08984375" style="58" customWidth="1"/>
    <col min="13063" max="13063" width="7.36328125" style="58" customWidth="1"/>
    <col min="13064" max="13064" width="12.08984375" style="58" bestFit="1" customWidth="1"/>
    <col min="13065" max="13065" width="10.453125" style="58" bestFit="1" customWidth="1"/>
    <col min="13066" max="13066" width="7" style="58" bestFit="1" customWidth="1"/>
    <col min="13067" max="13067" width="5.90625" style="58" bestFit="1" customWidth="1"/>
    <col min="13068" max="13068" width="8.7265625" style="58" bestFit="1" customWidth="1"/>
    <col min="13069" max="13070" width="8.453125" style="58" bestFit="1" customWidth="1"/>
    <col min="13071" max="13071" width="8.6328125" style="58" customWidth="1"/>
    <col min="13072" max="13072" width="14.36328125" style="58" bestFit="1" customWidth="1"/>
    <col min="13073" max="13073" width="13.453125" style="58" customWidth="1"/>
    <col min="13074" max="13074" width="6" style="58" customWidth="1"/>
    <col min="13075" max="13075" width="17.26953125" style="58" customWidth="1"/>
    <col min="13076" max="13076" width="11" style="58" bestFit="1" customWidth="1"/>
    <col min="13077" max="13078" width="8.26953125" style="58" bestFit="1" customWidth="1"/>
    <col min="13079" max="13312" width="8.7265625" style="58"/>
    <col min="13313" max="13313" width="15.90625" style="58" customWidth="1"/>
    <col min="13314" max="13314" width="3.90625" style="58" bestFit="1" customWidth="1"/>
    <col min="13315" max="13315" width="38.26953125" style="58" customWidth="1"/>
    <col min="13316" max="13316" width="13.90625" style="58" bestFit="1" customWidth="1"/>
    <col min="13317" max="13317" width="16.26953125" style="58" customWidth="1"/>
    <col min="13318" max="13318" width="13.08984375" style="58" customWidth="1"/>
    <col min="13319" max="13319" width="7.36328125" style="58" customWidth="1"/>
    <col min="13320" max="13320" width="12.08984375" style="58" bestFit="1" customWidth="1"/>
    <col min="13321" max="13321" width="10.453125" style="58" bestFit="1" customWidth="1"/>
    <col min="13322" max="13322" width="7" style="58" bestFit="1" customWidth="1"/>
    <col min="13323" max="13323" width="5.90625" style="58" bestFit="1" customWidth="1"/>
    <col min="13324" max="13324" width="8.7265625" style="58" bestFit="1" customWidth="1"/>
    <col min="13325" max="13326" width="8.453125" style="58" bestFit="1" customWidth="1"/>
    <col min="13327" max="13327" width="8.6328125" style="58" customWidth="1"/>
    <col min="13328" max="13328" width="14.36328125" style="58" bestFit="1" customWidth="1"/>
    <col min="13329" max="13329" width="13.453125" style="58" customWidth="1"/>
    <col min="13330" max="13330" width="6" style="58" customWidth="1"/>
    <col min="13331" max="13331" width="17.26953125" style="58" customWidth="1"/>
    <col min="13332" max="13332" width="11" style="58" bestFit="1" customWidth="1"/>
    <col min="13333" max="13334" width="8.26953125" style="58" bestFit="1" customWidth="1"/>
    <col min="13335" max="13568" width="8.7265625" style="58"/>
    <col min="13569" max="13569" width="15.90625" style="58" customWidth="1"/>
    <col min="13570" max="13570" width="3.90625" style="58" bestFit="1" customWidth="1"/>
    <col min="13571" max="13571" width="38.26953125" style="58" customWidth="1"/>
    <col min="13572" max="13572" width="13.90625" style="58" bestFit="1" customWidth="1"/>
    <col min="13573" max="13573" width="16.26953125" style="58" customWidth="1"/>
    <col min="13574" max="13574" width="13.08984375" style="58" customWidth="1"/>
    <col min="13575" max="13575" width="7.36328125" style="58" customWidth="1"/>
    <col min="13576" max="13576" width="12.08984375" style="58" bestFit="1" customWidth="1"/>
    <col min="13577" max="13577" width="10.453125" style="58" bestFit="1" customWidth="1"/>
    <col min="13578" max="13578" width="7" style="58" bestFit="1" customWidth="1"/>
    <col min="13579" max="13579" width="5.90625" style="58" bestFit="1" customWidth="1"/>
    <col min="13580" max="13580" width="8.7265625" style="58" bestFit="1" customWidth="1"/>
    <col min="13581" max="13582" width="8.453125" style="58" bestFit="1" customWidth="1"/>
    <col min="13583" max="13583" width="8.6328125" style="58" customWidth="1"/>
    <col min="13584" max="13584" width="14.36328125" style="58" bestFit="1" customWidth="1"/>
    <col min="13585" max="13585" width="13.453125" style="58" customWidth="1"/>
    <col min="13586" max="13586" width="6" style="58" customWidth="1"/>
    <col min="13587" max="13587" width="17.26953125" style="58" customWidth="1"/>
    <col min="13588" max="13588" width="11" style="58" bestFit="1" customWidth="1"/>
    <col min="13589" max="13590" width="8.26953125" style="58" bestFit="1" customWidth="1"/>
    <col min="13591" max="13824" width="8.7265625" style="58"/>
    <col min="13825" max="13825" width="15.90625" style="58" customWidth="1"/>
    <col min="13826" max="13826" width="3.90625" style="58" bestFit="1" customWidth="1"/>
    <col min="13827" max="13827" width="38.26953125" style="58" customWidth="1"/>
    <col min="13828" max="13828" width="13.90625" style="58" bestFit="1" customWidth="1"/>
    <col min="13829" max="13829" width="16.26953125" style="58" customWidth="1"/>
    <col min="13830" max="13830" width="13.08984375" style="58" customWidth="1"/>
    <col min="13831" max="13831" width="7.36328125" style="58" customWidth="1"/>
    <col min="13832" max="13832" width="12.08984375" style="58" bestFit="1" customWidth="1"/>
    <col min="13833" max="13833" width="10.453125" style="58" bestFit="1" customWidth="1"/>
    <col min="13834" max="13834" width="7" style="58" bestFit="1" customWidth="1"/>
    <col min="13835" max="13835" width="5.90625" style="58" bestFit="1" customWidth="1"/>
    <col min="13836" max="13836" width="8.7265625" style="58" bestFit="1" customWidth="1"/>
    <col min="13837" max="13838" width="8.453125" style="58" bestFit="1" customWidth="1"/>
    <col min="13839" max="13839" width="8.6328125" style="58" customWidth="1"/>
    <col min="13840" max="13840" width="14.36328125" style="58" bestFit="1" customWidth="1"/>
    <col min="13841" max="13841" width="13.453125" style="58" customWidth="1"/>
    <col min="13842" max="13842" width="6" style="58" customWidth="1"/>
    <col min="13843" max="13843" width="17.26953125" style="58" customWidth="1"/>
    <col min="13844" max="13844" width="11" style="58" bestFit="1" customWidth="1"/>
    <col min="13845" max="13846" width="8.26953125" style="58" bestFit="1" customWidth="1"/>
    <col min="13847" max="14080" width="8.7265625" style="58"/>
    <col min="14081" max="14081" width="15.90625" style="58" customWidth="1"/>
    <col min="14082" max="14082" width="3.90625" style="58" bestFit="1" customWidth="1"/>
    <col min="14083" max="14083" width="38.26953125" style="58" customWidth="1"/>
    <col min="14084" max="14084" width="13.90625" style="58" bestFit="1" customWidth="1"/>
    <col min="14085" max="14085" width="16.26953125" style="58" customWidth="1"/>
    <col min="14086" max="14086" width="13.08984375" style="58" customWidth="1"/>
    <col min="14087" max="14087" width="7.36328125" style="58" customWidth="1"/>
    <col min="14088" max="14088" width="12.08984375" style="58" bestFit="1" customWidth="1"/>
    <col min="14089" max="14089" width="10.453125" style="58" bestFit="1" customWidth="1"/>
    <col min="14090" max="14090" width="7" style="58" bestFit="1" customWidth="1"/>
    <col min="14091" max="14091" width="5.90625" style="58" bestFit="1" customWidth="1"/>
    <col min="14092" max="14092" width="8.7265625" style="58" bestFit="1" customWidth="1"/>
    <col min="14093" max="14094" width="8.453125" style="58" bestFit="1" customWidth="1"/>
    <col min="14095" max="14095" width="8.6328125" style="58" customWidth="1"/>
    <col min="14096" max="14096" width="14.36328125" style="58" bestFit="1" customWidth="1"/>
    <col min="14097" max="14097" width="13.453125" style="58" customWidth="1"/>
    <col min="14098" max="14098" width="6" style="58" customWidth="1"/>
    <col min="14099" max="14099" width="17.26953125" style="58" customWidth="1"/>
    <col min="14100" max="14100" width="11" style="58" bestFit="1" customWidth="1"/>
    <col min="14101" max="14102" width="8.26953125" style="58" bestFit="1" customWidth="1"/>
    <col min="14103" max="14336" width="8.7265625" style="58"/>
    <col min="14337" max="14337" width="15.90625" style="58" customWidth="1"/>
    <col min="14338" max="14338" width="3.90625" style="58" bestFit="1" customWidth="1"/>
    <col min="14339" max="14339" width="38.26953125" style="58" customWidth="1"/>
    <col min="14340" max="14340" width="13.90625" style="58" bestFit="1" customWidth="1"/>
    <col min="14341" max="14341" width="16.26953125" style="58" customWidth="1"/>
    <col min="14342" max="14342" width="13.08984375" style="58" customWidth="1"/>
    <col min="14343" max="14343" width="7.36328125" style="58" customWidth="1"/>
    <col min="14344" max="14344" width="12.08984375" style="58" bestFit="1" customWidth="1"/>
    <col min="14345" max="14345" width="10.453125" style="58" bestFit="1" customWidth="1"/>
    <col min="14346" max="14346" width="7" style="58" bestFit="1" customWidth="1"/>
    <col min="14347" max="14347" width="5.90625" style="58" bestFit="1" customWidth="1"/>
    <col min="14348" max="14348" width="8.7265625" style="58" bestFit="1" customWidth="1"/>
    <col min="14349" max="14350" width="8.453125" style="58" bestFit="1" customWidth="1"/>
    <col min="14351" max="14351" width="8.6328125" style="58" customWidth="1"/>
    <col min="14352" max="14352" width="14.36328125" style="58" bestFit="1" customWidth="1"/>
    <col min="14353" max="14353" width="13.453125" style="58" customWidth="1"/>
    <col min="14354" max="14354" width="6" style="58" customWidth="1"/>
    <col min="14355" max="14355" width="17.26953125" style="58" customWidth="1"/>
    <col min="14356" max="14356" width="11" style="58" bestFit="1" customWidth="1"/>
    <col min="14357" max="14358" width="8.26953125" style="58" bestFit="1" customWidth="1"/>
    <col min="14359" max="14592" width="8.7265625" style="58"/>
    <col min="14593" max="14593" width="15.90625" style="58" customWidth="1"/>
    <col min="14594" max="14594" width="3.90625" style="58" bestFit="1" customWidth="1"/>
    <col min="14595" max="14595" width="38.26953125" style="58" customWidth="1"/>
    <col min="14596" max="14596" width="13.90625" style="58" bestFit="1" customWidth="1"/>
    <col min="14597" max="14597" width="16.26953125" style="58" customWidth="1"/>
    <col min="14598" max="14598" width="13.08984375" style="58" customWidth="1"/>
    <col min="14599" max="14599" width="7.36328125" style="58" customWidth="1"/>
    <col min="14600" max="14600" width="12.08984375" style="58" bestFit="1" customWidth="1"/>
    <col min="14601" max="14601" width="10.453125" style="58" bestFit="1" customWidth="1"/>
    <col min="14602" max="14602" width="7" style="58" bestFit="1" customWidth="1"/>
    <col min="14603" max="14603" width="5.90625" style="58" bestFit="1" customWidth="1"/>
    <col min="14604" max="14604" width="8.7265625" style="58" bestFit="1" customWidth="1"/>
    <col min="14605" max="14606" width="8.453125" style="58" bestFit="1" customWidth="1"/>
    <col min="14607" max="14607" width="8.6328125" style="58" customWidth="1"/>
    <col min="14608" max="14608" width="14.36328125" style="58" bestFit="1" customWidth="1"/>
    <col min="14609" max="14609" width="13.453125" style="58" customWidth="1"/>
    <col min="14610" max="14610" width="6" style="58" customWidth="1"/>
    <col min="14611" max="14611" width="17.26953125" style="58" customWidth="1"/>
    <col min="14612" max="14612" width="11" style="58" bestFit="1" customWidth="1"/>
    <col min="14613" max="14614" width="8.26953125" style="58" bestFit="1" customWidth="1"/>
    <col min="14615" max="14848" width="8.7265625" style="58"/>
    <col min="14849" max="14849" width="15.90625" style="58" customWidth="1"/>
    <col min="14850" max="14850" width="3.90625" style="58" bestFit="1" customWidth="1"/>
    <col min="14851" max="14851" width="38.26953125" style="58" customWidth="1"/>
    <col min="14852" max="14852" width="13.90625" style="58" bestFit="1" customWidth="1"/>
    <col min="14853" max="14853" width="16.26953125" style="58" customWidth="1"/>
    <col min="14854" max="14854" width="13.08984375" style="58" customWidth="1"/>
    <col min="14855" max="14855" width="7.36328125" style="58" customWidth="1"/>
    <col min="14856" max="14856" width="12.08984375" style="58" bestFit="1" customWidth="1"/>
    <col min="14857" max="14857" width="10.453125" style="58" bestFit="1" customWidth="1"/>
    <col min="14858" max="14858" width="7" style="58" bestFit="1" customWidth="1"/>
    <col min="14859" max="14859" width="5.90625" style="58" bestFit="1" customWidth="1"/>
    <col min="14860" max="14860" width="8.7265625" style="58" bestFit="1" customWidth="1"/>
    <col min="14861" max="14862" width="8.453125" style="58" bestFit="1" customWidth="1"/>
    <col min="14863" max="14863" width="8.6328125" style="58" customWidth="1"/>
    <col min="14864" max="14864" width="14.36328125" style="58" bestFit="1" customWidth="1"/>
    <col min="14865" max="14865" width="13.453125" style="58" customWidth="1"/>
    <col min="14866" max="14866" width="6" style="58" customWidth="1"/>
    <col min="14867" max="14867" width="17.26953125" style="58" customWidth="1"/>
    <col min="14868" max="14868" width="11" style="58" bestFit="1" customWidth="1"/>
    <col min="14869" max="14870" width="8.26953125" style="58" bestFit="1" customWidth="1"/>
    <col min="14871" max="15104" width="8.7265625" style="58"/>
    <col min="15105" max="15105" width="15.90625" style="58" customWidth="1"/>
    <col min="15106" max="15106" width="3.90625" style="58" bestFit="1" customWidth="1"/>
    <col min="15107" max="15107" width="38.26953125" style="58" customWidth="1"/>
    <col min="15108" max="15108" width="13.90625" style="58" bestFit="1" customWidth="1"/>
    <col min="15109" max="15109" width="16.26953125" style="58" customWidth="1"/>
    <col min="15110" max="15110" width="13.08984375" style="58" customWidth="1"/>
    <col min="15111" max="15111" width="7.36328125" style="58" customWidth="1"/>
    <col min="15112" max="15112" width="12.08984375" style="58" bestFit="1" customWidth="1"/>
    <col min="15113" max="15113" width="10.453125" style="58" bestFit="1" customWidth="1"/>
    <col min="15114" max="15114" width="7" style="58" bestFit="1" customWidth="1"/>
    <col min="15115" max="15115" width="5.90625" style="58" bestFit="1" customWidth="1"/>
    <col min="15116" max="15116" width="8.7265625" style="58" bestFit="1" customWidth="1"/>
    <col min="15117" max="15118" width="8.453125" style="58" bestFit="1" customWidth="1"/>
    <col min="15119" max="15119" width="8.6328125" style="58" customWidth="1"/>
    <col min="15120" max="15120" width="14.36328125" style="58" bestFit="1" customWidth="1"/>
    <col min="15121" max="15121" width="13.453125" style="58" customWidth="1"/>
    <col min="15122" max="15122" width="6" style="58" customWidth="1"/>
    <col min="15123" max="15123" width="17.26953125" style="58" customWidth="1"/>
    <col min="15124" max="15124" width="11" style="58" bestFit="1" customWidth="1"/>
    <col min="15125" max="15126" width="8.26953125" style="58" bestFit="1" customWidth="1"/>
    <col min="15127" max="15360" width="8.7265625" style="58"/>
    <col min="15361" max="15361" width="15.90625" style="58" customWidth="1"/>
    <col min="15362" max="15362" width="3.90625" style="58" bestFit="1" customWidth="1"/>
    <col min="15363" max="15363" width="38.26953125" style="58" customWidth="1"/>
    <col min="15364" max="15364" width="13.90625" style="58" bestFit="1" customWidth="1"/>
    <col min="15365" max="15365" width="16.26953125" style="58" customWidth="1"/>
    <col min="15366" max="15366" width="13.08984375" style="58" customWidth="1"/>
    <col min="15367" max="15367" width="7.36328125" style="58" customWidth="1"/>
    <col min="15368" max="15368" width="12.08984375" style="58" bestFit="1" customWidth="1"/>
    <col min="15369" max="15369" width="10.453125" style="58" bestFit="1" customWidth="1"/>
    <col min="15370" max="15370" width="7" style="58" bestFit="1" customWidth="1"/>
    <col min="15371" max="15371" width="5.90625" style="58" bestFit="1" customWidth="1"/>
    <col min="15372" max="15372" width="8.7265625" style="58" bestFit="1" customWidth="1"/>
    <col min="15373" max="15374" width="8.453125" style="58" bestFit="1" customWidth="1"/>
    <col min="15375" max="15375" width="8.6328125" style="58" customWidth="1"/>
    <col min="15376" max="15376" width="14.36328125" style="58" bestFit="1" customWidth="1"/>
    <col min="15377" max="15377" width="13.453125" style="58" customWidth="1"/>
    <col min="15378" max="15378" width="6" style="58" customWidth="1"/>
    <col min="15379" max="15379" width="17.26953125" style="58" customWidth="1"/>
    <col min="15380" max="15380" width="11" style="58" bestFit="1" customWidth="1"/>
    <col min="15381" max="15382" width="8.26953125" style="58" bestFit="1" customWidth="1"/>
    <col min="15383" max="15616" width="8.7265625" style="58"/>
    <col min="15617" max="15617" width="15.90625" style="58" customWidth="1"/>
    <col min="15618" max="15618" width="3.90625" style="58" bestFit="1" customWidth="1"/>
    <col min="15619" max="15619" width="38.26953125" style="58" customWidth="1"/>
    <col min="15620" max="15620" width="13.90625" style="58" bestFit="1" customWidth="1"/>
    <col min="15621" max="15621" width="16.26953125" style="58" customWidth="1"/>
    <col min="15622" max="15622" width="13.08984375" style="58" customWidth="1"/>
    <col min="15623" max="15623" width="7.36328125" style="58" customWidth="1"/>
    <col min="15624" max="15624" width="12.08984375" style="58" bestFit="1" customWidth="1"/>
    <col min="15625" max="15625" width="10.453125" style="58" bestFit="1" customWidth="1"/>
    <col min="15626" max="15626" width="7" style="58" bestFit="1" customWidth="1"/>
    <col min="15627" max="15627" width="5.90625" style="58" bestFit="1" customWidth="1"/>
    <col min="15628" max="15628" width="8.7265625" style="58" bestFit="1" customWidth="1"/>
    <col min="15629" max="15630" width="8.453125" style="58" bestFit="1" customWidth="1"/>
    <col min="15631" max="15631" width="8.6328125" style="58" customWidth="1"/>
    <col min="15632" max="15632" width="14.36328125" style="58" bestFit="1" customWidth="1"/>
    <col min="15633" max="15633" width="13.453125" style="58" customWidth="1"/>
    <col min="15634" max="15634" width="6" style="58" customWidth="1"/>
    <col min="15635" max="15635" width="17.26953125" style="58" customWidth="1"/>
    <col min="15636" max="15636" width="11" style="58" bestFit="1" customWidth="1"/>
    <col min="15637" max="15638" width="8.26953125" style="58" bestFit="1" customWidth="1"/>
    <col min="15639" max="15872" width="8.7265625" style="58"/>
    <col min="15873" max="15873" width="15.90625" style="58" customWidth="1"/>
    <col min="15874" max="15874" width="3.90625" style="58" bestFit="1" customWidth="1"/>
    <col min="15875" max="15875" width="38.26953125" style="58" customWidth="1"/>
    <col min="15876" max="15876" width="13.90625" style="58" bestFit="1" customWidth="1"/>
    <col min="15877" max="15877" width="16.26953125" style="58" customWidth="1"/>
    <col min="15878" max="15878" width="13.08984375" style="58" customWidth="1"/>
    <col min="15879" max="15879" width="7.36328125" style="58" customWidth="1"/>
    <col min="15880" max="15880" width="12.08984375" style="58" bestFit="1" customWidth="1"/>
    <col min="15881" max="15881" width="10.453125" style="58" bestFit="1" customWidth="1"/>
    <col min="15882" max="15882" width="7" style="58" bestFit="1" customWidth="1"/>
    <col min="15883" max="15883" width="5.90625" style="58" bestFit="1" customWidth="1"/>
    <col min="15884" max="15884" width="8.7265625" style="58" bestFit="1" customWidth="1"/>
    <col min="15885" max="15886" width="8.453125" style="58" bestFit="1" customWidth="1"/>
    <col min="15887" max="15887" width="8.6328125" style="58" customWidth="1"/>
    <col min="15888" max="15888" width="14.36328125" style="58" bestFit="1" customWidth="1"/>
    <col min="15889" max="15889" width="13.453125" style="58" customWidth="1"/>
    <col min="15890" max="15890" width="6" style="58" customWidth="1"/>
    <col min="15891" max="15891" width="17.26953125" style="58" customWidth="1"/>
    <col min="15892" max="15892" width="11" style="58" bestFit="1" customWidth="1"/>
    <col min="15893" max="15894" width="8.26953125" style="58" bestFit="1" customWidth="1"/>
    <col min="15895" max="16128" width="8.7265625" style="58"/>
    <col min="16129" max="16129" width="15.90625" style="58" customWidth="1"/>
    <col min="16130" max="16130" width="3.90625" style="58" bestFit="1" customWidth="1"/>
    <col min="16131" max="16131" width="38.26953125" style="58" customWidth="1"/>
    <col min="16132" max="16132" width="13.90625" style="58" bestFit="1" customWidth="1"/>
    <col min="16133" max="16133" width="16.26953125" style="58" customWidth="1"/>
    <col min="16134" max="16134" width="13.08984375" style="58" customWidth="1"/>
    <col min="16135" max="16135" width="7.36328125" style="58" customWidth="1"/>
    <col min="16136" max="16136" width="12.08984375" style="58" bestFit="1" customWidth="1"/>
    <col min="16137" max="16137" width="10.453125" style="58" bestFit="1" customWidth="1"/>
    <col min="16138" max="16138" width="7" style="58" bestFit="1" customWidth="1"/>
    <col min="16139" max="16139" width="5.90625" style="58" bestFit="1" customWidth="1"/>
    <col min="16140" max="16140" width="8.7265625" style="58" bestFit="1" customWidth="1"/>
    <col min="16141" max="16142" width="8.453125" style="58" bestFit="1" customWidth="1"/>
    <col min="16143" max="16143" width="8.6328125" style="58" customWidth="1"/>
    <col min="16144" max="16144" width="14.36328125" style="58" bestFit="1" customWidth="1"/>
    <col min="16145" max="16145" width="13.453125" style="58" customWidth="1"/>
    <col min="16146" max="16146" width="6" style="58" customWidth="1"/>
    <col min="16147" max="16147" width="17.26953125" style="58" customWidth="1"/>
    <col min="16148" max="16148" width="11" style="58" bestFit="1" customWidth="1"/>
    <col min="16149" max="16150" width="8.26953125" style="58" bestFit="1" customWidth="1"/>
    <col min="16151" max="16384" width="8.7265625" style="58"/>
  </cols>
  <sheetData>
    <row r="1" spans="1:33" ht="21.75" customHeight="1">
      <c r="A1" s="131"/>
      <c r="B1" s="131"/>
      <c r="R1" s="130"/>
    </row>
    <row r="2" spans="1:33" ht="16">
      <c r="F2" s="129"/>
      <c r="J2" s="126" t="s">
        <v>130</v>
      </c>
      <c r="K2" s="126"/>
      <c r="L2" s="126"/>
      <c r="M2" s="126"/>
      <c r="N2" s="126"/>
      <c r="O2" s="126"/>
      <c r="P2" s="126"/>
      <c r="Q2" s="126"/>
      <c r="R2" s="478" t="s">
        <v>129</v>
      </c>
      <c r="S2" s="478"/>
      <c r="T2" s="478"/>
      <c r="U2" s="478"/>
      <c r="V2" s="478"/>
    </row>
    <row r="3" spans="1:33" ht="23.25" customHeight="1">
      <c r="A3" s="128" t="s">
        <v>2</v>
      </c>
      <c r="B3" s="127"/>
      <c r="J3" s="126"/>
      <c r="R3" s="125"/>
      <c r="S3" s="384" t="s">
        <v>128</v>
      </c>
      <c r="T3" s="384"/>
      <c r="U3" s="384"/>
      <c r="V3" s="384"/>
      <c r="W3" s="384"/>
      <c r="X3" s="384"/>
      <c r="Z3" s="12" t="s">
        <v>4</v>
      </c>
      <c r="AA3" s="13"/>
      <c r="AB3" s="124" t="s">
        <v>5</v>
      </c>
      <c r="AC3" s="122"/>
      <c r="AD3" s="122"/>
      <c r="AE3" s="123" t="s">
        <v>6</v>
      </c>
      <c r="AF3" s="122"/>
      <c r="AG3" s="121"/>
    </row>
    <row r="4" spans="1:33" ht="14.25" customHeight="1" thickBot="1">
      <c r="A4" s="385" t="s">
        <v>127</v>
      </c>
      <c r="B4" s="388" t="s">
        <v>126</v>
      </c>
      <c r="C4" s="389"/>
      <c r="D4" s="394"/>
      <c r="E4" s="396"/>
      <c r="F4" s="388" t="s">
        <v>125</v>
      </c>
      <c r="G4" s="398"/>
      <c r="H4" s="379" t="s">
        <v>124</v>
      </c>
      <c r="I4" s="400" t="s">
        <v>123</v>
      </c>
      <c r="J4" s="401" t="s">
        <v>122</v>
      </c>
      <c r="K4" s="376" t="s">
        <v>13</v>
      </c>
      <c r="L4" s="377"/>
      <c r="M4" s="377"/>
      <c r="N4" s="377"/>
      <c r="O4" s="378"/>
      <c r="P4" s="379" t="s">
        <v>14</v>
      </c>
      <c r="Q4" s="405" t="s">
        <v>15</v>
      </c>
      <c r="R4" s="406"/>
      <c r="S4" s="407"/>
      <c r="T4" s="411" t="s">
        <v>16</v>
      </c>
      <c r="U4" s="413" t="s">
        <v>17</v>
      </c>
      <c r="V4" s="379" t="s">
        <v>18</v>
      </c>
      <c r="W4" s="418" t="s">
        <v>19</v>
      </c>
      <c r="X4" s="419"/>
      <c r="Z4" s="436" t="s">
        <v>20</v>
      </c>
      <c r="AA4" s="436" t="s">
        <v>21</v>
      </c>
      <c r="AB4" s="438" t="s">
        <v>22</v>
      </c>
      <c r="AC4" s="433" t="s">
        <v>23</v>
      </c>
      <c r="AD4" s="433" t="s">
        <v>24</v>
      </c>
      <c r="AE4" s="438" t="s">
        <v>22</v>
      </c>
      <c r="AF4" s="433" t="s">
        <v>23</v>
      </c>
      <c r="AG4" s="433" t="s">
        <v>25</v>
      </c>
    </row>
    <row r="5" spans="1:33" ht="11.25" customHeight="1">
      <c r="A5" s="386"/>
      <c r="B5" s="390"/>
      <c r="C5" s="391"/>
      <c r="D5" s="395"/>
      <c r="E5" s="397"/>
      <c r="F5" s="392"/>
      <c r="G5" s="399"/>
      <c r="H5" s="386"/>
      <c r="I5" s="386"/>
      <c r="J5" s="390"/>
      <c r="K5" s="477" t="s">
        <v>26</v>
      </c>
      <c r="L5" s="430" t="s">
        <v>27</v>
      </c>
      <c r="M5" s="421" t="s">
        <v>28</v>
      </c>
      <c r="N5" s="424" t="s">
        <v>29</v>
      </c>
      <c r="O5" s="424" t="s">
        <v>30</v>
      </c>
      <c r="P5" s="416"/>
      <c r="Q5" s="408"/>
      <c r="R5" s="409"/>
      <c r="S5" s="410"/>
      <c r="T5" s="412"/>
      <c r="U5" s="414"/>
      <c r="V5" s="386"/>
      <c r="W5" s="379" t="s">
        <v>23</v>
      </c>
      <c r="X5" s="379" t="s">
        <v>24</v>
      </c>
      <c r="Z5" s="436"/>
      <c r="AA5" s="436"/>
      <c r="AB5" s="439"/>
      <c r="AC5" s="434"/>
      <c r="AD5" s="434"/>
      <c r="AE5" s="439"/>
      <c r="AF5" s="434"/>
      <c r="AG5" s="434"/>
    </row>
    <row r="6" spans="1:33" ht="11.25" customHeight="1">
      <c r="A6" s="386"/>
      <c r="B6" s="390"/>
      <c r="C6" s="391"/>
      <c r="D6" s="385" t="s">
        <v>121</v>
      </c>
      <c r="E6" s="420" t="s">
        <v>32</v>
      </c>
      <c r="F6" s="385" t="s">
        <v>121</v>
      </c>
      <c r="G6" s="400" t="s">
        <v>120</v>
      </c>
      <c r="H6" s="386"/>
      <c r="I6" s="386"/>
      <c r="J6" s="390"/>
      <c r="K6" s="422"/>
      <c r="L6" s="431"/>
      <c r="M6" s="422"/>
      <c r="N6" s="425"/>
      <c r="O6" s="425"/>
      <c r="P6" s="416"/>
      <c r="Q6" s="379" t="s">
        <v>34</v>
      </c>
      <c r="R6" s="379" t="s">
        <v>35</v>
      </c>
      <c r="S6" s="385" t="s">
        <v>36</v>
      </c>
      <c r="T6" s="402" t="s">
        <v>37</v>
      </c>
      <c r="U6" s="414"/>
      <c r="V6" s="386"/>
      <c r="W6" s="380"/>
      <c r="X6" s="380"/>
      <c r="Z6" s="436"/>
      <c r="AA6" s="436"/>
      <c r="AB6" s="439"/>
      <c r="AC6" s="434"/>
      <c r="AD6" s="434"/>
      <c r="AE6" s="439"/>
      <c r="AF6" s="434"/>
      <c r="AG6" s="434"/>
    </row>
    <row r="7" spans="1:33">
      <c r="A7" s="386"/>
      <c r="B7" s="390"/>
      <c r="C7" s="391"/>
      <c r="D7" s="386"/>
      <c r="E7" s="386"/>
      <c r="F7" s="386"/>
      <c r="G7" s="386"/>
      <c r="H7" s="386"/>
      <c r="I7" s="386"/>
      <c r="J7" s="390"/>
      <c r="K7" s="422"/>
      <c r="L7" s="431"/>
      <c r="M7" s="422"/>
      <c r="N7" s="425"/>
      <c r="O7" s="425"/>
      <c r="P7" s="416"/>
      <c r="Q7" s="416"/>
      <c r="R7" s="416"/>
      <c r="S7" s="386"/>
      <c r="T7" s="403"/>
      <c r="U7" s="414"/>
      <c r="V7" s="386"/>
      <c r="W7" s="380"/>
      <c r="X7" s="380"/>
      <c r="Z7" s="436"/>
      <c r="AA7" s="436"/>
      <c r="AB7" s="439"/>
      <c r="AC7" s="434"/>
      <c r="AD7" s="434"/>
      <c r="AE7" s="439"/>
      <c r="AF7" s="434"/>
      <c r="AG7" s="434"/>
    </row>
    <row r="8" spans="1:33">
      <c r="A8" s="387"/>
      <c r="B8" s="392"/>
      <c r="C8" s="393"/>
      <c r="D8" s="387"/>
      <c r="E8" s="387"/>
      <c r="F8" s="387"/>
      <c r="G8" s="387"/>
      <c r="H8" s="387"/>
      <c r="I8" s="387"/>
      <c r="J8" s="392"/>
      <c r="K8" s="423"/>
      <c r="L8" s="432"/>
      <c r="M8" s="423"/>
      <c r="N8" s="426"/>
      <c r="O8" s="426"/>
      <c r="P8" s="417"/>
      <c r="Q8" s="417"/>
      <c r="R8" s="417"/>
      <c r="S8" s="387"/>
      <c r="T8" s="404"/>
      <c r="U8" s="415"/>
      <c r="V8" s="387"/>
      <c r="W8" s="381"/>
      <c r="X8" s="381"/>
      <c r="Z8" s="437"/>
      <c r="AA8" s="437"/>
      <c r="AB8" s="440"/>
      <c r="AC8" s="435"/>
      <c r="AD8" s="435"/>
      <c r="AE8" s="440"/>
      <c r="AF8" s="435"/>
      <c r="AG8" s="435"/>
    </row>
    <row r="9" spans="1:33" ht="13">
      <c r="A9" s="120" t="s">
        <v>151</v>
      </c>
      <c r="B9" s="144"/>
      <c r="C9" s="110" t="s">
        <v>150</v>
      </c>
      <c r="D9" s="135" t="s">
        <v>147</v>
      </c>
      <c r="E9" s="92" t="s">
        <v>149</v>
      </c>
      <c r="F9" s="133" t="s">
        <v>82</v>
      </c>
      <c r="G9" s="134">
        <v>1.498</v>
      </c>
      <c r="H9" s="133" t="s">
        <v>145</v>
      </c>
      <c r="I9" s="105" t="str">
        <f t="shared" ref="I9:I28" si="0">IF(Z9="","",(IF(AA9-Z9&gt;0,CONCATENATE(TEXT(Z9,"#,##0"),"~",TEXT(AA9,"#,##0")),TEXT(Z9,"#,##0"))))</f>
        <v>1,320</v>
      </c>
      <c r="J9" s="104">
        <v>5</v>
      </c>
      <c r="K9" s="103">
        <v>21.3</v>
      </c>
      <c r="L9" s="32">
        <f t="shared" ref="L9:L31" si="1">IF(K9&gt;0,1/K9*37.7*68.6,"")</f>
        <v>121.418779342723</v>
      </c>
      <c r="M9" s="102">
        <f t="shared" ref="M9:M31" si="2"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17.400000000000002</v>
      </c>
      <c r="N9" s="101">
        <f t="shared" ref="N9:N31" si="3"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20.9</v>
      </c>
      <c r="O9" s="100" t="str">
        <f t="shared" ref="O9:O31" si="4">IF(Z9="","",IF(AE9="",TEXT(AB9,"#,##0.0"),(IF(AB9-AE9&gt;0,CONCATENATE(TEXT(AE9,"#,##0.0"),"~",TEXT(AB9,"#,##0.0")),TEXT(AB9,"#,##0.0")))))</f>
        <v>27.8</v>
      </c>
      <c r="P9" s="98" t="s">
        <v>80</v>
      </c>
      <c r="Q9" s="99" t="s">
        <v>79</v>
      </c>
      <c r="R9" s="98" t="s">
        <v>78</v>
      </c>
      <c r="S9" s="97"/>
      <c r="T9" s="71" t="str">
        <f t="shared" ref="T9:T31" si="5">IF((LEFT(E9,1)="6"),"☆☆☆☆☆",IF((LEFT(E9,1)="5"),"☆☆☆☆",IF((LEFT(E9,1)="4"),"☆☆☆"," ")))</f>
        <v xml:space="preserve"> </v>
      </c>
      <c r="U9" s="96">
        <f t="shared" ref="U9:U31" si="6">IFERROR(IF(K9&lt;M9,"",(ROUNDDOWN(K9/M9*100,0))),"")</f>
        <v>122</v>
      </c>
      <c r="V9" s="95">
        <f t="shared" ref="V9:V31" si="7">IFERROR(IF(K9&lt;N9,"",(ROUNDDOWN(K9/N9*100,0))),"")</f>
        <v>101</v>
      </c>
      <c r="W9" s="95">
        <f t="shared" ref="W9:W31" si="8">IF(AC9&lt;55,"",IF(AA9="",AC9,IF(AF9-AC9&gt;0,CONCATENATE(AC9,"~",AF9),AC9)))</f>
        <v>76</v>
      </c>
      <c r="X9" s="94" t="str">
        <f t="shared" ref="X9:X31" si="9">IF(AC9&lt;55,"",AD9)</f>
        <v>★2.5</v>
      </c>
      <c r="Z9" s="65">
        <v>1320</v>
      </c>
      <c r="AA9" s="65"/>
      <c r="AB9" s="64">
        <f t="shared" ref="AB9:AB31" si="10">IF(Z9="","",ROUNDUP(ROUND(IF(Z9&gt;=2759,9.5,IF(Z9&lt;2759,(-2.47/1000000*Z9*Z9)-(8.52/10000*Z9)+30.65)),1)*1.1,1))</f>
        <v>27.8</v>
      </c>
      <c r="AC9" s="63">
        <f t="shared" ref="AC9:AC31" si="11">IF(K9="","",ROUNDDOWN(K9/AB9*100,0))</f>
        <v>76</v>
      </c>
      <c r="AD9" s="63" t="str">
        <f t="shared" ref="AD9:AD31" si="12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★2.5</v>
      </c>
      <c r="AE9" s="64" t="str">
        <f t="shared" ref="AE9:AE31" si="13">IF(AA9="","",ROUNDUP(ROUND(IF(AA9&gt;=2759,9.5,IF(AA9&lt;2759,(-2.47/1000000*AA9*AA9)-(8.52/10000*AA9)+30.65)),1)*1.1,1))</f>
        <v/>
      </c>
      <c r="AF9" s="63" t="str">
        <f t="shared" ref="AF9:AF31" si="14">IF(AE9="","",IF(K9="","",ROUNDDOWN(K9/AE9*100,0)))</f>
        <v/>
      </c>
      <c r="AG9" s="63" t="str">
        <f t="shared" ref="AG9:AG31" si="15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13">
      <c r="A10" s="113"/>
      <c r="B10" s="143"/>
      <c r="C10" s="88"/>
      <c r="D10" s="135" t="s">
        <v>147</v>
      </c>
      <c r="E10" s="92" t="s">
        <v>148</v>
      </c>
      <c r="F10" s="133" t="s">
        <v>82</v>
      </c>
      <c r="G10" s="134">
        <v>1.498</v>
      </c>
      <c r="H10" s="133" t="s">
        <v>145</v>
      </c>
      <c r="I10" s="105" t="str">
        <f t="shared" si="0"/>
        <v>1,350</v>
      </c>
      <c r="J10" s="104">
        <v>5</v>
      </c>
      <c r="K10" s="103">
        <v>21.3</v>
      </c>
      <c r="L10" s="32">
        <f t="shared" si="1"/>
        <v>121.418779342723</v>
      </c>
      <c r="M10" s="102">
        <f t="shared" si="2"/>
        <v>17.400000000000002</v>
      </c>
      <c r="N10" s="101">
        <f t="shared" si="3"/>
        <v>20.9</v>
      </c>
      <c r="O10" s="100" t="str">
        <f t="shared" si="4"/>
        <v>27.5</v>
      </c>
      <c r="P10" s="98" t="s">
        <v>80</v>
      </c>
      <c r="Q10" s="99" t="s">
        <v>79</v>
      </c>
      <c r="R10" s="98" t="s">
        <v>78</v>
      </c>
      <c r="S10" s="97"/>
      <c r="T10" s="71" t="str">
        <f t="shared" si="5"/>
        <v xml:space="preserve"> </v>
      </c>
      <c r="U10" s="96">
        <f t="shared" si="6"/>
        <v>122</v>
      </c>
      <c r="V10" s="95">
        <f t="shared" si="7"/>
        <v>101</v>
      </c>
      <c r="W10" s="95">
        <f t="shared" si="8"/>
        <v>77</v>
      </c>
      <c r="X10" s="94" t="str">
        <f t="shared" si="9"/>
        <v>★2.5</v>
      </c>
      <c r="Z10" s="65">
        <v>1350</v>
      </c>
      <c r="AA10" s="65"/>
      <c r="AB10" s="64">
        <f t="shared" si="10"/>
        <v>27.5</v>
      </c>
      <c r="AC10" s="63">
        <f t="shared" si="11"/>
        <v>77</v>
      </c>
      <c r="AD10" s="63" t="str">
        <f t="shared" si="12"/>
        <v>★2.5</v>
      </c>
      <c r="AE10" s="64" t="str">
        <f t="shared" si="13"/>
        <v/>
      </c>
      <c r="AF10" s="63" t="str">
        <f t="shared" si="14"/>
        <v/>
      </c>
      <c r="AG10" s="63" t="str">
        <f t="shared" si="15"/>
        <v/>
      </c>
    </row>
    <row r="11" spans="1:33" ht="13">
      <c r="A11" s="113"/>
      <c r="B11" s="143"/>
      <c r="C11" s="88"/>
      <c r="D11" s="135" t="s">
        <v>147</v>
      </c>
      <c r="E11" s="92" t="s">
        <v>146</v>
      </c>
      <c r="F11" s="133" t="s">
        <v>82</v>
      </c>
      <c r="G11" s="134">
        <v>1.498</v>
      </c>
      <c r="H11" s="133" t="s">
        <v>145</v>
      </c>
      <c r="I11" s="105" t="str">
        <f t="shared" si="0"/>
        <v>1,380</v>
      </c>
      <c r="J11" s="104">
        <v>5</v>
      </c>
      <c r="K11" s="103">
        <v>21.3</v>
      </c>
      <c r="L11" s="32">
        <f t="shared" si="1"/>
        <v>121.418779342723</v>
      </c>
      <c r="M11" s="102">
        <f t="shared" si="2"/>
        <v>17.400000000000002</v>
      </c>
      <c r="N11" s="101">
        <f t="shared" si="3"/>
        <v>20.9</v>
      </c>
      <c r="O11" s="100" t="str">
        <f t="shared" si="4"/>
        <v>27.3</v>
      </c>
      <c r="P11" s="98" t="s">
        <v>80</v>
      </c>
      <c r="Q11" s="99" t="s">
        <v>79</v>
      </c>
      <c r="R11" s="98" t="s">
        <v>78</v>
      </c>
      <c r="S11" s="97"/>
      <c r="T11" s="71" t="str">
        <f t="shared" si="5"/>
        <v xml:space="preserve"> </v>
      </c>
      <c r="U11" s="96">
        <f t="shared" si="6"/>
        <v>122</v>
      </c>
      <c r="V11" s="95">
        <f t="shared" si="7"/>
        <v>101</v>
      </c>
      <c r="W11" s="95">
        <f t="shared" si="8"/>
        <v>78</v>
      </c>
      <c r="X11" s="94" t="str">
        <f t="shared" si="9"/>
        <v>★2.5</v>
      </c>
      <c r="Z11" s="65">
        <v>1380</v>
      </c>
      <c r="AA11" s="65"/>
      <c r="AB11" s="64">
        <f t="shared" si="10"/>
        <v>27.3</v>
      </c>
      <c r="AC11" s="63">
        <f t="shared" si="11"/>
        <v>78</v>
      </c>
      <c r="AD11" s="63" t="str">
        <f t="shared" si="12"/>
        <v>★2.5</v>
      </c>
      <c r="AE11" s="64" t="str">
        <f t="shared" si="13"/>
        <v/>
      </c>
      <c r="AF11" s="63" t="str">
        <f t="shared" si="14"/>
        <v/>
      </c>
      <c r="AG11" s="63" t="str">
        <f t="shared" si="15"/>
        <v/>
      </c>
    </row>
    <row r="12" spans="1:33" ht="13">
      <c r="A12" s="113"/>
      <c r="B12" s="109"/>
      <c r="C12" s="110" t="s">
        <v>144</v>
      </c>
      <c r="D12" s="135" t="s">
        <v>143</v>
      </c>
      <c r="E12" s="92" t="s">
        <v>100</v>
      </c>
      <c r="F12" s="133" t="s">
        <v>82</v>
      </c>
      <c r="G12" s="134">
        <v>1.498</v>
      </c>
      <c r="H12" s="133" t="s">
        <v>81</v>
      </c>
      <c r="I12" s="105" t="str">
        <f t="shared" si="0"/>
        <v>1,360</v>
      </c>
      <c r="J12" s="104">
        <v>5</v>
      </c>
      <c r="K12" s="103">
        <v>22.6</v>
      </c>
      <c r="L12" s="32">
        <f t="shared" si="1"/>
        <v>114.43451327433628</v>
      </c>
      <c r="M12" s="102">
        <f t="shared" si="2"/>
        <v>17.400000000000002</v>
      </c>
      <c r="N12" s="101">
        <f t="shared" si="3"/>
        <v>20.9</v>
      </c>
      <c r="O12" s="100" t="str">
        <f t="shared" si="4"/>
        <v>27.4</v>
      </c>
      <c r="P12" s="98" t="s">
        <v>80</v>
      </c>
      <c r="Q12" s="99" t="s">
        <v>79</v>
      </c>
      <c r="R12" s="98" t="s">
        <v>78</v>
      </c>
      <c r="S12" s="97"/>
      <c r="T12" s="71" t="str">
        <f t="shared" si="5"/>
        <v xml:space="preserve"> </v>
      </c>
      <c r="U12" s="96">
        <f t="shared" si="6"/>
        <v>129</v>
      </c>
      <c r="V12" s="95">
        <f t="shared" si="7"/>
        <v>108</v>
      </c>
      <c r="W12" s="95">
        <f t="shared" si="8"/>
        <v>82</v>
      </c>
      <c r="X12" s="94" t="str">
        <f t="shared" si="9"/>
        <v>★3.0</v>
      </c>
      <c r="Z12" s="65">
        <v>1360</v>
      </c>
      <c r="AA12" s="65"/>
      <c r="AB12" s="64">
        <f t="shared" si="10"/>
        <v>27.400000000000002</v>
      </c>
      <c r="AC12" s="63">
        <f t="shared" si="11"/>
        <v>82</v>
      </c>
      <c r="AD12" s="63" t="str">
        <f t="shared" si="12"/>
        <v>★3.0</v>
      </c>
      <c r="AE12" s="64" t="str">
        <f t="shared" si="13"/>
        <v/>
      </c>
      <c r="AF12" s="63" t="str">
        <f t="shared" si="14"/>
        <v/>
      </c>
      <c r="AG12" s="63" t="str">
        <f t="shared" si="15"/>
        <v/>
      </c>
    </row>
    <row r="13" spans="1:33" ht="13">
      <c r="A13" s="113"/>
      <c r="B13" s="86"/>
      <c r="C13" s="85"/>
      <c r="D13" s="135" t="s">
        <v>143</v>
      </c>
      <c r="E13" s="92" t="s">
        <v>99</v>
      </c>
      <c r="F13" s="133" t="s">
        <v>82</v>
      </c>
      <c r="G13" s="134">
        <v>1.498</v>
      </c>
      <c r="H13" s="133" t="s">
        <v>81</v>
      </c>
      <c r="I13" s="105" t="str">
        <f t="shared" si="0"/>
        <v>1,380</v>
      </c>
      <c r="J13" s="104">
        <v>5</v>
      </c>
      <c r="K13" s="103">
        <v>22.6</v>
      </c>
      <c r="L13" s="32">
        <f t="shared" si="1"/>
        <v>114.43451327433628</v>
      </c>
      <c r="M13" s="102">
        <f t="shared" si="2"/>
        <v>17.400000000000002</v>
      </c>
      <c r="N13" s="101">
        <f t="shared" si="3"/>
        <v>20.9</v>
      </c>
      <c r="O13" s="100" t="str">
        <f t="shared" si="4"/>
        <v>27.3</v>
      </c>
      <c r="P13" s="98" t="s">
        <v>80</v>
      </c>
      <c r="Q13" s="99" t="s">
        <v>79</v>
      </c>
      <c r="R13" s="98" t="s">
        <v>78</v>
      </c>
      <c r="S13" s="97"/>
      <c r="T13" s="71" t="str">
        <f t="shared" si="5"/>
        <v xml:space="preserve"> </v>
      </c>
      <c r="U13" s="96">
        <f t="shared" si="6"/>
        <v>129</v>
      </c>
      <c r="V13" s="95">
        <f t="shared" si="7"/>
        <v>108</v>
      </c>
      <c r="W13" s="95">
        <f t="shared" si="8"/>
        <v>82</v>
      </c>
      <c r="X13" s="94" t="str">
        <f t="shared" si="9"/>
        <v>★3.0</v>
      </c>
      <c r="Z13" s="65">
        <v>1380</v>
      </c>
      <c r="AA13" s="65"/>
      <c r="AB13" s="64">
        <f t="shared" si="10"/>
        <v>27.3</v>
      </c>
      <c r="AC13" s="63">
        <f t="shared" si="11"/>
        <v>82</v>
      </c>
      <c r="AD13" s="63" t="str">
        <f t="shared" si="12"/>
        <v>★3.0</v>
      </c>
      <c r="AE13" s="64" t="str">
        <f t="shared" si="13"/>
        <v/>
      </c>
      <c r="AF13" s="63" t="str">
        <f t="shared" si="14"/>
        <v/>
      </c>
      <c r="AG13" s="63" t="str">
        <f t="shared" si="15"/>
        <v/>
      </c>
    </row>
    <row r="14" spans="1:33" ht="13">
      <c r="A14" s="113"/>
      <c r="B14" s="144"/>
      <c r="C14" s="110" t="s">
        <v>142</v>
      </c>
      <c r="D14" s="135" t="s">
        <v>137</v>
      </c>
      <c r="E14" s="92" t="s">
        <v>141</v>
      </c>
      <c r="F14" s="133" t="s">
        <v>102</v>
      </c>
      <c r="G14" s="134">
        <v>1.9970000000000001</v>
      </c>
      <c r="H14" s="133" t="s">
        <v>81</v>
      </c>
      <c r="I14" s="105" t="str">
        <f t="shared" si="0"/>
        <v>1,620</v>
      </c>
      <c r="J14" s="104">
        <v>5</v>
      </c>
      <c r="K14" s="103">
        <v>17.100000000000001</v>
      </c>
      <c r="L14" s="32">
        <f t="shared" si="1"/>
        <v>151.24093567251461</v>
      </c>
      <c r="M14" s="102">
        <f t="shared" si="2"/>
        <v>14.6</v>
      </c>
      <c r="N14" s="101">
        <f t="shared" si="3"/>
        <v>18.200000000000003</v>
      </c>
      <c r="O14" s="100" t="str">
        <f t="shared" si="4"/>
        <v>25.1</v>
      </c>
      <c r="P14" s="98" t="s">
        <v>80</v>
      </c>
      <c r="Q14" s="99" t="s">
        <v>79</v>
      </c>
      <c r="R14" s="98" t="s">
        <v>78</v>
      </c>
      <c r="S14" s="97"/>
      <c r="T14" s="71" t="str">
        <f t="shared" si="5"/>
        <v xml:space="preserve"> </v>
      </c>
      <c r="U14" s="96">
        <f t="shared" si="6"/>
        <v>117</v>
      </c>
      <c r="V14" s="95" t="str">
        <f t="shared" si="7"/>
        <v/>
      </c>
      <c r="W14" s="95">
        <f t="shared" si="8"/>
        <v>68</v>
      </c>
      <c r="X14" s="94" t="str">
        <f t="shared" si="9"/>
        <v>★1.5</v>
      </c>
      <c r="Z14" s="65">
        <v>1620</v>
      </c>
      <c r="AA14" s="65"/>
      <c r="AB14" s="64">
        <f t="shared" si="10"/>
        <v>25.1</v>
      </c>
      <c r="AC14" s="63">
        <f t="shared" si="11"/>
        <v>68</v>
      </c>
      <c r="AD14" s="63" t="str">
        <f t="shared" si="12"/>
        <v>★1.5</v>
      </c>
      <c r="AE14" s="64" t="str">
        <f t="shared" si="13"/>
        <v/>
      </c>
      <c r="AF14" s="63" t="str">
        <f t="shared" si="14"/>
        <v/>
      </c>
      <c r="AG14" s="63" t="str">
        <f t="shared" si="15"/>
        <v/>
      </c>
    </row>
    <row r="15" spans="1:33" ht="13">
      <c r="A15" s="113"/>
      <c r="B15" s="143"/>
      <c r="C15" s="88"/>
      <c r="D15" s="135" t="s">
        <v>137</v>
      </c>
      <c r="E15" s="92" t="s">
        <v>140</v>
      </c>
      <c r="F15" s="133" t="s">
        <v>102</v>
      </c>
      <c r="G15" s="134">
        <v>1.9970000000000001</v>
      </c>
      <c r="H15" s="133" t="s">
        <v>81</v>
      </c>
      <c r="I15" s="105" t="str">
        <f t="shared" si="0"/>
        <v>1,650</v>
      </c>
      <c r="J15" s="104">
        <v>5</v>
      </c>
      <c r="K15" s="103">
        <v>17.100000000000001</v>
      </c>
      <c r="L15" s="32">
        <f t="shared" si="1"/>
        <v>151.24093567251461</v>
      </c>
      <c r="M15" s="102">
        <f t="shared" si="2"/>
        <v>14.6</v>
      </c>
      <c r="N15" s="101">
        <f t="shared" si="3"/>
        <v>18.200000000000003</v>
      </c>
      <c r="O15" s="100" t="str">
        <f t="shared" si="4"/>
        <v>24.8</v>
      </c>
      <c r="P15" s="98" t="s">
        <v>80</v>
      </c>
      <c r="Q15" s="99" t="s">
        <v>79</v>
      </c>
      <c r="R15" s="98" t="s">
        <v>78</v>
      </c>
      <c r="S15" s="97"/>
      <c r="T15" s="71" t="str">
        <f t="shared" si="5"/>
        <v xml:space="preserve"> </v>
      </c>
      <c r="U15" s="96">
        <f t="shared" si="6"/>
        <v>117</v>
      </c>
      <c r="V15" s="95" t="str">
        <f t="shared" si="7"/>
        <v/>
      </c>
      <c r="W15" s="95">
        <f t="shared" si="8"/>
        <v>68</v>
      </c>
      <c r="X15" s="94" t="str">
        <f t="shared" si="9"/>
        <v>★1.5</v>
      </c>
      <c r="Z15" s="65">
        <v>1650</v>
      </c>
      <c r="AA15" s="65"/>
      <c r="AB15" s="64">
        <f t="shared" si="10"/>
        <v>24.8</v>
      </c>
      <c r="AC15" s="63">
        <f t="shared" si="11"/>
        <v>68</v>
      </c>
      <c r="AD15" s="63" t="str">
        <f t="shared" si="12"/>
        <v>★1.5</v>
      </c>
      <c r="AE15" s="64" t="str">
        <f t="shared" si="13"/>
        <v/>
      </c>
      <c r="AF15" s="63" t="str">
        <f t="shared" si="14"/>
        <v/>
      </c>
      <c r="AG15" s="63" t="str">
        <f t="shared" si="15"/>
        <v/>
      </c>
    </row>
    <row r="16" spans="1:33" ht="13">
      <c r="A16" s="113"/>
      <c r="B16" s="143"/>
      <c r="C16" s="88"/>
      <c r="D16" s="135" t="s">
        <v>137</v>
      </c>
      <c r="E16" s="92" t="s">
        <v>139</v>
      </c>
      <c r="F16" s="133" t="s">
        <v>102</v>
      </c>
      <c r="G16" s="134">
        <v>1.9970000000000001</v>
      </c>
      <c r="H16" s="133" t="s">
        <v>81</v>
      </c>
      <c r="I16" s="105" t="str">
        <f t="shared" si="0"/>
        <v>1,640</v>
      </c>
      <c r="J16" s="104">
        <v>5</v>
      </c>
      <c r="K16" s="103">
        <v>17.100000000000001</v>
      </c>
      <c r="L16" s="32">
        <f t="shared" si="1"/>
        <v>151.24093567251461</v>
      </c>
      <c r="M16" s="102">
        <f t="shared" si="2"/>
        <v>14.6</v>
      </c>
      <c r="N16" s="101">
        <f t="shared" si="3"/>
        <v>18.200000000000003</v>
      </c>
      <c r="O16" s="100" t="str">
        <f t="shared" si="4"/>
        <v>24.9</v>
      </c>
      <c r="P16" s="98" t="s">
        <v>80</v>
      </c>
      <c r="Q16" s="99" t="s">
        <v>79</v>
      </c>
      <c r="R16" s="98" t="s">
        <v>78</v>
      </c>
      <c r="S16" s="97"/>
      <c r="T16" s="71" t="str">
        <f t="shared" si="5"/>
        <v xml:space="preserve"> </v>
      </c>
      <c r="U16" s="96">
        <f t="shared" si="6"/>
        <v>117</v>
      </c>
      <c r="V16" s="95" t="str">
        <f t="shared" si="7"/>
        <v/>
      </c>
      <c r="W16" s="95">
        <f t="shared" si="8"/>
        <v>68</v>
      </c>
      <c r="X16" s="94" t="str">
        <f t="shared" si="9"/>
        <v>★1.5</v>
      </c>
      <c r="Z16" s="65">
        <v>1640</v>
      </c>
      <c r="AA16" s="65"/>
      <c r="AB16" s="64">
        <f t="shared" si="10"/>
        <v>24.900000000000002</v>
      </c>
      <c r="AC16" s="63">
        <f t="shared" si="11"/>
        <v>68</v>
      </c>
      <c r="AD16" s="63" t="str">
        <f t="shared" si="12"/>
        <v>★1.5</v>
      </c>
      <c r="AE16" s="64" t="str">
        <f t="shared" si="13"/>
        <v/>
      </c>
      <c r="AF16" s="63" t="str">
        <f t="shared" si="14"/>
        <v/>
      </c>
      <c r="AG16" s="63" t="str">
        <f t="shared" si="15"/>
        <v/>
      </c>
    </row>
    <row r="17" spans="1:33" ht="13">
      <c r="A17" s="113"/>
      <c r="B17" s="143"/>
      <c r="C17" s="88"/>
      <c r="D17" s="135" t="s">
        <v>137</v>
      </c>
      <c r="E17" s="92" t="s">
        <v>138</v>
      </c>
      <c r="F17" s="133" t="s">
        <v>102</v>
      </c>
      <c r="G17" s="134">
        <v>1.9970000000000001</v>
      </c>
      <c r="H17" s="133" t="s">
        <v>81</v>
      </c>
      <c r="I17" s="105" t="str">
        <f t="shared" si="0"/>
        <v>1,670</v>
      </c>
      <c r="J17" s="104">
        <v>5</v>
      </c>
      <c r="K17" s="103">
        <v>17.100000000000001</v>
      </c>
      <c r="L17" s="32">
        <f t="shared" si="1"/>
        <v>151.24093567251461</v>
      </c>
      <c r="M17" s="102">
        <f t="shared" si="2"/>
        <v>13.5</v>
      </c>
      <c r="N17" s="101">
        <f t="shared" si="3"/>
        <v>17</v>
      </c>
      <c r="O17" s="100" t="str">
        <f t="shared" si="4"/>
        <v>24.6</v>
      </c>
      <c r="P17" s="98" t="s">
        <v>80</v>
      </c>
      <c r="Q17" s="99" t="s">
        <v>79</v>
      </c>
      <c r="R17" s="98" t="s">
        <v>78</v>
      </c>
      <c r="S17" s="97"/>
      <c r="T17" s="71" t="str">
        <f t="shared" si="5"/>
        <v xml:space="preserve"> </v>
      </c>
      <c r="U17" s="96">
        <f t="shared" si="6"/>
        <v>126</v>
      </c>
      <c r="V17" s="95">
        <f t="shared" si="7"/>
        <v>100</v>
      </c>
      <c r="W17" s="95">
        <f t="shared" si="8"/>
        <v>69</v>
      </c>
      <c r="X17" s="94" t="str">
        <f t="shared" si="9"/>
        <v>★1.5</v>
      </c>
      <c r="Z17" s="65">
        <v>1670</v>
      </c>
      <c r="AA17" s="65"/>
      <c r="AB17" s="64">
        <f t="shared" si="10"/>
        <v>24.6</v>
      </c>
      <c r="AC17" s="63">
        <f t="shared" si="11"/>
        <v>69</v>
      </c>
      <c r="AD17" s="63" t="str">
        <f t="shared" si="12"/>
        <v>★1.5</v>
      </c>
      <c r="AE17" s="64" t="str">
        <f t="shared" si="13"/>
        <v/>
      </c>
      <c r="AF17" s="63" t="str">
        <f t="shared" si="14"/>
        <v/>
      </c>
      <c r="AG17" s="63" t="str">
        <f t="shared" si="15"/>
        <v/>
      </c>
    </row>
    <row r="18" spans="1:33" ht="13">
      <c r="A18" s="113"/>
      <c r="B18" s="143"/>
      <c r="C18" s="88"/>
      <c r="D18" s="135" t="s">
        <v>137</v>
      </c>
      <c r="E18" s="92" t="s">
        <v>136</v>
      </c>
      <c r="F18" s="133" t="s">
        <v>102</v>
      </c>
      <c r="G18" s="134">
        <v>1.9970000000000001</v>
      </c>
      <c r="H18" s="133" t="s">
        <v>81</v>
      </c>
      <c r="I18" s="105" t="str">
        <f t="shared" si="0"/>
        <v>1,690</v>
      </c>
      <c r="J18" s="104">
        <v>5</v>
      </c>
      <c r="K18" s="103">
        <v>17.100000000000001</v>
      </c>
      <c r="L18" s="32">
        <f t="shared" si="1"/>
        <v>151.24093567251461</v>
      </c>
      <c r="M18" s="102">
        <f t="shared" si="2"/>
        <v>13.5</v>
      </c>
      <c r="N18" s="101">
        <f t="shared" si="3"/>
        <v>17</v>
      </c>
      <c r="O18" s="100" t="str">
        <f t="shared" si="4"/>
        <v>24.5</v>
      </c>
      <c r="P18" s="98" t="s">
        <v>80</v>
      </c>
      <c r="Q18" s="99" t="s">
        <v>79</v>
      </c>
      <c r="R18" s="98" t="s">
        <v>78</v>
      </c>
      <c r="S18" s="97"/>
      <c r="T18" s="71" t="str">
        <f t="shared" si="5"/>
        <v xml:space="preserve"> </v>
      </c>
      <c r="U18" s="96">
        <f t="shared" si="6"/>
        <v>126</v>
      </c>
      <c r="V18" s="95">
        <f t="shared" si="7"/>
        <v>100</v>
      </c>
      <c r="W18" s="95">
        <f t="shared" si="8"/>
        <v>69</v>
      </c>
      <c r="X18" s="94" t="str">
        <f t="shared" si="9"/>
        <v>★1.5</v>
      </c>
      <c r="Z18" s="65">
        <v>1690</v>
      </c>
      <c r="AA18" s="65"/>
      <c r="AB18" s="64">
        <f t="shared" si="10"/>
        <v>24.5</v>
      </c>
      <c r="AC18" s="63">
        <f t="shared" si="11"/>
        <v>69</v>
      </c>
      <c r="AD18" s="63" t="str">
        <f t="shared" si="12"/>
        <v>★1.5</v>
      </c>
      <c r="AE18" s="64" t="str">
        <f t="shared" si="13"/>
        <v/>
      </c>
      <c r="AF18" s="63" t="str">
        <f t="shared" si="14"/>
        <v/>
      </c>
      <c r="AG18" s="63" t="str">
        <f t="shared" si="15"/>
        <v/>
      </c>
    </row>
    <row r="19" spans="1:33" ht="13">
      <c r="A19" s="141"/>
      <c r="B19" s="142"/>
      <c r="C19" s="108" t="s">
        <v>135</v>
      </c>
      <c r="D19" s="135" t="s">
        <v>133</v>
      </c>
      <c r="E19" s="92" t="s">
        <v>100</v>
      </c>
      <c r="F19" s="133" t="s">
        <v>82</v>
      </c>
      <c r="G19" s="134">
        <v>1.498</v>
      </c>
      <c r="H19" s="133" t="s">
        <v>81</v>
      </c>
      <c r="I19" s="105" t="str">
        <f t="shared" si="0"/>
        <v>1,610</v>
      </c>
      <c r="J19" s="104">
        <v>5</v>
      </c>
      <c r="K19" s="103">
        <v>18</v>
      </c>
      <c r="L19" s="32">
        <f t="shared" si="1"/>
        <v>143.67888888888888</v>
      </c>
      <c r="M19" s="102">
        <f t="shared" si="2"/>
        <v>14.6</v>
      </c>
      <c r="N19" s="101">
        <f t="shared" si="3"/>
        <v>18.200000000000003</v>
      </c>
      <c r="O19" s="100" t="str">
        <f t="shared" si="4"/>
        <v>25.2</v>
      </c>
      <c r="P19" s="98" t="s">
        <v>80</v>
      </c>
      <c r="Q19" s="99" t="s">
        <v>79</v>
      </c>
      <c r="R19" s="98" t="s">
        <v>78</v>
      </c>
      <c r="S19" s="97"/>
      <c r="T19" s="71" t="str">
        <f t="shared" si="5"/>
        <v xml:space="preserve"> </v>
      </c>
      <c r="U19" s="96">
        <f t="shared" si="6"/>
        <v>123</v>
      </c>
      <c r="V19" s="95" t="str">
        <f t="shared" si="7"/>
        <v/>
      </c>
      <c r="W19" s="95">
        <f t="shared" si="8"/>
        <v>71</v>
      </c>
      <c r="X19" s="94" t="str">
        <f t="shared" si="9"/>
        <v>★2.0</v>
      </c>
      <c r="Z19" s="65">
        <v>1610</v>
      </c>
      <c r="AA19" s="65"/>
      <c r="AB19" s="64">
        <f t="shared" si="10"/>
        <v>25.200000000000003</v>
      </c>
      <c r="AC19" s="63">
        <f t="shared" si="11"/>
        <v>71</v>
      </c>
      <c r="AD19" s="63" t="str">
        <f t="shared" si="12"/>
        <v>★2.0</v>
      </c>
      <c r="AE19" s="64" t="str">
        <f t="shared" si="13"/>
        <v/>
      </c>
      <c r="AF19" s="63" t="str">
        <f t="shared" si="14"/>
        <v/>
      </c>
      <c r="AG19" s="63" t="str">
        <f t="shared" si="15"/>
        <v/>
      </c>
    </row>
    <row r="20" spans="1:33" ht="13">
      <c r="A20" s="141"/>
      <c r="B20" s="138"/>
      <c r="C20" s="93"/>
      <c r="D20" s="135" t="s">
        <v>133</v>
      </c>
      <c r="E20" s="83" t="s">
        <v>99</v>
      </c>
      <c r="F20" s="133" t="s">
        <v>82</v>
      </c>
      <c r="G20" s="134">
        <v>1.498</v>
      </c>
      <c r="H20" s="133" t="s">
        <v>81</v>
      </c>
      <c r="I20" s="105" t="str">
        <f t="shared" si="0"/>
        <v>1,630</v>
      </c>
      <c r="J20" s="104">
        <v>5</v>
      </c>
      <c r="K20" s="103">
        <v>18</v>
      </c>
      <c r="L20" s="32">
        <f t="shared" si="1"/>
        <v>143.67888888888888</v>
      </c>
      <c r="M20" s="102">
        <f t="shared" si="2"/>
        <v>14.6</v>
      </c>
      <c r="N20" s="101">
        <f t="shared" si="3"/>
        <v>18.200000000000003</v>
      </c>
      <c r="O20" s="100" t="str">
        <f t="shared" si="4"/>
        <v>25.0</v>
      </c>
      <c r="P20" s="98" t="s">
        <v>80</v>
      </c>
      <c r="Q20" s="99" t="s">
        <v>79</v>
      </c>
      <c r="R20" s="98" t="s">
        <v>78</v>
      </c>
      <c r="S20" s="97"/>
      <c r="T20" s="71" t="str">
        <f t="shared" si="5"/>
        <v xml:space="preserve"> </v>
      </c>
      <c r="U20" s="96">
        <f t="shared" si="6"/>
        <v>123</v>
      </c>
      <c r="V20" s="95" t="str">
        <f t="shared" si="7"/>
        <v/>
      </c>
      <c r="W20" s="95">
        <f t="shared" si="8"/>
        <v>72</v>
      </c>
      <c r="X20" s="94" t="str">
        <f t="shared" si="9"/>
        <v>★2.0</v>
      </c>
      <c r="Z20" s="65">
        <v>1630</v>
      </c>
      <c r="AA20" s="65"/>
      <c r="AB20" s="64">
        <f t="shared" si="10"/>
        <v>25</v>
      </c>
      <c r="AC20" s="63">
        <f t="shared" si="11"/>
        <v>72</v>
      </c>
      <c r="AD20" s="63" t="str">
        <f t="shared" si="12"/>
        <v>★2.0</v>
      </c>
      <c r="AE20" s="64" t="str">
        <f t="shared" si="13"/>
        <v/>
      </c>
      <c r="AF20" s="63" t="str">
        <f t="shared" si="14"/>
        <v/>
      </c>
      <c r="AG20" s="63" t="str">
        <f t="shared" si="15"/>
        <v/>
      </c>
    </row>
    <row r="21" spans="1:33" ht="13">
      <c r="A21" s="141"/>
      <c r="B21" s="138"/>
      <c r="C21" s="93"/>
      <c r="D21" s="135" t="s">
        <v>133</v>
      </c>
      <c r="E21" s="83" t="s">
        <v>134</v>
      </c>
      <c r="F21" s="133" t="s">
        <v>82</v>
      </c>
      <c r="G21" s="134">
        <v>1.498</v>
      </c>
      <c r="H21" s="133" t="s">
        <v>81</v>
      </c>
      <c r="I21" s="105" t="str">
        <f t="shared" si="0"/>
        <v>1,670</v>
      </c>
      <c r="J21" s="104">
        <v>7</v>
      </c>
      <c r="K21" s="103">
        <v>18</v>
      </c>
      <c r="L21" s="32">
        <f t="shared" si="1"/>
        <v>143.67888888888888</v>
      </c>
      <c r="M21" s="102">
        <f t="shared" si="2"/>
        <v>13.5</v>
      </c>
      <c r="N21" s="101">
        <f t="shared" si="3"/>
        <v>17</v>
      </c>
      <c r="O21" s="100" t="str">
        <f t="shared" si="4"/>
        <v>24.6</v>
      </c>
      <c r="P21" s="98" t="s">
        <v>80</v>
      </c>
      <c r="Q21" s="99" t="s">
        <v>79</v>
      </c>
      <c r="R21" s="98" t="s">
        <v>78</v>
      </c>
      <c r="S21" s="97"/>
      <c r="T21" s="71" t="str">
        <f t="shared" si="5"/>
        <v xml:space="preserve"> </v>
      </c>
      <c r="U21" s="96">
        <f t="shared" si="6"/>
        <v>133</v>
      </c>
      <c r="V21" s="95">
        <f t="shared" si="7"/>
        <v>105</v>
      </c>
      <c r="W21" s="95">
        <f t="shared" si="8"/>
        <v>73</v>
      </c>
      <c r="X21" s="94" t="str">
        <f t="shared" si="9"/>
        <v>★2.0</v>
      </c>
      <c r="Z21" s="65">
        <v>1670</v>
      </c>
      <c r="AA21" s="65"/>
      <c r="AB21" s="64">
        <f t="shared" si="10"/>
        <v>24.6</v>
      </c>
      <c r="AC21" s="63">
        <f t="shared" si="11"/>
        <v>73</v>
      </c>
      <c r="AD21" s="63" t="str">
        <f t="shared" si="12"/>
        <v>★2.0</v>
      </c>
      <c r="AE21" s="64" t="str">
        <f t="shared" si="13"/>
        <v/>
      </c>
      <c r="AF21" s="63" t="str">
        <f t="shared" si="14"/>
        <v/>
      </c>
      <c r="AG21" s="63" t="str">
        <f t="shared" si="15"/>
        <v/>
      </c>
    </row>
    <row r="22" spans="1:33" ht="13">
      <c r="A22" s="141"/>
      <c r="B22" s="138"/>
      <c r="C22" s="93"/>
      <c r="D22" s="135" t="s">
        <v>133</v>
      </c>
      <c r="E22" s="83" t="s">
        <v>96</v>
      </c>
      <c r="F22" s="133" t="s">
        <v>82</v>
      </c>
      <c r="G22" s="134">
        <v>1.498</v>
      </c>
      <c r="H22" s="133" t="s">
        <v>81</v>
      </c>
      <c r="I22" s="105" t="str">
        <f t="shared" si="0"/>
        <v>1,690</v>
      </c>
      <c r="J22" s="104">
        <v>7</v>
      </c>
      <c r="K22" s="103">
        <v>18</v>
      </c>
      <c r="L22" s="32">
        <f t="shared" si="1"/>
        <v>143.67888888888888</v>
      </c>
      <c r="M22" s="102">
        <f t="shared" si="2"/>
        <v>13.5</v>
      </c>
      <c r="N22" s="101">
        <f t="shared" si="3"/>
        <v>17</v>
      </c>
      <c r="O22" s="100" t="str">
        <f t="shared" si="4"/>
        <v>24.5</v>
      </c>
      <c r="P22" s="98" t="s">
        <v>80</v>
      </c>
      <c r="Q22" s="99" t="s">
        <v>79</v>
      </c>
      <c r="R22" s="98" t="s">
        <v>78</v>
      </c>
      <c r="S22" s="97"/>
      <c r="T22" s="71" t="str">
        <f t="shared" si="5"/>
        <v xml:space="preserve"> </v>
      </c>
      <c r="U22" s="96">
        <f t="shared" si="6"/>
        <v>133</v>
      </c>
      <c r="V22" s="95">
        <f t="shared" si="7"/>
        <v>105</v>
      </c>
      <c r="W22" s="95">
        <f t="shared" si="8"/>
        <v>73</v>
      </c>
      <c r="X22" s="94" t="str">
        <f t="shared" si="9"/>
        <v>★2.0</v>
      </c>
      <c r="Z22" s="65">
        <v>1690</v>
      </c>
      <c r="AA22" s="65"/>
      <c r="AB22" s="64">
        <f t="shared" si="10"/>
        <v>24.5</v>
      </c>
      <c r="AC22" s="63">
        <f t="shared" si="11"/>
        <v>73</v>
      </c>
      <c r="AD22" s="63" t="str">
        <f t="shared" si="12"/>
        <v>★2.0</v>
      </c>
      <c r="AE22" s="64" t="str">
        <f t="shared" si="13"/>
        <v/>
      </c>
      <c r="AF22" s="63" t="str">
        <f t="shared" si="14"/>
        <v/>
      </c>
      <c r="AG22" s="63" t="str">
        <f t="shared" si="15"/>
        <v/>
      </c>
    </row>
    <row r="23" spans="1:33" ht="13">
      <c r="A23" s="141"/>
      <c r="B23" s="138"/>
      <c r="C23" s="93"/>
      <c r="D23" s="135" t="s">
        <v>133</v>
      </c>
      <c r="E23" s="83" t="s">
        <v>95</v>
      </c>
      <c r="F23" s="133" t="s">
        <v>82</v>
      </c>
      <c r="G23" s="134">
        <v>1.498</v>
      </c>
      <c r="H23" s="133" t="s">
        <v>81</v>
      </c>
      <c r="I23" s="105" t="str">
        <f t="shared" si="0"/>
        <v>1,720</v>
      </c>
      <c r="J23" s="104">
        <v>7</v>
      </c>
      <c r="K23" s="103">
        <v>18</v>
      </c>
      <c r="L23" s="32">
        <f t="shared" si="1"/>
        <v>143.67888888888888</v>
      </c>
      <c r="M23" s="102">
        <f t="shared" si="2"/>
        <v>13.5</v>
      </c>
      <c r="N23" s="101">
        <f t="shared" si="3"/>
        <v>17</v>
      </c>
      <c r="O23" s="100" t="str">
        <f t="shared" si="4"/>
        <v>24.1</v>
      </c>
      <c r="P23" s="98" t="s">
        <v>80</v>
      </c>
      <c r="Q23" s="99" t="s">
        <v>79</v>
      </c>
      <c r="R23" s="98" t="s">
        <v>78</v>
      </c>
      <c r="S23" s="97"/>
      <c r="T23" s="71" t="str">
        <f t="shared" si="5"/>
        <v xml:space="preserve"> </v>
      </c>
      <c r="U23" s="96">
        <f t="shared" si="6"/>
        <v>133</v>
      </c>
      <c r="V23" s="95">
        <f t="shared" si="7"/>
        <v>105</v>
      </c>
      <c r="W23" s="95">
        <f t="shared" si="8"/>
        <v>74</v>
      </c>
      <c r="X23" s="94" t="str">
        <f t="shared" si="9"/>
        <v>★2.0</v>
      </c>
      <c r="Z23" s="65">
        <v>1720</v>
      </c>
      <c r="AA23" s="65"/>
      <c r="AB23" s="64">
        <f t="shared" si="10"/>
        <v>24.1</v>
      </c>
      <c r="AC23" s="63">
        <f t="shared" si="11"/>
        <v>74</v>
      </c>
      <c r="AD23" s="63" t="str">
        <f t="shared" si="12"/>
        <v>★2.0</v>
      </c>
      <c r="AE23" s="64" t="str">
        <f t="shared" si="13"/>
        <v/>
      </c>
      <c r="AF23" s="63" t="str">
        <f t="shared" si="14"/>
        <v/>
      </c>
      <c r="AG23" s="63" t="str">
        <f t="shared" si="15"/>
        <v/>
      </c>
    </row>
    <row r="24" spans="1:33" ht="13">
      <c r="A24" s="141"/>
      <c r="B24" s="138"/>
      <c r="C24" s="93"/>
      <c r="D24" s="135" t="s">
        <v>133</v>
      </c>
      <c r="E24" s="83" t="s">
        <v>92</v>
      </c>
      <c r="F24" s="133" t="s">
        <v>82</v>
      </c>
      <c r="G24" s="134">
        <v>1.498</v>
      </c>
      <c r="H24" s="133" t="s">
        <v>81</v>
      </c>
      <c r="I24" s="105" t="str">
        <f t="shared" si="0"/>
        <v>1,580</v>
      </c>
      <c r="J24" s="104">
        <v>5</v>
      </c>
      <c r="K24" s="103">
        <v>18.100000000000001</v>
      </c>
      <c r="L24" s="32">
        <f t="shared" si="1"/>
        <v>142.88508287292817</v>
      </c>
      <c r="M24" s="102">
        <f t="shared" si="2"/>
        <v>14.6</v>
      </c>
      <c r="N24" s="101">
        <f t="shared" si="3"/>
        <v>18.200000000000003</v>
      </c>
      <c r="O24" s="100" t="str">
        <f t="shared" si="4"/>
        <v>25.5</v>
      </c>
      <c r="P24" s="98" t="s">
        <v>80</v>
      </c>
      <c r="Q24" s="99" t="s">
        <v>79</v>
      </c>
      <c r="R24" s="98" t="s">
        <v>78</v>
      </c>
      <c r="S24" s="97"/>
      <c r="T24" s="71" t="str">
        <f t="shared" si="5"/>
        <v xml:space="preserve"> </v>
      </c>
      <c r="U24" s="96">
        <f t="shared" si="6"/>
        <v>123</v>
      </c>
      <c r="V24" s="95" t="str">
        <f t="shared" si="7"/>
        <v/>
      </c>
      <c r="W24" s="95">
        <f t="shared" si="8"/>
        <v>70</v>
      </c>
      <c r="X24" s="94" t="str">
        <f t="shared" si="9"/>
        <v>★2.0</v>
      </c>
      <c r="Z24" s="65">
        <v>1580</v>
      </c>
      <c r="AA24" s="65"/>
      <c r="AB24" s="64">
        <f t="shared" si="10"/>
        <v>25.5</v>
      </c>
      <c r="AC24" s="63">
        <f t="shared" si="11"/>
        <v>70</v>
      </c>
      <c r="AD24" s="63" t="str">
        <f t="shared" si="12"/>
        <v>★2.0</v>
      </c>
      <c r="AE24" s="64" t="str">
        <f t="shared" si="13"/>
        <v/>
      </c>
      <c r="AF24" s="63" t="str">
        <f t="shared" si="14"/>
        <v/>
      </c>
      <c r="AG24" s="63" t="str">
        <f t="shared" si="15"/>
        <v/>
      </c>
    </row>
    <row r="25" spans="1:33" ht="13">
      <c r="A25" s="141"/>
      <c r="B25" s="138"/>
      <c r="C25" s="93"/>
      <c r="D25" s="135" t="s">
        <v>133</v>
      </c>
      <c r="E25" s="83" t="s">
        <v>91</v>
      </c>
      <c r="F25" s="133" t="s">
        <v>82</v>
      </c>
      <c r="G25" s="134">
        <v>1.498</v>
      </c>
      <c r="H25" s="133" t="s">
        <v>81</v>
      </c>
      <c r="I25" s="105" t="str">
        <f t="shared" si="0"/>
        <v>1,600</v>
      </c>
      <c r="J25" s="104">
        <v>5</v>
      </c>
      <c r="K25" s="103">
        <v>18.100000000000001</v>
      </c>
      <c r="L25" s="32">
        <f t="shared" si="1"/>
        <v>142.88508287292817</v>
      </c>
      <c r="M25" s="102">
        <f t="shared" si="2"/>
        <v>14.6</v>
      </c>
      <c r="N25" s="101">
        <f t="shared" si="3"/>
        <v>18.200000000000003</v>
      </c>
      <c r="O25" s="100" t="str">
        <f t="shared" si="4"/>
        <v>25.3</v>
      </c>
      <c r="P25" s="98" t="s">
        <v>80</v>
      </c>
      <c r="Q25" s="99" t="s">
        <v>79</v>
      </c>
      <c r="R25" s="98" t="s">
        <v>78</v>
      </c>
      <c r="S25" s="97"/>
      <c r="T25" s="71" t="str">
        <f t="shared" si="5"/>
        <v xml:space="preserve"> </v>
      </c>
      <c r="U25" s="96">
        <f t="shared" si="6"/>
        <v>123</v>
      </c>
      <c r="V25" s="95" t="str">
        <f t="shared" si="7"/>
        <v/>
      </c>
      <c r="W25" s="95">
        <f t="shared" si="8"/>
        <v>71</v>
      </c>
      <c r="X25" s="94" t="str">
        <f t="shared" si="9"/>
        <v>★2.0</v>
      </c>
      <c r="Z25" s="65">
        <v>1600</v>
      </c>
      <c r="AA25" s="65"/>
      <c r="AB25" s="64">
        <f t="shared" si="10"/>
        <v>25.3</v>
      </c>
      <c r="AC25" s="63">
        <f t="shared" si="11"/>
        <v>71</v>
      </c>
      <c r="AD25" s="63" t="str">
        <f t="shared" si="12"/>
        <v>★2.0</v>
      </c>
      <c r="AE25" s="64" t="str">
        <f t="shared" si="13"/>
        <v/>
      </c>
      <c r="AF25" s="63" t="str">
        <f t="shared" si="14"/>
        <v/>
      </c>
      <c r="AG25" s="63" t="str">
        <f t="shared" si="15"/>
        <v/>
      </c>
    </row>
    <row r="26" spans="1:33" ht="13">
      <c r="A26" s="141"/>
      <c r="B26" s="138"/>
      <c r="C26" s="93"/>
      <c r="D26" s="135" t="s">
        <v>133</v>
      </c>
      <c r="E26" s="83" t="s">
        <v>90</v>
      </c>
      <c r="F26" s="133" t="s">
        <v>82</v>
      </c>
      <c r="G26" s="134">
        <v>1.498</v>
      </c>
      <c r="H26" s="133" t="s">
        <v>81</v>
      </c>
      <c r="I26" s="105" t="str">
        <f t="shared" si="0"/>
        <v>1,610</v>
      </c>
      <c r="J26" s="104">
        <v>5</v>
      </c>
      <c r="K26" s="103">
        <v>18.100000000000001</v>
      </c>
      <c r="L26" s="32">
        <f t="shared" si="1"/>
        <v>142.88508287292817</v>
      </c>
      <c r="M26" s="102">
        <f t="shared" si="2"/>
        <v>14.6</v>
      </c>
      <c r="N26" s="101">
        <f t="shared" si="3"/>
        <v>18.200000000000003</v>
      </c>
      <c r="O26" s="100" t="str">
        <f t="shared" si="4"/>
        <v>25.2</v>
      </c>
      <c r="P26" s="98" t="s">
        <v>80</v>
      </c>
      <c r="Q26" s="99" t="s">
        <v>79</v>
      </c>
      <c r="R26" s="98" t="s">
        <v>78</v>
      </c>
      <c r="S26" s="97"/>
      <c r="T26" s="71" t="str">
        <f t="shared" si="5"/>
        <v xml:space="preserve"> </v>
      </c>
      <c r="U26" s="96">
        <f t="shared" si="6"/>
        <v>123</v>
      </c>
      <c r="V26" s="95" t="str">
        <f t="shared" si="7"/>
        <v/>
      </c>
      <c r="W26" s="95">
        <f t="shared" si="8"/>
        <v>71</v>
      </c>
      <c r="X26" s="94" t="str">
        <f t="shared" si="9"/>
        <v>★2.0</v>
      </c>
      <c r="Z26" s="65">
        <v>1610</v>
      </c>
      <c r="AA26" s="65"/>
      <c r="AB26" s="64">
        <f t="shared" si="10"/>
        <v>25.200000000000003</v>
      </c>
      <c r="AC26" s="63">
        <f t="shared" si="11"/>
        <v>71</v>
      </c>
      <c r="AD26" s="63" t="str">
        <f t="shared" si="12"/>
        <v>★2.0</v>
      </c>
      <c r="AE26" s="64" t="str">
        <f t="shared" si="13"/>
        <v/>
      </c>
      <c r="AF26" s="63" t="str">
        <f t="shared" si="14"/>
        <v/>
      </c>
      <c r="AG26" s="63" t="str">
        <f t="shared" si="15"/>
        <v/>
      </c>
    </row>
    <row r="27" spans="1:33" ht="13">
      <c r="A27" s="141"/>
      <c r="B27" s="138"/>
      <c r="C27" s="93"/>
      <c r="D27" s="135" t="s">
        <v>133</v>
      </c>
      <c r="E27" s="83" t="s">
        <v>89</v>
      </c>
      <c r="F27" s="133" t="s">
        <v>82</v>
      </c>
      <c r="G27" s="134">
        <v>1.498</v>
      </c>
      <c r="H27" s="133" t="s">
        <v>81</v>
      </c>
      <c r="I27" s="105" t="str">
        <f t="shared" si="0"/>
        <v>1,630</v>
      </c>
      <c r="J27" s="104">
        <v>5</v>
      </c>
      <c r="K27" s="103">
        <v>18.100000000000001</v>
      </c>
      <c r="L27" s="32">
        <f t="shared" si="1"/>
        <v>142.88508287292817</v>
      </c>
      <c r="M27" s="102">
        <f t="shared" si="2"/>
        <v>14.6</v>
      </c>
      <c r="N27" s="101">
        <f t="shared" si="3"/>
        <v>18.200000000000003</v>
      </c>
      <c r="O27" s="100" t="str">
        <f t="shared" si="4"/>
        <v>25.0</v>
      </c>
      <c r="P27" s="98" t="s">
        <v>80</v>
      </c>
      <c r="Q27" s="99" t="s">
        <v>79</v>
      </c>
      <c r="R27" s="98" t="s">
        <v>78</v>
      </c>
      <c r="S27" s="97"/>
      <c r="T27" s="71" t="str">
        <f t="shared" si="5"/>
        <v xml:space="preserve"> </v>
      </c>
      <c r="U27" s="96">
        <f t="shared" si="6"/>
        <v>123</v>
      </c>
      <c r="V27" s="95" t="str">
        <f t="shared" si="7"/>
        <v/>
      </c>
      <c r="W27" s="95">
        <f t="shared" si="8"/>
        <v>72</v>
      </c>
      <c r="X27" s="94" t="str">
        <f t="shared" si="9"/>
        <v>★2.0</v>
      </c>
      <c r="Z27" s="65">
        <v>1630</v>
      </c>
      <c r="AA27" s="65"/>
      <c r="AB27" s="64">
        <f t="shared" si="10"/>
        <v>25</v>
      </c>
      <c r="AC27" s="63">
        <f t="shared" si="11"/>
        <v>72</v>
      </c>
      <c r="AD27" s="63" t="str">
        <f t="shared" si="12"/>
        <v>★2.0</v>
      </c>
      <c r="AE27" s="64" t="str">
        <f t="shared" si="13"/>
        <v/>
      </c>
      <c r="AF27" s="63" t="str">
        <f t="shared" si="14"/>
        <v/>
      </c>
      <c r="AG27" s="63" t="str">
        <f t="shared" si="15"/>
        <v/>
      </c>
    </row>
    <row r="28" spans="1:33" ht="13">
      <c r="A28" s="138"/>
      <c r="B28" s="138"/>
      <c r="C28" s="93"/>
      <c r="D28" s="135" t="s">
        <v>133</v>
      </c>
      <c r="E28" s="83" t="s">
        <v>87</v>
      </c>
      <c r="F28" s="133" t="s">
        <v>82</v>
      </c>
      <c r="G28" s="134">
        <v>1.498</v>
      </c>
      <c r="H28" s="133" t="s">
        <v>81</v>
      </c>
      <c r="I28" s="105" t="str">
        <f t="shared" si="0"/>
        <v>1,670</v>
      </c>
      <c r="J28" s="104">
        <v>7</v>
      </c>
      <c r="K28" s="103">
        <v>18.100000000000001</v>
      </c>
      <c r="L28" s="32">
        <f t="shared" si="1"/>
        <v>142.88508287292817</v>
      </c>
      <c r="M28" s="102">
        <f t="shared" si="2"/>
        <v>13.5</v>
      </c>
      <c r="N28" s="101">
        <f t="shared" si="3"/>
        <v>17</v>
      </c>
      <c r="O28" s="100" t="str">
        <f t="shared" si="4"/>
        <v>24.6</v>
      </c>
      <c r="P28" s="98" t="s">
        <v>80</v>
      </c>
      <c r="Q28" s="99" t="s">
        <v>79</v>
      </c>
      <c r="R28" s="98" t="s">
        <v>78</v>
      </c>
      <c r="S28" s="97"/>
      <c r="T28" s="71" t="str">
        <f t="shared" si="5"/>
        <v xml:space="preserve"> </v>
      </c>
      <c r="U28" s="96">
        <f t="shared" si="6"/>
        <v>134</v>
      </c>
      <c r="V28" s="95">
        <f t="shared" si="7"/>
        <v>106</v>
      </c>
      <c r="W28" s="95">
        <f t="shared" si="8"/>
        <v>73</v>
      </c>
      <c r="X28" s="94" t="str">
        <f t="shared" si="9"/>
        <v>★2.0</v>
      </c>
      <c r="Z28" s="65">
        <v>1670</v>
      </c>
      <c r="AA28" s="65"/>
      <c r="AB28" s="64">
        <f t="shared" si="10"/>
        <v>24.6</v>
      </c>
      <c r="AC28" s="63">
        <f t="shared" si="11"/>
        <v>73</v>
      </c>
      <c r="AD28" s="63" t="str">
        <f t="shared" si="12"/>
        <v>★2.0</v>
      </c>
      <c r="AE28" s="64" t="str">
        <f t="shared" si="13"/>
        <v/>
      </c>
      <c r="AF28" s="63" t="str">
        <f t="shared" si="14"/>
        <v/>
      </c>
      <c r="AG28" s="63" t="str">
        <f t="shared" si="15"/>
        <v/>
      </c>
    </row>
    <row r="29" spans="1:33" ht="13">
      <c r="A29" s="138"/>
      <c r="B29" s="138"/>
      <c r="C29" s="93"/>
      <c r="D29" s="135" t="s">
        <v>131</v>
      </c>
      <c r="E29" s="92" t="s">
        <v>132</v>
      </c>
      <c r="F29" s="133" t="s">
        <v>82</v>
      </c>
      <c r="G29" s="134">
        <v>1.498</v>
      </c>
      <c r="H29" s="133" t="s">
        <v>81</v>
      </c>
      <c r="I29" s="140">
        <v>1630</v>
      </c>
      <c r="J29" s="104">
        <v>5</v>
      </c>
      <c r="K29" s="103">
        <v>18.100000000000001</v>
      </c>
      <c r="L29" s="32">
        <f t="shared" si="1"/>
        <v>142.88508287292817</v>
      </c>
      <c r="M29" s="102">
        <f t="shared" si="2"/>
        <v>13.5</v>
      </c>
      <c r="N29" s="101">
        <f t="shared" si="3"/>
        <v>17</v>
      </c>
      <c r="O29" s="100" t="str">
        <f t="shared" si="4"/>
        <v>24.6</v>
      </c>
      <c r="P29" s="98" t="s">
        <v>80</v>
      </c>
      <c r="Q29" s="99" t="s">
        <v>79</v>
      </c>
      <c r="R29" s="98" t="s">
        <v>78</v>
      </c>
      <c r="S29" s="97"/>
      <c r="T29" s="139" t="str">
        <f t="shared" si="5"/>
        <v xml:space="preserve"> </v>
      </c>
      <c r="U29" s="96">
        <f t="shared" si="6"/>
        <v>134</v>
      </c>
      <c r="V29" s="95">
        <f t="shared" si="7"/>
        <v>106</v>
      </c>
      <c r="W29" s="95">
        <f t="shared" si="8"/>
        <v>73</v>
      </c>
      <c r="X29" s="94" t="str">
        <f t="shared" si="9"/>
        <v>★2.0</v>
      </c>
      <c r="Z29" s="65">
        <v>1670</v>
      </c>
      <c r="AA29" s="65"/>
      <c r="AB29" s="64">
        <f t="shared" si="10"/>
        <v>24.6</v>
      </c>
      <c r="AC29" s="63">
        <f t="shared" si="11"/>
        <v>73</v>
      </c>
      <c r="AD29" s="63" t="str">
        <f t="shared" si="12"/>
        <v>★2.0</v>
      </c>
      <c r="AE29" s="64" t="str">
        <f t="shared" si="13"/>
        <v/>
      </c>
      <c r="AF29" s="63" t="str">
        <f t="shared" si="14"/>
        <v/>
      </c>
      <c r="AG29" s="63" t="str">
        <f t="shared" si="15"/>
        <v/>
      </c>
    </row>
    <row r="30" spans="1:33" ht="13">
      <c r="A30" s="138"/>
      <c r="B30" s="138"/>
      <c r="C30" s="93"/>
      <c r="D30" s="135" t="s">
        <v>131</v>
      </c>
      <c r="E30" s="83" t="s">
        <v>85</v>
      </c>
      <c r="F30" s="133" t="s">
        <v>82</v>
      </c>
      <c r="G30" s="134">
        <v>1.498</v>
      </c>
      <c r="H30" s="133" t="s">
        <v>81</v>
      </c>
      <c r="I30" s="105" t="str">
        <f>IF(Z30="","",(IF(AA30-Z30&gt;0,CONCATENATE(TEXT(Z30,"#,##0"),"~",TEXT(AA30,"#,##0")),TEXT(Z30,"#,##0"))))</f>
        <v>1,660</v>
      </c>
      <c r="J30" s="104">
        <v>7</v>
      </c>
      <c r="K30" s="103">
        <v>18.100000000000001</v>
      </c>
      <c r="L30" s="32">
        <f t="shared" si="1"/>
        <v>142.88508287292817</v>
      </c>
      <c r="M30" s="102">
        <f t="shared" si="2"/>
        <v>13.5</v>
      </c>
      <c r="N30" s="101">
        <f t="shared" si="3"/>
        <v>17</v>
      </c>
      <c r="O30" s="100" t="str">
        <f t="shared" si="4"/>
        <v>24.7</v>
      </c>
      <c r="P30" s="98" t="s">
        <v>80</v>
      </c>
      <c r="Q30" s="99" t="s">
        <v>79</v>
      </c>
      <c r="R30" s="98" t="s">
        <v>78</v>
      </c>
      <c r="S30" s="97"/>
      <c r="T30" s="71" t="str">
        <f t="shared" si="5"/>
        <v xml:space="preserve"> </v>
      </c>
      <c r="U30" s="96">
        <f t="shared" si="6"/>
        <v>134</v>
      </c>
      <c r="V30" s="95">
        <f t="shared" si="7"/>
        <v>106</v>
      </c>
      <c r="W30" s="95">
        <f t="shared" si="8"/>
        <v>73</v>
      </c>
      <c r="X30" s="94" t="str">
        <f t="shared" si="9"/>
        <v>★2.0</v>
      </c>
      <c r="Z30" s="65">
        <v>1660</v>
      </c>
      <c r="AA30" s="65"/>
      <c r="AB30" s="64">
        <f t="shared" si="10"/>
        <v>24.700000000000003</v>
      </c>
      <c r="AC30" s="63">
        <f t="shared" si="11"/>
        <v>73</v>
      </c>
      <c r="AD30" s="63" t="str">
        <f t="shared" si="12"/>
        <v>★2.0</v>
      </c>
      <c r="AE30" s="64" t="str">
        <f t="shared" si="13"/>
        <v/>
      </c>
      <c r="AF30" s="63" t="str">
        <f t="shared" si="14"/>
        <v/>
      </c>
      <c r="AG30" s="63" t="str">
        <f t="shared" si="15"/>
        <v/>
      </c>
    </row>
    <row r="31" spans="1:33" ht="13">
      <c r="A31" s="137"/>
      <c r="B31" s="137"/>
      <c r="C31" s="136"/>
      <c r="D31" s="135" t="s">
        <v>131</v>
      </c>
      <c r="E31" s="83" t="s">
        <v>83</v>
      </c>
      <c r="F31" s="133" t="s">
        <v>82</v>
      </c>
      <c r="G31" s="134">
        <v>1.498</v>
      </c>
      <c r="H31" s="133" t="s">
        <v>81</v>
      </c>
      <c r="I31" s="105" t="str">
        <f>IF(Z31="","",(IF(AA31-Z31&gt;0,CONCATENATE(TEXT(Z31,"#,##0"),"~",TEXT(AA31,"#,##0")),TEXT(Z31,"#,##0"))))</f>
        <v>1,680</v>
      </c>
      <c r="J31" s="104">
        <v>7</v>
      </c>
      <c r="K31" s="103">
        <v>18.100000000000001</v>
      </c>
      <c r="L31" s="32">
        <f t="shared" si="1"/>
        <v>142.88508287292817</v>
      </c>
      <c r="M31" s="102">
        <f t="shared" si="2"/>
        <v>13.5</v>
      </c>
      <c r="N31" s="101">
        <f t="shared" si="3"/>
        <v>17</v>
      </c>
      <c r="O31" s="100" t="str">
        <f t="shared" si="4"/>
        <v>24.5</v>
      </c>
      <c r="P31" s="98" t="s">
        <v>80</v>
      </c>
      <c r="Q31" s="99" t="s">
        <v>79</v>
      </c>
      <c r="R31" s="98" t="s">
        <v>78</v>
      </c>
      <c r="S31" s="97"/>
      <c r="T31" s="71" t="str">
        <f t="shared" si="5"/>
        <v xml:space="preserve"> </v>
      </c>
      <c r="U31" s="96">
        <f t="shared" si="6"/>
        <v>134</v>
      </c>
      <c r="V31" s="95">
        <f t="shared" si="7"/>
        <v>106</v>
      </c>
      <c r="W31" s="95">
        <f t="shared" si="8"/>
        <v>73</v>
      </c>
      <c r="X31" s="94" t="str">
        <f t="shared" si="9"/>
        <v>★2.0</v>
      </c>
      <c r="Z31" s="65">
        <v>1680</v>
      </c>
      <c r="AA31" s="65"/>
      <c r="AB31" s="64">
        <f t="shared" si="10"/>
        <v>24.5</v>
      </c>
      <c r="AC31" s="63">
        <f t="shared" si="11"/>
        <v>73</v>
      </c>
      <c r="AD31" s="63" t="str">
        <f t="shared" si="12"/>
        <v>★2.0</v>
      </c>
      <c r="AE31" s="64" t="str">
        <f t="shared" si="13"/>
        <v/>
      </c>
      <c r="AF31" s="63" t="str">
        <f t="shared" si="14"/>
        <v/>
      </c>
      <c r="AG31" s="63" t="str">
        <f t="shared" si="15"/>
        <v/>
      </c>
    </row>
    <row r="32" spans="1:33">
      <c r="J32" s="62"/>
      <c r="M32" s="61"/>
    </row>
    <row r="33" spans="2:3">
      <c r="B33" s="58" t="s">
        <v>77</v>
      </c>
    </row>
    <row r="34" spans="2:3">
      <c r="B34" s="58" t="s">
        <v>76</v>
      </c>
    </row>
    <row r="35" spans="2:3">
      <c r="B35" s="58" t="s">
        <v>75</v>
      </c>
    </row>
    <row r="36" spans="2:3">
      <c r="B36" s="58" t="s">
        <v>74</v>
      </c>
    </row>
    <row r="37" spans="2:3">
      <c r="B37" s="58" t="s">
        <v>73</v>
      </c>
    </row>
    <row r="38" spans="2:3">
      <c r="B38" s="58" t="s">
        <v>72</v>
      </c>
    </row>
    <row r="39" spans="2:3">
      <c r="B39" s="58" t="s">
        <v>71</v>
      </c>
    </row>
    <row r="40" spans="2:3">
      <c r="B40" s="58" t="s">
        <v>70</v>
      </c>
    </row>
    <row r="41" spans="2:3">
      <c r="B41" s="58" t="s">
        <v>69</v>
      </c>
    </row>
    <row r="42" spans="2:3">
      <c r="C42" s="58" t="s">
        <v>68</v>
      </c>
    </row>
    <row r="73" s="58" customFormat="1" ht="33.65" customHeight="1"/>
    <row r="86" spans="5:5">
      <c r="E86" s="132"/>
    </row>
  </sheetData>
  <sheetProtection selectLockedCells="1"/>
  <mergeCells count="40">
    <mergeCell ref="R2:V2"/>
    <mergeCell ref="S3:X3"/>
    <mergeCell ref="A4:A8"/>
    <mergeCell ref="B4:C8"/>
    <mergeCell ref="D4:D5"/>
    <mergeCell ref="E4:E5"/>
    <mergeCell ref="F4:G5"/>
    <mergeCell ref="D6:D8"/>
    <mergeCell ref="E6:E8"/>
    <mergeCell ref="F6:F8"/>
    <mergeCell ref="G6:G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AD4:AD8"/>
    <mergeCell ref="K4:O4"/>
    <mergeCell ref="P4:P8"/>
    <mergeCell ref="Q4:S5"/>
    <mergeCell ref="T4:T5"/>
    <mergeCell ref="U4:U8"/>
    <mergeCell ref="V4:V8"/>
    <mergeCell ref="H4:H8"/>
    <mergeCell ref="I4:I8"/>
    <mergeCell ref="J4:J8"/>
    <mergeCell ref="W4:X4"/>
    <mergeCell ref="AE4:AE8"/>
    <mergeCell ref="S6:S8"/>
    <mergeCell ref="T6:T8"/>
    <mergeCell ref="R6:R8"/>
    <mergeCell ref="Z4:Z8"/>
    <mergeCell ref="AA4:AA8"/>
    <mergeCell ref="AB4:AB8"/>
    <mergeCell ref="AC4:AC8"/>
    <mergeCell ref="Q6:Q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0" firstPageNumber="0" fitToHeight="0" orientation="landscape" r:id="rId1"/>
  <headerFooter alignWithMargins="0">
    <oddHeader>&amp;R様式1-2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E0337-1315-47F8-BF8B-AA845853F70B}">
  <sheetPr>
    <tabColor rgb="FFFFFF00"/>
    <pageSetUpPr fitToPage="1"/>
  </sheetPr>
  <dimension ref="A1:AG56"/>
  <sheetViews>
    <sheetView view="pageBreakPreview" zoomScaleNormal="100" zoomScaleSheetLayoutView="100" workbookViewId="0">
      <selection activeCell="D29" sqref="D29"/>
    </sheetView>
  </sheetViews>
  <sheetFormatPr defaultRowHeight="10"/>
  <cols>
    <col min="1" max="1" width="15.90625" style="58" customWidth="1"/>
    <col min="2" max="2" width="3.90625" style="58" bestFit="1" customWidth="1"/>
    <col min="3" max="3" width="38.26953125" style="58" customWidth="1"/>
    <col min="4" max="4" width="13.90625" style="58" bestFit="1" customWidth="1"/>
    <col min="5" max="5" width="16.26953125" style="59" customWidth="1"/>
    <col min="6" max="6" width="13.08984375" style="58" customWidth="1"/>
    <col min="7" max="7" width="7.36328125" style="58" customWidth="1"/>
    <col min="8" max="8" width="12.08984375" style="58" bestFit="1" customWidth="1"/>
    <col min="9" max="9" width="10.453125" style="58" bestFit="1" customWidth="1"/>
    <col min="10" max="10" width="7" style="58" bestFit="1" customWidth="1"/>
    <col min="11" max="11" width="6.36328125" style="58" bestFit="1" customWidth="1"/>
    <col min="12" max="12" width="8.7265625" style="58" bestFit="1" customWidth="1"/>
    <col min="13" max="14" width="8.453125" style="58" bestFit="1" customWidth="1"/>
    <col min="15" max="15" width="8.6328125" style="58" customWidth="1"/>
    <col min="16" max="16" width="14.36328125" style="58" bestFit="1" customWidth="1"/>
    <col min="17" max="17" width="13.453125" style="58" customWidth="1"/>
    <col min="18" max="18" width="6" style="58" customWidth="1"/>
    <col min="19" max="19" width="17.26953125" style="58" customWidth="1"/>
    <col min="20" max="20" width="11" style="58" bestFit="1" customWidth="1"/>
    <col min="21" max="22" width="8.26953125" style="58" bestFit="1" customWidth="1"/>
    <col min="23" max="25" width="8.7265625" style="58"/>
    <col min="26" max="27" width="10.6328125" style="58" customWidth="1"/>
    <col min="28" max="33" width="9" style="58" hidden="1" customWidth="1"/>
    <col min="34" max="256" width="8.7265625" style="58"/>
    <col min="257" max="257" width="15.90625" style="58" customWidth="1"/>
    <col min="258" max="258" width="3.90625" style="58" bestFit="1" customWidth="1"/>
    <col min="259" max="259" width="38.26953125" style="58" customWidth="1"/>
    <col min="260" max="260" width="13.90625" style="58" bestFit="1" customWidth="1"/>
    <col min="261" max="261" width="16.26953125" style="58" customWidth="1"/>
    <col min="262" max="262" width="13.08984375" style="58" customWidth="1"/>
    <col min="263" max="263" width="7.36328125" style="58" customWidth="1"/>
    <col min="264" max="264" width="12.08984375" style="58" bestFit="1" customWidth="1"/>
    <col min="265" max="265" width="10.453125" style="58" bestFit="1" customWidth="1"/>
    <col min="266" max="266" width="7" style="58" bestFit="1" customWidth="1"/>
    <col min="267" max="267" width="5.90625" style="58" bestFit="1" customWidth="1"/>
    <col min="268" max="268" width="8.7265625" style="58" bestFit="1" customWidth="1"/>
    <col min="269" max="270" width="8.453125" style="58" bestFit="1" customWidth="1"/>
    <col min="271" max="271" width="8.6328125" style="58" customWidth="1"/>
    <col min="272" max="272" width="14.36328125" style="58" bestFit="1" customWidth="1"/>
    <col min="273" max="273" width="13.453125" style="58" customWidth="1"/>
    <col min="274" max="274" width="6" style="58" customWidth="1"/>
    <col min="275" max="275" width="17.26953125" style="58" customWidth="1"/>
    <col min="276" max="276" width="11" style="58" bestFit="1" customWidth="1"/>
    <col min="277" max="278" width="8.26953125" style="58" bestFit="1" customWidth="1"/>
    <col min="279" max="512" width="8.7265625" style="58"/>
    <col min="513" max="513" width="15.90625" style="58" customWidth="1"/>
    <col min="514" max="514" width="3.90625" style="58" bestFit="1" customWidth="1"/>
    <col min="515" max="515" width="38.26953125" style="58" customWidth="1"/>
    <col min="516" max="516" width="13.90625" style="58" bestFit="1" customWidth="1"/>
    <col min="517" max="517" width="16.26953125" style="58" customWidth="1"/>
    <col min="518" max="518" width="13.08984375" style="58" customWidth="1"/>
    <col min="519" max="519" width="7.36328125" style="58" customWidth="1"/>
    <col min="520" max="520" width="12.08984375" style="58" bestFit="1" customWidth="1"/>
    <col min="521" max="521" width="10.453125" style="58" bestFit="1" customWidth="1"/>
    <col min="522" max="522" width="7" style="58" bestFit="1" customWidth="1"/>
    <col min="523" max="523" width="5.90625" style="58" bestFit="1" customWidth="1"/>
    <col min="524" max="524" width="8.7265625" style="58" bestFit="1" customWidth="1"/>
    <col min="525" max="526" width="8.453125" style="58" bestFit="1" customWidth="1"/>
    <col min="527" max="527" width="8.6328125" style="58" customWidth="1"/>
    <col min="528" max="528" width="14.36328125" style="58" bestFit="1" customWidth="1"/>
    <col min="529" max="529" width="13.453125" style="58" customWidth="1"/>
    <col min="530" max="530" width="6" style="58" customWidth="1"/>
    <col min="531" max="531" width="17.26953125" style="58" customWidth="1"/>
    <col min="532" max="532" width="11" style="58" bestFit="1" customWidth="1"/>
    <col min="533" max="534" width="8.26953125" style="58" bestFit="1" customWidth="1"/>
    <col min="535" max="768" width="8.7265625" style="58"/>
    <col min="769" max="769" width="15.90625" style="58" customWidth="1"/>
    <col min="770" max="770" width="3.90625" style="58" bestFit="1" customWidth="1"/>
    <col min="771" max="771" width="38.26953125" style="58" customWidth="1"/>
    <col min="772" max="772" width="13.90625" style="58" bestFit="1" customWidth="1"/>
    <col min="773" max="773" width="16.26953125" style="58" customWidth="1"/>
    <col min="774" max="774" width="13.08984375" style="58" customWidth="1"/>
    <col min="775" max="775" width="7.36328125" style="58" customWidth="1"/>
    <col min="776" max="776" width="12.08984375" style="58" bestFit="1" customWidth="1"/>
    <col min="777" max="777" width="10.453125" style="58" bestFit="1" customWidth="1"/>
    <col min="778" max="778" width="7" style="58" bestFit="1" customWidth="1"/>
    <col min="779" max="779" width="5.90625" style="58" bestFit="1" customWidth="1"/>
    <col min="780" max="780" width="8.7265625" style="58" bestFit="1" customWidth="1"/>
    <col min="781" max="782" width="8.453125" style="58" bestFit="1" customWidth="1"/>
    <col min="783" max="783" width="8.6328125" style="58" customWidth="1"/>
    <col min="784" max="784" width="14.36328125" style="58" bestFit="1" customWidth="1"/>
    <col min="785" max="785" width="13.453125" style="58" customWidth="1"/>
    <col min="786" max="786" width="6" style="58" customWidth="1"/>
    <col min="787" max="787" width="17.26953125" style="58" customWidth="1"/>
    <col min="788" max="788" width="11" style="58" bestFit="1" customWidth="1"/>
    <col min="789" max="790" width="8.26953125" style="58" bestFit="1" customWidth="1"/>
    <col min="791" max="1024" width="8.7265625" style="58"/>
    <col min="1025" max="1025" width="15.90625" style="58" customWidth="1"/>
    <col min="1026" max="1026" width="3.90625" style="58" bestFit="1" customWidth="1"/>
    <col min="1027" max="1027" width="38.26953125" style="58" customWidth="1"/>
    <col min="1028" max="1028" width="13.90625" style="58" bestFit="1" customWidth="1"/>
    <col min="1029" max="1029" width="16.26953125" style="58" customWidth="1"/>
    <col min="1030" max="1030" width="13.08984375" style="58" customWidth="1"/>
    <col min="1031" max="1031" width="7.36328125" style="58" customWidth="1"/>
    <col min="1032" max="1032" width="12.08984375" style="58" bestFit="1" customWidth="1"/>
    <col min="1033" max="1033" width="10.453125" style="58" bestFit="1" customWidth="1"/>
    <col min="1034" max="1034" width="7" style="58" bestFit="1" customWidth="1"/>
    <col min="1035" max="1035" width="5.90625" style="58" bestFit="1" customWidth="1"/>
    <col min="1036" max="1036" width="8.7265625" style="58" bestFit="1" customWidth="1"/>
    <col min="1037" max="1038" width="8.453125" style="58" bestFit="1" customWidth="1"/>
    <col min="1039" max="1039" width="8.6328125" style="58" customWidth="1"/>
    <col min="1040" max="1040" width="14.36328125" style="58" bestFit="1" customWidth="1"/>
    <col min="1041" max="1041" width="13.453125" style="58" customWidth="1"/>
    <col min="1042" max="1042" width="6" style="58" customWidth="1"/>
    <col min="1043" max="1043" width="17.26953125" style="58" customWidth="1"/>
    <col min="1044" max="1044" width="11" style="58" bestFit="1" customWidth="1"/>
    <col min="1045" max="1046" width="8.26953125" style="58" bestFit="1" customWidth="1"/>
    <col min="1047" max="1280" width="8.7265625" style="58"/>
    <col min="1281" max="1281" width="15.90625" style="58" customWidth="1"/>
    <col min="1282" max="1282" width="3.90625" style="58" bestFit="1" customWidth="1"/>
    <col min="1283" max="1283" width="38.26953125" style="58" customWidth="1"/>
    <col min="1284" max="1284" width="13.90625" style="58" bestFit="1" customWidth="1"/>
    <col min="1285" max="1285" width="16.26953125" style="58" customWidth="1"/>
    <col min="1286" max="1286" width="13.08984375" style="58" customWidth="1"/>
    <col min="1287" max="1287" width="7.36328125" style="58" customWidth="1"/>
    <col min="1288" max="1288" width="12.08984375" style="58" bestFit="1" customWidth="1"/>
    <col min="1289" max="1289" width="10.453125" style="58" bestFit="1" customWidth="1"/>
    <col min="1290" max="1290" width="7" style="58" bestFit="1" customWidth="1"/>
    <col min="1291" max="1291" width="5.90625" style="58" bestFit="1" customWidth="1"/>
    <col min="1292" max="1292" width="8.7265625" style="58" bestFit="1" customWidth="1"/>
    <col min="1293" max="1294" width="8.453125" style="58" bestFit="1" customWidth="1"/>
    <col min="1295" max="1295" width="8.6328125" style="58" customWidth="1"/>
    <col min="1296" max="1296" width="14.36328125" style="58" bestFit="1" customWidth="1"/>
    <col min="1297" max="1297" width="13.453125" style="58" customWidth="1"/>
    <col min="1298" max="1298" width="6" style="58" customWidth="1"/>
    <col min="1299" max="1299" width="17.26953125" style="58" customWidth="1"/>
    <col min="1300" max="1300" width="11" style="58" bestFit="1" customWidth="1"/>
    <col min="1301" max="1302" width="8.26953125" style="58" bestFit="1" customWidth="1"/>
    <col min="1303" max="1536" width="8.7265625" style="58"/>
    <col min="1537" max="1537" width="15.90625" style="58" customWidth="1"/>
    <col min="1538" max="1538" width="3.90625" style="58" bestFit="1" customWidth="1"/>
    <col min="1539" max="1539" width="38.26953125" style="58" customWidth="1"/>
    <col min="1540" max="1540" width="13.90625" style="58" bestFit="1" customWidth="1"/>
    <col min="1541" max="1541" width="16.26953125" style="58" customWidth="1"/>
    <col min="1542" max="1542" width="13.08984375" style="58" customWidth="1"/>
    <col min="1543" max="1543" width="7.36328125" style="58" customWidth="1"/>
    <col min="1544" max="1544" width="12.08984375" style="58" bestFit="1" customWidth="1"/>
    <col min="1545" max="1545" width="10.453125" style="58" bestFit="1" customWidth="1"/>
    <col min="1546" max="1546" width="7" style="58" bestFit="1" customWidth="1"/>
    <col min="1547" max="1547" width="5.90625" style="58" bestFit="1" customWidth="1"/>
    <col min="1548" max="1548" width="8.7265625" style="58" bestFit="1" customWidth="1"/>
    <col min="1549" max="1550" width="8.453125" style="58" bestFit="1" customWidth="1"/>
    <col min="1551" max="1551" width="8.6328125" style="58" customWidth="1"/>
    <col min="1552" max="1552" width="14.36328125" style="58" bestFit="1" customWidth="1"/>
    <col min="1553" max="1553" width="13.453125" style="58" customWidth="1"/>
    <col min="1554" max="1554" width="6" style="58" customWidth="1"/>
    <col min="1555" max="1555" width="17.26953125" style="58" customWidth="1"/>
    <col min="1556" max="1556" width="11" style="58" bestFit="1" customWidth="1"/>
    <col min="1557" max="1558" width="8.26953125" style="58" bestFit="1" customWidth="1"/>
    <col min="1559" max="1792" width="8.7265625" style="58"/>
    <col min="1793" max="1793" width="15.90625" style="58" customWidth="1"/>
    <col min="1794" max="1794" width="3.90625" style="58" bestFit="1" customWidth="1"/>
    <col min="1795" max="1795" width="38.26953125" style="58" customWidth="1"/>
    <col min="1796" max="1796" width="13.90625" style="58" bestFit="1" customWidth="1"/>
    <col min="1797" max="1797" width="16.26953125" style="58" customWidth="1"/>
    <col min="1798" max="1798" width="13.08984375" style="58" customWidth="1"/>
    <col min="1799" max="1799" width="7.36328125" style="58" customWidth="1"/>
    <col min="1800" max="1800" width="12.08984375" style="58" bestFit="1" customWidth="1"/>
    <col min="1801" max="1801" width="10.453125" style="58" bestFit="1" customWidth="1"/>
    <col min="1802" max="1802" width="7" style="58" bestFit="1" customWidth="1"/>
    <col min="1803" max="1803" width="5.90625" style="58" bestFit="1" customWidth="1"/>
    <col min="1804" max="1804" width="8.7265625" style="58" bestFit="1" customWidth="1"/>
    <col min="1805" max="1806" width="8.453125" style="58" bestFit="1" customWidth="1"/>
    <col min="1807" max="1807" width="8.6328125" style="58" customWidth="1"/>
    <col min="1808" max="1808" width="14.36328125" style="58" bestFit="1" customWidth="1"/>
    <col min="1809" max="1809" width="13.453125" style="58" customWidth="1"/>
    <col min="1810" max="1810" width="6" style="58" customWidth="1"/>
    <col min="1811" max="1811" width="17.26953125" style="58" customWidth="1"/>
    <col min="1812" max="1812" width="11" style="58" bestFit="1" customWidth="1"/>
    <col min="1813" max="1814" width="8.26953125" style="58" bestFit="1" customWidth="1"/>
    <col min="1815" max="2048" width="8.7265625" style="58"/>
    <col min="2049" max="2049" width="15.90625" style="58" customWidth="1"/>
    <col min="2050" max="2050" width="3.90625" style="58" bestFit="1" customWidth="1"/>
    <col min="2051" max="2051" width="38.26953125" style="58" customWidth="1"/>
    <col min="2052" max="2052" width="13.90625" style="58" bestFit="1" customWidth="1"/>
    <col min="2053" max="2053" width="16.26953125" style="58" customWidth="1"/>
    <col min="2054" max="2054" width="13.08984375" style="58" customWidth="1"/>
    <col min="2055" max="2055" width="7.36328125" style="58" customWidth="1"/>
    <col min="2056" max="2056" width="12.08984375" style="58" bestFit="1" customWidth="1"/>
    <col min="2057" max="2057" width="10.453125" style="58" bestFit="1" customWidth="1"/>
    <col min="2058" max="2058" width="7" style="58" bestFit="1" customWidth="1"/>
    <col min="2059" max="2059" width="5.90625" style="58" bestFit="1" customWidth="1"/>
    <col min="2060" max="2060" width="8.7265625" style="58" bestFit="1" customWidth="1"/>
    <col min="2061" max="2062" width="8.453125" style="58" bestFit="1" customWidth="1"/>
    <col min="2063" max="2063" width="8.6328125" style="58" customWidth="1"/>
    <col min="2064" max="2064" width="14.36328125" style="58" bestFit="1" customWidth="1"/>
    <col min="2065" max="2065" width="13.453125" style="58" customWidth="1"/>
    <col min="2066" max="2066" width="6" style="58" customWidth="1"/>
    <col min="2067" max="2067" width="17.26953125" style="58" customWidth="1"/>
    <col min="2068" max="2068" width="11" style="58" bestFit="1" customWidth="1"/>
    <col min="2069" max="2070" width="8.26953125" style="58" bestFit="1" customWidth="1"/>
    <col min="2071" max="2304" width="8.7265625" style="58"/>
    <col min="2305" max="2305" width="15.90625" style="58" customWidth="1"/>
    <col min="2306" max="2306" width="3.90625" style="58" bestFit="1" customWidth="1"/>
    <col min="2307" max="2307" width="38.26953125" style="58" customWidth="1"/>
    <col min="2308" max="2308" width="13.90625" style="58" bestFit="1" customWidth="1"/>
    <col min="2309" max="2309" width="16.26953125" style="58" customWidth="1"/>
    <col min="2310" max="2310" width="13.08984375" style="58" customWidth="1"/>
    <col min="2311" max="2311" width="7.36328125" style="58" customWidth="1"/>
    <col min="2312" max="2312" width="12.08984375" style="58" bestFit="1" customWidth="1"/>
    <col min="2313" max="2313" width="10.453125" style="58" bestFit="1" customWidth="1"/>
    <col min="2314" max="2314" width="7" style="58" bestFit="1" customWidth="1"/>
    <col min="2315" max="2315" width="5.90625" style="58" bestFit="1" customWidth="1"/>
    <col min="2316" max="2316" width="8.7265625" style="58" bestFit="1" customWidth="1"/>
    <col min="2317" max="2318" width="8.453125" style="58" bestFit="1" customWidth="1"/>
    <col min="2319" max="2319" width="8.6328125" style="58" customWidth="1"/>
    <col min="2320" max="2320" width="14.36328125" style="58" bestFit="1" customWidth="1"/>
    <col min="2321" max="2321" width="13.453125" style="58" customWidth="1"/>
    <col min="2322" max="2322" width="6" style="58" customWidth="1"/>
    <col min="2323" max="2323" width="17.26953125" style="58" customWidth="1"/>
    <col min="2324" max="2324" width="11" style="58" bestFit="1" customWidth="1"/>
    <col min="2325" max="2326" width="8.26953125" style="58" bestFit="1" customWidth="1"/>
    <col min="2327" max="2560" width="8.7265625" style="58"/>
    <col min="2561" max="2561" width="15.90625" style="58" customWidth="1"/>
    <col min="2562" max="2562" width="3.90625" style="58" bestFit="1" customWidth="1"/>
    <col min="2563" max="2563" width="38.26953125" style="58" customWidth="1"/>
    <col min="2564" max="2564" width="13.90625" style="58" bestFit="1" customWidth="1"/>
    <col min="2565" max="2565" width="16.26953125" style="58" customWidth="1"/>
    <col min="2566" max="2566" width="13.08984375" style="58" customWidth="1"/>
    <col min="2567" max="2567" width="7.36328125" style="58" customWidth="1"/>
    <col min="2568" max="2568" width="12.08984375" style="58" bestFit="1" customWidth="1"/>
    <col min="2569" max="2569" width="10.453125" style="58" bestFit="1" customWidth="1"/>
    <col min="2570" max="2570" width="7" style="58" bestFit="1" customWidth="1"/>
    <col min="2571" max="2571" width="5.90625" style="58" bestFit="1" customWidth="1"/>
    <col min="2572" max="2572" width="8.7265625" style="58" bestFit="1" customWidth="1"/>
    <col min="2573" max="2574" width="8.453125" style="58" bestFit="1" customWidth="1"/>
    <col min="2575" max="2575" width="8.6328125" style="58" customWidth="1"/>
    <col min="2576" max="2576" width="14.36328125" style="58" bestFit="1" customWidth="1"/>
    <col min="2577" max="2577" width="13.453125" style="58" customWidth="1"/>
    <col min="2578" max="2578" width="6" style="58" customWidth="1"/>
    <col min="2579" max="2579" width="17.26953125" style="58" customWidth="1"/>
    <col min="2580" max="2580" width="11" style="58" bestFit="1" customWidth="1"/>
    <col min="2581" max="2582" width="8.26953125" style="58" bestFit="1" customWidth="1"/>
    <col min="2583" max="2816" width="8.7265625" style="58"/>
    <col min="2817" max="2817" width="15.90625" style="58" customWidth="1"/>
    <col min="2818" max="2818" width="3.90625" style="58" bestFit="1" customWidth="1"/>
    <col min="2819" max="2819" width="38.26953125" style="58" customWidth="1"/>
    <col min="2820" max="2820" width="13.90625" style="58" bestFit="1" customWidth="1"/>
    <col min="2821" max="2821" width="16.26953125" style="58" customWidth="1"/>
    <col min="2822" max="2822" width="13.08984375" style="58" customWidth="1"/>
    <col min="2823" max="2823" width="7.36328125" style="58" customWidth="1"/>
    <col min="2824" max="2824" width="12.08984375" style="58" bestFit="1" customWidth="1"/>
    <col min="2825" max="2825" width="10.453125" style="58" bestFit="1" customWidth="1"/>
    <col min="2826" max="2826" width="7" style="58" bestFit="1" customWidth="1"/>
    <col min="2827" max="2827" width="5.90625" style="58" bestFit="1" customWidth="1"/>
    <col min="2828" max="2828" width="8.7265625" style="58" bestFit="1" customWidth="1"/>
    <col min="2829" max="2830" width="8.453125" style="58" bestFit="1" customWidth="1"/>
    <col min="2831" max="2831" width="8.6328125" style="58" customWidth="1"/>
    <col min="2832" max="2832" width="14.36328125" style="58" bestFit="1" customWidth="1"/>
    <col min="2833" max="2833" width="13.453125" style="58" customWidth="1"/>
    <col min="2834" max="2834" width="6" style="58" customWidth="1"/>
    <col min="2835" max="2835" width="17.26953125" style="58" customWidth="1"/>
    <col min="2836" max="2836" width="11" style="58" bestFit="1" customWidth="1"/>
    <col min="2837" max="2838" width="8.26953125" style="58" bestFit="1" customWidth="1"/>
    <col min="2839" max="3072" width="8.7265625" style="58"/>
    <col min="3073" max="3073" width="15.90625" style="58" customWidth="1"/>
    <col min="3074" max="3074" width="3.90625" style="58" bestFit="1" customWidth="1"/>
    <col min="3075" max="3075" width="38.26953125" style="58" customWidth="1"/>
    <col min="3076" max="3076" width="13.90625" style="58" bestFit="1" customWidth="1"/>
    <col min="3077" max="3077" width="16.26953125" style="58" customWidth="1"/>
    <col min="3078" max="3078" width="13.08984375" style="58" customWidth="1"/>
    <col min="3079" max="3079" width="7.36328125" style="58" customWidth="1"/>
    <col min="3080" max="3080" width="12.08984375" style="58" bestFit="1" customWidth="1"/>
    <col min="3081" max="3081" width="10.453125" style="58" bestFit="1" customWidth="1"/>
    <col min="3082" max="3082" width="7" style="58" bestFit="1" customWidth="1"/>
    <col min="3083" max="3083" width="5.90625" style="58" bestFit="1" customWidth="1"/>
    <col min="3084" max="3084" width="8.7265625" style="58" bestFit="1" customWidth="1"/>
    <col min="3085" max="3086" width="8.453125" style="58" bestFit="1" customWidth="1"/>
    <col min="3087" max="3087" width="8.6328125" style="58" customWidth="1"/>
    <col min="3088" max="3088" width="14.36328125" style="58" bestFit="1" customWidth="1"/>
    <col min="3089" max="3089" width="13.453125" style="58" customWidth="1"/>
    <col min="3090" max="3090" width="6" style="58" customWidth="1"/>
    <col min="3091" max="3091" width="17.26953125" style="58" customWidth="1"/>
    <col min="3092" max="3092" width="11" style="58" bestFit="1" customWidth="1"/>
    <col min="3093" max="3094" width="8.26953125" style="58" bestFit="1" customWidth="1"/>
    <col min="3095" max="3328" width="8.7265625" style="58"/>
    <col min="3329" max="3329" width="15.90625" style="58" customWidth="1"/>
    <col min="3330" max="3330" width="3.90625" style="58" bestFit="1" customWidth="1"/>
    <col min="3331" max="3331" width="38.26953125" style="58" customWidth="1"/>
    <col min="3332" max="3332" width="13.90625" style="58" bestFit="1" customWidth="1"/>
    <col min="3333" max="3333" width="16.26953125" style="58" customWidth="1"/>
    <col min="3334" max="3334" width="13.08984375" style="58" customWidth="1"/>
    <col min="3335" max="3335" width="7.36328125" style="58" customWidth="1"/>
    <col min="3336" max="3336" width="12.08984375" style="58" bestFit="1" customWidth="1"/>
    <col min="3337" max="3337" width="10.453125" style="58" bestFit="1" customWidth="1"/>
    <col min="3338" max="3338" width="7" style="58" bestFit="1" customWidth="1"/>
    <col min="3339" max="3339" width="5.90625" style="58" bestFit="1" customWidth="1"/>
    <col min="3340" max="3340" width="8.7265625" style="58" bestFit="1" customWidth="1"/>
    <col min="3341" max="3342" width="8.453125" style="58" bestFit="1" customWidth="1"/>
    <col min="3343" max="3343" width="8.6328125" style="58" customWidth="1"/>
    <col min="3344" max="3344" width="14.36328125" style="58" bestFit="1" customWidth="1"/>
    <col min="3345" max="3345" width="13.453125" style="58" customWidth="1"/>
    <col min="3346" max="3346" width="6" style="58" customWidth="1"/>
    <col min="3347" max="3347" width="17.26953125" style="58" customWidth="1"/>
    <col min="3348" max="3348" width="11" style="58" bestFit="1" customWidth="1"/>
    <col min="3349" max="3350" width="8.26953125" style="58" bestFit="1" customWidth="1"/>
    <col min="3351" max="3584" width="8.7265625" style="58"/>
    <col min="3585" max="3585" width="15.90625" style="58" customWidth="1"/>
    <col min="3586" max="3586" width="3.90625" style="58" bestFit="1" customWidth="1"/>
    <col min="3587" max="3587" width="38.26953125" style="58" customWidth="1"/>
    <col min="3588" max="3588" width="13.90625" style="58" bestFit="1" customWidth="1"/>
    <col min="3589" max="3589" width="16.26953125" style="58" customWidth="1"/>
    <col min="3590" max="3590" width="13.08984375" style="58" customWidth="1"/>
    <col min="3591" max="3591" width="7.36328125" style="58" customWidth="1"/>
    <col min="3592" max="3592" width="12.08984375" style="58" bestFit="1" customWidth="1"/>
    <col min="3593" max="3593" width="10.453125" style="58" bestFit="1" customWidth="1"/>
    <col min="3594" max="3594" width="7" style="58" bestFit="1" customWidth="1"/>
    <col min="3595" max="3595" width="5.90625" style="58" bestFit="1" customWidth="1"/>
    <col min="3596" max="3596" width="8.7265625" style="58" bestFit="1" customWidth="1"/>
    <col min="3597" max="3598" width="8.453125" style="58" bestFit="1" customWidth="1"/>
    <col min="3599" max="3599" width="8.6328125" style="58" customWidth="1"/>
    <col min="3600" max="3600" width="14.36328125" style="58" bestFit="1" customWidth="1"/>
    <col min="3601" max="3601" width="13.453125" style="58" customWidth="1"/>
    <col min="3602" max="3602" width="6" style="58" customWidth="1"/>
    <col min="3603" max="3603" width="17.26953125" style="58" customWidth="1"/>
    <col min="3604" max="3604" width="11" style="58" bestFit="1" customWidth="1"/>
    <col min="3605" max="3606" width="8.26953125" style="58" bestFit="1" customWidth="1"/>
    <col min="3607" max="3840" width="8.7265625" style="58"/>
    <col min="3841" max="3841" width="15.90625" style="58" customWidth="1"/>
    <col min="3842" max="3842" width="3.90625" style="58" bestFit="1" customWidth="1"/>
    <col min="3843" max="3843" width="38.26953125" style="58" customWidth="1"/>
    <col min="3844" max="3844" width="13.90625" style="58" bestFit="1" customWidth="1"/>
    <col min="3845" max="3845" width="16.26953125" style="58" customWidth="1"/>
    <col min="3846" max="3846" width="13.08984375" style="58" customWidth="1"/>
    <col min="3847" max="3847" width="7.36328125" style="58" customWidth="1"/>
    <col min="3848" max="3848" width="12.08984375" style="58" bestFit="1" customWidth="1"/>
    <col min="3849" max="3849" width="10.453125" style="58" bestFit="1" customWidth="1"/>
    <col min="3850" max="3850" width="7" style="58" bestFit="1" customWidth="1"/>
    <col min="3851" max="3851" width="5.90625" style="58" bestFit="1" customWidth="1"/>
    <col min="3852" max="3852" width="8.7265625" style="58" bestFit="1" customWidth="1"/>
    <col min="3853" max="3854" width="8.453125" style="58" bestFit="1" customWidth="1"/>
    <col min="3855" max="3855" width="8.6328125" style="58" customWidth="1"/>
    <col min="3856" max="3856" width="14.36328125" style="58" bestFit="1" customWidth="1"/>
    <col min="3857" max="3857" width="13.453125" style="58" customWidth="1"/>
    <col min="3858" max="3858" width="6" style="58" customWidth="1"/>
    <col min="3859" max="3859" width="17.26953125" style="58" customWidth="1"/>
    <col min="3860" max="3860" width="11" style="58" bestFit="1" customWidth="1"/>
    <col min="3861" max="3862" width="8.26953125" style="58" bestFit="1" customWidth="1"/>
    <col min="3863" max="4096" width="8.7265625" style="58"/>
    <col min="4097" max="4097" width="15.90625" style="58" customWidth="1"/>
    <col min="4098" max="4098" width="3.90625" style="58" bestFit="1" customWidth="1"/>
    <col min="4099" max="4099" width="38.26953125" style="58" customWidth="1"/>
    <col min="4100" max="4100" width="13.90625" style="58" bestFit="1" customWidth="1"/>
    <col min="4101" max="4101" width="16.26953125" style="58" customWidth="1"/>
    <col min="4102" max="4102" width="13.08984375" style="58" customWidth="1"/>
    <col min="4103" max="4103" width="7.36328125" style="58" customWidth="1"/>
    <col min="4104" max="4104" width="12.08984375" style="58" bestFit="1" customWidth="1"/>
    <col min="4105" max="4105" width="10.453125" style="58" bestFit="1" customWidth="1"/>
    <col min="4106" max="4106" width="7" style="58" bestFit="1" customWidth="1"/>
    <col min="4107" max="4107" width="5.90625" style="58" bestFit="1" customWidth="1"/>
    <col min="4108" max="4108" width="8.7265625" style="58" bestFit="1" customWidth="1"/>
    <col min="4109" max="4110" width="8.453125" style="58" bestFit="1" customWidth="1"/>
    <col min="4111" max="4111" width="8.6328125" style="58" customWidth="1"/>
    <col min="4112" max="4112" width="14.36328125" style="58" bestFit="1" customWidth="1"/>
    <col min="4113" max="4113" width="13.453125" style="58" customWidth="1"/>
    <col min="4114" max="4114" width="6" style="58" customWidth="1"/>
    <col min="4115" max="4115" width="17.26953125" style="58" customWidth="1"/>
    <col min="4116" max="4116" width="11" style="58" bestFit="1" customWidth="1"/>
    <col min="4117" max="4118" width="8.26953125" style="58" bestFit="1" customWidth="1"/>
    <col min="4119" max="4352" width="8.7265625" style="58"/>
    <col min="4353" max="4353" width="15.90625" style="58" customWidth="1"/>
    <col min="4354" max="4354" width="3.90625" style="58" bestFit="1" customWidth="1"/>
    <col min="4355" max="4355" width="38.26953125" style="58" customWidth="1"/>
    <col min="4356" max="4356" width="13.90625" style="58" bestFit="1" customWidth="1"/>
    <col min="4357" max="4357" width="16.26953125" style="58" customWidth="1"/>
    <col min="4358" max="4358" width="13.08984375" style="58" customWidth="1"/>
    <col min="4359" max="4359" width="7.36328125" style="58" customWidth="1"/>
    <col min="4360" max="4360" width="12.08984375" style="58" bestFit="1" customWidth="1"/>
    <col min="4361" max="4361" width="10.453125" style="58" bestFit="1" customWidth="1"/>
    <col min="4362" max="4362" width="7" style="58" bestFit="1" customWidth="1"/>
    <col min="4363" max="4363" width="5.90625" style="58" bestFit="1" customWidth="1"/>
    <col min="4364" max="4364" width="8.7265625" style="58" bestFit="1" customWidth="1"/>
    <col min="4365" max="4366" width="8.453125" style="58" bestFit="1" customWidth="1"/>
    <col min="4367" max="4367" width="8.6328125" style="58" customWidth="1"/>
    <col min="4368" max="4368" width="14.36328125" style="58" bestFit="1" customWidth="1"/>
    <col min="4369" max="4369" width="13.453125" style="58" customWidth="1"/>
    <col min="4370" max="4370" width="6" style="58" customWidth="1"/>
    <col min="4371" max="4371" width="17.26953125" style="58" customWidth="1"/>
    <col min="4372" max="4372" width="11" style="58" bestFit="1" customWidth="1"/>
    <col min="4373" max="4374" width="8.26953125" style="58" bestFit="1" customWidth="1"/>
    <col min="4375" max="4608" width="8.7265625" style="58"/>
    <col min="4609" max="4609" width="15.90625" style="58" customWidth="1"/>
    <col min="4610" max="4610" width="3.90625" style="58" bestFit="1" customWidth="1"/>
    <col min="4611" max="4611" width="38.26953125" style="58" customWidth="1"/>
    <col min="4612" max="4612" width="13.90625" style="58" bestFit="1" customWidth="1"/>
    <col min="4613" max="4613" width="16.26953125" style="58" customWidth="1"/>
    <col min="4614" max="4614" width="13.08984375" style="58" customWidth="1"/>
    <col min="4615" max="4615" width="7.36328125" style="58" customWidth="1"/>
    <col min="4616" max="4616" width="12.08984375" style="58" bestFit="1" customWidth="1"/>
    <col min="4617" max="4617" width="10.453125" style="58" bestFit="1" customWidth="1"/>
    <col min="4618" max="4618" width="7" style="58" bestFit="1" customWidth="1"/>
    <col min="4619" max="4619" width="5.90625" style="58" bestFit="1" customWidth="1"/>
    <col min="4620" max="4620" width="8.7265625" style="58" bestFit="1" customWidth="1"/>
    <col min="4621" max="4622" width="8.453125" style="58" bestFit="1" customWidth="1"/>
    <col min="4623" max="4623" width="8.6328125" style="58" customWidth="1"/>
    <col min="4624" max="4624" width="14.36328125" style="58" bestFit="1" customWidth="1"/>
    <col min="4625" max="4625" width="13.453125" style="58" customWidth="1"/>
    <col min="4626" max="4626" width="6" style="58" customWidth="1"/>
    <col min="4627" max="4627" width="17.26953125" style="58" customWidth="1"/>
    <col min="4628" max="4628" width="11" style="58" bestFit="1" customWidth="1"/>
    <col min="4629" max="4630" width="8.26953125" style="58" bestFit="1" customWidth="1"/>
    <col min="4631" max="4864" width="8.7265625" style="58"/>
    <col min="4865" max="4865" width="15.90625" style="58" customWidth="1"/>
    <col min="4866" max="4866" width="3.90625" style="58" bestFit="1" customWidth="1"/>
    <col min="4867" max="4867" width="38.26953125" style="58" customWidth="1"/>
    <col min="4868" max="4868" width="13.90625" style="58" bestFit="1" customWidth="1"/>
    <col min="4869" max="4869" width="16.26953125" style="58" customWidth="1"/>
    <col min="4870" max="4870" width="13.08984375" style="58" customWidth="1"/>
    <col min="4871" max="4871" width="7.36328125" style="58" customWidth="1"/>
    <col min="4872" max="4872" width="12.08984375" style="58" bestFit="1" customWidth="1"/>
    <col min="4873" max="4873" width="10.453125" style="58" bestFit="1" customWidth="1"/>
    <col min="4874" max="4874" width="7" style="58" bestFit="1" customWidth="1"/>
    <col min="4875" max="4875" width="5.90625" style="58" bestFit="1" customWidth="1"/>
    <col min="4876" max="4876" width="8.7265625" style="58" bestFit="1" customWidth="1"/>
    <col min="4877" max="4878" width="8.453125" style="58" bestFit="1" customWidth="1"/>
    <col min="4879" max="4879" width="8.6328125" style="58" customWidth="1"/>
    <col min="4880" max="4880" width="14.36328125" style="58" bestFit="1" customWidth="1"/>
    <col min="4881" max="4881" width="13.453125" style="58" customWidth="1"/>
    <col min="4882" max="4882" width="6" style="58" customWidth="1"/>
    <col min="4883" max="4883" width="17.26953125" style="58" customWidth="1"/>
    <col min="4884" max="4884" width="11" style="58" bestFit="1" customWidth="1"/>
    <col min="4885" max="4886" width="8.26953125" style="58" bestFit="1" customWidth="1"/>
    <col min="4887" max="5120" width="8.7265625" style="58"/>
    <col min="5121" max="5121" width="15.90625" style="58" customWidth="1"/>
    <col min="5122" max="5122" width="3.90625" style="58" bestFit="1" customWidth="1"/>
    <col min="5123" max="5123" width="38.26953125" style="58" customWidth="1"/>
    <col min="5124" max="5124" width="13.90625" style="58" bestFit="1" customWidth="1"/>
    <col min="5125" max="5125" width="16.26953125" style="58" customWidth="1"/>
    <col min="5126" max="5126" width="13.08984375" style="58" customWidth="1"/>
    <col min="5127" max="5127" width="7.36328125" style="58" customWidth="1"/>
    <col min="5128" max="5128" width="12.08984375" style="58" bestFit="1" customWidth="1"/>
    <col min="5129" max="5129" width="10.453125" style="58" bestFit="1" customWidth="1"/>
    <col min="5130" max="5130" width="7" style="58" bestFit="1" customWidth="1"/>
    <col min="5131" max="5131" width="5.90625" style="58" bestFit="1" customWidth="1"/>
    <col min="5132" max="5132" width="8.7265625" style="58" bestFit="1" customWidth="1"/>
    <col min="5133" max="5134" width="8.453125" style="58" bestFit="1" customWidth="1"/>
    <col min="5135" max="5135" width="8.6328125" style="58" customWidth="1"/>
    <col min="5136" max="5136" width="14.36328125" style="58" bestFit="1" customWidth="1"/>
    <col min="5137" max="5137" width="13.453125" style="58" customWidth="1"/>
    <col min="5138" max="5138" width="6" style="58" customWidth="1"/>
    <col min="5139" max="5139" width="17.26953125" style="58" customWidth="1"/>
    <col min="5140" max="5140" width="11" style="58" bestFit="1" customWidth="1"/>
    <col min="5141" max="5142" width="8.26953125" style="58" bestFit="1" customWidth="1"/>
    <col min="5143" max="5376" width="8.7265625" style="58"/>
    <col min="5377" max="5377" width="15.90625" style="58" customWidth="1"/>
    <col min="5378" max="5378" width="3.90625" style="58" bestFit="1" customWidth="1"/>
    <col min="5379" max="5379" width="38.26953125" style="58" customWidth="1"/>
    <col min="5380" max="5380" width="13.90625" style="58" bestFit="1" customWidth="1"/>
    <col min="5381" max="5381" width="16.26953125" style="58" customWidth="1"/>
    <col min="5382" max="5382" width="13.08984375" style="58" customWidth="1"/>
    <col min="5383" max="5383" width="7.36328125" style="58" customWidth="1"/>
    <col min="5384" max="5384" width="12.08984375" style="58" bestFit="1" customWidth="1"/>
    <col min="5385" max="5385" width="10.453125" style="58" bestFit="1" customWidth="1"/>
    <col min="5386" max="5386" width="7" style="58" bestFit="1" customWidth="1"/>
    <col min="5387" max="5387" width="5.90625" style="58" bestFit="1" customWidth="1"/>
    <col min="5388" max="5388" width="8.7265625" style="58" bestFit="1" customWidth="1"/>
    <col min="5389" max="5390" width="8.453125" style="58" bestFit="1" customWidth="1"/>
    <col min="5391" max="5391" width="8.6328125" style="58" customWidth="1"/>
    <col min="5392" max="5392" width="14.36328125" style="58" bestFit="1" customWidth="1"/>
    <col min="5393" max="5393" width="13.453125" style="58" customWidth="1"/>
    <col min="5394" max="5394" width="6" style="58" customWidth="1"/>
    <col min="5395" max="5395" width="17.26953125" style="58" customWidth="1"/>
    <col min="5396" max="5396" width="11" style="58" bestFit="1" customWidth="1"/>
    <col min="5397" max="5398" width="8.26953125" style="58" bestFit="1" customWidth="1"/>
    <col min="5399" max="5632" width="8.7265625" style="58"/>
    <col min="5633" max="5633" width="15.90625" style="58" customWidth="1"/>
    <col min="5634" max="5634" width="3.90625" style="58" bestFit="1" customWidth="1"/>
    <col min="5635" max="5635" width="38.26953125" style="58" customWidth="1"/>
    <col min="5636" max="5636" width="13.90625" style="58" bestFit="1" customWidth="1"/>
    <col min="5637" max="5637" width="16.26953125" style="58" customWidth="1"/>
    <col min="5638" max="5638" width="13.08984375" style="58" customWidth="1"/>
    <col min="5639" max="5639" width="7.36328125" style="58" customWidth="1"/>
    <col min="5640" max="5640" width="12.08984375" style="58" bestFit="1" customWidth="1"/>
    <col min="5641" max="5641" width="10.453125" style="58" bestFit="1" customWidth="1"/>
    <col min="5642" max="5642" width="7" style="58" bestFit="1" customWidth="1"/>
    <col min="5643" max="5643" width="5.90625" style="58" bestFit="1" customWidth="1"/>
    <col min="5644" max="5644" width="8.7265625" style="58" bestFit="1" customWidth="1"/>
    <col min="5645" max="5646" width="8.453125" style="58" bestFit="1" customWidth="1"/>
    <col min="5647" max="5647" width="8.6328125" style="58" customWidth="1"/>
    <col min="5648" max="5648" width="14.36328125" style="58" bestFit="1" customWidth="1"/>
    <col min="5649" max="5649" width="13.453125" style="58" customWidth="1"/>
    <col min="5650" max="5650" width="6" style="58" customWidth="1"/>
    <col min="5651" max="5651" width="17.26953125" style="58" customWidth="1"/>
    <col min="5652" max="5652" width="11" style="58" bestFit="1" customWidth="1"/>
    <col min="5653" max="5654" width="8.26953125" style="58" bestFit="1" customWidth="1"/>
    <col min="5655" max="5888" width="8.7265625" style="58"/>
    <col min="5889" max="5889" width="15.90625" style="58" customWidth="1"/>
    <col min="5890" max="5890" width="3.90625" style="58" bestFit="1" customWidth="1"/>
    <col min="5891" max="5891" width="38.26953125" style="58" customWidth="1"/>
    <col min="5892" max="5892" width="13.90625" style="58" bestFit="1" customWidth="1"/>
    <col min="5893" max="5893" width="16.26953125" style="58" customWidth="1"/>
    <col min="5894" max="5894" width="13.08984375" style="58" customWidth="1"/>
    <col min="5895" max="5895" width="7.36328125" style="58" customWidth="1"/>
    <col min="5896" max="5896" width="12.08984375" style="58" bestFit="1" customWidth="1"/>
    <col min="5897" max="5897" width="10.453125" style="58" bestFit="1" customWidth="1"/>
    <col min="5898" max="5898" width="7" style="58" bestFit="1" customWidth="1"/>
    <col min="5899" max="5899" width="5.90625" style="58" bestFit="1" customWidth="1"/>
    <col min="5900" max="5900" width="8.7265625" style="58" bestFit="1" customWidth="1"/>
    <col min="5901" max="5902" width="8.453125" style="58" bestFit="1" customWidth="1"/>
    <col min="5903" max="5903" width="8.6328125" style="58" customWidth="1"/>
    <col min="5904" max="5904" width="14.36328125" style="58" bestFit="1" customWidth="1"/>
    <col min="5905" max="5905" width="13.453125" style="58" customWidth="1"/>
    <col min="5906" max="5906" width="6" style="58" customWidth="1"/>
    <col min="5907" max="5907" width="17.26953125" style="58" customWidth="1"/>
    <col min="5908" max="5908" width="11" style="58" bestFit="1" customWidth="1"/>
    <col min="5909" max="5910" width="8.26953125" style="58" bestFit="1" customWidth="1"/>
    <col min="5911" max="6144" width="8.7265625" style="58"/>
    <col min="6145" max="6145" width="15.90625" style="58" customWidth="1"/>
    <col min="6146" max="6146" width="3.90625" style="58" bestFit="1" customWidth="1"/>
    <col min="6147" max="6147" width="38.26953125" style="58" customWidth="1"/>
    <col min="6148" max="6148" width="13.90625" style="58" bestFit="1" customWidth="1"/>
    <col min="6149" max="6149" width="16.26953125" style="58" customWidth="1"/>
    <col min="6150" max="6150" width="13.08984375" style="58" customWidth="1"/>
    <col min="6151" max="6151" width="7.36328125" style="58" customWidth="1"/>
    <col min="6152" max="6152" width="12.08984375" style="58" bestFit="1" customWidth="1"/>
    <col min="6153" max="6153" width="10.453125" style="58" bestFit="1" customWidth="1"/>
    <col min="6154" max="6154" width="7" style="58" bestFit="1" customWidth="1"/>
    <col min="6155" max="6155" width="5.90625" style="58" bestFit="1" customWidth="1"/>
    <col min="6156" max="6156" width="8.7265625" style="58" bestFit="1" customWidth="1"/>
    <col min="6157" max="6158" width="8.453125" style="58" bestFit="1" customWidth="1"/>
    <col min="6159" max="6159" width="8.6328125" style="58" customWidth="1"/>
    <col min="6160" max="6160" width="14.36328125" style="58" bestFit="1" customWidth="1"/>
    <col min="6161" max="6161" width="13.453125" style="58" customWidth="1"/>
    <col min="6162" max="6162" width="6" style="58" customWidth="1"/>
    <col min="6163" max="6163" width="17.26953125" style="58" customWidth="1"/>
    <col min="6164" max="6164" width="11" style="58" bestFit="1" customWidth="1"/>
    <col min="6165" max="6166" width="8.26953125" style="58" bestFit="1" customWidth="1"/>
    <col min="6167" max="6400" width="8.7265625" style="58"/>
    <col min="6401" max="6401" width="15.90625" style="58" customWidth="1"/>
    <col min="6402" max="6402" width="3.90625" style="58" bestFit="1" customWidth="1"/>
    <col min="6403" max="6403" width="38.26953125" style="58" customWidth="1"/>
    <col min="6404" max="6404" width="13.90625" style="58" bestFit="1" customWidth="1"/>
    <col min="6405" max="6405" width="16.26953125" style="58" customWidth="1"/>
    <col min="6406" max="6406" width="13.08984375" style="58" customWidth="1"/>
    <col min="6407" max="6407" width="7.36328125" style="58" customWidth="1"/>
    <col min="6408" max="6408" width="12.08984375" style="58" bestFit="1" customWidth="1"/>
    <col min="6409" max="6409" width="10.453125" style="58" bestFit="1" customWidth="1"/>
    <col min="6410" max="6410" width="7" style="58" bestFit="1" customWidth="1"/>
    <col min="6411" max="6411" width="5.90625" style="58" bestFit="1" customWidth="1"/>
    <col min="6412" max="6412" width="8.7265625" style="58" bestFit="1" customWidth="1"/>
    <col min="6413" max="6414" width="8.453125" style="58" bestFit="1" customWidth="1"/>
    <col min="6415" max="6415" width="8.6328125" style="58" customWidth="1"/>
    <col min="6416" max="6416" width="14.36328125" style="58" bestFit="1" customWidth="1"/>
    <col min="6417" max="6417" width="13.453125" style="58" customWidth="1"/>
    <col min="6418" max="6418" width="6" style="58" customWidth="1"/>
    <col min="6419" max="6419" width="17.26953125" style="58" customWidth="1"/>
    <col min="6420" max="6420" width="11" style="58" bestFit="1" customWidth="1"/>
    <col min="6421" max="6422" width="8.26953125" style="58" bestFit="1" customWidth="1"/>
    <col min="6423" max="6656" width="8.7265625" style="58"/>
    <col min="6657" max="6657" width="15.90625" style="58" customWidth="1"/>
    <col min="6658" max="6658" width="3.90625" style="58" bestFit="1" customWidth="1"/>
    <col min="6659" max="6659" width="38.26953125" style="58" customWidth="1"/>
    <col min="6660" max="6660" width="13.90625" style="58" bestFit="1" customWidth="1"/>
    <col min="6661" max="6661" width="16.26953125" style="58" customWidth="1"/>
    <col min="6662" max="6662" width="13.08984375" style="58" customWidth="1"/>
    <col min="6663" max="6663" width="7.36328125" style="58" customWidth="1"/>
    <col min="6664" max="6664" width="12.08984375" style="58" bestFit="1" customWidth="1"/>
    <col min="6665" max="6665" width="10.453125" style="58" bestFit="1" customWidth="1"/>
    <col min="6666" max="6666" width="7" style="58" bestFit="1" customWidth="1"/>
    <col min="6667" max="6667" width="5.90625" style="58" bestFit="1" customWidth="1"/>
    <col min="6668" max="6668" width="8.7265625" style="58" bestFit="1" customWidth="1"/>
    <col min="6669" max="6670" width="8.453125" style="58" bestFit="1" customWidth="1"/>
    <col min="6671" max="6671" width="8.6328125" style="58" customWidth="1"/>
    <col min="6672" max="6672" width="14.36328125" style="58" bestFit="1" customWidth="1"/>
    <col min="6673" max="6673" width="13.453125" style="58" customWidth="1"/>
    <col min="6674" max="6674" width="6" style="58" customWidth="1"/>
    <col min="6675" max="6675" width="17.26953125" style="58" customWidth="1"/>
    <col min="6676" max="6676" width="11" style="58" bestFit="1" customWidth="1"/>
    <col min="6677" max="6678" width="8.26953125" style="58" bestFit="1" customWidth="1"/>
    <col min="6679" max="6912" width="8.7265625" style="58"/>
    <col min="6913" max="6913" width="15.90625" style="58" customWidth="1"/>
    <col min="6914" max="6914" width="3.90625" style="58" bestFit="1" customWidth="1"/>
    <col min="6915" max="6915" width="38.26953125" style="58" customWidth="1"/>
    <col min="6916" max="6916" width="13.90625" style="58" bestFit="1" customWidth="1"/>
    <col min="6917" max="6917" width="16.26953125" style="58" customWidth="1"/>
    <col min="6918" max="6918" width="13.08984375" style="58" customWidth="1"/>
    <col min="6919" max="6919" width="7.36328125" style="58" customWidth="1"/>
    <col min="6920" max="6920" width="12.08984375" style="58" bestFit="1" customWidth="1"/>
    <col min="6921" max="6921" width="10.453125" style="58" bestFit="1" customWidth="1"/>
    <col min="6922" max="6922" width="7" style="58" bestFit="1" customWidth="1"/>
    <col min="6923" max="6923" width="5.90625" style="58" bestFit="1" customWidth="1"/>
    <col min="6924" max="6924" width="8.7265625" style="58" bestFit="1" customWidth="1"/>
    <col min="6925" max="6926" width="8.453125" style="58" bestFit="1" customWidth="1"/>
    <col min="6927" max="6927" width="8.6328125" style="58" customWidth="1"/>
    <col min="6928" max="6928" width="14.36328125" style="58" bestFit="1" customWidth="1"/>
    <col min="6929" max="6929" width="13.453125" style="58" customWidth="1"/>
    <col min="6930" max="6930" width="6" style="58" customWidth="1"/>
    <col min="6931" max="6931" width="17.26953125" style="58" customWidth="1"/>
    <col min="6932" max="6932" width="11" style="58" bestFit="1" customWidth="1"/>
    <col min="6933" max="6934" width="8.26953125" style="58" bestFit="1" customWidth="1"/>
    <col min="6935" max="7168" width="8.7265625" style="58"/>
    <col min="7169" max="7169" width="15.90625" style="58" customWidth="1"/>
    <col min="7170" max="7170" width="3.90625" style="58" bestFit="1" customWidth="1"/>
    <col min="7171" max="7171" width="38.26953125" style="58" customWidth="1"/>
    <col min="7172" max="7172" width="13.90625" style="58" bestFit="1" customWidth="1"/>
    <col min="7173" max="7173" width="16.26953125" style="58" customWidth="1"/>
    <col min="7174" max="7174" width="13.08984375" style="58" customWidth="1"/>
    <col min="7175" max="7175" width="7.36328125" style="58" customWidth="1"/>
    <col min="7176" max="7176" width="12.08984375" style="58" bestFit="1" customWidth="1"/>
    <col min="7177" max="7177" width="10.453125" style="58" bestFit="1" customWidth="1"/>
    <col min="7178" max="7178" width="7" style="58" bestFit="1" customWidth="1"/>
    <col min="7179" max="7179" width="5.90625" style="58" bestFit="1" customWidth="1"/>
    <col min="7180" max="7180" width="8.7265625" style="58" bestFit="1" customWidth="1"/>
    <col min="7181" max="7182" width="8.453125" style="58" bestFit="1" customWidth="1"/>
    <col min="7183" max="7183" width="8.6328125" style="58" customWidth="1"/>
    <col min="7184" max="7184" width="14.36328125" style="58" bestFit="1" customWidth="1"/>
    <col min="7185" max="7185" width="13.453125" style="58" customWidth="1"/>
    <col min="7186" max="7186" width="6" style="58" customWidth="1"/>
    <col min="7187" max="7187" width="17.26953125" style="58" customWidth="1"/>
    <col min="7188" max="7188" width="11" style="58" bestFit="1" customWidth="1"/>
    <col min="7189" max="7190" width="8.26953125" style="58" bestFit="1" customWidth="1"/>
    <col min="7191" max="7424" width="8.7265625" style="58"/>
    <col min="7425" max="7425" width="15.90625" style="58" customWidth="1"/>
    <col min="7426" max="7426" width="3.90625" style="58" bestFit="1" customWidth="1"/>
    <col min="7427" max="7427" width="38.26953125" style="58" customWidth="1"/>
    <col min="7428" max="7428" width="13.90625" style="58" bestFit="1" customWidth="1"/>
    <col min="7429" max="7429" width="16.26953125" style="58" customWidth="1"/>
    <col min="7430" max="7430" width="13.08984375" style="58" customWidth="1"/>
    <col min="7431" max="7431" width="7.36328125" style="58" customWidth="1"/>
    <col min="7432" max="7432" width="12.08984375" style="58" bestFit="1" customWidth="1"/>
    <col min="7433" max="7433" width="10.453125" style="58" bestFit="1" customWidth="1"/>
    <col min="7434" max="7434" width="7" style="58" bestFit="1" customWidth="1"/>
    <col min="7435" max="7435" width="5.90625" style="58" bestFit="1" customWidth="1"/>
    <col min="7436" max="7436" width="8.7265625" style="58" bestFit="1" customWidth="1"/>
    <col min="7437" max="7438" width="8.453125" style="58" bestFit="1" customWidth="1"/>
    <col min="7439" max="7439" width="8.6328125" style="58" customWidth="1"/>
    <col min="7440" max="7440" width="14.36328125" style="58" bestFit="1" customWidth="1"/>
    <col min="7441" max="7441" width="13.453125" style="58" customWidth="1"/>
    <col min="7442" max="7442" width="6" style="58" customWidth="1"/>
    <col min="7443" max="7443" width="17.26953125" style="58" customWidth="1"/>
    <col min="7444" max="7444" width="11" style="58" bestFit="1" customWidth="1"/>
    <col min="7445" max="7446" width="8.26953125" style="58" bestFit="1" customWidth="1"/>
    <col min="7447" max="7680" width="8.7265625" style="58"/>
    <col min="7681" max="7681" width="15.90625" style="58" customWidth="1"/>
    <col min="7682" max="7682" width="3.90625" style="58" bestFit="1" customWidth="1"/>
    <col min="7683" max="7683" width="38.26953125" style="58" customWidth="1"/>
    <col min="7684" max="7684" width="13.90625" style="58" bestFit="1" customWidth="1"/>
    <col min="7685" max="7685" width="16.26953125" style="58" customWidth="1"/>
    <col min="7686" max="7686" width="13.08984375" style="58" customWidth="1"/>
    <col min="7687" max="7687" width="7.36328125" style="58" customWidth="1"/>
    <col min="7688" max="7688" width="12.08984375" style="58" bestFit="1" customWidth="1"/>
    <col min="7689" max="7689" width="10.453125" style="58" bestFit="1" customWidth="1"/>
    <col min="7690" max="7690" width="7" style="58" bestFit="1" customWidth="1"/>
    <col min="7691" max="7691" width="5.90625" style="58" bestFit="1" customWidth="1"/>
    <col min="7692" max="7692" width="8.7265625" style="58" bestFit="1" customWidth="1"/>
    <col min="7693" max="7694" width="8.453125" style="58" bestFit="1" customWidth="1"/>
    <col min="7695" max="7695" width="8.6328125" style="58" customWidth="1"/>
    <col min="7696" max="7696" width="14.36328125" style="58" bestFit="1" customWidth="1"/>
    <col min="7697" max="7697" width="13.453125" style="58" customWidth="1"/>
    <col min="7698" max="7698" width="6" style="58" customWidth="1"/>
    <col min="7699" max="7699" width="17.26953125" style="58" customWidth="1"/>
    <col min="7700" max="7700" width="11" style="58" bestFit="1" customWidth="1"/>
    <col min="7701" max="7702" width="8.26953125" style="58" bestFit="1" customWidth="1"/>
    <col min="7703" max="7936" width="8.7265625" style="58"/>
    <col min="7937" max="7937" width="15.90625" style="58" customWidth="1"/>
    <col min="7938" max="7938" width="3.90625" style="58" bestFit="1" customWidth="1"/>
    <col min="7939" max="7939" width="38.26953125" style="58" customWidth="1"/>
    <col min="7940" max="7940" width="13.90625" style="58" bestFit="1" customWidth="1"/>
    <col min="7941" max="7941" width="16.26953125" style="58" customWidth="1"/>
    <col min="7942" max="7942" width="13.08984375" style="58" customWidth="1"/>
    <col min="7943" max="7943" width="7.36328125" style="58" customWidth="1"/>
    <col min="7944" max="7944" width="12.08984375" style="58" bestFit="1" customWidth="1"/>
    <col min="7945" max="7945" width="10.453125" style="58" bestFit="1" customWidth="1"/>
    <col min="7946" max="7946" width="7" style="58" bestFit="1" customWidth="1"/>
    <col min="7947" max="7947" width="5.90625" style="58" bestFit="1" customWidth="1"/>
    <col min="7948" max="7948" width="8.7265625" style="58" bestFit="1" customWidth="1"/>
    <col min="7949" max="7950" width="8.453125" style="58" bestFit="1" customWidth="1"/>
    <col min="7951" max="7951" width="8.6328125" style="58" customWidth="1"/>
    <col min="7952" max="7952" width="14.36328125" style="58" bestFit="1" customWidth="1"/>
    <col min="7953" max="7953" width="13.453125" style="58" customWidth="1"/>
    <col min="7954" max="7954" width="6" style="58" customWidth="1"/>
    <col min="7955" max="7955" width="17.26953125" style="58" customWidth="1"/>
    <col min="7956" max="7956" width="11" style="58" bestFit="1" customWidth="1"/>
    <col min="7957" max="7958" width="8.26953125" style="58" bestFit="1" customWidth="1"/>
    <col min="7959" max="8192" width="8.7265625" style="58"/>
    <col min="8193" max="8193" width="15.90625" style="58" customWidth="1"/>
    <col min="8194" max="8194" width="3.90625" style="58" bestFit="1" customWidth="1"/>
    <col min="8195" max="8195" width="38.26953125" style="58" customWidth="1"/>
    <col min="8196" max="8196" width="13.90625" style="58" bestFit="1" customWidth="1"/>
    <col min="8197" max="8197" width="16.26953125" style="58" customWidth="1"/>
    <col min="8198" max="8198" width="13.08984375" style="58" customWidth="1"/>
    <col min="8199" max="8199" width="7.36328125" style="58" customWidth="1"/>
    <col min="8200" max="8200" width="12.08984375" style="58" bestFit="1" customWidth="1"/>
    <col min="8201" max="8201" width="10.453125" style="58" bestFit="1" customWidth="1"/>
    <col min="8202" max="8202" width="7" style="58" bestFit="1" customWidth="1"/>
    <col min="8203" max="8203" width="5.90625" style="58" bestFit="1" customWidth="1"/>
    <col min="8204" max="8204" width="8.7265625" style="58" bestFit="1" customWidth="1"/>
    <col min="8205" max="8206" width="8.453125" style="58" bestFit="1" customWidth="1"/>
    <col min="8207" max="8207" width="8.6328125" style="58" customWidth="1"/>
    <col min="8208" max="8208" width="14.36328125" style="58" bestFit="1" customWidth="1"/>
    <col min="8209" max="8209" width="13.453125" style="58" customWidth="1"/>
    <col min="8210" max="8210" width="6" style="58" customWidth="1"/>
    <col min="8211" max="8211" width="17.26953125" style="58" customWidth="1"/>
    <col min="8212" max="8212" width="11" style="58" bestFit="1" customWidth="1"/>
    <col min="8213" max="8214" width="8.26953125" style="58" bestFit="1" customWidth="1"/>
    <col min="8215" max="8448" width="8.7265625" style="58"/>
    <col min="8449" max="8449" width="15.90625" style="58" customWidth="1"/>
    <col min="8450" max="8450" width="3.90625" style="58" bestFit="1" customWidth="1"/>
    <col min="8451" max="8451" width="38.26953125" style="58" customWidth="1"/>
    <col min="8452" max="8452" width="13.90625" style="58" bestFit="1" customWidth="1"/>
    <col min="8453" max="8453" width="16.26953125" style="58" customWidth="1"/>
    <col min="8454" max="8454" width="13.08984375" style="58" customWidth="1"/>
    <col min="8455" max="8455" width="7.36328125" style="58" customWidth="1"/>
    <col min="8456" max="8456" width="12.08984375" style="58" bestFit="1" customWidth="1"/>
    <col min="8457" max="8457" width="10.453125" style="58" bestFit="1" customWidth="1"/>
    <col min="8458" max="8458" width="7" style="58" bestFit="1" customWidth="1"/>
    <col min="8459" max="8459" width="5.90625" style="58" bestFit="1" customWidth="1"/>
    <col min="8460" max="8460" width="8.7265625" style="58" bestFit="1" customWidth="1"/>
    <col min="8461" max="8462" width="8.453125" style="58" bestFit="1" customWidth="1"/>
    <col min="8463" max="8463" width="8.6328125" style="58" customWidth="1"/>
    <col min="8464" max="8464" width="14.36328125" style="58" bestFit="1" customWidth="1"/>
    <col min="8465" max="8465" width="13.453125" style="58" customWidth="1"/>
    <col min="8466" max="8466" width="6" style="58" customWidth="1"/>
    <col min="8467" max="8467" width="17.26953125" style="58" customWidth="1"/>
    <col min="8468" max="8468" width="11" style="58" bestFit="1" customWidth="1"/>
    <col min="8469" max="8470" width="8.26953125" style="58" bestFit="1" customWidth="1"/>
    <col min="8471" max="8704" width="8.7265625" style="58"/>
    <col min="8705" max="8705" width="15.90625" style="58" customWidth="1"/>
    <col min="8706" max="8706" width="3.90625" style="58" bestFit="1" customWidth="1"/>
    <col min="8707" max="8707" width="38.26953125" style="58" customWidth="1"/>
    <col min="8708" max="8708" width="13.90625" style="58" bestFit="1" customWidth="1"/>
    <col min="8709" max="8709" width="16.26953125" style="58" customWidth="1"/>
    <col min="8710" max="8710" width="13.08984375" style="58" customWidth="1"/>
    <col min="8711" max="8711" width="7.36328125" style="58" customWidth="1"/>
    <col min="8712" max="8712" width="12.08984375" style="58" bestFit="1" customWidth="1"/>
    <col min="8713" max="8713" width="10.453125" style="58" bestFit="1" customWidth="1"/>
    <col min="8714" max="8714" width="7" style="58" bestFit="1" customWidth="1"/>
    <col min="8715" max="8715" width="5.90625" style="58" bestFit="1" customWidth="1"/>
    <col min="8716" max="8716" width="8.7265625" style="58" bestFit="1" customWidth="1"/>
    <col min="8717" max="8718" width="8.453125" style="58" bestFit="1" customWidth="1"/>
    <col min="8719" max="8719" width="8.6328125" style="58" customWidth="1"/>
    <col min="8720" max="8720" width="14.36328125" style="58" bestFit="1" customWidth="1"/>
    <col min="8721" max="8721" width="13.453125" style="58" customWidth="1"/>
    <col min="8722" max="8722" width="6" style="58" customWidth="1"/>
    <col min="8723" max="8723" width="17.26953125" style="58" customWidth="1"/>
    <col min="8724" max="8724" width="11" style="58" bestFit="1" customWidth="1"/>
    <col min="8725" max="8726" width="8.26953125" style="58" bestFit="1" customWidth="1"/>
    <col min="8727" max="8960" width="8.7265625" style="58"/>
    <col min="8961" max="8961" width="15.90625" style="58" customWidth="1"/>
    <col min="8962" max="8962" width="3.90625" style="58" bestFit="1" customWidth="1"/>
    <col min="8963" max="8963" width="38.26953125" style="58" customWidth="1"/>
    <col min="8964" max="8964" width="13.90625" style="58" bestFit="1" customWidth="1"/>
    <col min="8965" max="8965" width="16.26953125" style="58" customWidth="1"/>
    <col min="8966" max="8966" width="13.08984375" style="58" customWidth="1"/>
    <col min="8967" max="8967" width="7.36328125" style="58" customWidth="1"/>
    <col min="8968" max="8968" width="12.08984375" style="58" bestFit="1" customWidth="1"/>
    <col min="8969" max="8969" width="10.453125" style="58" bestFit="1" customWidth="1"/>
    <col min="8970" max="8970" width="7" style="58" bestFit="1" customWidth="1"/>
    <col min="8971" max="8971" width="5.90625" style="58" bestFit="1" customWidth="1"/>
    <col min="8972" max="8972" width="8.7265625" style="58" bestFit="1" customWidth="1"/>
    <col min="8973" max="8974" width="8.453125" style="58" bestFit="1" customWidth="1"/>
    <col min="8975" max="8975" width="8.6328125" style="58" customWidth="1"/>
    <col min="8976" max="8976" width="14.36328125" style="58" bestFit="1" customWidth="1"/>
    <col min="8977" max="8977" width="13.453125" style="58" customWidth="1"/>
    <col min="8978" max="8978" width="6" style="58" customWidth="1"/>
    <col min="8979" max="8979" width="17.26953125" style="58" customWidth="1"/>
    <col min="8980" max="8980" width="11" style="58" bestFit="1" customWidth="1"/>
    <col min="8981" max="8982" width="8.26953125" style="58" bestFit="1" customWidth="1"/>
    <col min="8983" max="9216" width="8.7265625" style="58"/>
    <col min="9217" max="9217" width="15.90625" style="58" customWidth="1"/>
    <col min="9218" max="9218" width="3.90625" style="58" bestFit="1" customWidth="1"/>
    <col min="9219" max="9219" width="38.26953125" style="58" customWidth="1"/>
    <col min="9220" max="9220" width="13.90625" style="58" bestFit="1" customWidth="1"/>
    <col min="9221" max="9221" width="16.26953125" style="58" customWidth="1"/>
    <col min="9222" max="9222" width="13.08984375" style="58" customWidth="1"/>
    <col min="9223" max="9223" width="7.36328125" style="58" customWidth="1"/>
    <col min="9224" max="9224" width="12.08984375" style="58" bestFit="1" customWidth="1"/>
    <col min="9225" max="9225" width="10.453125" style="58" bestFit="1" customWidth="1"/>
    <col min="9226" max="9226" width="7" style="58" bestFit="1" customWidth="1"/>
    <col min="9227" max="9227" width="5.90625" style="58" bestFit="1" customWidth="1"/>
    <col min="9228" max="9228" width="8.7265625" style="58" bestFit="1" customWidth="1"/>
    <col min="9229" max="9230" width="8.453125" style="58" bestFit="1" customWidth="1"/>
    <col min="9231" max="9231" width="8.6328125" style="58" customWidth="1"/>
    <col min="9232" max="9232" width="14.36328125" style="58" bestFit="1" customWidth="1"/>
    <col min="9233" max="9233" width="13.453125" style="58" customWidth="1"/>
    <col min="9234" max="9234" width="6" style="58" customWidth="1"/>
    <col min="9235" max="9235" width="17.26953125" style="58" customWidth="1"/>
    <col min="9236" max="9236" width="11" style="58" bestFit="1" customWidth="1"/>
    <col min="9237" max="9238" width="8.26953125" style="58" bestFit="1" customWidth="1"/>
    <col min="9239" max="9472" width="8.7265625" style="58"/>
    <col min="9473" max="9473" width="15.90625" style="58" customWidth="1"/>
    <col min="9474" max="9474" width="3.90625" style="58" bestFit="1" customWidth="1"/>
    <col min="9475" max="9475" width="38.26953125" style="58" customWidth="1"/>
    <col min="9476" max="9476" width="13.90625" style="58" bestFit="1" customWidth="1"/>
    <col min="9477" max="9477" width="16.26953125" style="58" customWidth="1"/>
    <col min="9478" max="9478" width="13.08984375" style="58" customWidth="1"/>
    <col min="9479" max="9479" width="7.36328125" style="58" customWidth="1"/>
    <col min="9480" max="9480" width="12.08984375" style="58" bestFit="1" customWidth="1"/>
    <col min="9481" max="9481" width="10.453125" style="58" bestFit="1" customWidth="1"/>
    <col min="9482" max="9482" width="7" style="58" bestFit="1" customWidth="1"/>
    <col min="9483" max="9483" width="5.90625" style="58" bestFit="1" customWidth="1"/>
    <col min="9484" max="9484" width="8.7265625" style="58" bestFit="1" customWidth="1"/>
    <col min="9485" max="9486" width="8.453125" style="58" bestFit="1" customWidth="1"/>
    <col min="9487" max="9487" width="8.6328125" style="58" customWidth="1"/>
    <col min="9488" max="9488" width="14.36328125" style="58" bestFit="1" customWidth="1"/>
    <col min="9489" max="9489" width="13.453125" style="58" customWidth="1"/>
    <col min="9490" max="9490" width="6" style="58" customWidth="1"/>
    <col min="9491" max="9491" width="17.26953125" style="58" customWidth="1"/>
    <col min="9492" max="9492" width="11" style="58" bestFit="1" customWidth="1"/>
    <col min="9493" max="9494" width="8.26953125" style="58" bestFit="1" customWidth="1"/>
    <col min="9495" max="9728" width="8.7265625" style="58"/>
    <col min="9729" max="9729" width="15.90625" style="58" customWidth="1"/>
    <col min="9730" max="9730" width="3.90625" style="58" bestFit="1" customWidth="1"/>
    <col min="9731" max="9731" width="38.26953125" style="58" customWidth="1"/>
    <col min="9732" max="9732" width="13.90625" style="58" bestFit="1" customWidth="1"/>
    <col min="9733" max="9733" width="16.26953125" style="58" customWidth="1"/>
    <col min="9734" max="9734" width="13.08984375" style="58" customWidth="1"/>
    <col min="9735" max="9735" width="7.36328125" style="58" customWidth="1"/>
    <col min="9736" max="9736" width="12.08984375" style="58" bestFit="1" customWidth="1"/>
    <col min="9737" max="9737" width="10.453125" style="58" bestFit="1" customWidth="1"/>
    <col min="9738" max="9738" width="7" style="58" bestFit="1" customWidth="1"/>
    <col min="9739" max="9739" width="5.90625" style="58" bestFit="1" customWidth="1"/>
    <col min="9740" max="9740" width="8.7265625" style="58" bestFit="1" customWidth="1"/>
    <col min="9741" max="9742" width="8.453125" style="58" bestFit="1" customWidth="1"/>
    <col min="9743" max="9743" width="8.6328125" style="58" customWidth="1"/>
    <col min="9744" max="9744" width="14.36328125" style="58" bestFit="1" customWidth="1"/>
    <col min="9745" max="9745" width="13.453125" style="58" customWidth="1"/>
    <col min="9746" max="9746" width="6" style="58" customWidth="1"/>
    <col min="9747" max="9747" width="17.26953125" style="58" customWidth="1"/>
    <col min="9748" max="9748" width="11" style="58" bestFit="1" customWidth="1"/>
    <col min="9749" max="9750" width="8.26953125" style="58" bestFit="1" customWidth="1"/>
    <col min="9751" max="9984" width="8.7265625" style="58"/>
    <col min="9985" max="9985" width="15.90625" style="58" customWidth="1"/>
    <col min="9986" max="9986" width="3.90625" style="58" bestFit="1" customWidth="1"/>
    <col min="9987" max="9987" width="38.26953125" style="58" customWidth="1"/>
    <col min="9988" max="9988" width="13.90625" style="58" bestFit="1" customWidth="1"/>
    <col min="9989" max="9989" width="16.26953125" style="58" customWidth="1"/>
    <col min="9990" max="9990" width="13.08984375" style="58" customWidth="1"/>
    <col min="9991" max="9991" width="7.36328125" style="58" customWidth="1"/>
    <col min="9992" max="9992" width="12.08984375" style="58" bestFit="1" customWidth="1"/>
    <col min="9993" max="9993" width="10.453125" style="58" bestFit="1" customWidth="1"/>
    <col min="9994" max="9994" width="7" style="58" bestFit="1" customWidth="1"/>
    <col min="9995" max="9995" width="5.90625" style="58" bestFit="1" customWidth="1"/>
    <col min="9996" max="9996" width="8.7265625" style="58" bestFit="1" customWidth="1"/>
    <col min="9997" max="9998" width="8.453125" style="58" bestFit="1" customWidth="1"/>
    <col min="9999" max="9999" width="8.6328125" style="58" customWidth="1"/>
    <col min="10000" max="10000" width="14.36328125" style="58" bestFit="1" customWidth="1"/>
    <col min="10001" max="10001" width="13.453125" style="58" customWidth="1"/>
    <col min="10002" max="10002" width="6" style="58" customWidth="1"/>
    <col min="10003" max="10003" width="17.26953125" style="58" customWidth="1"/>
    <col min="10004" max="10004" width="11" style="58" bestFit="1" customWidth="1"/>
    <col min="10005" max="10006" width="8.26953125" style="58" bestFit="1" customWidth="1"/>
    <col min="10007" max="10240" width="8.7265625" style="58"/>
    <col min="10241" max="10241" width="15.90625" style="58" customWidth="1"/>
    <col min="10242" max="10242" width="3.90625" style="58" bestFit="1" customWidth="1"/>
    <col min="10243" max="10243" width="38.26953125" style="58" customWidth="1"/>
    <col min="10244" max="10244" width="13.90625" style="58" bestFit="1" customWidth="1"/>
    <col min="10245" max="10245" width="16.26953125" style="58" customWidth="1"/>
    <col min="10246" max="10246" width="13.08984375" style="58" customWidth="1"/>
    <col min="10247" max="10247" width="7.36328125" style="58" customWidth="1"/>
    <col min="10248" max="10248" width="12.08984375" style="58" bestFit="1" customWidth="1"/>
    <col min="10249" max="10249" width="10.453125" style="58" bestFit="1" customWidth="1"/>
    <col min="10250" max="10250" width="7" style="58" bestFit="1" customWidth="1"/>
    <col min="10251" max="10251" width="5.90625" style="58" bestFit="1" customWidth="1"/>
    <col min="10252" max="10252" width="8.7265625" style="58" bestFit="1" customWidth="1"/>
    <col min="10253" max="10254" width="8.453125" style="58" bestFit="1" customWidth="1"/>
    <col min="10255" max="10255" width="8.6328125" style="58" customWidth="1"/>
    <col min="10256" max="10256" width="14.36328125" style="58" bestFit="1" customWidth="1"/>
    <col min="10257" max="10257" width="13.453125" style="58" customWidth="1"/>
    <col min="10258" max="10258" width="6" style="58" customWidth="1"/>
    <col min="10259" max="10259" width="17.26953125" style="58" customWidth="1"/>
    <col min="10260" max="10260" width="11" style="58" bestFit="1" customWidth="1"/>
    <col min="10261" max="10262" width="8.26953125" style="58" bestFit="1" customWidth="1"/>
    <col min="10263" max="10496" width="8.7265625" style="58"/>
    <col min="10497" max="10497" width="15.90625" style="58" customWidth="1"/>
    <col min="10498" max="10498" width="3.90625" style="58" bestFit="1" customWidth="1"/>
    <col min="10499" max="10499" width="38.26953125" style="58" customWidth="1"/>
    <col min="10500" max="10500" width="13.90625" style="58" bestFit="1" customWidth="1"/>
    <col min="10501" max="10501" width="16.26953125" style="58" customWidth="1"/>
    <col min="10502" max="10502" width="13.08984375" style="58" customWidth="1"/>
    <col min="10503" max="10503" width="7.36328125" style="58" customWidth="1"/>
    <col min="10504" max="10504" width="12.08984375" style="58" bestFit="1" customWidth="1"/>
    <col min="10505" max="10505" width="10.453125" style="58" bestFit="1" customWidth="1"/>
    <col min="10506" max="10506" width="7" style="58" bestFit="1" customWidth="1"/>
    <col min="10507" max="10507" width="5.90625" style="58" bestFit="1" customWidth="1"/>
    <col min="10508" max="10508" width="8.7265625" style="58" bestFit="1" customWidth="1"/>
    <col min="10509" max="10510" width="8.453125" style="58" bestFit="1" customWidth="1"/>
    <col min="10511" max="10511" width="8.6328125" style="58" customWidth="1"/>
    <col min="10512" max="10512" width="14.36328125" style="58" bestFit="1" customWidth="1"/>
    <col min="10513" max="10513" width="13.453125" style="58" customWidth="1"/>
    <col min="10514" max="10514" width="6" style="58" customWidth="1"/>
    <col min="10515" max="10515" width="17.26953125" style="58" customWidth="1"/>
    <col min="10516" max="10516" width="11" style="58" bestFit="1" customWidth="1"/>
    <col min="10517" max="10518" width="8.26953125" style="58" bestFit="1" customWidth="1"/>
    <col min="10519" max="10752" width="8.7265625" style="58"/>
    <col min="10753" max="10753" width="15.90625" style="58" customWidth="1"/>
    <col min="10754" max="10754" width="3.90625" style="58" bestFit="1" customWidth="1"/>
    <col min="10755" max="10755" width="38.26953125" style="58" customWidth="1"/>
    <col min="10756" max="10756" width="13.90625" style="58" bestFit="1" customWidth="1"/>
    <col min="10757" max="10757" width="16.26953125" style="58" customWidth="1"/>
    <col min="10758" max="10758" width="13.08984375" style="58" customWidth="1"/>
    <col min="10759" max="10759" width="7.36328125" style="58" customWidth="1"/>
    <col min="10760" max="10760" width="12.08984375" style="58" bestFit="1" customWidth="1"/>
    <col min="10761" max="10761" width="10.453125" style="58" bestFit="1" customWidth="1"/>
    <col min="10762" max="10762" width="7" style="58" bestFit="1" customWidth="1"/>
    <col min="10763" max="10763" width="5.90625" style="58" bestFit="1" customWidth="1"/>
    <col min="10764" max="10764" width="8.7265625" style="58" bestFit="1" customWidth="1"/>
    <col min="10765" max="10766" width="8.453125" style="58" bestFit="1" customWidth="1"/>
    <col min="10767" max="10767" width="8.6328125" style="58" customWidth="1"/>
    <col min="10768" max="10768" width="14.36328125" style="58" bestFit="1" customWidth="1"/>
    <col min="10769" max="10769" width="13.453125" style="58" customWidth="1"/>
    <col min="10770" max="10770" width="6" style="58" customWidth="1"/>
    <col min="10771" max="10771" width="17.26953125" style="58" customWidth="1"/>
    <col min="10772" max="10772" width="11" style="58" bestFit="1" customWidth="1"/>
    <col min="10773" max="10774" width="8.26953125" style="58" bestFit="1" customWidth="1"/>
    <col min="10775" max="11008" width="8.7265625" style="58"/>
    <col min="11009" max="11009" width="15.90625" style="58" customWidth="1"/>
    <col min="11010" max="11010" width="3.90625" style="58" bestFit="1" customWidth="1"/>
    <col min="11011" max="11011" width="38.26953125" style="58" customWidth="1"/>
    <col min="11012" max="11012" width="13.90625" style="58" bestFit="1" customWidth="1"/>
    <col min="11013" max="11013" width="16.26953125" style="58" customWidth="1"/>
    <col min="11014" max="11014" width="13.08984375" style="58" customWidth="1"/>
    <col min="11015" max="11015" width="7.36328125" style="58" customWidth="1"/>
    <col min="11016" max="11016" width="12.08984375" style="58" bestFit="1" customWidth="1"/>
    <col min="11017" max="11017" width="10.453125" style="58" bestFit="1" customWidth="1"/>
    <col min="11018" max="11018" width="7" style="58" bestFit="1" customWidth="1"/>
    <col min="11019" max="11019" width="5.90625" style="58" bestFit="1" customWidth="1"/>
    <col min="11020" max="11020" width="8.7265625" style="58" bestFit="1" customWidth="1"/>
    <col min="11021" max="11022" width="8.453125" style="58" bestFit="1" customWidth="1"/>
    <col min="11023" max="11023" width="8.6328125" style="58" customWidth="1"/>
    <col min="11024" max="11024" width="14.36328125" style="58" bestFit="1" customWidth="1"/>
    <col min="11025" max="11025" width="13.453125" style="58" customWidth="1"/>
    <col min="11026" max="11026" width="6" style="58" customWidth="1"/>
    <col min="11027" max="11027" width="17.26953125" style="58" customWidth="1"/>
    <col min="11028" max="11028" width="11" style="58" bestFit="1" customWidth="1"/>
    <col min="11029" max="11030" width="8.26953125" style="58" bestFit="1" customWidth="1"/>
    <col min="11031" max="11264" width="8.7265625" style="58"/>
    <col min="11265" max="11265" width="15.90625" style="58" customWidth="1"/>
    <col min="11266" max="11266" width="3.90625" style="58" bestFit="1" customWidth="1"/>
    <col min="11267" max="11267" width="38.26953125" style="58" customWidth="1"/>
    <col min="11268" max="11268" width="13.90625" style="58" bestFit="1" customWidth="1"/>
    <col min="11269" max="11269" width="16.26953125" style="58" customWidth="1"/>
    <col min="11270" max="11270" width="13.08984375" style="58" customWidth="1"/>
    <col min="11271" max="11271" width="7.36328125" style="58" customWidth="1"/>
    <col min="11272" max="11272" width="12.08984375" style="58" bestFit="1" customWidth="1"/>
    <col min="11273" max="11273" width="10.453125" style="58" bestFit="1" customWidth="1"/>
    <col min="11274" max="11274" width="7" style="58" bestFit="1" customWidth="1"/>
    <col min="11275" max="11275" width="5.90625" style="58" bestFit="1" customWidth="1"/>
    <col min="11276" max="11276" width="8.7265625" style="58" bestFit="1" customWidth="1"/>
    <col min="11277" max="11278" width="8.453125" style="58" bestFit="1" customWidth="1"/>
    <col min="11279" max="11279" width="8.6328125" style="58" customWidth="1"/>
    <col min="11280" max="11280" width="14.36328125" style="58" bestFit="1" customWidth="1"/>
    <col min="11281" max="11281" width="13.453125" style="58" customWidth="1"/>
    <col min="11282" max="11282" width="6" style="58" customWidth="1"/>
    <col min="11283" max="11283" width="17.26953125" style="58" customWidth="1"/>
    <col min="11284" max="11284" width="11" style="58" bestFit="1" customWidth="1"/>
    <col min="11285" max="11286" width="8.26953125" style="58" bestFit="1" customWidth="1"/>
    <col min="11287" max="11520" width="8.7265625" style="58"/>
    <col min="11521" max="11521" width="15.90625" style="58" customWidth="1"/>
    <col min="11522" max="11522" width="3.90625" style="58" bestFit="1" customWidth="1"/>
    <col min="11523" max="11523" width="38.26953125" style="58" customWidth="1"/>
    <col min="11524" max="11524" width="13.90625" style="58" bestFit="1" customWidth="1"/>
    <col min="11525" max="11525" width="16.26953125" style="58" customWidth="1"/>
    <col min="11526" max="11526" width="13.08984375" style="58" customWidth="1"/>
    <col min="11527" max="11527" width="7.36328125" style="58" customWidth="1"/>
    <col min="11528" max="11528" width="12.08984375" style="58" bestFit="1" customWidth="1"/>
    <col min="11529" max="11529" width="10.453125" style="58" bestFit="1" customWidth="1"/>
    <col min="11530" max="11530" width="7" style="58" bestFit="1" customWidth="1"/>
    <col min="11531" max="11531" width="5.90625" style="58" bestFit="1" customWidth="1"/>
    <col min="11532" max="11532" width="8.7265625" style="58" bestFit="1" customWidth="1"/>
    <col min="11533" max="11534" width="8.453125" style="58" bestFit="1" customWidth="1"/>
    <col min="11535" max="11535" width="8.6328125" style="58" customWidth="1"/>
    <col min="11536" max="11536" width="14.36328125" style="58" bestFit="1" customWidth="1"/>
    <col min="11537" max="11537" width="13.453125" style="58" customWidth="1"/>
    <col min="11538" max="11538" width="6" style="58" customWidth="1"/>
    <col min="11539" max="11539" width="17.26953125" style="58" customWidth="1"/>
    <col min="11540" max="11540" width="11" style="58" bestFit="1" customWidth="1"/>
    <col min="11541" max="11542" width="8.26953125" style="58" bestFit="1" customWidth="1"/>
    <col min="11543" max="11776" width="8.7265625" style="58"/>
    <col min="11777" max="11777" width="15.90625" style="58" customWidth="1"/>
    <col min="11778" max="11778" width="3.90625" style="58" bestFit="1" customWidth="1"/>
    <col min="11779" max="11779" width="38.26953125" style="58" customWidth="1"/>
    <col min="11780" max="11780" width="13.90625" style="58" bestFit="1" customWidth="1"/>
    <col min="11781" max="11781" width="16.26953125" style="58" customWidth="1"/>
    <col min="11782" max="11782" width="13.08984375" style="58" customWidth="1"/>
    <col min="11783" max="11783" width="7.36328125" style="58" customWidth="1"/>
    <col min="11784" max="11784" width="12.08984375" style="58" bestFit="1" customWidth="1"/>
    <col min="11785" max="11785" width="10.453125" style="58" bestFit="1" customWidth="1"/>
    <col min="11786" max="11786" width="7" style="58" bestFit="1" customWidth="1"/>
    <col min="11787" max="11787" width="5.90625" style="58" bestFit="1" customWidth="1"/>
    <col min="11788" max="11788" width="8.7265625" style="58" bestFit="1" customWidth="1"/>
    <col min="11789" max="11790" width="8.453125" style="58" bestFit="1" customWidth="1"/>
    <col min="11791" max="11791" width="8.6328125" style="58" customWidth="1"/>
    <col min="11792" max="11792" width="14.36328125" style="58" bestFit="1" customWidth="1"/>
    <col min="11793" max="11793" width="13.453125" style="58" customWidth="1"/>
    <col min="11794" max="11794" width="6" style="58" customWidth="1"/>
    <col min="11795" max="11795" width="17.26953125" style="58" customWidth="1"/>
    <col min="11796" max="11796" width="11" style="58" bestFit="1" customWidth="1"/>
    <col min="11797" max="11798" width="8.26953125" style="58" bestFit="1" customWidth="1"/>
    <col min="11799" max="12032" width="8.7265625" style="58"/>
    <col min="12033" max="12033" width="15.90625" style="58" customWidth="1"/>
    <col min="12034" max="12034" width="3.90625" style="58" bestFit="1" customWidth="1"/>
    <col min="12035" max="12035" width="38.26953125" style="58" customWidth="1"/>
    <col min="12036" max="12036" width="13.90625" style="58" bestFit="1" customWidth="1"/>
    <col min="12037" max="12037" width="16.26953125" style="58" customWidth="1"/>
    <col min="12038" max="12038" width="13.08984375" style="58" customWidth="1"/>
    <col min="12039" max="12039" width="7.36328125" style="58" customWidth="1"/>
    <col min="12040" max="12040" width="12.08984375" style="58" bestFit="1" customWidth="1"/>
    <col min="12041" max="12041" width="10.453125" style="58" bestFit="1" customWidth="1"/>
    <col min="12042" max="12042" width="7" style="58" bestFit="1" customWidth="1"/>
    <col min="12043" max="12043" width="5.90625" style="58" bestFit="1" customWidth="1"/>
    <col min="12044" max="12044" width="8.7265625" style="58" bestFit="1" customWidth="1"/>
    <col min="12045" max="12046" width="8.453125" style="58" bestFit="1" customWidth="1"/>
    <col min="12047" max="12047" width="8.6328125" style="58" customWidth="1"/>
    <col min="12048" max="12048" width="14.36328125" style="58" bestFit="1" customWidth="1"/>
    <col min="12049" max="12049" width="13.453125" style="58" customWidth="1"/>
    <col min="12050" max="12050" width="6" style="58" customWidth="1"/>
    <col min="12051" max="12051" width="17.26953125" style="58" customWidth="1"/>
    <col min="12052" max="12052" width="11" style="58" bestFit="1" customWidth="1"/>
    <col min="12053" max="12054" width="8.26953125" style="58" bestFit="1" customWidth="1"/>
    <col min="12055" max="12288" width="8.7265625" style="58"/>
    <col min="12289" max="12289" width="15.90625" style="58" customWidth="1"/>
    <col min="12290" max="12290" width="3.90625" style="58" bestFit="1" customWidth="1"/>
    <col min="12291" max="12291" width="38.26953125" style="58" customWidth="1"/>
    <col min="12292" max="12292" width="13.90625" style="58" bestFit="1" customWidth="1"/>
    <col min="12293" max="12293" width="16.26953125" style="58" customWidth="1"/>
    <col min="12294" max="12294" width="13.08984375" style="58" customWidth="1"/>
    <col min="12295" max="12295" width="7.36328125" style="58" customWidth="1"/>
    <col min="12296" max="12296" width="12.08984375" style="58" bestFit="1" customWidth="1"/>
    <col min="12297" max="12297" width="10.453125" style="58" bestFit="1" customWidth="1"/>
    <col min="12298" max="12298" width="7" style="58" bestFit="1" customWidth="1"/>
    <col min="12299" max="12299" width="5.90625" style="58" bestFit="1" customWidth="1"/>
    <col min="12300" max="12300" width="8.7265625" style="58" bestFit="1" customWidth="1"/>
    <col min="12301" max="12302" width="8.453125" style="58" bestFit="1" customWidth="1"/>
    <col min="12303" max="12303" width="8.6328125" style="58" customWidth="1"/>
    <col min="12304" max="12304" width="14.36328125" style="58" bestFit="1" customWidth="1"/>
    <col min="12305" max="12305" width="13.453125" style="58" customWidth="1"/>
    <col min="12306" max="12306" width="6" style="58" customWidth="1"/>
    <col min="12307" max="12307" width="17.26953125" style="58" customWidth="1"/>
    <col min="12308" max="12308" width="11" style="58" bestFit="1" customWidth="1"/>
    <col min="12309" max="12310" width="8.26953125" style="58" bestFit="1" customWidth="1"/>
    <col min="12311" max="12544" width="8.7265625" style="58"/>
    <col min="12545" max="12545" width="15.90625" style="58" customWidth="1"/>
    <col min="12546" max="12546" width="3.90625" style="58" bestFit="1" customWidth="1"/>
    <col min="12547" max="12547" width="38.26953125" style="58" customWidth="1"/>
    <col min="12548" max="12548" width="13.90625" style="58" bestFit="1" customWidth="1"/>
    <col min="12549" max="12549" width="16.26953125" style="58" customWidth="1"/>
    <col min="12550" max="12550" width="13.08984375" style="58" customWidth="1"/>
    <col min="12551" max="12551" width="7.36328125" style="58" customWidth="1"/>
    <col min="12552" max="12552" width="12.08984375" style="58" bestFit="1" customWidth="1"/>
    <col min="12553" max="12553" width="10.453125" style="58" bestFit="1" customWidth="1"/>
    <col min="12554" max="12554" width="7" style="58" bestFit="1" customWidth="1"/>
    <col min="12555" max="12555" width="5.90625" style="58" bestFit="1" customWidth="1"/>
    <col min="12556" max="12556" width="8.7265625" style="58" bestFit="1" customWidth="1"/>
    <col min="12557" max="12558" width="8.453125" style="58" bestFit="1" customWidth="1"/>
    <col min="12559" max="12559" width="8.6328125" style="58" customWidth="1"/>
    <col min="12560" max="12560" width="14.36328125" style="58" bestFit="1" customWidth="1"/>
    <col min="12561" max="12561" width="13.453125" style="58" customWidth="1"/>
    <col min="12562" max="12562" width="6" style="58" customWidth="1"/>
    <col min="12563" max="12563" width="17.26953125" style="58" customWidth="1"/>
    <col min="12564" max="12564" width="11" style="58" bestFit="1" customWidth="1"/>
    <col min="12565" max="12566" width="8.26953125" style="58" bestFit="1" customWidth="1"/>
    <col min="12567" max="12800" width="8.7265625" style="58"/>
    <col min="12801" max="12801" width="15.90625" style="58" customWidth="1"/>
    <col min="12802" max="12802" width="3.90625" style="58" bestFit="1" customWidth="1"/>
    <col min="12803" max="12803" width="38.26953125" style="58" customWidth="1"/>
    <col min="12804" max="12804" width="13.90625" style="58" bestFit="1" customWidth="1"/>
    <col min="12805" max="12805" width="16.26953125" style="58" customWidth="1"/>
    <col min="12806" max="12806" width="13.08984375" style="58" customWidth="1"/>
    <col min="12807" max="12807" width="7.36328125" style="58" customWidth="1"/>
    <col min="12808" max="12808" width="12.08984375" style="58" bestFit="1" customWidth="1"/>
    <col min="12809" max="12809" width="10.453125" style="58" bestFit="1" customWidth="1"/>
    <col min="12810" max="12810" width="7" style="58" bestFit="1" customWidth="1"/>
    <col min="12811" max="12811" width="5.90625" style="58" bestFit="1" customWidth="1"/>
    <col min="12812" max="12812" width="8.7265625" style="58" bestFit="1" customWidth="1"/>
    <col min="12813" max="12814" width="8.453125" style="58" bestFit="1" customWidth="1"/>
    <col min="12815" max="12815" width="8.6328125" style="58" customWidth="1"/>
    <col min="12816" max="12816" width="14.36328125" style="58" bestFit="1" customWidth="1"/>
    <col min="12817" max="12817" width="13.453125" style="58" customWidth="1"/>
    <col min="12818" max="12818" width="6" style="58" customWidth="1"/>
    <col min="12819" max="12819" width="17.26953125" style="58" customWidth="1"/>
    <col min="12820" max="12820" width="11" style="58" bestFit="1" customWidth="1"/>
    <col min="12821" max="12822" width="8.26953125" style="58" bestFit="1" customWidth="1"/>
    <col min="12823" max="13056" width="8.7265625" style="58"/>
    <col min="13057" max="13057" width="15.90625" style="58" customWidth="1"/>
    <col min="13058" max="13058" width="3.90625" style="58" bestFit="1" customWidth="1"/>
    <col min="13059" max="13059" width="38.26953125" style="58" customWidth="1"/>
    <col min="13060" max="13060" width="13.90625" style="58" bestFit="1" customWidth="1"/>
    <col min="13061" max="13061" width="16.26953125" style="58" customWidth="1"/>
    <col min="13062" max="13062" width="13.08984375" style="58" customWidth="1"/>
    <col min="13063" max="13063" width="7.36328125" style="58" customWidth="1"/>
    <col min="13064" max="13064" width="12.08984375" style="58" bestFit="1" customWidth="1"/>
    <col min="13065" max="13065" width="10.453125" style="58" bestFit="1" customWidth="1"/>
    <col min="13066" max="13066" width="7" style="58" bestFit="1" customWidth="1"/>
    <col min="13067" max="13067" width="5.90625" style="58" bestFit="1" customWidth="1"/>
    <col min="13068" max="13068" width="8.7265625" style="58" bestFit="1" customWidth="1"/>
    <col min="13069" max="13070" width="8.453125" style="58" bestFit="1" customWidth="1"/>
    <col min="13071" max="13071" width="8.6328125" style="58" customWidth="1"/>
    <col min="13072" max="13072" width="14.36328125" style="58" bestFit="1" customWidth="1"/>
    <col min="13073" max="13073" width="13.453125" style="58" customWidth="1"/>
    <col min="13074" max="13074" width="6" style="58" customWidth="1"/>
    <col min="13075" max="13075" width="17.26953125" style="58" customWidth="1"/>
    <col min="13076" max="13076" width="11" style="58" bestFit="1" customWidth="1"/>
    <col min="13077" max="13078" width="8.26953125" style="58" bestFit="1" customWidth="1"/>
    <col min="13079" max="13312" width="8.7265625" style="58"/>
    <col min="13313" max="13313" width="15.90625" style="58" customWidth="1"/>
    <col min="13314" max="13314" width="3.90625" style="58" bestFit="1" customWidth="1"/>
    <col min="13315" max="13315" width="38.26953125" style="58" customWidth="1"/>
    <col min="13316" max="13316" width="13.90625" style="58" bestFit="1" customWidth="1"/>
    <col min="13317" max="13317" width="16.26953125" style="58" customWidth="1"/>
    <col min="13318" max="13318" width="13.08984375" style="58" customWidth="1"/>
    <col min="13319" max="13319" width="7.36328125" style="58" customWidth="1"/>
    <col min="13320" max="13320" width="12.08984375" style="58" bestFit="1" customWidth="1"/>
    <col min="13321" max="13321" width="10.453125" style="58" bestFit="1" customWidth="1"/>
    <col min="13322" max="13322" width="7" style="58" bestFit="1" customWidth="1"/>
    <col min="13323" max="13323" width="5.90625" style="58" bestFit="1" customWidth="1"/>
    <col min="13324" max="13324" width="8.7265625" style="58" bestFit="1" customWidth="1"/>
    <col min="13325" max="13326" width="8.453125" style="58" bestFit="1" customWidth="1"/>
    <col min="13327" max="13327" width="8.6328125" style="58" customWidth="1"/>
    <col min="13328" max="13328" width="14.36328125" style="58" bestFit="1" customWidth="1"/>
    <col min="13329" max="13329" width="13.453125" style="58" customWidth="1"/>
    <col min="13330" max="13330" width="6" style="58" customWidth="1"/>
    <col min="13331" max="13331" width="17.26953125" style="58" customWidth="1"/>
    <col min="13332" max="13332" width="11" style="58" bestFit="1" customWidth="1"/>
    <col min="13333" max="13334" width="8.26953125" style="58" bestFit="1" customWidth="1"/>
    <col min="13335" max="13568" width="8.7265625" style="58"/>
    <col min="13569" max="13569" width="15.90625" style="58" customWidth="1"/>
    <col min="13570" max="13570" width="3.90625" style="58" bestFit="1" customWidth="1"/>
    <col min="13571" max="13571" width="38.26953125" style="58" customWidth="1"/>
    <col min="13572" max="13572" width="13.90625" style="58" bestFit="1" customWidth="1"/>
    <col min="13573" max="13573" width="16.26953125" style="58" customWidth="1"/>
    <col min="13574" max="13574" width="13.08984375" style="58" customWidth="1"/>
    <col min="13575" max="13575" width="7.36328125" style="58" customWidth="1"/>
    <col min="13576" max="13576" width="12.08984375" style="58" bestFit="1" customWidth="1"/>
    <col min="13577" max="13577" width="10.453125" style="58" bestFit="1" customWidth="1"/>
    <col min="13578" max="13578" width="7" style="58" bestFit="1" customWidth="1"/>
    <col min="13579" max="13579" width="5.90625" style="58" bestFit="1" customWidth="1"/>
    <col min="13580" max="13580" width="8.7265625" style="58" bestFit="1" customWidth="1"/>
    <col min="13581" max="13582" width="8.453125" style="58" bestFit="1" customWidth="1"/>
    <col min="13583" max="13583" width="8.6328125" style="58" customWidth="1"/>
    <col min="13584" max="13584" width="14.36328125" style="58" bestFit="1" customWidth="1"/>
    <col min="13585" max="13585" width="13.453125" style="58" customWidth="1"/>
    <col min="13586" max="13586" width="6" style="58" customWidth="1"/>
    <col min="13587" max="13587" width="17.26953125" style="58" customWidth="1"/>
    <col min="13588" max="13588" width="11" style="58" bestFit="1" customWidth="1"/>
    <col min="13589" max="13590" width="8.26953125" style="58" bestFit="1" customWidth="1"/>
    <col min="13591" max="13824" width="8.7265625" style="58"/>
    <col min="13825" max="13825" width="15.90625" style="58" customWidth="1"/>
    <col min="13826" max="13826" width="3.90625" style="58" bestFit="1" customWidth="1"/>
    <col min="13827" max="13827" width="38.26953125" style="58" customWidth="1"/>
    <col min="13828" max="13828" width="13.90625" style="58" bestFit="1" customWidth="1"/>
    <col min="13829" max="13829" width="16.26953125" style="58" customWidth="1"/>
    <col min="13830" max="13830" width="13.08984375" style="58" customWidth="1"/>
    <col min="13831" max="13831" width="7.36328125" style="58" customWidth="1"/>
    <col min="13832" max="13832" width="12.08984375" style="58" bestFit="1" customWidth="1"/>
    <col min="13833" max="13833" width="10.453125" style="58" bestFit="1" customWidth="1"/>
    <col min="13834" max="13834" width="7" style="58" bestFit="1" customWidth="1"/>
    <col min="13835" max="13835" width="5.90625" style="58" bestFit="1" customWidth="1"/>
    <col min="13836" max="13836" width="8.7265625" style="58" bestFit="1" customWidth="1"/>
    <col min="13837" max="13838" width="8.453125" style="58" bestFit="1" customWidth="1"/>
    <col min="13839" max="13839" width="8.6328125" style="58" customWidth="1"/>
    <col min="13840" max="13840" width="14.36328125" style="58" bestFit="1" customWidth="1"/>
    <col min="13841" max="13841" width="13.453125" style="58" customWidth="1"/>
    <col min="13842" max="13842" width="6" style="58" customWidth="1"/>
    <col min="13843" max="13843" width="17.26953125" style="58" customWidth="1"/>
    <col min="13844" max="13844" width="11" style="58" bestFit="1" customWidth="1"/>
    <col min="13845" max="13846" width="8.26953125" style="58" bestFit="1" customWidth="1"/>
    <col min="13847" max="14080" width="8.7265625" style="58"/>
    <col min="14081" max="14081" width="15.90625" style="58" customWidth="1"/>
    <col min="14082" max="14082" width="3.90625" style="58" bestFit="1" customWidth="1"/>
    <col min="14083" max="14083" width="38.26953125" style="58" customWidth="1"/>
    <col min="14084" max="14084" width="13.90625" style="58" bestFit="1" customWidth="1"/>
    <col min="14085" max="14085" width="16.26953125" style="58" customWidth="1"/>
    <col min="14086" max="14086" width="13.08984375" style="58" customWidth="1"/>
    <col min="14087" max="14087" width="7.36328125" style="58" customWidth="1"/>
    <col min="14088" max="14088" width="12.08984375" style="58" bestFit="1" customWidth="1"/>
    <col min="14089" max="14089" width="10.453125" style="58" bestFit="1" customWidth="1"/>
    <col min="14090" max="14090" width="7" style="58" bestFit="1" customWidth="1"/>
    <col min="14091" max="14091" width="5.90625" style="58" bestFit="1" customWidth="1"/>
    <col min="14092" max="14092" width="8.7265625" style="58" bestFit="1" customWidth="1"/>
    <col min="14093" max="14094" width="8.453125" style="58" bestFit="1" customWidth="1"/>
    <col min="14095" max="14095" width="8.6328125" style="58" customWidth="1"/>
    <col min="14096" max="14096" width="14.36328125" style="58" bestFit="1" customWidth="1"/>
    <col min="14097" max="14097" width="13.453125" style="58" customWidth="1"/>
    <col min="14098" max="14098" width="6" style="58" customWidth="1"/>
    <col min="14099" max="14099" width="17.26953125" style="58" customWidth="1"/>
    <col min="14100" max="14100" width="11" style="58" bestFit="1" customWidth="1"/>
    <col min="14101" max="14102" width="8.26953125" style="58" bestFit="1" customWidth="1"/>
    <col min="14103" max="14336" width="8.7265625" style="58"/>
    <col min="14337" max="14337" width="15.90625" style="58" customWidth="1"/>
    <col min="14338" max="14338" width="3.90625" style="58" bestFit="1" customWidth="1"/>
    <col min="14339" max="14339" width="38.26953125" style="58" customWidth="1"/>
    <col min="14340" max="14340" width="13.90625" style="58" bestFit="1" customWidth="1"/>
    <col min="14341" max="14341" width="16.26953125" style="58" customWidth="1"/>
    <col min="14342" max="14342" width="13.08984375" style="58" customWidth="1"/>
    <col min="14343" max="14343" width="7.36328125" style="58" customWidth="1"/>
    <col min="14344" max="14344" width="12.08984375" style="58" bestFit="1" customWidth="1"/>
    <col min="14345" max="14345" width="10.453125" style="58" bestFit="1" customWidth="1"/>
    <col min="14346" max="14346" width="7" style="58" bestFit="1" customWidth="1"/>
    <col min="14347" max="14347" width="5.90625" style="58" bestFit="1" customWidth="1"/>
    <col min="14348" max="14348" width="8.7265625" style="58" bestFit="1" customWidth="1"/>
    <col min="14349" max="14350" width="8.453125" style="58" bestFit="1" customWidth="1"/>
    <col min="14351" max="14351" width="8.6328125" style="58" customWidth="1"/>
    <col min="14352" max="14352" width="14.36328125" style="58" bestFit="1" customWidth="1"/>
    <col min="14353" max="14353" width="13.453125" style="58" customWidth="1"/>
    <col min="14354" max="14354" width="6" style="58" customWidth="1"/>
    <col min="14355" max="14355" width="17.26953125" style="58" customWidth="1"/>
    <col min="14356" max="14356" width="11" style="58" bestFit="1" customWidth="1"/>
    <col min="14357" max="14358" width="8.26953125" style="58" bestFit="1" customWidth="1"/>
    <col min="14359" max="14592" width="8.7265625" style="58"/>
    <col min="14593" max="14593" width="15.90625" style="58" customWidth="1"/>
    <col min="14594" max="14594" width="3.90625" style="58" bestFit="1" customWidth="1"/>
    <col min="14595" max="14595" width="38.26953125" style="58" customWidth="1"/>
    <col min="14596" max="14596" width="13.90625" style="58" bestFit="1" customWidth="1"/>
    <col min="14597" max="14597" width="16.26953125" style="58" customWidth="1"/>
    <col min="14598" max="14598" width="13.08984375" style="58" customWidth="1"/>
    <col min="14599" max="14599" width="7.36328125" style="58" customWidth="1"/>
    <col min="14600" max="14600" width="12.08984375" style="58" bestFit="1" customWidth="1"/>
    <col min="14601" max="14601" width="10.453125" style="58" bestFit="1" customWidth="1"/>
    <col min="14602" max="14602" width="7" style="58" bestFit="1" customWidth="1"/>
    <col min="14603" max="14603" width="5.90625" style="58" bestFit="1" customWidth="1"/>
    <col min="14604" max="14604" width="8.7265625" style="58" bestFit="1" customWidth="1"/>
    <col min="14605" max="14606" width="8.453125" style="58" bestFit="1" customWidth="1"/>
    <col min="14607" max="14607" width="8.6328125" style="58" customWidth="1"/>
    <col min="14608" max="14608" width="14.36328125" style="58" bestFit="1" customWidth="1"/>
    <col min="14609" max="14609" width="13.453125" style="58" customWidth="1"/>
    <col min="14610" max="14610" width="6" style="58" customWidth="1"/>
    <col min="14611" max="14611" width="17.26953125" style="58" customWidth="1"/>
    <col min="14612" max="14612" width="11" style="58" bestFit="1" customWidth="1"/>
    <col min="14613" max="14614" width="8.26953125" style="58" bestFit="1" customWidth="1"/>
    <col min="14615" max="14848" width="8.7265625" style="58"/>
    <col min="14849" max="14849" width="15.90625" style="58" customWidth="1"/>
    <col min="14850" max="14850" width="3.90625" style="58" bestFit="1" customWidth="1"/>
    <col min="14851" max="14851" width="38.26953125" style="58" customWidth="1"/>
    <col min="14852" max="14852" width="13.90625" style="58" bestFit="1" customWidth="1"/>
    <col min="14853" max="14853" width="16.26953125" style="58" customWidth="1"/>
    <col min="14854" max="14854" width="13.08984375" style="58" customWidth="1"/>
    <col min="14855" max="14855" width="7.36328125" style="58" customWidth="1"/>
    <col min="14856" max="14856" width="12.08984375" style="58" bestFit="1" customWidth="1"/>
    <col min="14857" max="14857" width="10.453125" style="58" bestFit="1" customWidth="1"/>
    <col min="14858" max="14858" width="7" style="58" bestFit="1" customWidth="1"/>
    <col min="14859" max="14859" width="5.90625" style="58" bestFit="1" customWidth="1"/>
    <col min="14860" max="14860" width="8.7265625" style="58" bestFit="1" customWidth="1"/>
    <col min="14861" max="14862" width="8.453125" style="58" bestFit="1" customWidth="1"/>
    <col min="14863" max="14863" width="8.6328125" style="58" customWidth="1"/>
    <col min="14864" max="14864" width="14.36328125" style="58" bestFit="1" customWidth="1"/>
    <col min="14865" max="14865" width="13.453125" style="58" customWidth="1"/>
    <col min="14866" max="14866" width="6" style="58" customWidth="1"/>
    <col min="14867" max="14867" width="17.26953125" style="58" customWidth="1"/>
    <col min="14868" max="14868" width="11" style="58" bestFit="1" customWidth="1"/>
    <col min="14869" max="14870" width="8.26953125" style="58" bestFit="1" customWidth="1"/>
    <col min="14871" max="15104" width="8.7265625" style="58"/>
    <col min="15105" max="15105" width="15.90625" style="58" customWidth="1"/>
    <col min="15106" max="15106" width="3.90625" style="58" bestFit="1" customWidth="1"/>
    <col min="15107" max="15107" width="38.26953125" style="58" customWidth="1"/>
    <col min="15108" max="15108" width="13.90625" style="58" bestFit="1" customWidth="1"/>
    <col min="15109" max="15109" width="16.26953125" style="58" customWidth="1"/>
    <col min="15110" max="15110" width="13.08984375" style="58" customWidth="1"/>
    <col min="15111" max="15111" width="7.36328125" style="58" customWidth="1"/>
    <col min="15112" max="15112" width="12.08984375" style="58" bestFit="1" customWidth="1"/>
    <col min="15113" max="15113" width="10.453125" style="58" bestFit="1" customWidth="1"/>
    <col min="15114" max="15114" width="7" style="58" bestFit="1" customWidth="1"/>
    <col min="15115" max="15115" width="5.90625" style="58" bestFit="1" customWidth="1"/>
    <col min="15116" max="15116" width="8.7265625" style="58" bestFit="1" customWidth="1"/>
    <col min="15117" max="15118" width="8.453125" style="58" bestFit="1" customWidth="1"/>
    <col min="15119" max="15119" width="8.6328125" style="58" customWidth="1"/>
    <col min="15120" max="15120" width="14.36328125" style="58" bestFit="1" customWidth="1"/>
    <col min="15121" max="15121" width="13.453125" style="58" customWidth="1"/>
    <col min="15122" max="15122" width="6" style="58" customWidth="1"/>
    <col min="15123" max="15123" width="17.26953125" style="58" customWidth="1"/>
    <col min="15124" max="15124" width="11" style="58" bestFit="1" customWidth="1"/>
    <col min="15125" max="15126" width="8.26953125" style="58" bestFit="1" customWidth="1"/>
    <col min="15127" max="15360" width="8.7265625" style="58"/>
    <col min="15361" max="15361" width="15.90625" style="58" customWidth="1"/>
    <col min="15362" max="15362" width="3.90625" style="58" bestFit="1" customWidth="1"/>
    <col min="15363" max="15363" width="38.26953125" style="58" customWidth="1"/>
    <col min="15364" max="15364" width="13.90625" style="58" bestFit="1" customWidth="1"/>
    <col min="15365" max="15365" width="16.26953125" style="58" customWidth="1"/>
    <col min="15366" max="15366" width="13.08984375" style="58" customWidth="1"/>
    <col min="15367" max="15367" width="7.36328125" style="58" customWidth="1"/>
    <col min="15368" max="15368" width="12.08984375" style="58" bestFit="1" customWidth="1"/>
    <col min="15369" max="15369" width="10.453125" style="58" bestFit="1" customWidth="1"/>
    <col min="15370" max="15370" width="7" style="58" bestFit="1" customWidth="1"/>
    <col min="15371" max="15371" width="5.90625" style="58" bestFit="1" customWidth="1"/>
    <col min="15372" max="15372" width="8.7265625" style="58" bestFit="1" customWidth="1"/>
    <col min="15373" max="15374" width="8.453125" style="58" bestFit="1" customWidth="1"/>
    <col min="15375" max="15375" width="8.6328125" style="58" customWidth="1"/>
    <col min="15376" max="15376" width="14.36328125" style="58" bestFit="1" customWidth="1"/>
    <col min="15377" max="15377" width="13.453125" style="58" customWidth="1"/>
    <col min="15378" max="15378" width="6" style="58" customWidth="1"/>
    <col min="15379" max="15379" width="17.26953125" style="58" customWidth="1"/>
    <col min="15380" max="15380" width="11" style="58" bestFit="1" customWidth="1"/>
    <col min="15381" max="15382" width="8.26953125" style="58" bestFit="1" customWidth="1"/>
    <col min="15383" max="15616" width="8.7265625" style="58"/>
    <col min="15617" max="15617" width="15.90625" style="58" customWidth="1"/>
    <col min="15618" max="15618" width="3.90625" style="58" bestFit="1" customWidth="1"/>
    <col min="15619" max="15619" width="38.26953125" style="58" customWidth="1"/>
    <col min="15620" max="15620" width="13.90625" style="58" bestFit="1" customWidth="1"/>
    <col min="15621" max="15621" width="16.26953125" style="58" customWidth="1"/>
    <col min="15622" max="15622" width="13.08984375" style="58" customWidth="1"/>
    <col min="15623" max="15623" width="7.36328125" style="58" customWidth="1"/>
    <col min="15624" max="15624" width="12.08984375" style="58" bestFit="1" customWidth="1"/>
    <col min="15625" max="15625" width="10.453125" style="58" bestFit="1" customWidth="1"/>
    <col min="15626" max="15626" width="7" style="58" bestFit="1" customWidth="1"/>
    <col min="15627" max="15627" width="5.90625" style="58" bestFit="1" customWidth="1"/>
    <col min="15628" max="15628" width="8.7265625" style="58" bestFit="1" customWidth="1"/>
    <col min="15629" max="15630" width="8.453125" style="58" bestFit="1" customWidth="1"/>
    <col min="15631" max="15631" width="8.6328125" style="58" customWidth="1"/>
    <col min="15632" max="15632" width="14.36328125" style="58" bestFit="1" customWidth="1"/>
    <col min="15633" max="15633" width="13.453125" style="58" customWidth="1"/>
    <col min="15634" max="15634" width="6" style="58" customWidth="1"/>
    <col min="15635" max="15635" width="17.26953125" style="58" customWidth="1"/>
    <col min="15636" max="15636" width="11" style="58" bestFit="1" customWidth="1"/>
    <col min="15637" max="15638" width="8.26953125" style="58" bestFit="1" customWidth="1"/>
    <col min="15639" max="15872" width="8.7265625" style="58"/>
    <col min="15873" max="15873" width="15.90625" style="58" customWidth="1"/>
    <col min="15874" max="15874" width="3.90625" style="58" bestFit="1" customWidth="1"/>
    <col min="15875" max="15875" width="38.26953125" style="58" customWidth="1"/>
    <col min="15876" max="15876" width="13.90625" style="58" bestFit="1" customWidth="1"/>
    <col min="15877" max="15877" width="16.26953125" style="58" customWidth="1"/>
    <col min="15878" max="15878" width="13.08984375" style="58" customWidth="1"/>
    <col min="15879" max="15879" width="7.36328125" style="58" customWidth="1"/>
    <col min="15880" max="15880" width="12.08984375" style="58" bestFit="1" customWidth="1"/>
    <col min="15881" max="15881" width="10.453125" style="58" bestFit="1" customWidth="1"/>
    <col min="15882" max="15882" width="7" style="58" bestFit="1" customWidth="1"/>
    <col min="15883" max="15883" width="5.90625" style="58" bestFit="1" customWidth="1"/>
    <col min="15884" max="15884" width="8.7265625" style="58" bestFit="1" customWidth="1"/>
    <col min="15885" max="15886" width="8.453125" style="58" bestFit="1" customWidth="1"/>
    <col min="15887" max="15887" width="8.6328125" style="58" customWidth="1"/>
    <col min="15888" max="15888" width="14.36328125" style="58" bestFit="1" customWidth="1"/>
    <col min="15889" max="15889" width="13.453125" style="58" customWidth="1"/>
    <col min="15890" max="15890" width="6" style="58" customWidth="1"/>
    <col min="15891" max="15891" width="17.26953125" style="58" customWidth="1"/>
    <col min="15892" max="15892" width="11" style="58" bestFit="1" customWidth="1"/>
    <col min="15893" max="15894" width="8.26953125" style="58" bestFit="1" customWidth="1"/>
    <col min="15895" max="16128" width="8.7265625" style="58"/>
    <col min="16129" max="16129" width="15.90625" style="58" customWidth="1"/>
    <col min="16130" max="16130" width="3.90625" style="58" bestFit="1" customWidth="1"/>
    <col min="16131" max="16131" width="38.26953125" style="58" customWidth="1"/>
    <col min="16132" max="16132" width="13.90625" style="58" bestFit="1" customWidth="1"/>
    <col min="16133" max="16133" width="16.26953125" style="58" customWidth="1"/>
    <col min="16134" max="16134" width="13.08984375" style="58" customWidth="1"/>
    <col min="16135" max="16135" width="7.36328125" style="58" customWidth="1"/>
    <col min="16136" max="16136" width="12.08984375" style="58" bestFit="1" customWidth="1"/>
    <col min="16137" max="16137" width="10.453125" style="58" bestFit="1" customWidth="1"/>
    <col min="16138" max="16138" width="7" style="58" bestFit="1" customWidth="1"/>
    <col min="16139" max="16139" width="5.90625" style="58" bestFit="1" customWidth="1"/>
    <col min="16140" max="16140" width="8.7265625" style="58" bestFit="1" customWidth="1"/>
    <col min="16141" max="16142" width="8.453125" style="58" bestFit="1" customWidth="1"/>
    <col min="16143" max="16143" width="8.6328125" style="58" customWidth="1"/>
    <col min="16144" max="16144" width="14.36328125" style="58" bestFit="1" customWidth="1"/>
    <col min="16145" max="16145" width="13.453125" style="58" customWidth="1"/>
    <col min="16146" max="16146" width="6" style="58" customWidth="1"/>
    <col min="16147" max="16147" width="17.26953125" style="58" customWidth="1"/>
    <col min="16148" max="16148" width="11" style="58" bestFit="1" customWidth="1"/>
    <col min="16149" max="16150" width="8.26953125" style="58" bestFit="1" customWidth="1"/>
    <col min="16151" max="16384" width="8.7265625" style="58"/>
  </cols>
  <sheetData>
    <row r="1" spans="1:33" ht="21.75" customHeight="1">
      <c r="A1" s="131"/>
      <c r="B1" s="131"/>
      <c r="R1" s="130"/>
    </row>
    <row r="2" spans="1:33" ht="16">
      <c r="E2" s="58"/>
      <c r="F2" s="129"/>
      <c r="J2" s="324" t="s">
        <v>586</v>
      </c>
      <c r="K2" s="126"/>
      <c r="L2" s="126"/>
      <c r="M2" s="126"/>
      <c r="N2" s="126"/>
      <c r="O2" s="126"/>
      <c r="P2" s="126"/>
      <c r="Q2" s="126"/>
      <c r="R2" s="383"/>
      <c r="S2" s="383"/>
      <c r="T2" s="383"/>
      <c r="U2" s="383"/>
      <c r="V2" s="383"/>
    </row>
    <row r="3" spans="1:33" ht="23.25" customHeight="1">
      <c r="A3" s="128" t="s">
        <v>2</v>
      </c>
      <c r="B3" s="127"/>
      <c r="E3" s="58"/>
      <c r="J3" s="126"/>
      <c r="R3" s="125"/>
      <c r="S3" s="384" t="s">
        <v>128</v>
      </c>
      <c r="T3" s="384"/>
      <c r="U3" s="384"/>
      <c r="V3" s="384"/>
      <c r="W3" s="384"/>
      <c r="X3" s="384"/>
      <c r="Z3" s="12" t="s">
        <v>4</v>
      </c>
      <c r="AA3" s="13"/>
      <c r="AB3" s="124" t="s">
        <v>5</v>
      </c>
      <c r="AC3" s="122"/>
      <c r="AD3" s="122"/>
      <c r="AE3" s="123" t="s">
        <v>6</v>
      </c>
      <c r="AF3" s="122"/>
      <c r="AG3" s="121"/>
    </row>
    <row r="4" spans="1:33" ht="14.25" customHeight="1" thickBot="1">
      <c r="A4" s="385" t="s">
        <v>127</v>
      </c>
      <c r="B4" s="388" t="s">
        <v>126</v>
      </c>
      <c r="C4" s="389"/>
      <c r="D4" s="394"/>
      <c r="E4" s="396"/>
      <c r="F4" s="388" t="s">
        <v>125</v>
      </c>
      <c r="G4" s="398"/>
      <c r="H4" s="379" t="s">
        <v>124</v>
      </c>
      <c r="I4" s="400" t="s">
        <v>123</v>
      </c>
      <c r="J4" s="401" t="s">
        <v>122</v>
      </c>
      <c r="K4" s="376" t="s">
        <v>13</v>
      </c>
      <c r="L4" s="377"/>
      <c r="M4" s="377"/>
      <c r="N4" s="377"/>
      <c r="O4" s="378"/>
      <c r="P4" s="379" t="s">
        <v>14</v>
      </c>
      <c r="Q4" s="405" t="s">
        <v>15</v>
      </c>
      <c r="R4" s="406"/>
      <c r="S4" s="407"/>
      <c r="T4" s="411" t="s">
        <v>16</v>
      </c>
      <c r="U4" s="413" t="s">
        <v>17</v>
      </c>
      <c r="V4" s="379" t="s">
        <v>18</v>
      </c>
      <c r="W4" s="418" t="s">
        <v>19</v>
      </c>
      <c r="X4" s="419"/>
      <c r="Z4" s="436" t="s">
        <v>20</v>
      </c>
      <c r="AA4" s="436" t="s">
        <v>21</v>
      </c>
      <c r="AB4" s="438" t="s">
        <v>22</v>
      </c>
      <c r="AC4" s="433" t="s">
        <v>23</v>
      </c>
      <c r="AD4" s="433" t="s">
        <v>24</v>
      </c>
      <c r="AE4" s="438" t="s">
        <v>22</v>
      </c>
      <c r="AF4" s="433" t="s">
        <v>23</v>
      </c>
      <c r="AG4" s="433" t="s">
        <v>25</v>
      </c>
    </row>
    <row r="5" spans="1:33" ht="11.25" customHeight="1">
      <c r="A5" s="386"/>
      <c r="B5" s="390"/>
      <c r="C5" s="391"/>
      <c r="D5" s="395"/>
      <c r="E5" s="397"/>
      <c r="F5" s="392"/>
      <c r="G5" s="399"/>
      <c r="H5" s="386"/>
      <c r="I5" s="386"/>
      <c r="J5" s="390"/>
      <c r="K5" s="477" t="s">
        <v>26</v>
      </c>
      <c r="L5" s="430" t="s">
        <v>27</v>
      </c>
      <c r="M5" s="421" t="s">
        <v>28</v>
      </c>
      <c r="N5" s="524" t="s">
        <v>29</v>
      </c>
      <c r="O5" s="424" t="s">
        <v>30</v>
      </c>
      <c r="P5" s="416"/>
      <c r="Q5" s="408"/>
      <c r="R5" s="409"/>
      <c r="S5" s="410"/>
      <c r="T5" s="412"/>
      <c r="U5" s="414"/>
      <c r="V5" s="386"/>
      <c r="W5" s="379" t="s">
        <v>23</v>
      </c>
      <c r="X5" s="379" t="s">
        <v>24</v>
      </c>
      <c r="Z5" s="436"/>
      <c r="AA5" s="436"/>
      <c r="AB5" s="439"/>
      <c r="AC5" s="434"/>
      <c r="AD5" s="434"/>
      <c r="AE5" s="439"/>
      <c r="AF5" s="434"/>
      <c r="AG5" s="434"/>
    </row>
    <row r="6" spans="1:33" ht="11.25" customHeight="1">
      <c r="A6" s="386"/>
      <c r="B6" s="390"/>
      <c r="C6" s="391"/>
      <c r="D6" s="385" t="s">
        <v>121</v>
      </c>
      <c r="E6" s="420" t="s">
        <v>32</v>
      </c>
      <c r="F6" s="385" t="s">
        <v>121</v>
      </c>
      <c r="G6" s="400" t="s">
        <v>120</v>
      </c>
      <c r="H6" s="386"/>
      <c r="I6" s="386"/>
      <c r="J6" s="390"/>
      <c r="K6" s="422"/>
      <c r="L6" s="431"/>
      <c r="M6" s="422"/>
      <c r="N6" s="425"/>
      <c r="O6" s="425"/>
      <c r="P6" s="416"/>
      <c r="Q6" s="379" t="s">
        <v>34</v>
      </c>
      <c r="R6" s="379" t="s">
        <v>35</v>
      </c>
      <c r="S6" s="385" t="s">
        <v>36</v>
      </c>
      <c r="T6" s="402" t="s">
        <v>37</v>
      </c>
      <c r="U6" s="414"/>
      <c r="V6" s="386"/>
      <c r="W6" s="380"/>
      <c r="X6" s="380"/>
      <c r="Z6" s="436"/>
      <c r="AA6" s="436"/>
      <c r="AB6" s="439"/>
      <c r="AC6" s="434"/>
      <c r="AD6" s="434"/>
      <c r="AE6" s="439"/>
      <c r="AF6" s="434"/>
      <c r="AG6" s="434"/>
    </row>
    <row r="7" spans="1:33">
      <c r="A7" s="386"/>
      <c r="B7" s="390"/>
      <c r="C7" s="391"/>
      <c r="D7" s="386"/>
      <c r="E7" s="386"/>
      <c r="F7" s="386"/>
      <c r="G7" s="386"/>
      <c r="H7" s="386"/>
      <c r="I7" s="386"/>
      <c r="J7" s="390"/>
      <c r="K7" s="422"/>
      <c r="L7" s="431"/>
      <c r="M7" s="422"/>
      <c r="N7" s="425"/>
      <c r="O7" s="425"/>
      <c r="P7" s="416"/>
      <c r="Q7" s="416"/>
      <c r="R7" s="416"/>
      <c r="S7" s="386"/>
      <c r="T7" s="403"/>
      <c r="U7" s="414"/>
      <c r="V7" s="386"/>
      <c r="W7" s="380"/>
      <c r="X7" s="380"/>
      <c r="Z7" s="436"/>
      <c r="AA7" s="436"/>
      <c r="AB7" s="439"/>
      <c r="AC7" s="434"/>
      <c r="AD7" s="434"/>
      <c r="AE7" s="439"/>
      <c r="AF7" s="434"/>
      <c r="AG7" s="434"/>
    </row>
    <row r="8" spans="1:33">
      <c r="A8" s="387"/>
      <c r="B8" s="392"/>
      <c r="C8" s="393"/>
      <c r="D8" s="387"/>
      <c r="E8" s="387"/>
      <c r="F8" s="387"/>
      <c r="G8" s="387"/>
      <c r="H8" s="387"/>
      <c r="I8" s="387"/>
      <c r="J8" s="392"/>
      <c r="K8" s="423"/>
      <c r="L8" s="432"/>
      <c r="M8" s="423"/>
      <c r="N8" s="426"/>
      <c r="O8" s="426"/>
      <c r="P8" s="417"/>
      <c r="Q8" s="417"/>
      <c r="R8" s="417"/>
      <c r="S8" s="387"/>
      <c r="T8" s="404"/>
      <c r="U8" s="415"/>
      <c r="V8" s="387"/>
      <c r="W8" s="381"/>
      <c r="X8" s="381"/>
      <c r="Z8" s="437"/>
      <c r="AA8" s="437"/>
      <c r="AB8" s="440"/>
      <c r="AC8" s="435"/>
      <c r="AD8" s="435"/>
      <c r="AE8" s="440"/>
      <c r="AF8" s="435"/>
      <c r="AG8" s="435"/>
    </row>
    <row r="9" spans="1:33" ht="43.5" customHeight="1">
      <c r="A9" s="323" t="s">
        <v>585</v>
      </c>
      <c r="B9" s="320"/>
      <c r="C9" s="319" t="s">
        <v>584</v>
      </c>
      <c r="D9" s="258" t="s">
        <v>583</v>
      </c>
      <c r="E9" s="322" t="s">
        <v>582</v>
      </c>
      <c r="F9" s="259" t="s">
        <v>577</v>
      </c>
      <c r="G9" s="317">
        <v>1.9970000000000001</v>
      </c>
      <c r="H9" s="316" t="s">
        <v>576</v>
      </c>
      <c r="I9" s="253" t="s">
        <v>581</v>
      </c>
      <c r="J9" s="265">
        <v>5</v>
      </c>
      <c r="K9" s="262">
        <v>14.3</v>
      </c>
      <c r="L9" s="32">
        <f>IF(K9&gt;0,1/K9*37.7*68.6,"")</f>
        <v>180.85454545454544</v>
      </c>
      <c r="M9" s="102">
        <f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10.4</v>
      </c>
      <c r="N9" s="101">
        <f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14</v>
      </c>
      <c r="O9" s="100" t="str">
        <f>IF(Z9="","",IF(AE9="",TEXT(AB9,"#,##0.0"),(IF(AB9-AE9&gt;0,CONCATENATE(TEXT(AE9,"#,##0.0"),"~",TEXT(AB9,"#,##0.0")),TEXT(AB9,"#,##0.0")))))</f>
        <v>20.6~20.9</v>
      </c>
      <c r="P9" s="258" t="s">
        <v>455</v>
      </c>
      <c r="Q9" s="259" t="s">
        <v>574</v>
      </c>
      <c r="R9" s="258" t="s">
        <v>50</v>
      </c>
      <c r="S9" s="97"/>
      <c r="T9" s="315"/>
      <c r="U9" s="96">
        <f>IFERROR(IF(K9&lt;M9,"",(ROUNDDOWN(K9/M9*100,0))),"")</f>
        <v>137</v>
      </c>
      <c r="V9" s="95">
        <f>IFERROR(IF(K9&lt;N9,"",(ROUNDDOWN(K9/N9*100,0))),"")</f>
        <v>102</v>
      </c>
      <c r="W9" s="95" t="str">
        <f>IF(AC9&lt;55,"",IF(AA9="",AC9,IF(AF9-AC9&gt;0,CONCATENATE(AC9,"~",AF9),AC9)))</f>
        <v>68~69</v>
      </c>
      <c r="X9" s="94" t="str">
        <f>IF(AC9&lt;55,"",AD9)</f>
        <v>★1.5</v>
      </c>
      <c r="Z9" s="65">
        <v>2010</v>
      </c>
      <c r="AA9" s="65">
        <v>2030</v>
      </c>
      <c r="AB9" s="64">
        <f>IF(Z9="","",ROUNDUP(ROUND(IF(Z9&gt;=2759,9.5,IF(Z9&lt;2759,(-2.47/1000000*Z9*Z9)-(8.52/10000*Z9)+30.65)),1)*1.1,1))</f>
        <v>20.9</v>
      </c>
      <c r="AC9" s="63">
        <f>IF(K9="","",ROUNDDOWN(K9/AB9*100,0))</f>
        <v>68</v>
      </c>
      <c r="AD9" s="63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★1.5</v>
      </c>
      <c r="AE9" s="64">
        <f>IF(AA9="","",ROUNDUP(ROUND(IF(AA9&gt;=2759,9.5,IF(AA9&lt;2759,(-2.47/1000000*AA9*AA9)-(8.52/10000*AA9)+30.65)),1)*1.1,1))</f>
        <v>20.6</v>
      </c>
      <c r="AF9" s="63">
        <f>IF(AE9="","",IF(K9="","",ROUNDDOWN(K9/AE9*100,0)))</f>
        <v>69</v>
      </c>
      <c r="AG9" s="63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★1.5</v>
      </c>
    </row>
    <row r="10" spans="1:33" ht="43.5" customHeight="1">
      <c r="A10" s="321"/>
      <c r="B10" s="320"/>
      <c r="C10" s="319" t="s">
        <v>580</v>
      </c>
      <c r="D10" s="258" t="s">
        <v>579</v>
      </c>
      <c r="E10" s="318" t="s">
        <v>578</v>
      </c>
      <c r="F10" s="259" t="s">
        <v>577</v>
      </c>
      <c r="G10" s="317">
        <v>1.9970000000000001</v>
      </c>
      <c r="H10" s="316" t="s">
        <v>576</v>
      </c>
      <c r="I10" s="253" t="s">
        <v>575</v>
      </c>
      <c r="J10" s="265">
        <v>5</v>
      </c>
      <c r="K10" s="262">
        <v>14.3</v>
      </c>
      <c r="L10" s="32">
        <f>IF(K10&gt;0,1/K10*37.7*68.6,"")</f>
        <v>180.85454545454544</v>
      </c>
      <c r="M10" s="102">
        <f>IFERROR(VALUE(IF(Z10="","",ROUNDUP(IF(Z10&gt;=2271,"7.4",IF(Z10&gt;=2101,"8.7",IF(Z10&gt;=1991,"9.4",IF(Z10&gt;=1871,"10.2",IF(Z10&gt;=1761,"11.1",IF(Z10&gt;=1651,"12.2",IF(Z10&gt;=1531,"13.2",IF(Z10&gt;=1421,"14.4",IF(Z10&gt;=1311,"15.8",IF(Z10&gt;=1196,"17.2",IF(Z10&gt;=1081,"18.7",IF(Z10&gt;=971,"20.5",IF(Z10&gt;=856,"20.8",IF(Z10&gt;=741,"21.0",IF(Z10&gt;=601,"21.8","22.5")))))))))))))))*1.1,1))),"")</f>
        <v>11.299999999999999</v>
      </c>
      <c r="N10" s="101">
        <f>IFERROR(VALUE(IF(Z10="","",ROUNDUP(IF(Z10&gt;=2271,"10.6",IF(Z10&gt;=2101,"11.9",IF(Z10&gt;=1991,"12.7",IF(Z10&gt;=1871,"13.5",IF(Z10&gt;=1761,"14.4",IF(Z10&gt;=1651,"15.4",IF(Z10&gt;=1531,"16.5",IF(Z10&gt;=1421,"17.6",IF(Z10&gt;=1311,"19.0",IF(Z10&gt;=1196,"20.3",IF(Z10&gt;=1081,"21.8",IF(Z10&gt;=971,"23.4",IF(Z10&gt;=856,"23.7",IF(Z10&gt;=741,"24.5","24.6"))))))))))))))*1.1,1))),"")</f>
        <v>14.9</v>
      </c>
      <c r="O10" s="100" t="str">
        <f>IF(Z10="","",IF(AE10="",TEXT(AB10,"#,##0.0"),(IF(AB10-AE10&gt;0,CONCATENATE(TEXT(AE10,"#,##0.0"),"~",TEXT(AB10,"#,##0.0")),TEXT(AB10,"#,##0.0")))))</f>
        <v>21.3~22.2</v>
      </c>
      <c r="P10" s="258" t="s">
        <v>455</v>
      </c>
      <c r="Q10" s="259" t="s">
        <v>574</v>
      </c>
      <c r="R10" s="258" t="s">
        <v>50</v>
      </c>
      <c r="S10" s="97"/>
      <c r="T10" s="315"/>
      <c r="U10" s="96">
        <f>IFERROR(IF(K10&lt;M10,"",(ROUNDDOWN(K10/M10*100,0))),"")</f>
        <v>126</v>
      </c>
      <c r="V10" s="95" t="str">
        <f>IFERROR(IF(K10&lt;N10,"",(ROUNDDOWN(K10/N10*100,0))),"")</f>
        <v/>
      </c>
      <c r="W10" s="95" t="str">
        <f>IF(AC10&lt;55,"",IF(AA10="",AC10,IF(AF10-AC10&gt;0,CONCATENATE(AC10,"~",AF10),AC10)))</f>
        <v>64~67</v>
      </c>
      <c r="X10" s="94" t="str">
        <f>IF(AC10&lt;55,"",AD10)</f>
        <v>★1.0</v>
      </c>
      <c r="Z10" s="65">
        <v>1900</v>
      </c>
      <c r="AA10" s="65">
        <v>1980</v>
      </c>
      <c r="AB10" s="64">
        <f>IF(Z10="","",ROUNDUP(ROUND(IF(Z10&gt;=2759,9.5,IF(Z10&lt;2759,(-2.47/1000000*Z10*Z10)-(8.52/10000*Z10)+30.65)),1)*1.1,1))</f>
        <v>22.200000000000003</v>
      </c>
      <c r="AC10" s="63">
        <f>IF(K10="","",ROUNDDOWN(K10/AB10*100,0))</f>
        <v>64</v>
      </c>
      <c r="AD10" s="63" t="str">
        <f>IF(AC10="","",IF(AC10&gt;=125,"★7.5",IF(AC10&gt;=120,"★7.0",IF(AC10&gt;=115,"★6.5",IF(AC10&gt;=110,"★6.0",IF(AC10&gt;=105,"★5.5",IF(AC10&gt;=100,"★5.0",IF(AC10&gt;=95,"★4.5",IF(AC10&gt;=90,"★4.0",IF(AC10&gt;=85,"★3.5",IF(AC10&gt;=80,"★3.0",IF(AC10&gt;=75,"★2.5",IF(AC10&gt;=70,"★2.0",IF(AC10&gt;=65,"★1.5",IF(AC10&gt;=60,"★1.0",IF(AC10&gt;=55,"★0.5"," "))))))))))))))))</f>
        <v>★1.0</v>
      </c>
      <c r="AE10" s="64">
        <f>IF(AA10="","",ROUNDUP(ROUND(IF(AA10&gt;=2759,9.5,IF(AA10&lt;2759,(-2.47/1000000*AA10*AA10)-(8.52/10000*AA10)+30.65)),1)*1.1,1))</f>
        <v>21.3</v>
      </c>
      <c r="AF10" s="63">
        <f>IF(AE10="","",IF(K10="","",ROUNDDOWN(K10/AE10*100,0)))</f>
        <v>67</v>
      </c>
      <c r="AG10" s="63" t="str">
        <f>IF(AF10="","",IF(AF10&gt;=125,"★7.5",IF(AF10&gt;=120,"★7.0",IF(AF10&gt;=115,"★6.5",IF(AF10&gt;=110,"★6.0",IF(AF10&gt;=105,"★5.5",IF(AF10&gt;=100,"★5.0",IF(AF10&gt;=95,"★4.5",IF(AF10&gt;=90,"★4.0",IF(AF10&gt;=85,"★3.5",IF(AF10&gt;=80,"★3.0",IF(AF10&gt;=75,"★2.5",IF(AF10&gt;=70,"★2.0",IF(AF10&gt;=65,"★1.5",IF(AF10&gt;=60,"★1.0",IF(AF10&gt;=55,"★0.5"," "))))))))))))))))</f>
        <v>★1.5</v>
      </c>
    </row>
    <row r="11" spans="1:33" ht="4.5" customHeight="1">
      <c r="E11" s="58"/>
      <c r="J11" s="62"/>
      <c r="M11" s="61"/>
    </row>
    <row r="12" spans="1:33" ht="16" customHeight="1">
      <c r="C12" s="208" t="s">
        <v>453</v>
      </c>
      <c r="E12" s="58"/>
    </row>
    <row r="13" spans="1:33">
      <c r="E13" s="58"/>
    </row>
    <row r="14" spans="1:33">
      <c r="E14" s="58"/>
    </row>
    <row r="15" spans="1:33">
      <c r="E15" s="58"/>
    </row>
    <row r="16" spans="1:33">
      <c r="E16" s="58"/>
    </row>
    <row r="17" s="58" customFormat="1"/>
    <row r="18" s="58" customFormat="1"/>
    <row r="19" s="58" customFormat="1"/>
    <row r="20" s="58" customFormat="1"/>
    <row r="21" s="58" customFormat="1"/>
    <row r="22" s="58" customFormat="1"/>
    <row r="23" s="58" customFormat="1"/>
    <row r="24" s="58" customFormat="1"/>
    <row r="25" s="58" customFormat="1"/>
    <row r="26" s="58" customFormat="1"/>
    <row r="27" s="58" customFormat="1"/>
    <row r="43" ht="33.65" customHeight="1"/>
    <row r="56" spans="5:5">
      <c r="E56" s="60"/>
    </row>
  </sheetData>
  <sheetProtection selectLockedCells="1"/>
  <mergeCells count="40">
    <mergeCell ref="R2:V2"/>
    <mergeCell ref="S3:X3"/>
    <mergeCell ref="A4:A8"/>
    <mergeCell ref="B4:C8"/>
    <mergeCell ref="D4:D5"/>
    <mergeCell ref="E4:E5"/>
    <mergeCell ref="F4:G5"/>
    <mergeCell ref="D6:D8"/>
    <mergeCell ref="E6:E8"/>
    <mergeCell ref="F6:F8"/>
    <mergeCell ref="G6:G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AD4:AD8"/>
    <mergeCell ref="K4:O4"/>
    <mergeCell ref="P4:P8"/>
    <mergeCell ref="Q4:S5"/>
    <mergeCell ref="T4:T5"/>
    <mergeCell ref="U4:U8"/>
    <mergeCell ref="V4:V8"/>
    <mergeCell ref="H4:H8"/>
    <mergeCell ref="I4:I8"/>
    <mergeCell ref="J4:J8"/>
    <mergeCell ref="W4:X4"/>
    <mergeCell ref="AE4:AE8"/>
    <mergeCell ref="S6:S8"/>
    <mergeCell ref="T6:T8"/>
    <mergeCell ref="R6:R8"/>
    <mergeCell ref="Z4:Z8"/>
    <mergeCell ref="AA4:AA8"/>
    <mergeCell ref="AB4:AB8"/>
    <mergeCell ref="AC4:AC8"/>
    <mergeCell ref="Q6:Q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1" firstPageNumber="0" fitToHeight="0" orientation="landscape" r:id="rId1"/>
  <headerFooter alignWithMargins="0">
    <oddHeader>&amp;R様式1-2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E3654-0F9D-4390-B6B0-E47210D41FE8}">
  <sheetPr>
    <tabColor rgb="FFFFFF00"/>
  </sheetPr>
  <dimension ref="A1:AG23"/>
  <sheetViews>
    <sheetView view="pageBreakPreview" zoomScaleNormal="100" zoomScaleSheetLayoutView="100" workbookViewId="0">
      <selection activeCell="D29" sqref="D29"/>
    </sheetView>
  </sheetViews>
  <sheetFormatPr defaultColWidth="9" defaultRowHeight="10"/>
  <cols>
    <col min="1" max="1" width="15.90625" style="2" customWidth="1"/>
    <col min="2" max="2" width="3.90625" style="2" bestFit="1" customWidth="1"/>
    <col min="3" max="3" width="12.36328125" style="2" customWidth="1"/>
    <col min="4" max="4" width="13.90625" style="2" bestFit="1" customWidth="1"/>
    <col min="5" max="5" width="13.90625" style="3" customWidth="1"/>
    <col min="6" max="8" width="8.08984375" style="2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8.7265625" style="2" bestFit="1" customWidth="1"/>
    <col min="13" max="14" width="8.453125" style="2" bestFit="1" customWidth="1"/>
    <col min="15" max="15" width="8.453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16.08984375" style="2" customWidth="1"/>
    <col min="20" max="20" width="11" style="2" bestFit="1" customWidth="1"/>
    <col min="21" max="21" width="8.26953125" style="2" bestFit="1" customWidth="1"/>
    <col min="22" max="23" width="8.26953125" style="2" customWidth="1"/>
    <col min="24" max="24" width="8.26953125" style="2" bestFit="1" customWidth="1"/>
    <col min="25" max="25" width="3.6328125" style="2" customWidth="1"/>
    <col min="26" max="259" width="9" style="2"/>
    <col min="260" max="260" width="15.90625" style="2" customWidth="1"/>
    <col min="261" max="261" width="3.90625" style="2" bestFit="1" customWidth="1"/>
    <col min="262" max="262" width="38.26953125" style="2" customWidth="1"/>
    <col min="263" max="263" width="13.90625" style="2" bestFit="1" customWidth="1"/>
    <col min="264" max="264" width="13.90625" style="2" customWidth="1"/>
    <col min="265" max="265" width="13.08984375" style="2" bestFit="1" customWidth="1"/>
    <col min="266" max="266" width="5.90625" style="2" bestFit="1" customWidth="1"/>
    <col min="267" max="267" width="12.08984375" style="2" bestFit="1" customWidth="1"/>
    <col min="268" max="268" width="10.453125" style="2" bestFit="1" customWidth="1"/>
    <col min="269" max="269" width="7" style="2" bestFit="1" customWidth="1"/>
    <col min="270" max="270" width="5.90625" style="2" bestFit="1" customWidth="1"/>
    <col min="271" max="271" width="8.7265625" style="2" bestFit="1" customWidth="1"/>
    <col min="272" max="273" width="8.453125" style="2" bestFit="1" customWidth="1"/>
    <col min="274" max="274" width="14.36328125" style="2" bestFit="1" customWidth="1"/>
    <col min="275" max="275" width="10" style="2" bestFit="1" customWidth="1"/>
    <col min="276" max="276" width="6" style="2" customWidth="1"/>
    <col min="277" max="277" width="25.26953125" style="2" bestFit="1" customWidth="1"/>
    <col min="278" max="278" width="11" style="2" bestFit="1" customWidth="1"/>
    <col min="279" max="280" width="8.26953125" style="2" bestFit="1" customWidth="1"/>
    <col min="281" max="515" width="9" style="2"/>
    <col min="516" max="516" width="15.90625" style="2" customWidth="1"/>
    <col min="517" max="517" width="3.90625" style="2" bestFit="1" customWidth="1"/>
    <col min="518" max="518" width="38.26953125" style="2" customWidth="1"/>
    <col min="519" max="519" width="13.90625" style="2" bestFit="1" customWidth="1"/>
    <col min="520" max="520" width="13.90625" style="2" customWidth="1"/>
    <col min="521" max="521" width="13.08984375" style="2" bestFit="1" customWidth="1"/>
    <col min="522" max="522" width="5.90625" style="2" bestFit="1" customWidth="1"/>
    <col min="523" max="523" width="12.08984375" style="2" bestFit="1" customWidth="1"/>
    <col min="524" max="524" width="10.453125" style="2" bestFit="1" customWidth="1"/>
    <col min="525" max="525" width="7" style="2" bestFit="1" customWidth="1"/>
    <col min="526" max="526" width="5.90625" style="2" bestFit="1" customWidth="1"/>
    <col min="527" max="527" width="8.7265625" style="2" bestFit="1" customWidth="1"/>
    <col min="528" max="529" width="8.453125" style="2" bestFit="1" customWidth="1"/>
    <col min="530" max="530" width="14.36328125" style="2" bestFit="1" customWidth="1"/>
    <col min="531" max="531" width="10" style="2" bestFit="1" customWidth="1"/>
    <col min="532" max="532" width="6" style="2" customWidth="1"/>
    <col min="533" max="533" width="25.26953125" style="2" bestFit="1" customWidth="1"/>
    <col min="534" max="534" width="11" style="2" bestFit="1" customWidth="1"/>
    <col min="535" max="536" width="8.26953125" style="2" bestFit="1" customWidth="1"/>
    <col min="537" max="771" width="9" style="2"/>
    <col min="772" max="772" width="15.90625" style="2" customWidth="1"/>
    <col min="773" max="773" width="3.90625" style="2" bestFit="1" customWidth="1"/>
    <col min="774" max="774" width="38.26953125" style="2" customWidth="1"/>
    <col min="775" max="775" width="13.90625" style="2" bestFit="1" customWidth="1"/>
    <col min="776" max="776" width="13.90625" style="2" customWidth="1"/>
    <col min="777" max="777" width="13.08984375" style="2" bestFit="1" customWidth="1"/>
    <col min="778" max="778" width="5.90625" style="2" bestFit="1" customWidth="1"/>
    <col min="779" max="779" width="12.08984375" style="2" bestFit="1" customWidth="1"/>
    <col min="780" max="780" width="10.453125" style="2" bestFit="1" customWidth="1"/>
    <col min="781" max="781" width="7" style="2" bestFit="1" customWidth="1"/>
    <col min="782" max="782" width="5.90625" style="2" bestFit="1" customWidth="1"/>
    <col min="783" max="783" width="8.7265625" style="2" bestFit="1" customWidth="1"/>
    <col min="784" max="785" width="8.453125" style="2" bestFit="1" customWidth="1"/>
    <col min="786" max="786" width="14.36328125" style="2" bestFit="1" customWidth="1"/>
    <col min="787" max="787" width="10" style="2" bestFit="1" customWidth="1"/>
    <col min="788" max="788" width="6" style="2" customWidth="1"/>
    <col min="789" max="789" width="25.26953125" style="2" bestFit="1" customWidth="1"/>
    <col min="790" max="790" width="11" style="2" bestFit="1" customWidth="1"/>
    <col min="791" max="792" width="8.26953125" style="2" bestFit="1" customWidth="1"/>
    <col min="793" max="1027" width="9" style="2"/>
    <col min="1028" max="1028" width="15.90625" style="2" customWidth="1"/>
    <col min="1029" max="1029" width="3.90625" style="2" bestFit="1" customWidth="1"/>
    <col min="1030" max="1030" width="38.26953125" style="2" customWidth="1"/>
    <col min="1031" max="1031" width="13.90625" style="2" bestFit="1" customWidth="1"/>
    <col min="1032" max="1032" width="13.90625" style="2" customWidth="1"/>
    <col min="1033" max="1033" width="13.08984375" style="2" bestFit="1" customWidth="1"/>
    <col min="1034" max="1034" width="5.90625" style="2" bestFit="1" customWidth="1"/>
    <col min="1035" max="1035" width="12.08984375" style="2" bestFit="1" customWidth="1"/>
    <col min="1036" max="1036" width="10.453125" style="2" bestFit="1" customWidth="1"/>
    <col min="1037" max="1037" width="7" style="2" bestFit="1" customWidth="1"/>
    <col min="1038" max="1038" width="5.90625" style="2" bestFit="1" customWidth="1"/>
    <col min="1039" max="1039" width="8.7265625" style="2" bestFit="1" customWidth="1"/>
    <col min="1040" max="1041" width="8.453125" style="2" bestFit="1" customWidth="1"/>
    <col min="1042" max="1042" width="14.36328125" style="2" bestFit="1" customWidth="1"/>
    <col min="1043" max="1043" width="10" style="2" bestFit="1" customWidth="1"/>
    <col min="1044" max="1044" width="6" style="2" customWidth="1"/>
    <col min="1045" max="1045" width="25.26953125" style="2" bestFit="1" customWidth="1"/>
    <col min="1046" max="1046" width="11" style="2" bestFit="1" customWidth="1"/>
    <col min="1047" max="1048" width="8.26953125" style="2" bestFit="1" customWidth="1"/>
    <col min="1049" max="1283" width="9" style="2"/>
    <col min="1284" max="1284" width="15.90625" style="2" customWidth="1"/>
    <col min="1285" max="1285" width="3.90625" style="2" bestFit="1" customWidth="1"/>
    <col min="1286" max="1286" width="38.26953125" style="2" customWidth="1"/>
    <col min="1287" max="1287" width="13.90625" style="2" bestFit="1" customWidth="1"/>
    <col min="1288" max="1288" width="13.90625" style="2" customWidth="1"/>
    <col min="1289" max="1289" width="13.08984375" style="2" bestFit="1" customWidth="1"/>
    <col min="1290" max="1290" width="5.90625" style="2" bestFit="1" customWidth="1"/>
    <col min="1291" max="1291" width="12.08984375" style="2" bestFit="1" customWidth="1"/>
    <col min="1292" max="1292" width="10.453125" style="2" bestFit="1" customWidth="1"/>
    <col min="1293" max="1293" width="7" style="2" bestFit="1" customWidth="1"/>
    <col min="1294" max="1294" width="5.90625" style="2" bestFit="1" customWidth="1"/>
    <col min="1295" max="1295" width="8.7265625" style="2" bestFit="1" customWidth="1"/>
    <col min="1296" max="1297" width="8.453125" style="2" bestFit="1" customWidth="1"/>
    <col min="1298" max="1298" width="14.36328125" style="2" bestFit="1" customWidth="1"/>
    <col min="1299" max="1299" width="10" style="2" bestFit="1" customWidth="1"/>
    <col min="1300" max="1300" width="6" style="2" customWidth="1"/>
    <col min="1301" max="1301" width="25.26953125" style="2" bestFit="1" customWidth="1"/>
    <col min="1302" max="1302" width="11" style="2" bestFit="1" customWidth="1"/>
    <col min="1303" max="1304" width="8.26953125" style="2" bestFit="1" customWidth="1"/>
    <col min="1305" max="1539" width="9" style="2"/>
    <col min="1540" max="1540" width="15.90625" style="2" customWidth="1"/>
    <col min="1541" max="1541" width="3.90625" style="2" bestFit="1" customWidth="1"/>
    <col min="1542" max="1542" width="38.26953125" style="2" customWidth="1"/>
    <col min="1543" max="1543" width="13.90625" style="2" bestFit="1" customWidth="1"/>
    <col min="1544" max="1544" width="13.90625" style="2" customWidth="1"/>
    <col min="1545" max="1545" width="13.08984375" style="2" bestFit="1" customWidth="1"/>
    <col min="1546" max="1546" width="5.90625" style="2" bestFit="1" customWidth="1"/>
    <col min="1547" max="1547" width="12.08984375" style="2" bestFit="1" customWidth="1"/>
    <col min="1548" max="1548" width="10.453125" style="2" bestFit="1" customWidth="1"/>
    <col min="1549" max="1549" width="7" style="2" bestFit="1" customWidth="1"/>
    <col min="1550" max="1550" width="5.90625" style="2" bestFit="1" customWidth="1"/>
    <col min="1551" max="1551" width="8.7265625" style="2" bestFit="1" customWidth="1"/>
    <col min="1552" max="1553" width="8.453125" style="2" bestFit="1" customWidth="1"/>
    <col min="1554" max="1554" width="14.36328125" style="2" bestFit="1" customWidth="1"/>
    <col min="1555" max="1555" width="10" style="2" bestFit="1" customWidth="1"/>
    <col min="1556" max="1556" width="6" style="2" customWidth="1"/>
    <col min="1557" max="1557" width="25.26953125" style="2" bestFit="1" customWidth="1"/>
    <col min="1558" max="1558" width="11" style="2" bestFit="1" customWidth="1"/>
    <col min="1559" max="1560" width="8.26953125" style="2" bestFit="1" customWidth="1"/>
    <col min="1561" max="1795" width="9" style="2"/>
    <col min="1796" max="1796" width="15.90625" style="2" customWidth="1"/>
    <col min="1797" max="1797" width="3.90625" style="2" bestFit="1" customWidth="1"/>
    <col min="1798" max="1798" width="38.26953125" style="2" customWidth="1"/>
    <col min="1799" max="1799" width="13.90625" style="2" bestFit="1" customWidth="1"/>
    <col min="1800" max="1800" width="13.90625" style="2" customWidth="1"/>
    <col min="1801" max="1801" width="13.08984375" style="2" bestFit="1" customWidth="1"/>
    <col min="1802" max="1802" width="5.90625" style="2" bestFit="1" customWidth="1"/>
    <col min="1803" max="1803" width="12.08984375" style="2" bestFit="1" customWidth="1"/>
    <col min="1804" max="1804" width="10.453125" style="2" bestFit="1" customWidth="1"/>
    <col min="1805" max="1805" width="7" style="2" bestFit="1" customWidth="1"/>
    <col min="1806" max="1806" width="5.90625" style="2" bestFit="1" customWidth="1"/>
    <col min="1807" max="1807" width="8.7265625" style="2" bestFit="1" customWidth="1"/>
    <col min="1808" max="1809" width="8.453125" style="2" bestFit="1" customWidth="1"/>
    <col min="1810" max="1810" width="14.36328125" style="2" bestFit="1" customWidth="1"/>
    <col min="1811" max="1811" width="10" style="2" bestFit="1" customWidth="1"/>
    <col min="1812" max="1812" width="6" style="2" customWidth="1"/>
    <col min="1813" max="1813" width="25.26953125" style="2" bestFit="1" customWidth="1"/>
    <col min="1814" max="1814" width="11" style="2" bestFit="1" customWidth="1"/>
    <col min="1815" max="1816" width="8.26953125" style="2" bestFit="1" customWidth="1"/>
    <col min="1817" max="2051" width="9" style="2"/>
    <col min="2052" max="2052" width="15.90625" style="2" customWidth="1"/>
    <col min="2053" max="2053" width="3.90625" style="2" bestFit="1" customWidth="1"/>
    <col min="2054" max="2054" width="38.26953125" style="2" customWidth="1"/>
    <col min="2055" max="2055" width="13.90625" style="2" bestFit="1" customWidth="1"/>
    <col min="2056" max="2056" width="13.90625" style="2" customWidth="1"/>
    <col min="2057" max="2057" width="13.08984375" style="2" bestFit="1" customWidth="1"/>
    <col min="2058" max="2058" width="5.90625" style="2" bestFit="1" customWidth="1"/>
    <col min="2059" max="2059" width="12.08984375" style="2" bestFit="1" customWidth="1"/>
    <col min="2060" max="2060" width="10.453125" style="2" bestFit="1" customWidth="1"/>
    <col min="2061" max="2061" width="7" style="2" bestFit="1" customWidth="1"/>
    <col min="2062" max="2062" width="5.90625" style="2" bestFit="1" customWidth="1"/>
    <col min="2063" max="2063" width="8.7265625" style="2" bestFit="1" customWidth="1"/>
    <col min="2064" max="2065" width="8.453125" style="2" bestFit="1" customWidth="1"/>
    <col min="2066" max="2066" width="14.36328125" style="2" bestFit="1" customWidth="1"/>
    <col min="2067" max="2067" width="10" style="2" bestFit="1" customWidth="1"/>
    <col min="2068" max="2068" width="6" style="2" customWidth="1"/>
    <col min="2069" max="2069" width="25.26953125" style="2" bestFit="1" customWidth="1"/>
    <col min="2070" max="2070" width="11" style="2" bestFit="1" customWidth="1"/>
    <col min="2071" max="2072" width="8.26953125" style="2" bestFit="1" customWidth="1"/>
    <col min="2073" max="2307" width="9" style="2"/>
    <col min="2308" max="2308" width="15.90625" style="2" customWidth="1"/>
    <col min="2309" max="2309" width="3.90625" style="2" bestFit="1" customWidth="1"/>
    <col min="2310" max="2310" width="38.26953125" style="2" customWidth="1"/>
    <col min="2311" max="2311" width="13.90625" style="2" bestFit="1" customWidth="1"/>
    <col min="2312" max="2312" width="13.90625" style="2" customWidth="1"/>
    <col min="2313" max="2313" width="13.08984375" style="2" bestFit="1" customWidth="1"/>
    <col min="2314" max="2314" width="5.90625" style="2" bestFit="1" customWidth="1"/>
    <col min="2315" max="2315" width="12.08984375" style="2" bestFit="1" customWidth="1"/>
    <col min="2316" max="2316" width="10.453125" style="2" bestFit="1" customWidth="1"/>
    <col min="2317" max="2317" width="7" style="2" bestFit="1" customWidth="1"/>
    <col min="2318" max="2318" width="5.90625" style="2" bestFit="1" customWidth="1"/>
    <col min="2319" max="2319" width="8.7265625" style="2" bestFit="1" customWidth="1"/>
    <col min="2320" max="2321" width="8.453125" style="2" bestFit="1" customWidth="1"/>
    <col min="2322" max="2322" width="14.36328125" style="2" bestFit="1" customWidth="1"/>
    <col min="2323" max="2323" width="10" style="2" bestFit="1" customWidth="1"/>
    <col min="2324" max="2324" width="6" style="2" customWidth="1"/>
    <col min="2325" max="2325" width="25.26953125" style="2" bestFit="1" customWidth="1"/>
    <col min="2326" max="2326" width="11" style="2" bestFit="1" customWidth="1"/>
    <col min="2327" max="2328" width="8.26953125" style="2" bestFit="1" customWidth="1"/>
    <col min="2329" max="2563" width="9" style="2"/>
    <col min="2564" max="2564" width="15.90625" style="2" customWidth="1"/>
    <col min="2565" max="2565" width="3.90625" style="2" bestFit="1" customWidth="1"/>
    <col min="2566" max="2566" width="38.26953125" style="2" customWidth="1"/>
    <col min="2567" max="2567" width="13.90625" style="2" bestFit="1" customWidth="1"/>
    <col min="2568" max="2568" width="13.90625" style="2" customWidth="1"/>
    <col min="2569" max="2569" width="13.08984375" style="2" bestFit="1" customWidth="1"/>
    <col min="2570" max="2570" width="5.90625" style="2" bestFit="1" customWidth="1"/>
    <col min="2571" max="2571" width="12.08984375" style="2" bestFit="1" customWidth="1"/>
    <col min="2572" max="2572" width="10.453125" style="2" bestFit="1" customWidth="1"/>
    <col min="2573" max="2573" width="7" style="2" bestFit="1" customWidth="1"/>
    <col min="2574" max="2574" width="5.90625" style="2" bestFit="1" customWidth="1"/>
    <col min="2575" max="2575" width="8.7265625" style="2" bestFit="1" customWidth="1"/>
    <col min="2576" max="2577" width="8.453125" style="2" bestFit="1" customWidth="1"/>
    <col min="2578" max="2578" width="14.36328125" style="2" bestFit="1" customWidth="1"/>
    <col min="2579" max="2579" width="10" style="2" bestFit="1" customWidth="1"/>
    <col min="2580" max="2580" width="6" style="2" customWidth="1"/>
    <col min="2581" max="2581" width="25.26953125" style="2" bestFit="1" customWidth="1"/>
    <col min="2582" max="2582" width="11" style="2" bestFit="1" customWidth="1"/>
    <col min="2583" max="2584" width="8.26953125" style="2" bestFit="1" customWidth="1"/>
    <col min="2585" max="2819" width="9" style="2"/>
    <col min="2820" max="2820" width="15.90625" style="2" customWidth="1"/>
    <col min="2821" max="2821" width="3.90625" style="2" bestFit="1" customWidth="1"/>
    <col min="2822" max="2822" width="38.26953125" style="2" customWidth="1"/>
    <col min="2823" max="2823" width="13.90625" style="2" bestFit="1" customWidth="1"/>
    <col min="2824" max="2824" width="13.90625" style="2" customWidth="1"/>
    <col min="2825" max="2825" width="13.08984375" style="2" bestFit="1" customWidth="1"/>
    <col min="2826" max="2826" width="5.90625" style="2" bestFit="1" customWidth="1"/>
    <col min="2827" max="2827" width="12.08984375" style="2" bestFit="1" customWidth="1"/>
    <col min="2828" max="2828" width="10.453125" style="2" bestFit="1" customWidth="1"/>
    <col min="2829" max="2829" width="7" style="2" bestFit="1" customWidth="1"/>
    <col min="2830" max="2830" width="5.90625" style="2" bestFit="1" customWidth="1"/>
    <col min="2831" max="2831" width="8.7265625" style="2" bestFit="1" customWidth="1"/>
    <col min="2832" max="2833" width="8.453125" style="2" bestFit="1" customWidth="1"/>
    <col min="2834" max="2834" width="14.36328125" style="2" bestFit="1" customWidth="1"/>
    <col min="2835" max="2835" width="10" style="2" bestFit="1" customWidth="1"/>
    <col min="2836" max="2836" width="6" style="2" customWidth="1"/>
    <col min="2837" max="2837" width="25.26953125" style="2" bestFit="1" customWidth="1"/>
    <col min="2838" max="2838" width="11" style="2" bestFit="1" customWidth="1"/>
    <col min="2839" max="2840" width="8.26953125" style="2" bestFit="1" customWidth="1"/>
    <col min="2841" max="3075" width="9" style="2"/>
    <col min="3076" max="3076" width="15.90625" style="2" customWidth="1"/>
    <col min="3077" max="3077" width="3.90625" style="2" bestFit="1" customWidth="1"/>
    <col min="3078" max="3078" width="38.26953125" style="2" customWidth="1"/>
    <col min="3079" max="3079" width="13.90625" style="2" bestFit="1" customWidth="1"/>
    <col min="3080" max="3080" width="13.90625" style="2" customWidth="1"/>
    <col min="3081" max="3081" width="13.08984375" style="2" bestFit="1" customWidth="1"/>
    <col min="3082" max="3082" width="5.90625" style="2" bestFit="1" customWidth="1"/>
    <col min="3083" max="3083" width="12.08984375" style="2" bestFit="1" customWidth="1"/>
    <col min="3084" max="3084" width="10.453125" style="2" bestFit="1" customWidth="1"/>
    <col min="3085" max="3085" width="7" style="2" bestFit="1" customWidth="1"/>
    <col min="3086" max="3086" width="5.90625" style="2" bestFit="1" customWidth="1"/>
    <col min="3087" max="3087" width="8.7265625" style="2" bestFit="1" customWidth="1"/>
    <col min="3088" max="3089" width="8.453125" style="2" bestFit="1" customWidth="1"/>
    <col min="3090" max="3090" width="14.36328125" style="2" bestFit="1" customWidth="1"/>
    <col min="3091" max="3091" width="10" style="2" bestFit="1" customWidth="1"/>
    <col min="3092" max="3092" width="6" style="2" customWidth="1"/>
    <col min="3093" max="3093" width="25.26953125" style="2" bestFit="1" customWidth="1"/>
    <col min="3094" max="3094" width="11" style="2" bestFit="1" customWidth="1"/>
    <col min="3095" max="3096" width="8.26953125" style="2" bestFit="1" customWidth="1"/>
    <col min="3097" max="3331" width="9" style="2"/>
    <col min="3332" max="3332" width="15.90625" style="2" customWidth="1"/>
    <col min="3333" max="3333" width="3.90625" style="2" bestFit="1" customWidth="1"/>
    <col min="3334" max="3334" width="38.26953125" style="2" customWidth="1"/>
    <col min="3335" max="3335" width="13.90625" style="2" bestFit="1" customWidth="1"/>
    <col min="3336" max="3336" width="13.90625" style="2" customWidth="1"/>
    <col min="3337" max="3337" width="13.08984375" style="2" bestFit="1" customWidth="1"/>
    <col min="3338" max="3338" width="5.90625" style="2" bestFit="1" customWidth="1"/>
    <col min="3339" max="3339" width="12.08984375" style="2" bestFit="1" customWidth="1"/>
    <col min="3340" max="3340" width="10.453125" style="2" bestFit="1" customWidth="1"/>
    <col min="3341" max="3341" width="7" style="2" bestFit="1" customWidth="1"/>
    <col min="3342" max="3342" width="5.90625" style="2" bestFit="1" customWidth="1"/>
    <col min="3343" max="3343" width="8.7265625" style="2" bestFit="1" customWidth="1"/>
    <col min="3344" max="3345" width="8.453125" style="2" bestFit="1" customWidth="1"/>
    <col min="3346" max="3346" width="14.36328125" style="2" bestFit="1" customWidth="1"/>
    <col min="3347" max="3347" width="10" style="2" bestFit="1" customWidth="1"/>
    <col min="3348" max="3348" width="6" style="2" customWidth="1"/>
    <col min="3349" max="3349" width="25.26953125" style="2" bestFit="1" customWidth="1"/>
    <col min="3350" max="3350" width="11" style="2" bestFit="1" customWidth="1"/>
    <col min="3351" max="3352" width="8.26953125" style="2" bestFit="1" customWidth="1"/>
    <col min="3353" max="3587" width="9" style="2"/>
    <col min="3588" max="3588" width="15.90625" style="2" customWidth="1"/>
    <col min="3589" max="3589" width="3.90625" style="2" bestFit="1" customWidth="1"/>
    <col min="3590" max="3590" width="38.26953125" style="2" customWidth="1"/>
    <col min="3591" max="3591" width="13.90625" style="2" bestFit="1" customWidth="1"/>
    <col min="3592" max="3592" width="13.90625" style="2" customWidth="1"/>
    <col min="3593" max="3593" width="13.08984375" style="2" bestFit="1" customWidth="1"/>
    <col min="3594" max="3594" width="5.90625" style="2" bestFit="1" customWidth="1"/>
    <col min="3595" max="3595" width="12.08984375" style="2" bestFit="1" customWidth="1"/>
    <col min="3596" max="3596" width="10.453125" style="2" bestFit="1" customWidth="1"/>
    <col min="3597" max="3597" width="7" style="2" bestFit="1" customWidth="1"/>
    <col min="3598" max="3598" width="5.90625" style="2" bestFit="1" customWidth="1"/>
    <col min="3599" max="3599" width="8.7265625" style="2" bestFit="1" customWidth="1"/>
    <col min="3600" max="3601" width="8.453125" style="2" bestFit="1" customWidth="1"/>
    <col min="3602" max="3602" width="14.36328125" style="2" bestFit="1" customWidth="1"/>
    <col min="3603" max="3603" width="10" style="2" bestFit="1" customWidth="1"/>
    <col min="3604" max="3604" width="6" style="2" customWidth="1"/>
    <col min="3605" max="3605" width="25.26953125" style="2" bestFit="1" customWidth="1"/>
    <col min="3606" max="3606" width="11" style="2" bestFit="1" customWidth="1"/>
    <col min="3607" max="3608" width="8.26953125" style="2" bestFit="1" customWidth="1"/>
    <col min="3609" max="3843" width="9" style="2"/>
    <col min="3844" max="3844" width="15.90625" style="2" customWidth="1"/>
    <col min="3845" max="3845" width="3.90625" style="2" bestFit="1" customWidth="1"/>
    <col min="3846" max="3846" width="38.26953125" style="2" customWidth="1"/>
    <col min="3847" max="3847" width="13.90625" style="2" bestFit="1" customWidth="1"/>
    <col min="3848" max="3848" width="13.90625" style="2" customWidth="1"/>
    <col min="3849" max="3849" width="13.08984375" style="2" bestFit="1" customWidth="1"/>
    <col min="3850" max="3850" width="5.90625" style="2" bestFit="1" customWidth="1"/>
    <col min="3851" max="3851" width="12.08984375" style="2" bestFit="1" customWidth="1"/>
    <col min="3852" max="3852" width="10.453125" style="2" bestFit="1" customWidth="1"/>
    <col min="3853" max="3853" width="7" style="2" bestFit="1" customWidth="1"/>
    <col min="3854" max="3854" width="5.90625" style="2" bestFit="1" customWidth="1"/>
    <col min="3855" max="3855" width="8.7265625" style="2" bestFit="1" customWidth="1"/>
    <col min="3856" max="3857" width="8.453125" style="2" bestFit="1" customWidth="1"/>
    <col min="3858" max="3858" width="14.36328125" style="2" bestFit="1" customWidth="1"/>
    <col min="3859" max="3859" width="10" style="2" bestFit="1" customWidth="1"/>
    <col min="3860" max="3860" width="6" style="2" customWidth="1"/>
    <col min="3861" max="3861" width="25.26953125" style="2" bestFit="1" customWidth="1"/>
    <col min="3862" max="3862" width="11" style="2" bestFit="1" customWidth="1"/>
    <col min="3863" max="3864" width="8.26953125" style="2" bestFit="1" customWidth="1"/>
    <col min="3865" max="4099" width="9" style="2"/>
    <col min="4100" max="4100" width="15.90625" style="2" customWidth="1"/>
    <col min="4101" max="4101" width="3.90625" style="2" bestFit="1" customWidth="1"/>
    <col min="4102" max="4102" width="38.26953125" style="2" customWidth="1"/>
    <col min="4103" max="4103" width="13.90625" style="2" bestFit="1" customWidth="1"/>
    <col min="4104" max="4104" width="13.90625" style="2" customWidth="1"/>
    <col min="4105" max="4105" width="13.08984375" style="2" bestFit="1" customWidth="1"/>
    <col min="4106" max="4106" width="5.90625" style="2" bestFit="1" customWidth="1"/>
    <col min="4107" max="4107" width="12.08984375" style="2" bestFit="1" customWidth="1"/>
    <col min="4108" max="4108" width="10.453125" style="2" bestFit="1" customWidth="1"/>
    <col min="4109" max="4109" width="7" style="2" bestFit="1" customWidth="1"/>
    <col min="4110" max="4110" width="5.90625" style="2" bestFit="1" customWidth="1"/>
    <col min="4111" max="4111" width="8.7265625" style="2" bestFit="1" customWidth="1"/>
    <col min="4112" max="4113" width="8.453125" style="2" bestFit="1" customWidth="1"/>
    <col min="4114" max="4114" width="14.36328125" style="2" bestFit="1" customWidth="1"/>
    <col min="4115" max="4115" width="10" style="2" bestFit="1" customWidth="1"/>
    <col min="4116" max="4116" width="6" style="2" customWidth="1"/>
    <col min="4117" max="4117" width="25.26953125" style="2" bestFit="1" customWidth="1"/>
    <col min="4118" max="4118" width="11" style="2" bestFit="1" customWidth="1"/>
    <col min="4119" max="4120" width="8.26953125" style="2" bestFit="1" customWidth="1"/>
    <col min="4121" max="4355" width="9" style="2"/>
    <col min="4356" max="4356" width="15.90625" style="2" customWidth="1"/>
    <col min="4357" max="4357" width="3.90625" style="2" bestFit="1" customWidth="1"/>
    <col min="4358" max="4358" width="38.26953125" style="2" customWidth="1"/>
    <col min="4359" max="4359" width="13.90625" style="2" bestFit="1" customWidth="1"/>
    <col min="4360" max="4360" width="13.90625" style="2" customWidth="1"/>
    <col min="4361" max="4361" width="13.08984375" style="2" bestFit="1" customWidth="1"/>
    <col min="4362" max="4362" width="5.90625" style="2" bestFit="1" customWidth="1"/>
    <col min="4363" max="4363" width="12.08984375" style="2" bestFit="1" customWidth="1"/>
    <col min="4364" max="4364" width="10.453125" style="2" bestFit="1" customWidth="1"/>
    <col min="4365" max="4365" width="7" style="2" bestFit="1" customWidth="1"/>
    <col min="4366" max="4366" width="5.90625" style="2" bestFit="1" customWidth="1"/>
    <col min="4367" max="4367" width="8.7265625" style="2" bestFit="1" customWidth="1"/>
    <col min="4368" max="4369" width="8.453125" style="2" bestFit="1" customWidth="1"/>
    <col min="4370" max="4370" width="14.36328125" style="2" bestFit="1" customWidth="1"/>
    <col min="4371" max="4371" width="10" style="2" bestFit="1" customWidth="1"/>
    <col min="4372" max="4372" width="6" style="2" customWidth="1"/>
    <col min="4373" max="4373" width="25.26953125" style="2" bestFit="1" customWidth="1"/>
    <col min="4374" max="4374" width="11" style="2" bestFit="1" customWidth="1"/>
    <col min="4375" max="4376" width="8.26953125" style="2" bestFit="1" customWidth="1"/>
    <col min="4377" max="4611" width="9" style="2"/>
    <col min="4612" max="4612" width="15.90625" style="2" customWidth="1"/>
    <col min="4613" max="4613" width="3.90625" style="2" bestFit="1" customWidth="1"/>
    <col min="4614" max="4614" width="38.26953125" style="2" customWidth="1"/>
    <col min="4615" max="4615" width="13.90625" style="2" bestFit="1" customWidth="1"/>
    <col min="4616" max="4616" width="13.90625" style="2" customWidth="1"/>
    <col min="4617" max="4617" width="13.08984375" style="2" bestFit="1" customWidth="1"/>
    <col min="4618" max="4618" width="5.90625" style="2" bestFit="1" customWidth="1"/>
    <col min="4619" max="4619" width="12.08984375" style="2" bestFit="1" customWidth="1"/>
    <col min="4620" max="4620" width="10.453125" style="2" bestFit="1" customWidth="1"/>
    <col min="4621" max="4621" width="7" style="2" bestFit="1" customWidth="1"/>
    <col min="4622" max="4622" width="5.90625" style="2" bestFit="1" customWidth="1"/>
    <col min="4623" max="4623" width="8.7265625" style="2" bestFit="1" customWidth="1"/>
    <col min="4624" max="4625" width="8.453125" style="2" bestFit="1" customWidth="1"/>
    <col min="4626" max="4626" width="14.36328125" style="2" bestFit="1" customWidth="1"/>
    <col min="4627" max="4627" width="10" style="2" bestFit="1" customWidth="1"/>
    <col min="4628" max="4628" width="6" style="2" customWidth="1"/>
    <col min="4629" max="4629" width="25.26953125" style="2" bestFit="1" customWidth="1"/>
    <col min="4630" max="4630" width="11" style="2" bestFit="1" customWidth="1"/>
    <col min="4631" max="4632" width="8.26953125" style="2" bestFit="1" customWidth="1"/>
    <col min="4633" max="4867" width="9" style="2"/>
    <col min="4868" max="4868" width="15.90625" style="2" customWidth="1"/>
    <col min="4869" max="4869" width="3.90625" style="2" bestFit="1" customWidth="1"/>
    <col min="4870" max="4870" width="38.26953125" style="2" customWidth="1"/>
    <col min="4871" max="4871" width="13.90625" style="2" bestFit="1" customWidth="1"/>
    <col min="4872" max="4872" width="13.90625" style="2" customWidth="1"/>
    <col min="4873" max="4873" width="13.08984375" style="2" bestFit="1" customWidth="1"/>
    <col min="4874" max="4874" width="5.90625" style="2" bestFit="1" customWidth="1"/>
    <col min="4875" max="4875" width="12.08984375" style="2" bestFit="1" customWidth="1"/>
    <col min="4876" max="4876" width="10.453125" style="2" bestFit="1" customWidth="1"/>
    <col min="4877" max="4877" width="7" style="2" bestFit="1" customWidth="1"/>
    <col min="4878" max="4878" width="5.90625" style="2" bestFit="1" customWidth="1"/>
    <col min="4879" max="4879" width="8.7265625" style="2" bestFit="1" customWidth="1"/>
    <col min="4880" max="4881" width="8.453125" style="2" bestFit="1" customWidth="1"/>
    <col min="4882" max="4882" width="14.36328125" style="2" bestFit="1" customWidth="1"/>
    <col min="4883" max="4883" width="10" style="2" bestFit="1" customWidth="1"/>
    <col min="4884" max="4884" width="6" style="2" customWidth="1"/>
    <col min="4885" max="4885" width="25.26953125" style="2" bestFit="1" customWidth="1"/>
    <col min="4886" max="4886" width="11" style="2" bestFit="1" customWidth="1"/>
    <col min="4887" max="4888" width="8.26953125" style="2" bestFit="1" customWidth="1"/>
    <col min="4889" max="5123" width="9" style="2"/>
    <col min="5124" max="5124" width="15.90625" style="2" customWidth="1"/>
    <col min="5125" max="5125" width="3.90625" style="2" bestFit="1" customWidth="1"/>
    <col min="5126" max="5126" width="38.26953125" style="2" customWidth="1"/>
    <col min="5127" max="5127" width="13.90625" style="2" bestFit="1" customWidth="1"/>
    <col min="5128" max="5128" width="13.90625" style="2" customWidth="1"/>
    <col min="5129" max="5129" width="13.08984375" style="2" bestFit="1" customWidth="1"/>
    <col min="5130" max="5130" width="5.90625" style="2" bestFit="1" customWidth="1"/>
    <col min="5131" max="5131" width="12.08984375" style="2" bestFit="1" customWidth="1"/>
    <col min="5132" max="5132" width="10.453125" style="2" bestFit="1" customWidth="1"/>
    <col min="5133" max="5133" width="7" style="2" bestFit="1" customWidth="1"/>
    <col min="5134" max="5134" width="5.90625" style="2" bestFit="1" customWidth="1"/>
    <col min="5135" max="5135" width="8.7265625" style="2" bestFit="1" customWidth="1"/>
    <col min="5136" max="5137" width="8.453125" style="2" bestFit="1" customWidth="1"/>
    <col min="5138" max="5138" width="14.36328125" style="2" bestFit="1" customWidth="1"/>
    <col min="5139" max="5139" width="10" style="2" bestFit="1" customWidth="1"/>
    <col min="5140" max="5140" width="6" style="2" customWidth="1"/>
    <col min="5141" max="5141" width="25.26953125" style="2" bestFit="1" customWidth="1"/>
    <col min="5142" max="5142" width="11" style="2" bestFit="1" customWidth="1"/>
    <col min="5143" max="5144" width="8.26953125" style="2" bestFit="1" customWidth="1"/>
    <col min="5145" max="5379" width="9" style="2"/>
    <col min="5380" max="5380" width="15.90625" style="2" customWidth="1"/>
    <col min="5381" max="5381" width="3.90625" style="2" bestFit="1" customWidth="1"/>
    <col min="5382" max="5382" width="38.26953125" style="2" customWidth="1"/>
    <col min="5383" max="5383" width="13.90625" style="2" bestFit="1" customWidth="1"/>
    <col min="5384" max="5384" width="13.90625" style="2" customWidth="1"/>
    <col min="5385" max="5385" width="13.08984375" style="2" bestFit="1" customWidth="1"/>
    <col min="5386" max="5386" width="5.90625" style="2" bestFit="1" customWidth="1"/>
    <col min="5387" max="5387" width="12.08984375" style="2" bestFit="1" customWidth="1"/>
    <col min="5388" max="5388" width="10.453125" style="2" bestFit="1" customWidth="1"/>
    <col min="5389" max="5389" width="7" style="2" bestFit="1" customWidth="1"/>
    <col min="5390" max="5390" width="5.90625" style="2" bestFit="1" customWidth="1"/>
    <col min="5391" max="5391" width="8.7265625" style="2" bestFit="1" customWidth="1"/>
    <col min="5392" max="5393" width="8.453125" style="2" bestFit="1" customWidth="1"/>
    <col min="5394" max="5394" width="14.36328125" style="2" bestFit="1" customWidth="1"/>
    <col min="5395" max="5395" width="10" style="2" bestFit="1" customWidth="1"/>
    <col min="5396" max="5396" width="6" style="2" customWidth="1"/>
    <col min="5397" max="5397" width="25.26953125" style="2" bestFit="1" customWidth="1"/>
    <col min="5398" max="5398" width="11" style="2" bestFit="1" customWidth="1"/>
    <col min="5399" max="5400" width="8.26953125" style="2" bestFit="1" customWidth="1"/>
    <col min="5401" max="5635" width="9" style="2"/>
    <col min="5636" max="5636" width="15.90625" style="2" customWidth="1"/>
    <col min="5637" max="5637" width="3.90625" style="2" bestFit="1" customWidth="1"/>
    <col min="5638" max="5638" width="38.26953125" style="2" customWidth="1"/>
    <col min="5639" max="5639" width="13.90625" style="2" bestFit="1" customWidth="1"/>
    <col min="5640" max="5640" width="13.90625" style="2" customWidth="1"/>
    <col min="5641" max="5641" width="13.08984375" style="2" bestFit="1" customWidth="1"/>
    <col min="5642" max="5642" width="5.90625" style="2" bestFit="1" customWidth="1"/>
    <col min="5643" max="5643" width="12.08984375" style="2" bestFit="1" customWidth="1"/>
    <col min="5644" max="5644" width="10.453125" style="2" bestFit="1" customWidth="1"/>
    <col min="5645" max="5645" width="7" style="2" bestFit="1" customWidth="1"/>
    <col min="5646" max="5646" width="5.90625" style="2" bestFit="1" customWidth="1"/>
    <col min="5647" max="5647" width="8.7265625" style="2" bestFit="1" customWidth="1"/>
    <col min="5648" max="5649" width="8.453125" style="2" bestFit="1" customWidth="1"/>
    <col min="5650" max="5650" width="14.36328125" style="2" bestFit="1" customWidth="1"/>
    <col min="5651" max="5651" width="10" style="2" bestFit="1" customWidth="1"/>
    <col min="5652" max="5652" width="6" style="2" customWidth="1"/>
    <col min="5653" max="5653" width="25.26953125" style="2" bestFit="1" customWidth="1"/>
    <col min="5654" max="5654" width="11" style="2" bestFit="1" customWidth="1"/>
    <col min="5655" max="5656" width="8.26953125" style="2" bestFit="1" customWidth="1"/>
    <col min="5657" max="5891" width="9" style="2"/>
    <col min="5892" max="5892" width="15.90625" style="2" customWidth="1"/>
    <col min="5893" max="5893" width="3.90625" style="2" bestFit="1" customWidth="1"/>
    <col min="5894" max="5894" width="38.26953125" style="2" customWidth="1"/>
    <col min="5895" max="5895" width="13.90625" style="2" bestFit="1" customWidth="1"/>
    <col min="5896" max="5896" width="13.90625" style="2" customWidth="1"/>
    <col min="5897" max="5897" width="13.08984375" style="2" bestFit="1" customWidth="1"/>
    <col min="5898" max="5898" width="5.90625" style="2" bestFit="1" customWidth="1"/>
    <col min="5899" max="5899" width="12.08984375" style="2" bestFit="1" customWidth="1"/>
    <col min="5900" max="5900" width="10.453125" style="2" bestFit="1" customWidth="1"/>
    <col min="5901" max="5901" width="7" style="2" bestFit="1" customWidth="1"/>
    <col min="5902" max="5902" width="5.90625" style="2" bestFit="1" customWidth="1"/>
    <col min="5903" max="5903" width="8.7265625" style="2" bestFit="1" customWidth="1"/>
    <col min="5904" max="5905" width="8.453125" style="2" bestFit="1" customWidth="1"/>
    <col min="5906" max="5906" width="14.36328125" style="2" bestFit="1" customWidth="1"/>
    <col min="5907" max="5907" width="10" style="2" bestFit="1" customWidth="1"/>
    <col min="5908" max="5908" width="6" style="2" customWidth="1"/>
    <col min="5909" max="5909" width="25.26953125" style="2" bestFit="1" customWidth="1"/>
    <col min="5910" max="5910" width="11" style="2" bestFit="1" customWidth="1"/>
    <col min="5911" max="5912" width="8.26953125" style="2" bestFit="1" customWidth="1"/>
    <col min="5913" max="6147" width="9" style="2"/>
    <col min="6148" max="6148" width="15.90625" style="2" customWidth="1"/>
    <col min="6149" max="6149" width="3.90625" style="2" bestFit="1" customWidth="1"/>
    <col min="6150" max="6150" width="38.26953125" style="2" customWidth="1"/>
    <col min="6151" max="6151" width="13.90625" style="2" bestFit="1" customWidth="1"/>
    <col min="6152" max="6152" width="13.90625" style="2" customWidth="1"/>
    <col min="6153" max="6153" width="13.08984375" style="2" bestFit="1" customWidth="1"/>
    <col min="6154" max="6154" width="5.90625" style="2" bestFit="1" customWidth="1"/>
    <col min="6155" max="6155" width="12.08984375" style="2" bestFit="1" customWidth="1"/>
    <col min="6156" max="6156" width="10.453125" style="2" bestFit="1" customWidth="1"/>
    <col min="6157" max="6157" width="7" style="2" bestFit="1" customWidth="1"/>
    <col min="6158" max="6158" width="5.90625" style="2" bestFit="1" customWidth="1"/>
    <col min="6159" max="6159" width="8.7265625" style="2" bestFit="1" customWidth="1"/>
    <col min="6160" max="6161" width="8.453125" style="2" bestFit="1" customWidth="1"/>
    <col min="6162" max="6162" width="14.36328125" style="2" bestFit="1" customWidth="1"/>
    <col min="6163" max="6163" width="10" style="2" bestFit="1" customWidth="1"/>
    <col min="6164" max="6164" width="6" style="2" customWidth="1"/>
    <col min="6165" max="6165" width="25.26953125" style="2" bestFit="1" customWidth="1"/>
    <col min="6166" max="6166" width="11" style="2" bestFit="1" customWidth="1"/>
    <col min="6167" max="6168" width="8.26953125" style="2" bestFit="1" customWidth="1"/>
    <col min="6169" max="6403" width="9" style="2"/>
    <col min="6404" max="6404" width="15.90625" style="2" customWidth="1"/>
    <col min="6405" max="6405" width="3.90625" style="2" bestFit="1" customWidth="1"/>
    <col min="6406" max="6406" width="38.26953125" style="2" customWidth="1"/>
    <col min="6407" max="6407" width="13.90625" style="2" bestFit="1" customWidth="1"/>
    <col min="6408" max="6408" width="13.90625" style="2" customWidth="1"/>
    <col min="6409" max="6409" width="13.08984375" style="2" bestFit="1" customWidth="1"/>
    <col min="6410" max="6410" width="5.90625" style="2" bestFit="1" customWidth="1"/>
    <col min="6411" max="6411" width="12.08984375" style="2" bestFit="1" customWidth="1"/>
    <col min="6412" max="6412" width="10.453125" style="2" bestFit="1" customWidth="1"/>
    <col min="6413" max="6413" width="7" style="2" bestFit="1" customWidth="1"/>
    <col min="6414" max="6414" width="5.90625" style="2" bestFit="1" customWidth="1"/>
    <col min="6415" max="6415" width="8.7265625" style="2" bestFit="1" customWidth="1"/>
    <col min="6416" max="6417" width="8.453125" style="2" bestFit="1" customWidth="1"/>
    <col min="6418" max="6418" width="14.36328125" style="2" bestFit="1" customWidth="1"/>
    <col min="6419" max="6419" width="10" style="2" bestFit="1" customWidth="1"/>
    <col min="6420" max="6420" width="6" style="2" customWidth="1"/>
    <col min="6421" max="6421" width="25.26953125" style="2" bestFit="1" customWidth="1"/>
    <col min="6422" max="6422" width="11" style="2" bestFit="1" customWidth="1"/>
    <col min="6423" max="6424" width="8.26953125" style="2" bestFit="1" customWidth="1"/>
    <col min="6425" max="6659" width="9" style="2"/>
    <col min="6660" max="6660" width="15.90625" style="2" customWidth="1"/>
    <col min="6661" max="6661" width="3.90625" style="2" bestFit="1" customWidth="1"/>
    <col min="6662" max="6662" width="38.26953125" style="2" customWidth="1"/>
    <col min="6663" max="6663" width="13.90625" style="2" bestFit="1" customWidth="1"/>
    <col min="6664" max="6664" width="13.90625" style="2" customWidth="1"/>
    <col min="6665" max="6665" width="13.08984375" style="2" bestFit="1" customWidth="1"/>
    <col min="6666" max="6666" width="5.90625" style="2" bestFit="1" customWidth="1"/>
    <col min="6667" max="6667" width="12.08984375" style="2" bestFit="1" customWidth="1"/>
    <col min="6668" max="6668" width="10.453125" style="2" bestFit="1" customWidth="1"/>
    <col min="6669" max="6669" width="7" style="2" bestFit="1" customWidth="1"/>
    <col min="6670" max="6670" width="5.90625" style="2" bestFit="1" customWidth="1"/>
    <col min="6671" max="6671" width="8.7265625" style="2" bestFit="1" customWidth="1"/>
    <col min="6672" max="6673" width="8.453125" style="2" bestFit="1" customWidth="1"/>
    <col min="6674" max="6674" width="14.36328125" style="2" bestFit="1" customWidth="1"/>
    <col min="6675" max="6675" width="10" style="2" bestFit="1" customWidth="1"/>
    <col min="6676" max="6676" width="6" style="2" customWidth="1"/>
    <col min="6677" max="6677" width="25.26953125" style="2" bestFit="1" customWidth="1"/>
    <col min="6678" max="6678" width="11" style="2" bestFit="1" customWidth="1"/>
    <col min="6679" max="6680" width="8.26953125" style="2" bestFit="1" customWidth="1"/>
    <col min="6681" max="6915" width="9" style="2"/>
    <col min="6916" max="6916" width="15.90625" style="2" customWidth="1"/>
    <col min="6917" max="6917" width="3.90625" style="2" bestFit="1" customWidth="1"/>
    <col min="6918" max="6918" width="38.26953125" style="2" customWidth="1"/>
    <col min="6919" max="6919" width="13.90625" style="2" bestFit="1" customWidth="1"/>
    <col min="6920" max="6920" width="13.90625" style="2" customWidth="1"/>
    <col min="6921" max="6921" width="13.08984375" style="2" bestFit="1" customWidth="1"/>
    <col min="6922" max="6922" width="5.90625" style="2" bestFit="1" customWidth="1"/>
    <col min="6923" max="6923" width="12.08984375" style="2" bestFit="1" customWidth="1"/>
    <col min="6924" max="6924" width="10.453125" style="2" bestFit="1" customWidth="1"/>
    <col min="6925" max="6925" width="7" style="2" bestFit="1" customWidth="1"/>
    <col min="6926" max="6926" width="5.90625" style="2" bestFit="1" customWidth="1"/>
    <col min="6927" max="6927" width="8.7265625" style="2" bestFit="1" customWidth="1"/>
    <col min="6928" max="6929" width="8.453125" style="2" bestFit="1" customWidth="1"/>
    <col min="6930" max="6930" width="14.36328125" style="2" bestFit="1" customWidth="1"/>
    <col min="6931" max="6931" width="10" style="2" bestFit="1" customWidth="1"/>
    <col min="6932" max="6932" width="6" style="2" customWidth="1"/>
    <col min="6933" max="6933" width="25.26953125" style="2" bestFit="1" customWidth="1"/>
    <col min="6934" max="6934" width="11" style="2" bestFit="1" customWidth="1"/>
    <col min="6935" max="6936" width="8.26953125" style="2" bestFit="1" customWidth="1"/>
    <col min="6937" max="7171" width="9" style="2"/>
    <col min="7172" max="7172" width="15.90625" style="2" customWidth="1"/>
    <col min="7173" max="7173" width="3.90625" style="2" bestFit="1" customWidth="1"/>
    <col min="7174" max="7174" width="38.26953125" style="2" customWidth="1"/>
    <col min="7175" max="7175" width="13.90625" style="2" bestFit="1" customWidth="1"/>
    <col min="7176" max="7176" width="13.90625" style="2" customWidth="1"/>
    <col min="7177" max="7177" width="13.08984375" style="2" bestFit="1" customWidth="1"/>
    <col min="7178" max="7178" width="5.90625" style="2" bestFit="1" customWidth="1"/>
    <col min="7179" max="7179" width="12.08984375" style="2" bestFit="1" customWidth="1"/>
    <col min="7180" max="7180" width="10.453125" style="2" bestFit="1" customWidth="1"/>
    <col min="7181" max="7181" width="7" style="2" bestFit="1" customWidth="1"/>
    <col min="7182" max="7182" width="5.90625" style="2" bestFit="1" customWidth="1"/>
    <col min="7183" max="7183" width="8.7265625" style="2" bestFit="1" customWidth="1"/>
    <col min="7184" max="7185" width="8.453125" style="2" bestFit="1" customWidth="1"/>
    <col min="7186" max="7186" width="14.36328125" style="2" bestFit="1" customWidth="1"/>
    <col min="7187" max="7187" width="10" style="2" bestFit="1" customWidth="1"/>
    <col min="7188" max="7188" width="6" style="2" customWidth="1"/>
    <col min="7189" max="7189" width="25.26953125" style="2" bestFit="1" customWidth="1"/>
    <col min="7190" max="7190" width="11" style="2" bestFit="1" customWidth="1"/>
    <col min="7191" max="7192" width="8.26953125" style="2" bestFit="1" customWidth="1"/>
    <col min="7193" max="7427" width="9" style="2"/>
    <col min="7428" max="7428" width="15.90625" style="2" customWidth="1"/>
    <col min="7429" max="7429" width="3.90625" style="2" bestFit="1" customWidth="1"/>
    <col min="7430" max="7430" width="38.26953125" style="2" customWidth="1"/>
    <col min="7431" max="7431" width="13.90625" style="2" bestFit="1" customWidth="1"/>
    <col min="7432" max="7432" width="13.90625" style="2" customWidth="1"/>
    <col min="7433" max="7433" width="13.08984375" style="2" bestFit="1" customWidth="1"/>
    <col min="7434" max="7434" width="5.90625" style="2" bestFit="1" customWidth="1"/>
    <col min="7435" max="7435" width="12.08984375" style="2" bestFit="1" customWidth="1"/>
    <col min="7436" max="7436" width="10.453125" style="2" bestFit="1" customWidth="1"/>
    <col min="7437" max="7437" width="7" style="2" bestFit="1" customWidth="1"/>
    <col min="7438" max="7438" width="5.90625" style="2" bestFit="1" customWidth="1"/>
    <col min="7439" max="7439" width="8.7265625" style="2" bestFit="1" customWidth="1"/>
    <col min="7440" max="7441" width="8.453125" style="2" bestFit="1" customWidth="1"/>
    <col min="7442" max="7442" width="14.36328125" style="2" bestFit="1" customWidth="1"/>
    <col min="7443" max="7443" width="10" style="2" bestFit="1" customWidth="1"/>
    <col min="7444" max="7444" width="6" style="2" customWidth="1"/>
    <col min="7445" max="7445" width="25.26953125" style="2" bestFit="1" customWidth="1"/>
    <col min="7446" max="7446" width="11" style="2" bestFit="1" customWidth="1"/>
    <col min="7447" max="7448" width="8.26953125" style="2" bestFit="1" customWidth="1"/>
    <col min="7449" max="7683" width="9" style="2"/>
    <col min="7684" max="7684" width="15.90625" style="2" customWidth="1"/>
    <col min="7685" max="7685" width="3.90625" style="2" bestFit="1" customWidth="1"/>
    <col min="7686" max="7686" width="38.26953125" style="2" customWidth="1"/>
    <col min="7687" max="7687" width="13.90625" style="2" bestFit="1" customWidth="1"/>
    <col min="7688" max="7688" width="13.90625" style="2" customWidth="1"/>
    <col min="7689" max="7689" width="13.08984375" style="2" bestFit="1" customWidth="1"/>
    <col min="7690" max="7690" width="5.90625" style="2" bestFit="1" customWidth="1"/>
    <col min="7691" max="7691" width="12.08984375" style="2" bestFit="1" customWidth="1"/>
    <col min="7692" max="7692" width="10.453125" style="2" bestFit="1" customWidth="1"/>
    <col min="7693" max="7693" width="7" style="2" bestFit="1" customWidth="1"/>
    <col min="7694" max="7694" width="5.90625" style="2" bestFit="1" customWidth="1"/>
    <col min="7695" max="7695" width="8.7265625" style="2" bestFit="1" customWidth="1"/>
    <col min="7696" max="7697" width="8.453125" style="2" bestFit="1" customWidth="1"/>
    <col min="7698" max="7698" width="14.36328125" style="2" bestFit="1" customWidth="1"/>
    <col min="7699" max="7699" width="10" style="2" bestFit="1" customWidth="1"/>
    <col min="7700" max="7700" width="6" style="2" customWidth="1"/>
    <col min="7701" max="7701" width="25.26953125" style="2" bestFit="1" customWidth="1"/>
    <col min="7702" max="7702" width="11" style="2" bestFit="1" customWidth="1"/>
    <col min="7703" max="7704" width="8.26953125" style="2" bestFit="1" customWidth="1"/>
    <col min="7705" max="7939" width="9" style="2"/>
    <col min="7940" max="7940" width="15.90625" style="2" customWidth="1"/>
    <col min="7941" max="7941" width="3.90625" style="2" bestFit="1" customWidth="1"/>
    <col min="7942" max="7942" width="38.26953125" style="2" customWidth="1"/>
    <col min="7943" max="7943" width="13.90625" style="2" bestFit="1" customWidth="1"/>
    <col min="7944" max="7944" width="13.90625" style="2" customWidth="1"/>
    <col min="7945" max="7945" width="13.08984375" style="2" bestFit="1" customWidth="1"/>
    <col min="7946" max="7946" width="5.90625" style="2" bestFit="1" customWidth="1"/>
    <col min="7947" max="7947" width="12.08984375" style="2" bestFit="1" customWidth="1"/>
    <col min="7948" max="7948" width="10.453125" style="2" bestFit="1" customWidth="1"/>
    <col min="7949" max="7949" width="7" style="2" bestFit="1" customWidth="1"/>
    <col min="7950" max="7950" width="5.90625" style="2" bestFit="1" customWidth="1"/>
    <col min="7951" max="7951" width="8.7265625" style="2" bestFit="1" customWidth="1"/>
    <col min="7952" max="7953" width="8.453125" style="2" bestFit="1" customWidth="1"/>
    <col min="7954" max="7954" width="14.36328125" style="2" bestFit="1" customWidth="1"/>
    <col min="7955" max="7955" width="10" style="2" bestFit="1" customWidth="1"/>
    <col min="7956" max="7956" width="6" style="2" customWidth="1"/>
    <col min="7957" max="7957" width="25.26953125" style="2" bestFit="1" customWidth="1"/>
    <col min="7958" max="7958" width="11" style="2" bestFit="1" customWidth="1"/>
    <col min="7959" max="7960" width="8.26953125" style="2" bestFit="1" customWidth="1"/>
    <col min="7961" max="8195" width="9" style="2"/>
    <col min="8196" max="8196" width="15.90625" style="2" customWidth="1"/>
    <col min="8197" max="8197" width="3.90625" style="2" bestFit="1" customWidth="1"/>
    <col min="8198" max="8198" width="38.26953125" style="2" customWidth="1"/>
    <col min="8199" max="8199" width="13.90625" style="2" bestFit="1" customWidth="1"/>
    <col min="8200" max="8200" width="13.90625" style="2" customWidth="1"/>
    <col min="8201" max="8201" width="13.08984375" style="2" bestFit="1" customWidth="1"/>
    <col min="8202" max="8202" width="5.90625" style="2" bestFit="1" customWidth="1"/>
    <col min="8203" max="8203" width="12.08984375" style="2" bestFit="1" customWidth="1"/>
    <col min="8204" max="8204" width="10.453125" style="2" bestFit="1" customWidth="1"/>
    <col min="8205" max="8205" width="7" style="2" bestFit="1" customWidth="1"/>
    <col min="8206" max="8206" width="5.90625" style="2" bestFit="1" customWidth="1"/>
    <col min="8207" max="8207" width="8.7265625" style="2" bestFit="1" customWidth="1"/>
    <col min="8208" max="8209" width="8.453125" style="2" bestFit="1" customWidth="1"/>
    <col min="8210" max="8210" width="14.36328125" style="2" bestFit="1" customWidth="1"/>
    <col min="8211" max="8211" width="10" style="2" bestFit="1" customWidth="1"/>
    <col min="8212" max="8212" width="6" style="2" customWidth="1"/>
    <col min="8213" max="8213" width="25.26953125" style="2" bestFit="1" customWidth="1"/>
    <col min="8214" max="8214" width="11" style="2" bestFit="1" customWidth="1"/>
    <col min="8215" max="8216" width="8.26953125" style="2" bestFit="1" customWidth="1"/>
    <col min="8217" max="8451" width="9" style="2"/>
    <col min="8452" max="8452" width="15.90625" style="2" customWidth="1"/>
    <col min="8453" max="8453" width="3.90625" style="2" bestFit="1" customWidth="1"/>
    <col min="8454" max="8454" width="38.26953125" style="2" customWidth="1"/>
    <col min="8455" max="8455" width="13.90625" style="2" bestFit="1" customWidth="1"/>
    <col min="8456" max="8456" width="13.90625" style="2" customWidth="1"/>
    <col min="8457" max="8457" width="13.08984375" style="2" bestFit="1" customWidth="1"/>
    <col min="8458" max="8458" width="5.90625" style="2" bestFit="1" customWidth="1"/>
    <col min="8459" max="8459" width="12.08984375" style="2" bestFit="1" customWidth="1"/>
    <col min="8460" max="8460" width="10.453125" style="2" bestFit="1" customWidth="1"/>
    <col min="8461" max="8461" width="7" style="2" bestFit="1" customWidth="1"/>
    <col min="8462" max="8462" width="5.90625" style="2" bestFit="1" customWidth="1"/>
    <col min="8463" max="8463" width="8.7265625" style="2" bestFit="1" customWidth="1"/>
    <col min="8464" max="8465" width="8.453125" style="2" bestFit="1" customWidth="1"/>
    <col min="8466" max="8466" width="14.36328125" style="2" bestFit="1" customWidth="1"/>
    <col min="8467" max="8467" width="10" style="2" bestFit="1" customWidth="1"/>
    <col min="8468" max="8468" width="6" style="2" customWidth="1"/>
    <col min="8469" max="8469" width="25.26953125" style="2" bestFit="1" customWidth="1"/>
    <col min="8470" max="8470" width="11" style="2" bestFit="1" customWidth="1"/>
    <col min="8471" max="8472" width="8.26953125" style="2" bestFit="1" customWidth="1"/>
    <col min="8473" max="8707" width="9" style="2"/>
    <col min="8708" max="8708" width="15.90625" style="2" customWidth="1"/>
    <col min="8709" max="8709" width="3.90625" style="2" bestFit="1" customWidth="1"/>
    <col min="8710" max="8710" width="38.26953125" style="2" customWidth="1"/>
    <col min="8711" max="8711" width="13.90625" style="2" bestFit="1" customWidth="1"/>
    <col min="8712" max="8712" width="13.90625" style="2" customWidth="1"/>
    <col min="8713" max="8713" width="13.08984375" style="2" bestFit="1" customWidth="1"/>
    <col min="8714" max="8714" width="5.90625" style="2" bestFit="1" customWidth="1"/>
    <col min="8715" max="8715" width="12.08984375" style="2" bestFit="1" customWidth="1"/>
    <col min="8716" max="8716" width="10.453125" style="2" bestFit="1" customWidth="1"/>
    <col min="8717" max="8717" width="7" style="2" bestFit="1" customWidth="1"/>
    <col min="8718" max="8718" width="5.90625" style="2" bestFit="1" customWidth="1"/>
    <col min="8719" max="8719" width="8.7265625" style="2" bestFit="1" customWidth="1"/>
    <col min="8720" max="8721" width="8.453125" style="2" bestFit="1" customWidth="1"/>
    <col min="8722" max="8722" width="14.36328125" style="2" bestFit="1" customWidth="1"/>
    <col min="8723" max="8723" width="10" style="2" bestFit="1" customWidth="1"/>
    <col min="8724" max="8724" width="6" style="2" customWidth="1"/>
    <col min="8725" max="8725" width="25.26953125" style="2" bestFit="1" customWidth="1"/>
    <col min="8726" max="8726" width="11" style="2" bestFit="1" customWidth="1"/>
    <col min="8727" max="8728" width="8.26953125" style="2" bestFit="1" customWidth="1"/>
    <col min="8729" max="8963" width="9" style="2"/>
    <col min="8964" max="8964" width="15.90625" style="2" customWidth="1"/>
    <col min="8965" max="8965" width="3.90625" style="2" bestFit="1" customWidth="1"/>
    <col min="8966" max="8966" width="38.26953125" style="2" customWidth="1"/>
    <col min="8967" max="8967" width="13.90625" style="2" bestFit="1" customWidth="1"/>
    <col min="8968" max="8968" width="13.90625" style="2" customWidth="1"/>
    <col min="8969" max="8969" width="13.08984375" style="2" bestFit="1" customWidth="1"/>
    <col min="8970" max="8970" width="5.90625" style="2" bestFit="1" customWidth="1"/>
    <col min="8971" max="8971" width="12.08984375" style="2" bestFit="1" customWidth="1"/>
    <col min="8972" max="8972" width="10.453125" style="2" bestFit="1" customWidth="1"/>
    <col min="8973" max="8973" width="7" style="2" bestFit="1" customWidth="1"/>
    <col min="8974" max="8974" width="5.90625" style="2" bestFit="1" customWidth="1"/>
    <col min="8975" max="8975" width="8.7265625" style="2" bestFit="1" customWidth="1"/>
    <col min="8976" max="8977" width="8.453125" style="2" bestFit="1" customWidth="1"/>
    <col min="8978" max="8978" width="14.36328125" style="2" bestFit="1" customWidth="1"/>
    <col min="8979" max="8979" width="10" style="2" bestFit="1" customWidth="1"/>
    <col min="8980" max="8980" width="6" style="2" customWidth="1"/>
    <col min="8981" max="8981" width="25.26953125" style="2" bestFit="1" customWidth="1"/>
    <col min="8982" max="8982" width="11" style="2" bestFit="1" customWidth="1"/>
    <col min="8983" max="8984" width="8.26953125" style="2" bestFit="1" customWidth="1"/>
    <col min="8985" max="9219" width="9" style="2"/>
    <col min="9220" max="9220" width="15.90625" style="2" customWidth="1"/>
    <col min="9221" max="9221" width="3.90625" style="2" bestFit="1" customWidth="1"/>
    <col min="9222" max="9222" width="38.26953125" style="2" customWidth="1"/>
    <col min="9223" max="9223" width="13.90625" style="2" bestFit="1" customWidth="1"/>
    <col min="9224" max="9224" width="13.90625" style="2" customWidth="1"/>
    <col min="9225" max="9225" width="13.08984375" style="2" bestFit="1" customWidth="1"/>
    <col min="9226" max="9226" width="5.90625" style="2" bestFit="1" customWidth="1"/>
    <col min="9227" max="9227" width="12.08984375" style="2" bestFit="1" customWidth="1"/>
    <col min="9228" max="9228" width="10.453125" style="2" bestFit="1" customWidth="1"/>
    <col min="9229" max="9229" width="7" style="2" bestFit="1" customWidth="1"/>
    <col min="9230" max="9230" width="5.90625" style="2" bestFit="1" customWidth="1"/>
    <col min="9231" max="9231" width="8.7265625" style="2" bestFit="1" customWidth="1"/>
    <col min="9232" max="9233" width="8.453125" style="2" bestFit="1" customWidth="1"/>
    <col min="9234" max="9234" width="14.36328125" style="2" bestFit="1" customWidth="1"/>
    <col min="9235" max="9235" width="10" style="2" bestFit="1" customWidth="1"/>
    <col min="9236" max="9236" width="6" style="2" customWidth="1"/>
    <col min="9237" max="9237" width="25.26953125" style="2" bestFit="1" customWidth="1"/>
    <col min="9238" max="9238" width="11" style="2" bestFit="1" customWidth="1"/>
    <col min="9239" max="9240" width="8.26953125" style="2" bestFit="1" customWidth="1"/>
    <col min="9241" max="9475" width="9" style="2"/>
    <col min="9476" max="9476" width="15.90625" style="2" customWidth="1"/>
    <col min="9477" max="9477" width="3.90625" style="2" bestFit="1" customWidth="1"/>
    <col min="9478" max="9478" width="38.26953125" style="2" customWidth="1"/>
    <col min="9479" max="9479" width="13.90625" style="2" bestFit="1" customWidth="1"/>
    <col min="9480" max="9480" width="13.90625" style="2" customWidth="1"/>
    <col min="9481" max="9481" width="13.08984375" style="2" bestFit="1" customWidth="1"/>
    <col min="9482" max="9482" width="5.90625" style="2" bestFit="1" customWidth="1"/>
    <col min="9483" max="9483" width="12.08984375" style="2" bestFit="1" customWidth="1"/>
    <col min="9484" max="9484" width="10.453125" style="2" bestFit="1" customWidth="1"/>
    <col min="9485" max="9485" width="7" style="2" bestFit="1" customWidth="1"/>
    <col min="9486" max="9486" width="5.90625" style="2" bestFit="1" customWidth="1"/>
    <col min="9487" max="9487" width="8.7265625" style="2" bestFit="1" customWidth="1"/>
    <col min="9488" max="9489" width="8.453125" style="2" bestFit="1" customWidth="1"/>
    <col min="9490" max="9490" width="14.36328125" style="2" bestFit="1" customWidth="1"/>
    <col min="9491" max="9491" width="10" style="2" bestFit="1" customWidth="1"/>
    <col min="9492" max="9492" width="6" style="2" customWidth="1"/>
    <col min="9493" max="9493" width="25.26953125" style="2" bestFit="1" customWidth="1"/>
    <col min="9494" max="9494" width="11" style="2" bestFit="1" customWidth="1"/>
    <col min="9495" max="9496" width="8.26953125" style="2" bestFit="1" customWidth="1"/>
    <col min="9497" max="9731" width="9" style="2"/>
    <col min="9732" max="9732" width="15.90625" style="2" customWidth="1"/>
    <col min="9733" max="9733" width="3.90625" style="2" bestFit="1" customWidth="1"/>
    <col min="9734" max="9734" width="38.26953125" style="2" customWidth="1"/>
    <col min="9735" max="9735" width="13.90625" style="2" bestFit="1" customWidth="1"/>
    <col min="9736" max="9736" width="13.90625" style="2" customWidth="1"/>
    <col min="9737" max="9737" width="13.08984375" style="2" bestFit="1" customWidth="1"/>
    <col min="9738" max="9738" width="5.90625" style="2" bestFit="1" customWidth="1"/>
    <col min="9739" max="9739" width="12.08984375" style="2" bestFit="1" customWidth="1"/>
    <col min="9740" max="9740" width="10.453125" style="2" bestFit="1" customWidth="1"/>
    <col min="9741" max="9741" width="7" style="2" bestFit="1" customWidth="1"/>
    <col min="9742" max="9742" width="5.90625" style="2" bestFit="1" customWidth="1"/>
    <col min="9743" max="9743" width="8.7265625" style="2" bestFit="1" customWidth="1"/>
    <col min="9744" max="9745" width="8.453125" style="2" bestFit="1" customWidth="1"/>
    <col min="9746" max="9746" width="14.36328125" style="2" bestFit="1" customWidth="1"/>
    <col min="9747" max="9747" width="10" style="2" bestFit="1" customWidth="1"/>
    <col min="9748" max="9748" width="6" style="2" customWidth="1"/>
    <col min="9749" max="9749" width="25.26953125" style="2" bestFit="1" customWidth="1"/>
    <col min="9750" max="9750" width="11" style="2" bestFit="1" customWidth="1"/>
    <col min="9751" max="9752" width="8.26953125" style="2" bestFit="1" customWidth="1"/>
    <col min="9753" max="9987" width="9" style="2"/>
    <col min="9988" max="9988" width="15.90625" style="2" customWidth="1"/>
    <col min="9989" max="9989" width="3.90625" style="2" bestFit="1" customWidth="1"/>
    <col min="9990" max="9990" width="38.26953125" style="2" customWidth="1"/>
    <col min="9991" max="9991" width="13.90625" style="2" bestFit="1" customWidth="1"/>
    <col min="9992" max="9992" width="13.90625" style="2" customWidth="1"/>
    <col min="9993" max="9993" width="13.08984375" style="2" bestFit="1" customWidth="1"/>
    <col min="9994" max="9994" width="5.90625" style="2" bestFit="1" customWidth="1"/>
    <col min="9995" max="9995" width="12.08984375" style="2" bestFit="1" customWidth="1"/>
    <col min="9996" max="9996" width="10.453125" style="2" bestFit="1" customWidth="1"/>
    <col min="9997" max="9997" width="7" style="2" bestFit="1" customWidth="1"/>
    <col min="9998" max="9998" width="5.90625" style="2" bestFit="1" customWidth="1"/>
    <col min="9999" max="9999" width="8.7265625" style="2" bestFit="1" customWidth="1"/>
    <col min="10000" max="10001" width="8.453125" style="2" bestFit="1" customWidth="1"/>
    <col min="10002" max="10002" width="14.36328125" style="2" bestFit="1" customWidth="1"/>
    <col min="10003" max="10003" width="10" style="2" bestFit="1" customWidth="1"/>
    <col min="10004" max="10004" width="6" style="2" customWidth="1"/>
    <col min="10005" max="10005" width="25.26953125" style="2" bestFit="1" customWidth="1"/>
    <col min="10006" max="10006" width="11" style="2" bestFit="1" customWidth="1"/>
    <col min="10007" max="10008" width="8.26953125" style="2" bestFit="1" customWidth="1"/>
    <col min="10009" max="10243" width="9" style="2"/>
    <col min="10244" max="10244" width="15.90625" style="2" customWidth="1"/>
    <col min="10245" max="10245" width="3.90625" style="2" bestFit="1" customWidth="1"/>
    <col min="10246" max="10246" width="38.26953125" style="2" customWidth="1"/>
    <col min="10247" max="10247" width="13.90625" style="2" bestFit="1" customWidth="1"/>
    <col min="10248" max="10248" width="13.90625" style="2" customWidth="1"/>
    <col min="10249" max="10249" width="13.08984375" style="2" bestFit="1" customWidth="1"/>
    <col min="10250" max="10250" width="5.90625" style="2" bestFit="1" customWidth="1"/>
    <col min="10251" max="10251" width="12.08984375" style="2" bestFit="1" customWidth="1"/>
    <col min="10252" max="10252" width="10.453125" style="2" bestFit="1" customWidth="1"/>
    <col min="10253" max="10253" width="7" style="2" bestFit="1" customWidth="1"/>
    <col min="10254" max="10254" width="5.90625" style="2" bestFit="1" customWidth="1"/>
    <col min="10255" max="10255" width="8.7265625" style="2" bestFit="1" customWidth="1"/>
    <col min="10256" max="10257" width="8.453125" style="2" bestFit="1" customWidth="1"/>
    <col min="10258" max="10258" width="14.36328125" style="2" bestFit="1" customWidth="1"/>
    <col min="10259" max="10259" width="10" style="2" bestFit="1" customWidth="1"/>
    <col min="10260" max="10260" width="6" style="2" customWidth="1"/>
    <col min="10261" max="10261" width="25.26953125" style="2" bestFit="1" customWidth="1"/>
    <col min="10262" max="10262" width="11" style="2" bestFit="1" customWidth="1"/>
    <col min="10263" max="10264" width="8.26953125" style="2" bestFit="1" customWidth="1"/>
    <col min="10265" max="10499" width="9" style="2"/>
    <col min="10500" max="10500" width="15.90625" style="2" customWidth="1"/>
    <col min="10501" max="10501" width="3.90625" style="2" bestFit="1" customWidth="1"/>
    <col min="10502" max="10502" width="38.26953125" style="2" customWidth="1"/>
    <col min="10503" max="10503" width="13.90625" style="2" bestFit="1" customWidth="1"/>
    <col min="10504" max="10504" width="13.90625" style="2" customWidth="1"/>
    <col min="10505" max="10505" width="13.08984375" style="2" bestFit="1" customWidth="1"/>
    <col min="10506" max="10506" width="5.90625" style="2" bestFit="1" customWidth="1"/>
    <col min="10507" max="10507" width="12.08984375" style="2" bestFit="1" customWidth="1"/>
    <col min="10508" max="10508" width="10.453125" style="2" bestFit="1" customWidth="1"/>
    <col min="10509" max="10509" width="7" style="2" bestFit="1" customWidth="1"/>
    <col min="10510" max="10510" width="5.90625" style="2" bestFit="1" customWidth="1"/>
    <col min="10511" max="10511" width="8.7265625" style="2" bestFit="1" customWidth="1"/>
    <col min="10512" max="10513" width="8.453125" style="2" bestFit="1" customWidth="1"/>
    <col min="10514" max="10514" width="14.36328125" style="2" bestFit="1" customWidth="1"/>
    <col min="10515" max="10515" width="10" style="2" bestFit="1" customWidth="1"/>
    <col min="10516" max="10516" width="6" style="2" customWidth="1"/>
    <col min="10517" max="10517" width="25.26953125" style="2" bestFit="1" customWidth="1"/>
    <col min="10518" max="10518" width="11" style="2" bestFit="1" customWidth="1"/>
    <col min="10519" max="10520" width="8.26953125" style="2" bestFit="1" customWidth="1"/>
    <col min="10521" max="10755" width="9" style="2"/>
    <col min="10756" max="10756" width="15.90625" style="2" customWidth="1"/>
    <col min="10757" max="10757" width="3.90625" style="2" bestFit="1" customWidth="1"/>
    <col min="10758" max="10758" width="38.26953125" style="2" customWidth="1"/>
    <col min="10759" max="10759" width="13.90625" style="2" bestFit="1" customWidth="1"/>
    <col min="10760" max="10760" width="13.90625" style="2" customWidth="1"/>
    <col min="10761" max="10761" width="13.08984375" style="2" bestFit="1" customWidth="1"/>
    <col min="10762" max="10762" width="5.90625" style="2" bestFit="1" customWidth="1"/>
    <col min="10763" max="10763" width="12.08984375" style="2" bestFit="1" customWidth="1"/>
    <col min="10764" max="10764" width="10.453125" style="2" bestFit="1" customWidth="1"/>
    <col min="10765" max="10765" width="7" style="2" bestFit="1" customWidth="1"/>
    <col min="10766" max="10766" width="5.90625" style="2" bestFit="1" customWidth="1"/>
    <col min="10767" max="10767" width="8.7265625" style="2" bestFit="1" customWidth="1"/>
    <col min="10768" max="10769" width="8.453125" style="2" bestFit="1" customWidth="1"/>
    <col min="10770" max="10770" width="14.36328125" style="2" bestFit="1" customWidth="1"/>
    <col min="10771" max="10771" width="10" style="2" bestFit="1" customWidth="1"/>
    <col min="10772" max="10772" width="6" style="2" customWidth="1"/>
    <col min="10773" max="10773" width="25.26953125" style="2" bestFit="1" customWidth="1"/>
    <col min="10774" max="10774" width="11" style="2" bestFit="1" customWidth="1"/>
    <col min="10775" max="10776" width="8.26953125" style="2" bestFit="1" customWidth="1"/>
    <col min="10777" max="11011" width="9" style="2"/>
    <col min="11012" max="11012" width="15.90625" style="2" customWidth="1"/>
    <col min="11013" max="11013" width="3.90625" style="2" bestFit="1" customWidth="1"/>
    <col min="11014" max="11014" width="38.26953125" style="2" customWidth="1"/>
    <col min="11015" max="11015" width="13.90625" style="2" bestFit="1" customWidth="1"/>
    <col min="11016" max="11016" width="13.90625" style="2" customWidth="1"/>
    <col min="11017" max="11017" width="13.08984375" style="2" bestFit="1" customWidth="1"/>
    <col min="11018" max="11018" width="5.90625" style="2" bestFit="1" customWidth="1"/>
    <col min="11019" max="11019" width="12.08984375" style="2" bestFit="1" customWidth="1"/>
    <col min="11020" max="11020" width="10.453125" style="2" bestFit="1" customWidth="1"/>
    <col min="11021" max="11021" width="7" style="2" bestFit="1" customWidth="1"/>
    <col min="11022" max="11022" width="5.90625" style="2" bestFit="1" customWidth="1"/>
    <col min="11023" max="11023" width="8.7265625" style="2" bestFit="1" customWidth="1"/>
    <col min="11024" max="11025" width="8.453125" style="2" bestFit="1" customWidth="1"/>
    <col min="11026" max="11026" width="14.36328125" style="2" bestFit="1" customWidth="1"/>
    <col min="11027" max="11027" width="10" style="2" bestFit="1" customWidth="1"/>
    <col min="11028" max="11028" width="6" style="2" customWidth="1"/>
    <col min="11029" max="11029" width="25.26953125" style="2" bestFit="1" customWidth="1"/>
    <col min="11030" max="11030" width="11" style="2" bestFit="1" customWidth="1"/>
    <col min="11031" max="11032" width="8.26953125" style="2" bestFit="1" customWidth="1"/>
    <col min="11033" max="11267" width="9" style="2"/>
    <col min="11268" max="11268" width="15.90625" style="2" customWidth="1"/>
    <col min="11269" max="11269" width="3.90625" style="2" bestFit="1" customWidth="1"/>
    <col min="11270" max="11270" width="38.26953125" style="2" customWidth="1"/>
    <col min="11271" max="11271" width="13.90625" style="2" bestFit="1" customWidth="1"/>
    <col min="11272" max="11272" width="13.90625" style="2" customWidth="1"/>
    <col min="11273" max="11273" width="13.08984375" style="2" bestFit="1" customWidth="1"/>
    <col min="11274" max="11274" width="5.90625" style="2" bestFit="1" customWidth="1"/>
    <col min="11275" max="11275" width="12.08984375" style="2" bestFit="1" customWidth="1"/>
    <col min="11276" max="11276" width="10.453125" style="2" bestFit="1" customWidth="1"/>
    <col min="11277" max="11277" width="7" style="2" bestFit="1" customWidth="1"/>
    <col min="11278" max="11278" width="5.90625" style="2" bestFit="1" customWidth="1"/>
    <col min="11279" max="11279" width="8.7265625" style="2" bestFit="1" customWidth="1"/>
    <col min="11280" max="11281" width="8.453125" style="2" bestFit="1" customWidth="1"/>
    <col min="11282" max="11282" width="14.36328125" style="2" bestFit="1" customWidth="1"/>
    <col min="11283" max="11283" width="10" style="2" bestFit="1" customWidth="1"/>
    <col min="11284" max="11284" width="6" style="2" customWidth="1"/>
    <col min="11285" max="11285" width="25.26953125" style="2" bestFit="1" customWidth="1"/>
    <col min="11286" max="11286" width="11" style="2" bestFit="1" customWidth="1"/>
    <col min="11287" max="11288" width="8.26953125" style="2" bestFit="1" customWidth="1"/>
    <col min="11289" max="11523" width="9" style="2"/>
    <col min="11524" max="11524" width="15.90625" style="2" customWidth="1"/>
    <col min="11525" max="11525" width="3.90625" style="2" bestFit="1" customWidth="1"/>
    <col min="11526" max="11526" width="38.26953125" style="2" customWidth="1"/>
    <col min="11527" max="11527" width="13.90625" style="2" bestFit="1" customWidth="1"/>
    <col min="11528" max="11528" width="13.90625" style="2" customWidth="1"/>
    <col min="11529" max="11529" width="13.08984375" style="2" bestFit="1" customWidth="1"/>
    <col min="11530" max="11530" width="5.90625" style="2" bestFit="1" customWidth="1"/>
    <col min="11531" max="11531" width="12.08984375" style="2" bestFit="1" customWidth="1"/>
    <col min="11532" max="11532" width="10.453125" style="2" bestFit="1" customWidth="1"/>
    <col min="11533" max="11533" width="7" style="2" bestFit="1" customWidth="1"/>
    <col min="11534" max="11534" width="5.90625" style="2" bestFit="1" customWidth="1"/>
    <col min="11535" max="11535" width="8.7265625" style="2" bestFit="1" customWidth="1"/>
    <col min="11536" max="11537" width="8.453125" style="2" bestFit="1" customWidth="1"/>
    <col min="11538" max="11538" width="14.36328125" style="2" bestFit="1" customWidth="1"/>
    <col min="11539" max="11539" width="10" style="2" bestFit="1" customWidth="1"/>
    <col min="11540" max="11540" width="6" style="2" customWidth="1"/>
    <col min="11541" max="11541" width="25.26953125" style="2" bestFit="1" customWidth="1"/>
    <col min="11542" max="11542" width="11" style="2" bestFit="1" customWidth="1"/>
    <col min="11543" max="11544" width="8.26953125" style="2" bestFit="1" customWidth="1"/>
    <col min="11545" max="11779" width="9" style="2"/>
    <col min="11780" max="11780" width="15.90625" style="2" customWidth="1"/>
    <col min="11781" max="11781" width="3.90625" style="2" bestFit="1" customWidth="1"/>
    <col min="11782" max="11782" width="38.26953125" style="2" customWidth="1"/>
    <col min="11783" max="11783" width="13.90625" style="2" bestFit="1" customWidth="1"/>
    <col min="11784" max="11784" width="13.90625" style="2" customWidth="1"/>
    <col min="11785" max="11785" width="13.08984375" style="2" bestFit="1" customWidth="1"/>
    <col min="11786" max="11786" width="5.90625" style="2" bestFit="1" customWidth="1"/>
    <col min="11787" max="11787" width="12.08984375" style="2" bestFit="1" customWidth="1"/>
    <col min="11788" max="11788" width="10.453125" style="2" bestFit="1" customWidth="1"/>
    <col min="11789" max="11789" width="7" style="2" bestFit="1" customWidth="1"/>
    <col min="11790" max="11790" width="5.90625" style="2" bestFit="1" customWidth="1"/>
    <col min="11791" max="11791" width="8.7265625" style="2" bestFit="1" customWidth="1"/>
    <col min="11792" max="11793" width="8.453125" style="2" bestFit="1" customWidth="1"/>
    <col min="11794" max="11794" width="14.36328125" style="2" bestFit="1" customWidth="1"/>
    <col min="11795" max="11795" width="10" style="2" bestFit="1" customWidth="1"/>
    <col min="11796" max="11796" width="6" style="2" customWidth="1"/>
    <col min="11797" max="11797" width="25.26953125" style="2" bestFit="1" customWidth="1"/>
    <col min="11798" max="11798" width="11" style="2" bestFit="1" customWidth="1"/>
    <col min="11799" max="11800" width="8.26953125" style="2" bestFit="1" customWidth="1"/>
    <col min="11801" max="12035" width="9" style="2"/>
    <col min="12036" max="12036" width="15.90625" style="2" customWidth="1"/>
    <col min="12037" max="12037" width="3.90625" style="2" bestFit="1" customWidth="1"/>
    <col min="12038" max="12038" width="38.26953125" style="2" customWidth="1"/>
    <col min="12039" max="12039" width="13.90625" style="2" bestFit="1" customWidth="1"/>
    <col min="12040" max="12040" width="13.90625" style="2" customWidth="1"/>
    <col min="12041" max="12041" width="13.08984375" style="2" bestFit="1" customWidth="1"/>
    <col min="12042" max="12042" width="5.90625" style="2" bestFit="1" customWidth="1"/>
    <col min="12043" max="12043" width="12.08984375" style="2" bestFit="1" customWidth="1"/>
    <col min="12044" max="12044" width="10.453125" style="2" bestFit="1" customWidth="1"/>
    <col min="12045" max="12045" width="7" style="2" bestFit="1" customWidth="1"/>
    <col min="12046" max="12046" width="5.90625" style="2" bestFit="1" customWidth="1"/>
    <col min="12047" max="12047" width="8.7265625" style="2" bestFit="1" customWidth="1"/>
    <col min="12048" max="12049" width="8.453125" style="2" bestFit="1" customWidth="1"/>
    <col min="12050" max="12050" width="14.36328125" style="2" bestFit="1" customWidth="1"/>
    <col min="12051" max="12051" width="10" style="2" bestFit="1" customWidth="1"/>
    <col min="12052" max="12052" width="6" style="2" customWidth="1"/>
    <col min="12053" max="12053" width="25.26953125" style="2" bestFit="1" customWidth="1"/>
    <col min="12054" max="12054" width="11" style="2" bestFit="1" customWidth="1"/>
    <col min="12055" max="12056" width="8.26953125" style="2" bestFit="1" customWidth="1"/>
    <col min="12057" max="12291" width="9" style="2"/>
    <col min="12292" max="12292" width="15.90625" style="2" customWidth="1"/>
    <col min="12293" max="12293" width="3.90625" style="2" bestFit="1" customWidth="1"/>
    <col min="12294" max="12294" width="38.26953125" style="2" customWidth="1"/>
    <col min="12295" max="12295" width="13.90625" style="2" bestFit="1" customWidth="1"/>
    <col min="12296" max="12296" width="13.90625" style="2" customWidth="1"/>
    <col min="12297" max="12297" width="13.08984375" style="2" bestFit="1" customWidth="1"/>
    <col min="12298" max="12298" width="5.90625" style="2" bestFit="1" customWidth="1"/>
    <col min="12299" max="12299" width="12.08984375" style="2" bestFit="1" customWidth="1"/>
    <col min="12300" max="12300" width="10.453125" style="2" bestFit="1" customWidth="1"/>
    <col min="12301" max="12301" width="7" style="2" bestFit="1" customWidth="1"/>
    <col min="12302" max="12302" width="5.90625" style="2" bestFit="1" customWidth="1"/>
    <col min="12303" max="12303" width="8.7265625" style="2" bestFit="1" customWidth="1"/>
    <col min="12304" max="12305" width="8.453125" style="2" bestFit="1" customWidth="1"/>
    <col min="12306" max="12306" width="14.36328125" style="2" bestFit="1" customWidth="1"/>
    <col min="12307" max="12307" width="10" style="2" bestFit="1" customWidth="1"/>
    <col min="12308" max="12308" width="6" style="2" customWidth="1"/>
    <col min="12309" max="12309" width="25.26953125" style="2" bestFit="1" customWidth="1"/>
    <col min="12310" max="12310" width="11" style="2" bestFit="1" customWidth="1"/>
    <col min="12311" max="12312" width="8.26953125" style="2" bestFit="1" customWidth="1"/>
    <col min="12313" max="12547" width="9" style="2"/>
    <col min="12548" max="12548" width="15.90625" style="2" customWidth="1"/>
    <col min="12549" max="12549" width="3.90625" style="2" bestFit="1" customWidth="1"/>
    <col min="12550" max="12550" width="38.26953125" style="2" customWidth="1"/>
    <col min="12551" max="12551" width="13.90625" style="2" bestFit="1" customWidth="1"/>
    <col min="12552" max="12552" width="13.90625" style="2" customWidth="1"/>
    <col min="12553" max="12553" width="13.08984375" style="2" bestFit="1" customWidth="1"/>
    <col min="12554" max="12554" width="5.90625" style="2" bestFit="1" customWidth="1"/>
    <col min="12555" max="12555" width="12.08984375" style="2" bestFit="1" customWidth="1"/>
    <col min="12556" max="12556" width="10.453125" style="2" bestFit="1" customWidth="1"/>
    <col min="12557" max="12557" width="7" style="2" bestFit="1" customWidth="1"/>
    <col min="12558" max="12558" width="5.90625" style="2" bestFit="1" customWidth="1"/>
    <col min="12559" max="12559" width="8.7265625" style="2" bestFit="1" customWidth="1"/>
    <col min="12560" max="12561" width="8.453125" style="2" bestFit="1" customWidth="1"/>
    <col min="12562" max="12562" width="14.36328125" style="2" bestFit="1" customWidth="1"/>
    <col min="12563" max="12563" width="10" style="2" bestFit="1" customWidth="1"/>
    <col min="12564" max="12564" width="6" style="2" customWidth="1"/>
    <col min="12565" max="12565" width="25.26953125" style="2" bestFit="1" customWidth="1"/>
    <col min="12566" max="12566" width="11" style="2" bestFit="1" customWidth="1"/>
    <col min="12567" max="12568" width="8.26953125" style="2" bestFit="1" customWidth="1"/>
    <col min="12569" max="12803" width="9" style="2"/>
    <col min="12804" max="12804" width="15.90625" style="2" customWidth="1"/>
    <col min="12805" max="12805" width="3.90625" style="2" bestFit="1" customWidth="1"/>
    <col min="12806" max="12806" width="38.26953125" style="2" customWidth="1"/>
    <col min="12807" max="12807" width="13.90625" style="2" bestFit="1" customWidth="1"/>
    <col min="12808" max="12808" width="13.90625" style="2" customWidth="1"/>
    <col min="12809" max="12809" width="13.08984375" style="2" bestFit="1" customWidth="1"/>
    <col min="12810" max="12810" width="5.90625" style="2" bestFit="1" customWidth="1"/>
    <col min="12811" max="12811" width="12.08984375" style="2" bestFit="1" customWidth="1"/>
    <col min="12812" max="12812" width="10.453125" style="2" bestFit="1" customWidth="1"/>
    <col min="12813" max="12813" width="7" style="2" bestFit="1" customWidth="1"/>
    <col min="12814" max="12814" width="5.90625" style="2" bestFit="1" customWidth="1"/>
    <col min="12815" max="12815" width="8.7265625" style="2" bestFit="1" customWidth="1"/>
    <col min="12816" max="12817" width="8.453125" style="2" bestFit="1" customWidth="1"/>
    <col min="12818" max="12818" width="14.36328125" style="2" bestFit="1" customWidth="1"/>
    <col min="12819" max="12819" width="10" style="2" bestFit="1" customWidth="1"/>
    <col min="12820" max="12820" width="6" style="2" customWidth="1"/>
    <col min="12821" max="12821" width="25.26953125" style="2" bestFit="1" customWidth="1"/>
    <col min="12822" max="12822" width="11" style="2" bestFit="1" customWidth="1"/>
    <col min="12823" max="12824" width="8.26953125" style="2" bestFit="1" customWidth="1"/>
    <col min="12825" max="13059" width="9" style="2"/>
    <col min="13060" max="13060" width="15.90625" style="2" customWidth="1"/>
    <col min="13061" max="13061" width="3.90625" style="2" bestFit="1" customWidth="1"/>
    <col min="13062" max="13062" width="38.26953125" style="2" customWidth="1"/>
    <col min="13063" max="13063" width="13.90625" style="2" bestFit="1" customWidth="1"/>
    <col min="13064" max="13064" width="13.90625" style="2" customWidth="1"/>
    <col min="13065" max="13065" width="13.08984375" style="2" bestFit="1" customWidth="1"/>
    <col min="13066" max="13066" width="5.90625" style="2" bestFit="1" customWidth="1"/>
    <col min="13067" max="13067" width="12.08984375" style="2" bestFit="1" customWidth="1"/>
    <col min="13068" max="13068" width="10.453125" style="2" bestFit="1" customWidth="1"/>
    <col min="13069" max="13069" width="7" style="2" bestFit="1" customWidth="1"/>
    <col min="13070" max="13070" width="5.90625" style="2" bestFit="1" customWidth="1"/>
    <col min="13071" max="13071" width="8.7265625" style="2" bestFit="1" customWidth="1"/>
    <col min="13072" max="13073" width="8.453125" style="2" bestFit="1" customWidth="1"/>
    <col min="13074" max="13074" width="14.36328125" style="2" bestFit="1" customWidth="1"/>
    <col min="13075" max="13075" width="10" style="2" bestFit="1" customWidth="1"/>
    <col min="13076" max="13076" width="6" style="2" customWidth="1"/>
    <col min="13077" max="13077" width="25.26953125" style="2" bestFit="1" customWidth="1"/>
    <col min="13078" max="13078" width="11" style="2" bestFit="1" customWidth="1"/>
    <col min="13079" max="13080" width="8.26953125" style="2" bestFit="1" customWidth="1"/>
    <col min="13081" max="13315" width="9" style="2"/>
    <col min="13316" max="13316" width="15.90625" style="2" customWidth="1"/>
    <col min="13317" max="13317" width="3.90625" style="2" bestFit="1" customWidth="1"/>
    <col min="13318" max="13318" width="38.26953125" style="2" customWidth="1"/>
    <col min="13319" max="13319" width="13.90625" style="2" bestFit="1" customWidth="1"/>
    <col min="13320" max="13320" width="13.90625" style="2" customWidth="1"/>
    <col min="13321" max="13321" width="13.08984375" style="2" bestFit="1" customWidth="1"/>
    <col min="13322" max="13322" width="5.90625" style="2" bestFit="1" customWidth="1"/>
    <col min="13323" max="13323" width="12.08984375" style="2" bestFit="1" customWidth="1"/>
    <col min="13324" max="13324" width="10.453125" style="2" bestFit="1" customWidth="1"/>
    <col min="13325" max="13325" width="7" style="2" bestFit="1" customWidth="1"/>
    <col min="13326" max="13326" width="5.90625" style="2" bestFit="1" customWidth="1"/>
    <col min="13327" max="13327" width="8.7265625" style="2" bestFit="1" customWidth="1"/>
    <col min="13328" max="13329" width="8.453125" style="2" bestFit="1" customWidth="1"/>
    <col min="13330" max="13330" width="14.36328125" style="2" bestFit="1" customWidth="1"/>
    <col min="13331" max="13331" width="10" style="2" bestFit="1" customWidth="1"/>
    <col min="13332" max="13332" width="6" style="2" customWidth="1"/>
    <col min="13333" max="13333" width="25.26953125" style="2" bestFit="1" customWidth="1"/>
    <col min="13334" max="13334" width="11" style="2" bestFit="1" customWidth="1"/>
    <col min="13335" max="13336" width="8.26953125" style="2" bestFit="1" customWidth="1"/>
    <col min="13337" max="13571" width="9" style="2"/>
    <col min="13572" max="13572" width="15.90625" style="2" customWidth="1"/>
    <col min="13573" max="13573" width="3.90625" style="2" bestFit="1" customWidth="1"/>
    <col min="13574" max="13574" width="38.26953125" style="2" customWidth="1"/>
    <col min="13575" max="13575" width="13.90625" style="2" bestFit="1" customWidth="1"/>
    <col min="13576" max="13576" width="13.90625" style="2" customWidth="1"/>
    <col min="13577" max="13577" width="13.08984375" style="2" bestFit="1" customWidth="1"/>
    <col min="13578" max="13578" width="5.90625" style="2" bestFit="1" customWidth="1"/>
    <col min="13579" max="13579" width="12.08984375" style="2" bestFit="1" customWidth="1"/>
    <col min="13580" max="13580" width="10.453125" style="2" bestFit="1" customWidth="1"/>
    <col min="13581" max="13581" width="7" style="2" bestFit="1" customWidth="1"/>
    <col min="13582" max="13582" width="5.90625" style="2" bestFit="1" customWidth="1"/>
    <col min="13583" max="13583" width="8.7265625" style="2" bestFit="1" customWidth="1"/>
    <col min="13584" max="13585" width="8.453125" style="2" bestFit="1" customWidth="1"/>
    <col min="13586" max="13586" width="14.36328125" style="2" bestFit="1" customWidth="1"/>
    <col min="13587" max="13587" width="10" style="2" bestFit="1" customWidth="1"/>
    <col min="13588" max="13588" width="6" style="2" customWidth="1"/>
    <col min="13589" max="13589" width="25.26953125" style="2" bestFit="1" customWidth="1"/>
    <col min="13590" max="13590" width="11" style="2" bestFit="1" customWidth="1"/>
    <col min="13591" max="13592" width="8.26953125" style="2" bestFit="1" customWidth="1"/>
    <col min="13593" max="13827" width="9" style="2"/>
    <col min="13828" max="13828" width="15.90625" style="2" customWidth="1"/>
    <col min="13829" max="13829" width="3.90625" style="2" bestFit="1" customWidth="1"/>
    <col min="13830" max="13830" width="38.26953125" style="2" customWidth="1"/>
    <col min="13831" max="13831" width="13.90625" style="2" bestFit="1" customWidth="1"/>
    <col min="13832" max="13832" width="13.90625" style="2" customWidth="1"/>
    <col min="13833" max="13833" width="13.08984375" style="2" bestFit="1" customWidth="1"/>
    <col min="13834" max="13834" width="5.90625" style="2" bestFit="1" customWidth="1"/>
    <col min="13835" max="13835" width="12.08984375" style="2" bestFit="1" customWidth="1"/>
    <col min="13836" max="13836" width="10.453125" style="2" bestFit="1" customWidth="1"/>
    <col min="13837" max="13837" width="7" style="2" bestFit="1" customWidth="1"/>
    <col min="13838" max="13838" width="5.90625" style="2" bestFit="1" customWidth="1"/>
    <col min="13839" max="13839" width="8.7265625" style="2" bestFit="1" customWidth="1"/>
    <col min="13840" max="13841" width="8.453125" style="2" bestFit="1" customWidth="1"/>
    <col min="13842" max="13842" width="14.36328125" style="2" bestFit="1" customWidth="1"/>
    <col min="13843" max="13843" width="10" style="2" bestFit="1" customWidth="1"/>
    <col min="13844" max="13844" width="6" style="2" customWidth="1"/>
    <col min="13845" max="13845" width="25.26953125" style="2" bestFit="1" customWidth="1"/>
    <col min="13846" max="13846" width="11" style="2" bestFit="1" customWidth="1"/>
    <col min="13847" max="13848" width="8.26953125" style="2" bestFit="1" customWidth="1"/>
    <col min="13849" max="14083" width="9" style="2"/>
    <col min="14084" max="14084" width="15.90625" style="2" customWidth="1"/>
    <col min="14085" max="14085" width="3.90625" style="2" bestFit="1" customWidth="1"/>
    <col min="14086" max="14086" width="38.26953125" style="2" customWidth="1"/>
    <col min="14087" max="14087" width="13.90625" style="2" bestFit="1" customWidth="1"/>
    <col min="14088" max="14088" width="13.90625" style="2" customWidth="1"/>
    <col min="14089" max="14089" width="13.08984375" style="2" bestFit="1" customWidth="1"/>
    <col min="14090" max="14090" width="5.90625" style="2" bestFit="1" customWidth="1"/>
    <col min="14091" max="14091" width="12.08984375" style="2" bestFit="1" customWidth="1"/>
    <col min="14092" max="14092" width="10.453125" style="2" bestFit="1" customWidth="1"/>
    <col min="14093" max="14093" width="7" style="2" bestFit="1" customWidth="1"/>
    <col min="14094" max="14094" width="5.90625" style="2" bestFit="1" customWidth="1"/>
    <col min="14095" max="14095" width="8.7265625" style="2" bestFit="1" customWidth="1"/>
    <col min="14096" max="14097" width="8.453125" style="2" bestFit="1" customWidth="1"/>
    <col min="14098" max="14098" width="14.36328125" style="2" bestFit="1" customWidth="1"/>
    <col min="14099" max="14099" width="10" style="2" bestFit="1" customWidth="1"/>
    <col min="14100" max="14100" width="6" style="2" customWidth="1"/>
    <col min="14101" max="14101" width="25.26953125" style="2" bestFit="1" customWidth="1"/>
    <col min="14102" max="14102" width="11" style="2" bestFit="1" customWidth="1"/>
    <col min="14103" max="14104" width="8.26953125" style="2" bestFit="1" customWidth="1"/>
    <col min="14105" max="14339" width="9" style="2"/>
    <col min="14340" max="14340" width="15.90625" style="2" customWidth="1"/>
    <col min="14341" max="14341" width="3.90625" style="2" bestFit="1" customWidth="1"/>
    <col min="14342" max="14342" width="38.26953125" style="2" customWidth="1"/>
    <col min="14343" max="14343" width="13.90625" style="2" bestFit="1" customWidth="1"/>
    <col min="14344" max="14344" width="13.90625" style="2" customWidth="1"/>
    <col min="14345" max="14345" width="13.08984375" style="2" bestFit="1" customWidth="1"/>
    <col min="14346" max="14346" width="5.90625" style="2" bestFit="1" customWidth="1"/>
    <col min="14347" max="14347" width="12.08984375" style="2" bestFit="1" customWidth="1"/>
    <col min="14348" max="14348" width="10.453125" style="2" bestFit="1" customWidth="1"/>
    <col min="14349" max="14349" width="7" style="2" bestFit="1" customWidth="1"/>
    <col min="14350" max="14350" width="5.90625" style="2" bestFit="1" customWidth="1"/>
    <col min="14351" max="14351" width="8.7265625" style="2" bestFit="1" customWidth="1"/>
    <col min="14352" max="14353" width="8.453125" style="2" bestFit="1" customWidth="1"/>
    <col min="14354" max="14354" width="14.36328125" style="2" bestFit="1" customWidth="1"/>
    <col min="14355" max="14355" width="10" style="2" bestFit="1" customWidth="1"/>
    <col min="14356" max="14356" width="6" style="2" customWidth="1"/>
    <col min="14357" max="14357" width="25.26953125" style="2" bestFit="1" customWidth="1"/>
    <col min="14358" max="14358" width="11" style="2" bestFit="1" customWidth="1"/>
    <col min="14359" max="14360" width="8.26953125" style="2" bestFit="1" customWidth="1"/>
    <col min="14361" max="14595" width="9" style="2"/>
    <col min="14596" max="14596" width="15.90625" style="2" customWidth="1"/>
    <col min="14597" max="14597" width="3.90625" style="2" bestFit="1" customWidth="1"/>
    <col min="14598" max="14598" width="38.26953125" style="2" customWidth="1"/>
    <col min="14599" max="14599" width="13.90625" style="2" bestFit="1" customWidth="1"/>
    <col min="14600" max="14600" width="13.90625" style="2" customWidth="1"/>
    <col min="14601" max="14601" width="13.08984375" style="2" bestFit="1" customWidth="1"/>
    <col min="14602" max="14602" width="5.90625" style="2" bestFit="1" customWidth="1"/>
    <col min="14603" max="14603" width="12.08984375" style="2" bestFit="1" customWidth="1"/>
    <col min="14604" max="14604" width="10.453125" style="2" bestFit="1" customWidth="1"/>
    <col min="14605" max="14605" width="7" style="2" bestFit="1" customWidth="1"/>
    <col min="14606" max="14606" width="5.90625" style="2" bestFit="1" customWidth="1"/>
    <col min="14607" max="14607" width="8.7265625" style="2" bestFit="1" customWidth="1"/>
    <col min="14608" max="14609" width="8.453125" style="2" bestFit="1" customWidth="1"/>
    <col min="14610" max="14610" width="14.36328125" style="2" bestFit="1" customWidth="1"/>
    <col min="14611" max="14611" width="10" style="2" bestFit="1" customWidth="1"/>
    <col min="14612" max="14612" width="6" style="2" customWidth="1"/>
    <col min="14613" max="14613" width="25.26953125" style="2" bestFit="1" customWidth="1"/>
    <col min="14614" max="14614" width="11" style="2" bestFit="1" customWidth="1"/>
    <col min="14615" max="14616" width="8.26953125" style="2" bestFit="1" customWidth="1"/>
    <col min="14617" max="14851" width="9" style="2"/>
    <col min="14852" max="14852" width="15.90625" style="2" customWidth="1"/>
    <col min="14853" max="14853" width="3.90625" style="2" bestFit="1" customWidth="1"/>
    <col min="14854" max="14854" width="38.26953125" style="2" customWidth="1"/>
    <col min="14855" max="14855" width="13.90625" style="2" bestFit="1" customWidth="1"/>
    <col min="14856" max="14856" width="13.90625" style="2" customWidth="1"/>
    <col min="14857" max="14857" width="13.08984375" style="2" bestFit="1" customWidth="1"/>
    <col min="14858" max="14858" width="5.90625" style="2" bestFit="1" customWidth="1"/>
    <col min="14859" max="14859" width="12.08984375" style="2" bestFit="1" customWidth="1"/>
    <col min="14860" max="14860" width="10.453125" style="2" bestFit="1" customWidth="1"/>
    <col min="14861" max="14861" width="7" style="2" bestFit="1" customWidth="1"/>
    <col min="14862" max="14862" width="5.90625" style="2" bestFit="1" customWidth="1"/>
    <col min="14863" max="14863" width="8.7265625" style="2" bestFit="1" customWidth="1"/>
    <col min="14864" max="14865" width="8.453125" style="2" bestFit="1" customWidth="1"/>
    <col min="14866" max="14866" width="14.36328125" style="2" bestFit="1" customWidth="1"/>
    <col min="14867" max="14867" width="10" style="2" bestFit="1" customWidth="1"/>
    <col min="14868" max="14868" width="6" style="2" customWidth="1"/>
    <col min="14869" max="14869" width="25.26953125" style="2" bestFit="1" customWidth="1"/>
    <col min="14870" max="14870" width="11" style="2" bestFit="1" customWidth="1"/>
    <col min="14871" max="14872" width="8.26953125" style="2" bestFit="1" customWidth="1"/>
    <col min="14873" max="15107" width="9" style="2"/>
    <col min="15108" max="15108" width="15.90625" style="2" customWidth="1"/>
    <col min="15109" max="15109" width="3.90625" style="2" bestFit="1" customWidth="1"/>
    <col min="15110" max="15110" width="38.26953125" style="2" customWidth="1"/>
    <col min="15111" max="15111" width="13.90625" style="2" bestFit="1" customWidth="1"/>
    <col min="15112" max="15112" width="13.90625" style="2" customWidth="1"/>
    <col min="15113" max="15113" width="13.08984375" style="2" bestFit="1" customWidth="1"/>
    <col min="15114" max="15114" width="5.90625" style="2" bestFit="1" customWidth="1"/>
    <col min="15115" max="15115" width="12.08984375" style="2" bestFit="1" customWidth="1"/>
    <col min="15116" max="15116" width="10.453125" style="2" bestFit="1" customWidth="1"/>
    <col min="15117" max="15117" width="7" style="2" bestFit="1" customWidth="1"/>
    <col min="15118" max="15118" width="5.90625" style="2" bestFit="1" customWidth="1"/>
    <col min="15119" max="15119" width="8.7265625" style="2" bestFit="1" customWidth="1"/>
    <col min="15120" max="15121" width="8.453125" style="2" bestFit="1" customWidth="1"/>
    <col min="15122" max="15122" width="14.36328125" style="2" bestFit="1" customWidth="1"/>
    <col min="15123" max="15123" width="10" style="2" bestFit="1" customWidth="1"/>
    <col min="15124" max="15124" width="6" style="2" customWidth="1"/>
    <col min="15125" max="15125" width="25.26953125" style="2" bestFit="1" customWidth="1"/>
    <col min="15126" max="15126" width="11" style="2" bestFit="1" customWidth="1"/>
    <col min="15127" max="15128" width="8.26953125" style="2" bestFit="1" customWidth="1"/>
    <col min="15129" max="15363" width="9" style="2"/>
    <col min="15364" max="15364" width="15.90625" style="2" customWidth="1"/>
    <col min="15365" max="15365" width="3.90625" style="2" bestFit="1" customWidth="1"/>
    <col min="15366" max="15366" width="38.26953125" style="2" customWidth="1"/>
    <col min="15367" max="15367" width="13.90625" style="2" bestFit="1" customWidth="1"/>
    <col min="15368" max="15368" width="13.90625" style="2" customWidth="1"/>
    <col min="15369" max="15369" width="13.08984375" style="2" bestFit="1" customWidth="1"/>
    <col min="15370" max="15370" width="5.90625" style="2" bestFit="1" customWidth="1"/>
    <col min="15371" max="15371" width="12.08984375" style="2" bestFit="1" customWidth="1"/>
    <col min="15372" max="15372" width="10.453125" style="2" bestFit="1" customWidth="1"/>
    <col min="15373" max="15373" width="7" style="2" bestFit="1" customWidth="1"/>
    <col min="15374" max="15374" width="5.90625" style="2" bestFit="1" customWidth="1"/>
    <col min="15375" max="15375" width="8.7265625" style="2" bestFit="1" customWidth="1"/>
    <col min="15376" max="15377" width="8.453125" style="2" bestFit="1" customWidth="1"/>
    <col min="15378" max="15378" width="14.36328125" style="2" bestFit="1" customWidth="1"/>
    <col min="15379" max="15379" width="10" style="2" bestFit="1" customWidth="1"/>
    <col min="15380" max="15380" width="6" style="2" customWidth="1"/>
    <col min="15381" max="15381" width="25.26953125" style="2" bestFit="1" customWidth="1"/>
    <col min="15382" max="15382" width="11" style="2" bestFit="1" customWidth="1"/>
    <col min="15383" max="15384" width="8.26953125" style="2" bestFit="1" customWidth="1"/>
    <col min="15385" max="15619" width="9" style="2"/>
    <col min="15620" max="15620" width="15.90625" style="2" customWidth="1"/>
    <col min="15621" max="15621" width="3.90625" style="2" bestFit="1" customWidth="1"/>
    <col min="15622" max="15622" width="38.26953125" style="2" customWidth="1"/>
    <col min="15623" max="15623" width="13.90625" style="2" bestFit="1" customWidth="1"/>
    <col min="15624" max="15624" width="13.90625" style="2" customWidth="1"/>
    <col min="15625" max="15625" width="13.08984375" style="2" bestFit="1" customWidth="1"/>
    <col min="15626" max="15626" width="5.90625" style="2" bestFit="1" customWidth="1"/>
    <col min="15627" max="15627" width="12.08984375" style="2" bestFit="1" customWidth="1"/>
    <col min="15628" max="15628" width="10.453125" style="2" bestFit="1" customWidth="1"/>
    <col min="15629" max="15629" width="7" style="2" bestFit="1" customWidth="1"/>
    <col min="15630" max="15630" width="5.90625" style="2" bestFit="1" customWidth="1"/>
    <col min="15631" max="15631" width="8.7265625" style="2" bestFit="1" customWidth="1"/>
    <col min="15632" max="15633" width="8.453125" style="2" bestFit="1" customWidth="1"/>
    <col min="15634" max="15634" width="14.36328125" style="2" bestFit="1" customWidth="1"/>
    <col min="15635" max="15635" width="10" style="2" bestFit="1" customWidth="1"/>
    <col min="15636" max="15636" width="6" style="2" customWidth="1"/>
    <col min="15637" max="15637" width="25.26953125" style="2" bestFit="1" customWidth="1"/>
    <col min="15638" max="15638" width="11" style="2" bestFit="1" customWidth="1"/>
    <col min="15639" max="15640" width="8.26953125" style="2" bestFit="1" customWidth="1"/>
    <col min="15641" max="15875" width="9" style="2"/>
    <col min="15876" max="15876" width="15.90625" style="2" customWidth="1"/>
    <col min="15877" max="15877" width="3.90625" style="2" bestFit="1" customWidth="1"/>
    <col min="15878" max="15878" width="38.26953125" style="2" customWidth="1"/>
    <col min="15879" max="15879" width="13.90625" style="2" bestFit="1" customWidth="1"/>
    <col min="15880" max="15880" width="13.90625" style="2" customWidth="1"/>
    <col min="15881" max="15881" width="13.08984375" style="2" bestFit="1" customWidth="1"/>
    <col min="15882" max="15882" width="5.90625" style="2" bestFit="1" customWidth="1"/>
    <col min="15883" max="15883" width="12.08984375" style="2" bestFit="1" customWidth="1"/>
    <col min="15884" max="15884" width="10.453125" style="2" bestFit="1" customWidth="1"/>
    <col min="15885" max="15885" width="7" style="2" bestFit="1" customWidth="1"/>
    <col min="15886" max="15886" width="5.90625" style="2" bestFit="1" customWidth="1"/>
    <col min="15887" max="15887" width="8.7265625" style="2" bestFit="1" customWidth="1"/>
    <col min="15888" max="15889" width="8.453125" style="2" bestFit="1" customWidth="1"/>
    <col min="15890" max="15890" width="14.36328125" style="2" bestFit="1" customWidth="1"/>
    <col min="15891" max="15891" width="10" style="2" bestFit="1" customWidth="1"/>
    <col min="15892" max="15892" width="6" style="2" customWidth="1"/>
    <col min="15893" max="15893" width="25.26953125" style="2" bestFit="1" customWidth="1"/>
    <col min="15894" max="15894" width="11" style="2" bestFit="1" customWidth="1"/>
    <col min="15895" max="15896" width="8.26953125" style="2" bestFit="1" customWidth="1"/>
    <col min="15897" max="16131" width="9" style="2"/>
    <col min="16132" max="16132" width="15.90625" style="2" customWidth="1"/>
    <col min="16133" max="16133" width="3.90625" style="2" bestFit="1" customWidth="1"/>
    <col min="16134" max="16134" width="38.26953125" style="2" customWidth="1"/>
    <col min="16135" max="16135" width="13.90625" style="2" bestFit="1" customWidth="1"/>
    <col min="16136" max="16136" width="13.90625" style="2" customWidth="1"/>
    <col min="16137" max="16137" width="13.08984375" style="2" bestFit="1" customWidth="1"/>
    <col min="16138" max="16138" width="5.90625" style="2" bestFit="1" customWidth="1"/>
    <col min="16139" max="16139" width="12.08984375" style="2" bestFit="1" customWidth="1"/>
    <col min="16140" max="16140" width="10.453125" style="2" bestFit="1" customWidth="1"/>
    <col min="16141" max="16141" width="7" style="2" bestFit="1" customWidth="1"/>
    <col min="16142" max="16142" width="5.90625" style="2" bestFit="1" customWidth="1"/>
    <col min="16143" max="16143" width="8.7265625" style="2" bestFit="1" customWidth="1"/>
    <col min="16144" max="16145" width="8.453125" style="2" bestFit="1" customWidth="1"/>
    <col min="16146" max="16146" width="14.36328125" style="2" bestFit="1" customWidth="1"/>
    <col min="16147" max="16147" width="10" style="2" bestFit="1" customWidth="1"/>
    <col min="16148" max="16148" width="6" style="2" customWidth="1"/>
    <col min="16149" max="16149" width="25.26953125" style="2" bestFit="1" customWidth="1"/>
    <col min="16150" max="16150" width="11" style="2" bestFit="1" customWidth="1"/>
    <col min="16151" max="16152" width="8.26953125" style="2" bestFit="1" customWidth="1"/>
    <col min="16153" max="16384" width="9" style="2"/>
  </cols>
  <sheetData>
    <row r="1" spans="1:33" ht="15.5">
      <c r="A1" s="1"/>
      <c r="B1" s="1"/>
      <c r="R1" s="4"/>
    </row>
    <row r="2" spans="1:33" ht="15.5">
      <c r="E2" s="5"/>
      <c r="F2" s="6"/>
      <c r="J2" s="7" t="s">
        <v>0</v>
      </c>
      <c r="K2" s="7"/>
      <c r="L2" s="7"/>
      <c r="M2" s="7"/>
      <c r="N2" s="7"/>
      <c r="O2" s="7"/>
      <c r="P2" s="7"/>
      <c r="Q2" s="7"/>
      <c r="R2" s="463" t="s">
        <v>1</v>
      </c>
      <c r="S2" s="500"/>
      <c r="T2" s="8"/>
      <c r="U2" s="8"/>
      <c r="V2" s="8"/>
      <c r="W2" s="8"/>
      <c r="X2" s="8"/>
    </row>
    <row r="3" spans="1:33" ht="15.5">
      <c r="A3" s="9" t="s">
        <v>2</v>
      </c>
      <c r="B3" s="10"/>
      <c r="E3" s="5"/>
      <c r="J3" s="7"/>
      <c r="R3" s="11"/>
      <c r="S3" s="501" t="s">
        <v>3</v>
      </c>
      <c r="T3" s="501"/>
      <c r="U3" s="501"/>
      <c r="V3" s="501"/>
      <c r="W3" s="501"/>
      <c r="X3" s="501"/>
      <c r="Z3" s="12" t="s">
        <v>4</v>
      </c>
      <c r="AA3" s="13"/>
      <c r="AB3" s="14" t="s">
        <v>5</v>
      </c>
      <c r="AC3" s="15"/>
      <c r="AD3" s="15"/>
      <c r="AE3" s="16" t="s">
        <v>6</v>
      </c>
      <c r="AF3" s="15"/>
      <c r="AG3" s="17"/>
    </row>
    <row r="4" spans="1:33" ht="12" customHeight="1" thickBot="1">
      <c r="A4" s="460" t="s">
        <v>7</v>
      </c>
      <c r="B4" s="468" t="s">
        <v>8</v>
      </c>
      <c r="C4" s="466"/>
      <c r="D4" s="503"/>
      <c r="E4" s="505"/>
      <c r="F4" s="468" t="s">
        <v>9</v>
      </c>
      <c r="G4" s="469"/>
      <c r="H4" s="483" t="s">
        <v>10</v>
      </c>
      <c r="I4" s="483" t="s">
        <v>11</v>
      </c>
      <c r="J4" s="489" t="s">
        <v>12</v>
      </c>
      <c r="K4" s="497" t="s">
        <v>13</v>
      </c>
      <c r="L4" s="498"/>
      <c r="M4" s="498"/>
      <c r="N4" s="498"/>
      <c r="O4" s="499"/>
      <c r="P4" s="379" t="s">
        <v>14</v>
      </c>
      <c r="Q4" s="405" t="s">
        <v>15</v>
      </c>
      <c r="R4" s="406"/>
      <c r="S4" s="407"/>
      <c r="T4" s="411" t="s">
        <v>16</v>
      </c>
      <c r="U4" s="413" t="s">
        <v>17</v>
      </c>
      <c r="V4" s="379" t="s">
        <v>18</v>
      </c>
      <c r="W4" s="418" t="s">
        <v>19</v>
      </c>
      <c r="X4" s="419"/>
      <c r="Z4" s="481" t="s">
        <v>20</v>
      </c>
      <c r="AA4" s="481" t="s">
        <v>21</v>
      </c>
      <c r="AB4" s="483" t="s">
        <v>22</v>
      </c>
      <c r="AC4" s="452" t="s">
        <v>23</v>
      </c>
      <c r="AD4" s="452" t="s">
        <v>24</v>
      </c>
      <c r="AE4" s="483" t="s">
        <v>22</v>
      </c>
      <c r="AF4" s="452" t="s">
        <v>23</v>
      </c>
      <c r="AG4" s="452" t="s">
        <v>25</v>
      </c>
    </row>
    <row r="5" spans="1:33" ht="11.25" customHeight="1">
      <c r="A5" s="461"/>
      <c r="B5" s="490"/>
      <c r="C5" s="467"/>
      <c r="D5" s="504"/>
      <c r="E5" s="506"/>
      <c r="F5" s="470"/>
      <c r="G5" s="471"/>
      <c r="H5" s="461"/>
      <c r="I5" s="461"/>
      <c r="J5" s="490"/>
      <c r="K5" s="477" t="s">
        <v>26</v>
      </c>
      <c r="L5" s="430" t="s">
        <v>27</v>
      </c>
      <c r="M5" s="421" t="s">
        <v>28</v>
      </c>
      <c r="N5" s="424" t="s">
        <v>29</v>
      </c>
      <c r="O5" s="424" t="s">
        <v>30</v>
      </c>
      <c r="P5" s="416"/>
      <c r="Q5" s="408"/>
      <c r="R5" s="409"/>
      <c r="S5" s="410"/>
      <c r="T5" s="412"/>
      <c r="U5" s="414"/>
      <c r="V5" s="386"/>
      <c r="W5" s="379" t="s">
        <v>23</v>
      </c>
      <c r="X5" s="379" t="s">
        <v>24</v>
      </c>
      <c r="Z5" s="481"/>
      <c r="AA5" s="481"/>
      <c r="AB5" s="446"/>
      <c r="AC5" s="459"/>
      <c r="AD5" s="459"/>
      <c r="AE5" s="446"/>
      <c r="AF5" s="459"/>
      <c r="AG5" s="459"/>
    </row>
    <row r="6" spans="1:33">
      <c r="A6" s="461"/>
      <c r="B6" s="490"/>
      <c r="C6" s="467"/>
      <c r="D6" s="460" t="s">
        <v>31</v>
      </c>
      <c r="E6" s="507" t="s">
        <v>32</v>
      </c>
      <c r="F6" s="460" t="s">
        <v>31</v>
      </c>
      <c r="G6" s="483" t="s">
        <v>33</v>
      </c>
      <c r="H6" s="461"/>
      <c r="I6" s="461"/>
      <c r="J6" s="490"/>
      <c r="K6" s="422"/>
      <c r="L6" s="431"/>
      <c r="M6" s="422"/>
      <c r="N6" s="425"/>
      <c r="O6" s="425"/>
      <c r="P6" s="416"/>
      <c r="Q6" s="379" t="s">
        <v>34</v>
      </c>
      <c r="R6" s="379" t="s">
        <v>35</v>
      </c>
      <c r="S6" s="385" t="s">
        <v>36</v>
      </c>
      <c r="T6" s="402" t="s">
        <v>37</v>
      </c>
      <c r="U6" s="414"/>
      <c r="V6" s="386"/>
      <c r="W6" s="380"/>
      <c r="X6" s="380"/>
      <c r="Z6" s="481"/>
      <c r="AA6" s="481"/>
      <c r="AB6" s="446"/>
      <c r="AC6" s="459"/>
      <c r="AD6" s="459"/>
      <c r="AE6" s="446"/>
      <c r="AF6" s="459"/>
      <c r="AG6" s="459"/>
    </row>
    <row r="7" spans="1:33">
      <c r="A7" s="461"/>
      <c r="B7" s="490"/>
      <c r="C7" s="467"/>
      <c r="D7" s="461"/>
      <c r="E7" s="461"/>
      <c r="F7" s="461"/>
      <c r="G7" s="461"/>
      <c r="H7" s="461"/>
      <c r="I7" s="461"/>
      <c r="J7" s="490"/>
      <c r="K7" s="422"/>
      <c r="L7" s="431"/>
      <c r="M7" s="422"/>
      <c r="N7" s="425"/>
      <c r="O7" s="425"/>
      <c r="P7" s="416"/>
      <c r="Q7" s="416"/>
      <c r="R7" s="416"/>
      <c r="S7" s="386"/>
      <c r="T7" s="403"/>
      <c r="U7" s="414"/>
      <c r="V7" s="386"/>
      <c r="W7" s="380"/>
      <c r="X7" s="380"/>
      <c r="Z7" s="481"/>
      <c r="AA7" s="481"/>
      <c r="AB7" s="446"/>
      <c r="AC7" s="459"/>
      <c r="AD7" s="459"/>
      <c r="AE7" s="446"/>
      <c r="AF7" s="459"/>
      <c r="AG7" s="459"/>
    </row>
    <row r="8" spans="1:33">
      <c r="A8" s="488"/>
      <c r="B8" s="470"/>
      <c r="C8" s="502"/>
      <c r="D8" s="488"/>
      <c r="E8" s="488"/>
      <c r="F8" s="488"/>
      <c r="G8" s="488"/>
      <c r="H8" s="488"/>
      <c r="I8" s="488"/>
      <c r="J8" s="470"/>
      <c r="K8" s="423"/>
      <c r="L8" s="432"/>
      <c r="M8" s="423"/>
      <c r="N8" s="426"/>
      <c r="O8" s="426"/>
      <c r="P8" s="417"/>
      <c r="Q8" s="417"/>
      <c r="R8" s="417"/>
      <c r="S8" s="387"/>
      <c r="T8" s="404"/>
      <c r="U8" s="415"/>
      <c r="V8" s="387"/>
      <c r="W8" s="381"/>
      <c r="X8" s="381"/>
      <c r="Z8" s="482"/>
      <c r="AA8" s="482"/>
      <c r="AB8" s="484"/>
      <c r="AC8" s="485"/>
      <c r="AD8" s="485"/>
      <c r="AE8" s="484"/>
      <c r="AF8" s="485"/>
      <c r="AG8" s="485"/>
    </row>
    <row r="9" spans="1:33" ht="12.75" customHeight="1">
      <c r="A9" s="508" t="s">
        <v>607</v>
      </c>
      <c r="B9" s="515" t="s">
        <v>606</v>
      </c>
      <c r="C9" s="516"/>
      <c r="D9" s="460" t="s">
        <v>605</v>
      </c>
      <c r="E9" s="174" t="s">
        <v>604</v>
      </c>
      <c r="F9" s="460" t="s">
        <v>603</v>
      </c>
      <c r="G9" s="460">
        <v>1.498</v>
      </c>
      <c r="H9" s="460" t="s">
        <v>599</v>
      </c>
      <c r="I9" s="30" t="str">
        <f>IF(Z9="","",(IF(AA9-Z9&gt;0,CONCATENATE(TEXT(Z9,"#,##0"),"~",TEXT(AA9,"#,##0")),TEXT(Z9,"#,##0"))))</f>
        <v>1,560</v>
      </c>
      <c r="J9" s="468">
        <v>5</v>
      </c>
      <c r="K9" s="31">
        <v>18.100000000000001</v>
      </c>
      <c r="L9" s="32">
        <f>IF(K9&gt;0,1/K9*37.7*68.6,"")</f>
        <v>142.88508287292817</v>
      </c>
      <c r="M9" s="33">
        <f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14.6</v>
      </c>
      <c r="N9" s="34">
        <f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18.200000000000003</v>
      </c>
      <c r="O9" s="35" t="str">
        <f>IF(Z9="","",IF(AE9="",TEXT(AB9,"#,##0.0"),(IF(AB9-AE9&gt;0,CONCATENATE(TEXT(AE9,"#,##0.0"),"~",TEXT(AB9,"#,##0.0")),TEXT(AB9,"#,##0.0")))))</f>
        <v>25.7</v>
      </c>
      <c r="P9" s="527" t="s">
        <v>598</v>
      </c>
      <c r="Q9" s="452" t="s">
        <v>44</v>
      </c>
      <c r="R9" s="525" t="s">
        <v>50</v>
      </c>
      <c r="S9" s="38"/>
      <c r="T9" s="39" t="str">
        <f>IF((LEFT(E9,1)="6"),"☆☆☆☆☆",IF((LEFT(E9,1)="5"),"☆☆☆☆",IF((LEFT(E9,1)="4"),"☆☆☆"," ")))</f>
        <v xml:space="preserve"> </v>
      </c>
      <c r="U9" s="40">
        <f>IFERROR(IF(K9&lt;M9,"",(ROUNDDOWN(K9/M9*100,0))),"")</f>
        <v>123</v>
      </c>
      <c r="V9" s="41" t="str">
        <f>IFERROR(IF(K9&lt;N9,"",(ROUNDDOWN(K9/N9*100,0))),"")</f>
        <v/>
      </c>
      <c r="W9" s="41">
        <f>IF(AC9&lt;55,"",IF(AA9="",AC9,IF(AF9-AC9&gt;0,CONCATENATE(AC9,"~",AF9),AC9)))</f>
        <v>70</v>
      </c>
      <c r="X9" s="42" t="str">
        <f>IF(AC9&lt;55,"",AD9)</f>
        <v>★2.0</v>
      </c>
      <c r="Z9" s="332">
        <v>1560</v>
      </c>
      <c r="AA9" s="43"/>
      <c r="AB9" s="44">
        <f>IF(Z9="","",ROUNDUP(ROUND(IF(Z9&gt;=2759,9.5,IF(Z9&lt;2759,(-2.47/1000000*Z9*Z9)-(8.52/10000*Z9)+30.65)),1)*1.1,1))</f>
        <v>25.700000000000003</v>
      </c>
      <c r="AC9" s="27">
        <f>IF(K9="","",ROUNDDOWN(K9/AB9*100,0))</f>
        <v>70</v>
      </c>
      <c r="AD9" s="27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★2.0</v>
      </c>
      <c r="AE9" s="44" t="str">
        <f>IF(AA9="","",ROUNDUP(ROUND(IF(AA9&gt;=2759,9.5,IF(AA9&lt;2759,(-2.47/1000000*AA9*AA9)-(8.52/10000*AA9)+30.65)),1)*1.1,1))</f>
        <v/>
      </c>
      <c r="AF9" s="27" t="str">
        <f>IF(AE9="","",IF(K9="","",ROUNDDOWN(K9/AE9*100,0)))</f>
        <v/>
      </c>
      <c r="AG9" s="27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12.75" customHeight="1">
      <c r="A10" s="509"/>
      <c r="B10" s="517"/>
      <c r="C10" s="518"/>
      <c r="D10" s="461"/>
      <c r="E10" s="177" t="s">
        <v>602</v>
      </c>
      <c r="F10" s="461"/>
      <c r="G10" s="461"/>
      <c r="H10" s="461"/>
      <c r="I10" s="30" t="str">
        <f>IF(Z10="","",(IF(AA10-Z10&gt;0,CONCATENATE(TEXT(Z10,"#,##0"),"~",TEXT(AA10,"#,##0")),TEXT(Z10,"#,##0"))))</f>
        <v>1,580</v>
      </c>
      <c r="J10" s="490"/>
      <c r="K10" s="31">
        <v>18.100000000000001</v>
      </c>
      <c r="L10" s="32">
        <f>IF(K10&gt;0,1/K10*37.7*68.6,"")</f>
        <v>142.88508287292817</v>
      </c>
      <c r="M10" s="33">
        <f>IFERROR(VALUE(IF(Z10="","",ROUNDUP(IF(Z10&gt;=2271,"7.4",IF(Z10&gt;=2101,"8.7",IF(Z10&gt;=1991,"9.4",IF(Z10&gt;=1871,"10.2",IF(Z10&gt;=1761,"11.1",IF(Z10&gt;=1651,"12.2",IF(Z10&gt;=1531,"13.2",IF(Z10&gt;=1421,"14.4",IF(Z10&gt;=1311,"15.8",IF(Z10&gt;=1196,"17.2",IF(Z10&gt;=1081,"18.7",IF(Z10&gt;=971,"20.5",IF(Z10&gt;=856,"20.8",IF(Z10&gt;=741,"21.0",IF(Z10&gt;=601,"21.8","22.5")))))))))))))))*1.1,1))),"")</f>
        <v>14.6</v>
      </c>
      <c r="N10" s="34">
        <f>IFERROR(VALUE(IF(Z10="","",ROUNDUP(IF(Z10&gt;=2271,"10.6",IF(Z10&gt;=2101,"11.9",IF(Z10&gt;=1991,"12.7",IF(Z10&gt;=1871,"13.5",IF(Z10&gt;=1761,"14.4",IF(Z10&gt;=1651,"15.4",IF(Z10&gt;=1531,"16.5",IF(Z10&gt;=1421,"17.6",IF(Z10&gt;=1311,"19.0",IF(Z10&gt;=1196,"20.3",IF(Z10&gt;=1081,"21.8",IF(Z10&gt;=971,"23.4",IF(Z10&gt;=856,"23.7",IF(Z10&gt;=741,"24.5","24.6"))))))))))))))*1.1,1))),"")</f>
        <v>18.200000000000003</v>
      </c>
      <c r="O10" s="35" t="str">
        <f>IF(Z10="","",IF(AE10="",TEXT(AB10,"#,##0.0"),(IF(AB10-AE10&gt;0,CONCATENATE(TEXT(AE10,"#,##0.0"),"~",TEXT(AB10,"#,##0.0")),TEXT(AB10,"#,##0.0")))))</f>
        <v>25.5</v>
      </c>
      <c r="P10" s="528"/>
      <c r="Q10" s="459"/>
      <c r="R10" s="526"/>
      <c r="S10" s="38"/>
      <c r="T10" s="39" t="str">
        <f>IF((LEFT(E10,1)="6"),"☆☆☆☆☆",IF((LEFT(E10,1)="5"),"☆☆☆☆",IF((LEFT(E10,1)="4"),"☆☆☆"," ")))</f>
        <v xml:space="preserve"> </v>
      </c>
      <c r="U10" s="40">
        <f>IFERROR(IF(K10&lt;M10,"",(ROUNDDOWN(K10/M10*100,0))),"")</f>
        <v>123</v>
      </c>
      <c r="V10" s="41" t="str">
        <f>IFERROR(IF(K10&lt;N10,"",(ROUNDDOWN(K10/N10*100,0))),"")</f>
        <v/>
      </c>
      <c r="W10" s="41">
        <f>IF(AC10&lt;55,"",IF(AA10="",AC10,IF(AF10-AC10&gt;0,CONCATENATE(AC10,"~",AF10),AC10)))</f>
        <v>70</v>
      </c>
      <c r="X10" s="42" t="str">
        <f>IF(AC10&lt;55,"",AD10)</f>
        <v>★2.0</v>
      </c>
      <c r="Z10" s="332">
        <v>1580</v>
      </c>
      <c r="AA10" s="46"/>
      <c r="AB10" s="44">
        <f>IF(Z10="","",ROUNDUP(ROUND(IF(Z10&gt;=2759,9.5,IF(Z10&lt;2759,(-2.47/1000000*Z10*Z10)-(8.52/10000*Z10)+30.65)),1)*1.1,1))</f>
        <v>25.5</v>
      </c>
      <c r="AC10" s="27">
        <f>IF(K10="","",ROUNDDOWN(K10/AB10*100,0))</f>
        <v>70</v>
      </c>
      <c r="AD10" s="27" t="str">
        <f>IF(AC10="","",IF(AC10&gt;=125,"★7.5",IF(AC10&gt;=120,"★7.0",IF(AC10&gt;=115,"★6.5",IF(AC10&gt;=110,"★6.0",IF(AC10&gt;=105,"★5.5",IF(AC10&gt;=100,"★5.0",IF(AC10&gt;=95,"★4.5",IF(AC10&gt;=90,"★4.0",IF(AC10&gt;=85,"★3.5",IF(AC10&gt;=80,"★3.0",IF(AC10&gt;=75,"★2.5",IF(AC10&gt;=70,"★2.0",IF(AC10&gt;=65,"★1.5",IF(AC10&gt;=60,"★1.0",IF(AC10&gt;=55,"★0.5"," "))))))))))))))))</f>
        <v>★2.0</v>
      </c>
      <c r="AE10" s="44" t="str">
        <f>IF(AA10="","",ROUNDUP(ROUND(IF(AA10&gt;=2759,9.5,IF(AA10&lt;2759,(-2.47/1000000*AA10*AA10)-(8.52/10000*AA10)+30.65)),1)*1.1,1))</f>
        <v/>
      </c>
      <c r="AF10" s="27" t="str">
        <f>IF(AE10="","",IF(K10="","",ROUNDDOWN(K10/AE10*100,0)))</f>
        <v/>
      </c>
      <c r="AG10" s="27" t="str">
        <f>IF(AF10="","",IF(AF10&gt;=125,"★7.5",IF(AF10&gt;=120,"★7.0",IF(AF10&gt;=115,"★6.5",IF(AF10&gt;=110,"★6.0",IF(AF10&gt;=105,"★5.5",IF(AF10&gt;=100,"★5.0",IF(AF10&gt;=95,"★4.5",IF(AF10&gt;=90,"★4.0",IF(AF10&gt;=85,"★3.5",IF(AF10&gt;=80,"★3.0",IF(AF10&gt;=75,"★2.5",IF(AF10&gt;=70,"★2.0",IF(AF10&gt;=65,"★1.5",IF(AF10&gt;=60,"★1.0",IF(AF10&gt;=55,"★0.5"," "))))))))))))))))</f>
        <v/>
      </c>
    </row>
    <row r="11" spans="1:33" ht="12.75" customHeight="1">
      <c r="A11" s="509"/>
      <c r="B11" s="517"/>
      <c r="C11" s="518"/>
      <c r="D11" s="460" t="s">
        <v>601</v>
      </c>
      <c r="E11" s="174" t="s">
        <v>600</v>
      </c>
      <c r="F11" s="461"/>
      <c r="G11" s="460">
        <v>1.498</v>
      </c>
      <c r="H11" s="460" t="s">
        <v>599</v>
      </c>
      <c r="I11" s="30" t="str">
        <f>IF(Z11="","",(IF(AA11-Z11&gt;0,CONCATENATE(TEXT(Z11,"#,##0"),"~",TEXT(AA11,"#,##0")),TEXT(Z11,"#,##0"))))</f>
        <v>1,660</v>
      </c>
      <c r="J11" s="18">
        <v>7</v>
      </c>
      <c r="K11" s="31">
        <v>18.100000000000001</v>
      </c>
      <c r="L11" s="32">
        <f>IF(K11&gt;0,1/K11*37.7*68.6,"")</f>
        <v>142.88508287292817</v>
      </c>
      <c r="M11" s="33">
        <f>IFERROR(VALUE(IF(Z11="","",ROUNDUP(IF(Z11&gt;=2271,"7.4",IF(Z11&gt;=2101,"8.7",IF(Z11&gt;=1991,"9.4",IF(Z11&gt;=1871,"10.2",IF(Z11&gt;=1761,"11.1",IF(Z11&gt;=1651,"12.2",IF(Z11&gt;=1531,"13.2",IF(Z11&gt;=1421,"14.4",IF(Z11&gt;=1311,"15.8",IF(Z11&gt;=1196,"17.2",IF(Z11&gt;=1081,"18.7",IF(Z11&gt;=971,"20.5",IF(Z11&gt;=856,"20.8",IF(Z11&gt;=741,"21.0",IF(Z11&gt;=601,"21.8","22.5")))))))))))))))*1.1,1))),"")</f>
        <v>13.5</v>
      </c>
      <c r="N11" s="34">
        <f>IFERROR(VALUE(IF(Z11="","",ROUNDUP(IF(Z11&gt;=2271,"10.6",IF(Z11&gt;=2101,"11.9",IF(Z11&gt;=1991,"12.7",IF(Z11&gt;=1871,"13.5",IF(Z11&gt;=1761,"14.4",IF(Z11&gt;=1651,"15.4",IF(Z11&gt;=1531,"16.5",IF(Z11&gt;=1421,"17.6",IF(Z11&gt;=1311,"19.0",IF(Z11&gt;=1196,"20.3",IF(Z11&gt;=1081,"21.8",IF(Z11&gt;=971,"23.4",IF(Z11&gt;=856,"23.7",IF(Z11&gt;=741,"24.5","24.6"))))))))))))))*1.1,1))),"")</f>
        <v>17</v>
      </c>
      <c r="O11" s="35" t="str">
        <f>IF(Z11="","",IF(AE11="",TEXT(AB11,"#,##0.0"),(IF(AB11-AE11&gt;0,CONCATENATE(TEXT(AE11,"#,##0.0"),"~",TEXT(AB11,"#,##0.0")),TEXT(AB11,"#,##0.0")))))</f>
        <v>24.7</v>
      </c>
      <c r="P11" s="527" t="s">
        <v>598</v>
      </c>
      <c r="Q11" s="452" t="s">
        <v>44</v>
      </c>
      <c r="R11" s="525" t="s">
        <v>50</v>
      </c>
      <c r="S11" s="38"/>
      <c r="T11" s="39" t="str">
        <f>IF((LEFT(E11,1)="6"),"☆☆☆☆☆",IF((LEFT(E11,1)="5"),"☆☆☆☆",IF((LEFT(E11,1)="4"),"☆☆☆"," ")))</f>
        <v xml:space="preserve"> </v>
      </c>
      <c r="U11" s="40">
        <f>IFERROR(IF(K11&lt;M11,"",(ROUNDDOWN(K11/M11*100,0))),"")</f>
        <v>134</v>
      </c>
      <c r="V11" s="41">
        <f>IFERROR(IF(K11&lt;N11,"",(ROUNDDOWN(K11/N11*100,0))),"")</f>
        <v>106</v>
      </c>
      <c r="W11" s="41">
        <f>IF(AC11&lt;55,"",IF(AA11="",AC11,IF(AF11-AC11&gt;0,CONCATENATE(AC11,"~",AF11),AC11)))</f>
        <v>73</v>
      </c>
      <c r="X11" s="42" t="str">
        <f>IF(AC11&lt;55,"",AD11)</f>
        <v>★2.0</v>
      </c>
      <c r="Z11" s="332">
        <v>1660</v>
      </c>
      <c r="AA11" s="46"/>
      <c r="AB11" s="44">
        <f>IF(Z11="","",ROUNDUP(ROUND(IF(Z11&gt;=2759,9.5,IF(Z11&lt;2759,(-2.47/1000000*Z11*Z11)-(8.52/10000*Z11)+30.65)),1)*1.1,1))</f>
        <v>24.700000000000003</v>
      </c>
      <c r="AC11" s="27">
        <f>IF(K11="","",ROUNDDOWN(K11/AB11*100,0))</f>
        <v>73</v>
      </c>
      <c r="AD11" s="27" t="str">
        <f>IF(AC11="","",IF(AC11&gt;=125,"★7.5",IF(AC11&gt;=120,"★7.0",IF(AC11&gt;=115,"★6.5",IF(AC11&gt;=110,"★6.0",IF(AC11&gt;=105,"★5.5",IF(AC11&gt;=100,"★5.0",IF(AC11&gt;=95,"★4.5",IF(AC11&gt;=90,"★4.0",IF(AC11&gt;=85,"★3.5",IF(AC11&gt;=80,"★3.0",IF(AC11&gt;=75,"★2.5",IF(AC11&gt;=70,"★2.0",IF(AC11&gt;=65,"★1.5",IF(AC11&gt;=60,"★1.0",IF(AC11&gt;=55,"★0.5"," "))))))))))))))))</f>
        <v>★2.0</v>
      </c>
      <c r="AE11" s="44" t="str">
        <f>IF(AA11="","",ROUNDUP(ROUND(IF(AA11&gt;=2759,9.5,IF(AA11&lt;2759,(-2.47/1000000*AA11*AA11)-(8.52/10000*AA11)+30.65)),1)*1.1,1))</f>
        <v/>
      </c>
      <c r="AF11" s="27" t="str">
        <f>IF(AE11="","",IF(K11="","",ROUNDDOWN(K11/AE11*100,0)))</f>
        <v/>
      </c>
      <c r="AG11" s="27" t="str">
        <f>IF(AF11="","",IF(AF11&gt;=125,"★7.5",IF(AF11&gt;=120,"★7.0",IF(AF11&gt;=115,"★6.5",IF(AF11&gt;=110,"★6.0",IF(AF11&gt;=105,"★5.5",IF(AF11&gt;=100,"★5.0",IF(AF11&gt;=95,"★4.5",IF(AF11&gt;=90,"★4.0",IF(AF11&gt;=85,"★3.5",IF(AF11&gt;=80,"★3.0",IF(AF11&gt;=75,"★2.5",IF(AF11&gt;=70,"★2.0",IF(AF11&gt;=65,"★1.5",IF(AF11&gt;=60,"★1.0",IF(AF11&gt;=55,"★0.5"," "))))))))))))))))</f>
        <v/>
      </c>
    </row>
    <row r="12" spans="1:33" ht="13">
      <c r="A12" s="509"/>
      <c r="B12" s="517"/>
      <c r="C12" s="518"/>
      <c r="D12" s="461"/>
      <c r="E12" s="177" t="s">
        <v>597</v>
      </c>
      <c r="F12" s="461"/>
      <c r="G12" s="461"/>
      <c r="H12" s="461"/>
      <c r="I12" s="30" t="str">
        <f>IF(Z12="","",(IF(AA12-Z12&gt;0,CONCATENATE(TEXT(Z12,"#,##0"),"~",TEXT(AA12,"#,##0")),TEXT(Z12,"#,##0"))))</f>
        <v>1,620</v>
      </c>
      <c r="J12" s="18">
        <v>5</v>
      </c>
      <c r="K12" s="31">
        <v>18.100000000000001</v>
      </c>
      <c r="L12" s="32">
        <f>IF(K12&gt;0,1/K12*37.7*68.6,"")</f>
        <v>142.88508287292817</v>
      </c>
      <c r="M12" s="33">
        <f>IFERROR(VALUE(IF(Z12="","",ROUNDUP(IF(Z12&gt;=2271,"7.4",IF(Z12&gt;=2101,"8.7",IF(Z12&gt;=1991,"9.4",IF(Z12&gt;=1871,"10.2",IF(Z12&gt;=1761,"11.1",IF(Z12&gt;=1651,"12.2",IF(Z12&gt;=1531,"13.2",IF(Z12&gt;=1421,"14.4",IF(Z12&gt;=1311,"15.8",IF(Z12&gt;=1196,"17.2",IF(Z12&gt;=1081,"18.7",IF(Z12&gt;=971,"20.5",IF(Z12&gt;=856,"20.8",IF(Z12&gt;=741,"21.0",IF(Z12&gt;=601,"21.8","22.5")))))))))))))))*1.1,1))),"")</f>
        <v>14.6</v>
      </c>
      <c r="N12" s="34">
        <f>IFERROR(VALUE(IF(Z12="","",ROUNDUP(IF(Z12&gt;=2271,"10.6",IF(Z12&gt;=2101,"11.9",IF(Z12&gt;=1991,"12.7",IF(Z12&gt;=1871,"13.5",IF(Z12&gt;=1761,"14.4",IF(Z12&gt;=1651,"15.4",IF(Z12&gt;=1531,"16.5",IF(Z12&gt;=1421,"17.6",IF(Z12&gt;=1311,"19.0",IF(Z12&gt;=1196,"20.3",IF(Z12&gt;=1081,"21.8",IF(Z12&gt;=971,"23.4",IF(Z12&gt;=856,"23.7",IF(Z12&gt;=741,"24.5","24.6"))))))))))))))*1.1,1))),"")</f>
        <v>18.200000000000003</v>
      </c>
      <c r="O12" s="35" t="str">
        <f>IF(Z12="","",IF(AE12="",TEXT(AB12,"#,##0.0"),(IF(AB12-AE12&gt;0,CONCATENATE(TEXT(AE12,"#,##0.0"),"~",TEXT(AB12,"#,##0.0")),TEXT(AB12,"#,##0.0")))))</f>
        <v>25.1</v>
      </c>
      <c r="P12" s="528"/>
      <c r="Q12" s="459"/>
      <c r="R12" s="526"/>
      <c r="S12" s="333"/>
      <c r="T12" s="39" t="str">
        <f>IF((LEFT(E12,1)="6"),"☆☆☆☆☆",IF((LEFT(E12,1)="5"),"☆☆☆☆",IF((LEFT(E12,1)="4"),"☆☆☆"," ")))</f>
        <v xml:space="preserve"> </v>
      </c>
      <c r="U12" s="40">
        <f>IFERROR(IF(K12&lt;M12,"",(ROUNDDOWN(K12/M12*100,0))),"")</f>
        <v>123</v>
      </c>
      <c r="V12" s="41" t="str">
        <f>IFERROR(IF(K12&lt;N12,"",(ROUNDDOWN(K12/N12*100,0))),"")</f>
        <v/>
      </c>
      <c r="W12" s="41">
        <f>IF(AC12&lt;55,"",IF(AA12="",AC12,IF(AF12-AC12&gt;0,CONCATENATE(AC12,"~",AF12),AC12)))</f>
        <v>72</v>
      </c>
      <c r="X12" s="42" t="str">
        <f>IF(AC12&lt;55,"",AD12)</f>
        <v>★2.0</v>
      </c>
      <c r="Z12" s="332">
        <v>1620</v>
      </c>
      <c r="AA12" s="46"/>
      <c r="AB12" s="44">
        <f>IF(Z12="","",ROUNDUP(ROUND(IF(Z12&gt;=2759,9.5,IF(Z12&lt;2759,(-2.47/1000000*Z12*Z12)-(8.52/10000*Z12)+30.65)),1)*1.1,1))</f>
        <v>25.1</v>
      </c>
      <c r="AC12" s="27">
        <f>IF(K12="","",ROUNDDOWN(K12/AB12*100,0))</f>
        <v>72</v>
      </c>
      <c r="AD12" s="27" t="str">
        <f>IF(AC12="","",IF(AC12&gt;=125,"★7.5",IF(AC12&gt;=120,"★7.0",IF(AC12&gt;=115,"★6.5",IF(AC12&gt;=110,"★6.0",IF(AC12&gt;=105,"★5.5",IF(AC12&gt;=100,"★5.0",IF(AC12&gt;=95,"★4.5",IF(AC12&gt;=90,"★4.0",IF(AC12&gt;=85,"★3.5",IF(AC12&gt;=80,"★3.0",IF(AC12&gt;=75,"★2.5",IF(AC12&gt;=70,"★2.0",IF(AC12&gt;=65,"★1.5",IF(AC12&gt;=60,"★1.0",IF(AC12&gt;=55,"★0.5"," "))))))))))))))))</f>
        <v>★2.0</v>
      </c>
      <c r="AE12" s="44" t="str">
        <f>IF(AA12="","",ROUNDUP(ROUND(IF(AA12&gt;=2759,9.5,IF(AA12&lt;2759,(-2.47/1000000*AA12*AA12)-(8.52/10000*AA12)+30.65)),1)*1.1,1))</f>
        <v/>
      </c>
      <c r="AF12" s="27" t="str">
        <f>IF(AE12="","",IF(K12="","",ROUNDDOWN(K12/AE12*100,0)))</f>
        <v/>
      </c>
      <c r="AG12" s="27" t="str">
        <f>IF(AF12="","",IF(AF12&gt;=125,"★7.5",IF(AF12&gt;=120,"★7.0",IF(AF12&gt;=115,"★6.5",IF(AF12&gt;=110,"★6.0",IF(AF12&gt;=105,"★5.5",IF(AF12&gt;=100,"★5.0",IF(AF12&gt;=95,"★4.5",IF(AF12&gt;=90,"★4.0",IF(AF12&gt;=85,"★3.5",IF(AF12&gt;=80,"★3.0",IF(AF12&gt;=75,"★2.5",IF(AF12&gt;=70,"★2.0",IF(AF12&gt;=65,"★1.5",IF(AF12&gt;=60,"★1.0",IF(AF12&gt;=55,"★0.5"," "))))))))))))))))</f>
        <v/>
      </c>
    </row>
    <row r="13" spans="1:33">
      <c r="E13" s="5"/>
      <c r="J13" s="55"/>
    </row>
    <row r="14" spans="1:33">
      <c r="B14" s="2" t="s">
        <v>58</v>
      </c>
      <c r="E14" s="5"/>
    </row>
    <row r="15" spans="1:33">
      <c r="B15" s="2" t="s">
        <v>59</v>
      </c>
      <c r="E15" s="5"/>
    </row>
    <row r="16" spans="1:33" ht="13">
      <c r="B16" s="2" t="s">
        <v>60</v>
      </c>
      <c r="E16" s="5"/>
      <c r="K16" s="56"/>
      <c r="N16" s="56"/>
      <c r="O16" s="56"/>
    </row>
    <row r="17" spans="2:15" ht="13">
      <c r="B17" s="2" t="s">
        <v>61</v>
      </c>
      <c r="E17" s="5"/>
      <c r="K17" s="56"/>
      <c r="N17" s="56"/>
      <c r="O17" s="56"/>
    </row>
    <row r="18" spans="2:15" ht="13">
      <c r="B18" s="2" t="s">
        <v>62</v>
      </c>
      <c r="E18" s="5"/>
      <c r="K18" s="57"/>
      <c r="N18" s="57"/>
      <c r="O18" s="57"/>
    </row>
    <row r="19" spans="2:15">
      <c r="B19" s="2" t="s">
        <v>63</v>
      </c>
      <c r="E19" s="5"/>
    </row>
    <row r="20" spans="2:15">
      <c r="B20" s="2" t="s">
        <v>64</v>
      </c>
      <c r="E20" s="5"/>
    </row>
    <row r="21" spans="2:15">
      <c r="B21" s="2" t="s">
        <v>65</v>
      </c>
      <c r="E21" s="5"/>
    </row>
    <row r="22" spans="2:15">
      <c r="B22" s="2" t="s">
        <v>66</v>
      </c>
      <c r="E22" s="5"/>
    </row>
    <row r="23" spans="2:15">
      <c r="C23" s="2" t="s">
        <v>67</v>
      </c>
      <c r="E23" s="5"/>
    </row>
  </sheetData>
  <mergeCells count="56">
    <mergeCell ref="R2:S2"/>
    <mergeCell ref="S3:X3"/>
    <mergeCell ref="A4:A8"/>
    <mergeCell ref="B4:C8"/>
    <mergeCell ref="D4:D5"/>
    <mergeCell ref="E4:E5"/>
    <mergeCell ref="F4:G5"/>
    <mergeCell ref="D6:D8"/>
    <mergeCell ref="E6:E8"/>
    <mergeCell ref="F6:F8"/>
    <mergeCell ref="G6:G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AD4:AD8"/>
    <mergeCell ref="K4:O4"/>
    <mergeCell ref="P4:P8"/>
    <mergeCell ref="Q4:S5"/>
    <mergeCell ref="T4:T5"/>
    <mergeCell ref="U4:U8"/>
    <mergeCell ref="AA4:AA8"/>
    <mergeCell ref="AB4:AB8"/>
    <mergeCell ref="AC4:AC8"/>
    <mergeCell ref="A9:A12"/>
    <mergeCell ref="B9:C12"/>
    <mergeCell ref="D9:D10"/>
    <mergeCell ref="F9:F12"/>
    <mergeCell ref="G9:G10"/>
    <mergeCell ref="P9:P10"/>
    <mergeCell ref="Q9:Q10"/>
    <mergeCell ref="R9:R10"/>
    <mergeCell ref="D11:D12"/>
    <mergeCell ref="G11:G12"/>
    <mergeCell ref="H11:H12"/>
    <mergeCell ref="P11:P12"/>
    <mergeCell ref="Q6:Q8"/>
    <mergeCell ref="Q11:Q12"/>
    <mergeCell ref="R11:R12"/>
    <mergeCell ref="H9:H10"/>
    <mergeCell ref="J9:J10"/>
    <mergeCell ref="Z4:Z8"/>
    <mergeCell ref="H4:H8"/>
    <mergeCell ref="I4:I8"/>
    <mergeCell ref="J4:J8"/>
    <mergeCell ref="W4:X4"/>
    <mergeCell ref="V4:V8"/>
    <mergeCell ref="S6:S8"/>
    <mergeCell ref="T6:T8"/>
    <mergeCell ref="R6:R8"/>
  </mergeCells>
  <phoneticPr fontId="3"/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26</vt:i4>
      </vt:variant>
    </vt:vector>
  </HeadingPairs>
  <TitlesOfParts>
    <vt:vector size="40" baseType="lpstr">
      <vt:lpstr>Audi</vt:lpstr>
      <vt:lpstr>BMW</vt:lpstr>
      <vt:lpstr>DS</vt:lpstr>
      <vt:lpstr>Jeep</vt:lpstr>
      <vt:lpstr>VW</vt:lpstr>
      <vt:lpstr>アルファロメオ</vt:lpstr>
      <vt:lpstr>シトロエン</vt:lpstr>
      <vt:lpstr>ジャガー</vt:lpstr>
      <vt:lpstr>フィアット</vt:lpstr>
      <vt:lpstr>プジョー</vt:lpstr>
      <vt:lpstr>マツダ輸入</vt:lpstr>
      <vt:lpstr>メルセデス・ベンツ</vt:lpstr>
      <vt:lpstr>ランドローバー</vt:lpstr>
      <vt:lpstr>ルノー</vt:lpstr>
      <vt:lpstr>Audi!Print_Area</vt:lpstr>
      <vt:lpstr>BMW!Print_Area</vt:lpstr>
      <vt:lpstr>DS!Print_Area</vt:lpstr>
      <vt:lpstr>Jeep!Print_Area</vt:lpstr>
      <vt:lpstr>VW!Print_Area</vt:lpstr>
      <vt:lpstr>アルファロメオ!Print_Area</vt:lpstr>
      <vt:lpstr>シトロエン!Print_Area</vt:lpstr>
      <vt:lpstr>ジャガー!Print_Area</vt:lpstr>
      <vt:lpstr>フィアット!Print_Area</vt:lpstr>
      <vt:lpstr>プジョー!Print_Area</vt:lpstr>
      <vt:lpstr>マツダ輸入!Print_Area</vt:lpstr>
      <vt:lpstr>メルセデス・ベンツ!Print_Area</vt:lpstr>
      <vt:lpstr>ランドローバー!Print_Area</vt:lpstr>
      <vt:lpstr>ルノー!Print_Area</vt:lpstr>
      <vt:lpstr>Audi!Print_Titles</vt:lpstr>
      <vt:lpstr>BMW!Print_Titles</vt:lpstr>
      <vt:lpstr>DS!Print_Titles</vt:lpstr>
      <vt:lpstr>VW!Print_Titles</vt:lpstr>
      <vt:lpstr>アルファロメオ!Print_Titles</vt:lpstr>
      <vt:lpstr>シトロエン!Print_Titles</vt:lpstr>
      <vt:lpstr>ジャガー!Print_Titles</vt:lpstr>
      <vt:lpstr>プジョー!Print_Titles</vt:lpstr>
      <vt:lpstr>マツダ輸入!Print_Titles</vt:lpstr>
      <vt:lpstr>メルセデス・ベンツ!Print_Titles</vt:lpstr>
      <vt:lpstr>ランドローバー!Print_Titles</vt:lpstr>
      <vt:lpstr>ルノー!Print_Titles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