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E152AA7B-322A-42E4-8C1B-C4FCB277D5E4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Audi" sheetId="6" r:id="rId1"/>
    <sheet name="Alfa Romeo" sheetId="7" r:id="rId2"/>
    <sheet name="BMW" sheetId="1" r:id="rId3"/>
    <sheet name="Citroen" sheetId="3" r:id="rId4"/>
    <sheet name="DS" sheetId="5" r:id="rId5"/>
    <sheet name="Fiat" sheetId="8" r:id="rId6"/>
    <sheet name="Jeep" sheetId="10" r:id="rId7"/>
    <sheet name="Mercedes-Benz" sheetId="9" r:id="rId8"/>
    <sheet name="Peugeot" sheetId="2" r:id="rId9"/>
    <sheet name="Volkswagen" sheetId="4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Audi!$A$8:$U$15</definedName>
    <definedName name="_xlnm._FilterDatabase" localSheetId="2" hidden="1">BMW!$A$7:$U$139</definedName>
    <definedName name="_xlnm._FilterDatabase" localSheetId="3" hidden="1">Citroen!$A$8:$U$19</definedName>
    <definedName name="_xlnm._FilterDatabase" localSheetId="4" hidden="1">DS!$A$8:$U$10</definedName>
    <definedName name="_xlnm._FilterDatabase" localSheetId="7" hidden="1">'Mercedes-Benz'!$A$8:$U$44</definedName>
    <definedName name="_xlnm._FilterDatabase" localSheetId="8" hidden="1">Peugeot!$A$8:$U$30</definedName>
    <definedName name="_xlnm._FilterDatabase" localSheetId="9" hidden="1">Volkswagen!$A$8:$U$12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>[1]!Module1.社内配布用印刷</definedName>
    <definedName name="Module1.提出用印刷">[1]!Module1.提出用印刷</definedName>
    <definedName name="_xlnm.Print_Area" localSheetId="1">'Alfa Romeo'!$A$2:$U$12</definedName>
    <definedName name="_xlnm.Print_Area" localSheetId="0">Audi!$A$2:$U$17</definedName>
    <definedName name="_xlnm.Print_Area" localSheetId="2">BMW!$A$1:$U$139</definedName>
    <definedName name="_xlnm.Print_Area" localSheetId="3">Citroen!$A$2:$U$30</definedName>
    <definedName name="_xlnm.Print_Area" localSheetId="4">DS!$A$2:$U$21</definedName>
    <definedName name="_xlnm.Print_Area" localSheetId="6">Jeep!$A$2:$U$14</definedName>
    <definedName name="_xlnm.Print_Area" localSheetId="7">'Mercedes-Benz'!$A$2:$U$55</definedName>
    <definedName name="_xlnm.Print_Area" localSheetId="8">Peugeot!$A$2:$U$41</definedName>
    <definedName name="_xlnm.Print_Area" localSheetId="9">Volkswagen!$A$2:$U$13</definedName>
    <definedName name="_xlnm.Print_Titles" localSheetId="0">Audi!$3:$8</definedName>
    <definedName name="_xlnm.Print_Titles" localSheetId="2">BMW!$2:$7</definedName>
    <definedName name="_xlnm.Print_Titles" localSheetId="3">Citroen!$3:$8</definedName>
    <definedName name="_xlnm.Print_Titles" localSheetId="4">DS!$3:$8</definedName>
    <definedName name="_xlnm.Print_Titles" localSheetId="7">'Mercedes-Benz'!$3:$8</definedName>
    <definedName name="_xlnm.Print_Titles" localSheetId="8">Peugeot!$3:$8</definedName>
    <definedName name="_xlnm.Print_Titles" localSheetId="9">Volkswagen!$3:$8</definedName>
    <definedName name="_xlnm.Print_Titles">[3]乗用・ＲＶ車!$A$1:$IV$7</definedName>
    <definedName name="sbdfdsjbdj">[2]!提出用印刷</definedName>
    <definedName name="ujvfhvkjh">[1]!新型構変選択</definedName>
    <definedName name="アバルト_WLTC">[2]!社内配布用印刷</definedName>
    <definedName name="っｄ">[2]!社内配布用印刷</definedName>
    <definedName name="フィアット_WLTC">[1]!新型構変選択</definedName>
    <definedName name="社内配布用印刷">[2]!社内配布用印刷</definedName>
    <definedName name="新型構変選択">[1]!新型構変選択</definedName>
    <definedName name="製作者選択">[1]!製作者選択</definedName>
    <definedName name="提出用印刷">[2]!提出用印刷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0" l="1"/>
  <c r="L9" i="10"/>
  <c r="M9" i="10"/>
  <c r="T9" i="10" s="1"/>
  <c r="N9" i="10"/>
  <c r="U9" i="10" s="1"/>
  <c r="I10" i="10"/>
  <c r="L10" i="10"/>
  <c r="M10" i="10"/>
  <c r="T10" i="10" s="1"/>
  <c r="N10" i="10"/>
  <c r="U10" i="10" s="1"/>
  <c r="I11" i="10"/>
  <c r="L11" i="10"/>
  <c r="M11" i="10"/>
  <c r="N11" i="10"/>
  <c r="U11" i="10" s="1"/>
  <c r="T11" i="10"/>
  <c r="I12" i="10"/>
  <c r="L12" i="10"/>
  <c r="M12" i="10"/>
  <c r="T12" i="10" s="1"/>
  <c r="N12" i="10"/>
  <c r="U12" i="10" s="1"/>
  <c r="I13" i="10"/>
  <c r="L13" i="10"/>
  <c r="M13" i="10"/>
  <c r="T13" i="10" s="1"/>
  <c r="N13" i="10"/>
  <c r="U13" i="10" s="1"/>
  <c r="I14" i="10"/>
  <c r="L14" i="10"/>
  <c r="M14" i="10"/>
  <c r="T14" i="10" s="1"/>
  <c r="N14" i="10"/>
  <c r="U14" i="10"/>
  <c r="L15" i="10"/>
  <c r="T15" i="10"/>
  <c r="U15" i="10"/>
  <c r="I9" i="9"/>
  <c r="L9" i="9"/>
  <c r="M9" i="9"/>
  <c r="T9" i="9" s="1"/>
  <c r="N9" i="9"/>
  <c r="U9" i="9" s="1"/>
  <c r="I10" i="9"/>
  <c r="L10" i="9"/>
  <c r="M10" i="9"/>
  <c r="T10" i="9" s="1"/>
  <c r="N10" i="9"/>
  <c r="U10" i="9"/>
  <c r="I11" i="9"/>
  <c r="L11" i="9"/>
  <c r="M11" i="9"/>
  <c r="N11" i="9"/>
  <c r="U11" i="9" s="1"/>
  <c r="T11" i="9"/>
  <c r="I12" i="9"/>
  <c r="L12" i="9"/>
  <c r="M12" i="9"/>
  <c r="T12" i="9" s="1"/>
  <c r="N12" i="9"/>
  <c r="U12" i="9" s="1"/>
  <c r="I13" i="9"/>
  <c r="L13" i="9"/>
  <c r="M13" i="9"/>
  <c r="T13" i="9" s="1"/>
  <c r="N13" i="9"/>
  <c r="U13" i="9" s="1"/>
  <c r="I14" i="9"/>
  <c r="L14" i="9"/>
  <c r="M14" i="9"/>
  <c r="T14" i="9" s="1"/>
  <c r="N14" i="9"/>
  <c r="U14" i="9"/>
  <c r="I15" i="9"/>
  <c r="L15" i="9"/>
  <c r="M15" i="9"/>
  <c r="T15" i="9" s="1"/>
  <c r="N15" i="9"/>
  <c r="U15" i="9" s="1"/>
  <c r="I16" i="9"/>
  <c r="L16" i="9"/>
  <c r="M16" i="9"/>
  <c r="T16" i="9" s="1"/>
  <c r="N16" i="9"/>
  <c r="U16" i="9" s="1"/>
  <c r="I17" i="9"/>
  <c r="L17" i="9"/>
  <c r="M17" i="9"/>
  <c r="T17" i="9" s="1"/>
  <c r="N17" i="9"/>
  <c r="U17" i="9"/>
  <c r="I18" i="9"/>
  <c r="L18" i="9"/>
  <c r="M18" i="9"/>
  <c r="T18" i="9" s="1"/>
  <c r="N18" i="9"/>
  <c r="U18" i="9"/>
  <c r="I19" i="9"/>
  <c r="L19" i="9"/>
  <c r="M19" i="9"/>
  <c r="T19" i="9" s="1"/>
  <c r="N19" i="9"/>
  <c r="U19" i="9" s="1"/>
  <c r="I20" i="9"/>
  <c r="L20" i="9"/>
  <c r="M20" i="9"/>
  <c r="T20" i="9" s="1"/>
  <c r="N20" i="9"/>
  <c r="U20" i="9" s="1"/>
  <c r="I21" i="9"/>
  <c r="L21" i="9"/>
  <c r="M21" i="9"/>
  <c r="T21" i="9" s="1"/>
  <c r="N21" i="9"/>
  <c r="U21" i="9" s="1"/>
  <c r="I22" i="9"/>
  <c r="L22" i="9"/>
  <c r="M22" i="9"/>
  <c r="T22" i="9" s="1"/>
  <c r="N22" i="9"/>
  <c r="U22" i="9"/>
  <c r="I23" i="9"/>
  <c r="L23" i="9"/>
  <c r="M23" i="9"/>
  <c r="N23" i="9"/>
  <c r="U23" i="9" s="1"/>
  <c r="T23" i="9"/>
  <c r="I24" i="9"/>
  <c r="L24" i="9"/>
  <c r="M24" i="9"/>
  <c r="T24" i="9" s="1"/>
  <c r="N24" i="9"/>
  <c r="U24" i="9" s="1"/>
  <c r="I25" i="9"/>
  <c r="L25" i="9"/>
  <c r="M25" i="9"/>
  <c r="T25" i="9" s="1"/>
  <c r="N25" i="9"/>
  <c r="U25" i="9"/>
  <c r="I26" i="9"/>
  <c r="L26" i="9"/>
  <c r="M26" i="9"/>
  <c r="T26" i="9" s="1"/>
  <c r="N26" i="9"/>
  <c r="U26" i="9" s="1"/>
  <c r="I27" i="9"/>
  <c r="L27" i="9"/>
  <c r="M27" i="9"/>
  <c r="T27" i="9" s="1"/>
  <c r="N27" i="9"/>
  <c r="U27" i="9" s="1"/>
  <c r="I28" i="9"/>
  <c r="L28" i="9"/>
  <c r="M28" i="9"/>
  <c r="T28" i="9" s="1"/>
  <c r="N28" i="9"/>
  <c r="U28" i="9" s="1"/>
  <c r="I29" i="9"/>
  <c r="L29" i="9"/>
  <c r="M29" i="9"/>
  <c r="N29" i="9"/>
  <c r="T29" i="9"/>
  <c r="U29" i="9"/>
  <c r="I30" i="9"/>
  <c r="L30" i="9"/>
  <c r="M30" i="9"/>
  <c r="T30" i="9" s="1"/>
  <c r="N30" i="9"/>
  <c r="U30" i="9" s="1"/>
  <c r="I31" i="9"/>
  <c r="L31" i="9"/>
  <c r="M31" i="9"/>
  <c r="T31" i="9" s="1"/>
  <c r="N31" i="9"/>
  <c r="U31" i="9" s="1"/>
  <c r="I32" i="9"/>
  <c r="L32" i="9"/>
  <c r="M32" i="9"/>
  <c r="N32" i="9"/>
  <c r="T32" i="9"/>
  <c r="U32" i="9"/>
  <c r="I33" i="9"/>
  <c r="L33" i="9"/>
  <c r="M33" i="9"/>
  <c r="T33" i="9" s="1"/>
  <c r="N33" i="9"/>
  <c r="U33" i="9" s="1"/>
  <c r="I34" i="9"/>
  <c r="L34" i="9"/>
  <c r="M34" i="9"/>
  <c r="T34" i="9" s="1"/>
  <c r="N34" i="9"/>
  <c r="U34" i="9"/>
  <c r="I35" i="9"/>
  <c r="L35" i="9"/>
  <c r="M35" i="9"/>
  <c r="N35" i="9"/>
  <c r="U35" i="9" s="1"/>
  <c r="T35" i="9"/>
  <c r="I36" i="9"/>
  <c r="L36" i="9"/>
  <c r="M36" i="9"/>
  <c r="T36" i="9" s="1"/>
  <c r="N36" i="9"/>
  <c r="U36" i="9" s="1"/>
  <c r="I37" i="9"/>
  <c r="L37" i="9"/>
  <c r="M37" i="9"/>
  <c r="T37" i="9" s="1"/>
  <c r="N37" i="9"/>
  <c r="U37" i="9"/>
  <c r="I38" i="9"/>
  <c r="L38" i="9"/>
  <c r="M38" i="9"/>
  <c r="T38" i="9" s="1"/>
  <c r="N38" i="9"/>
  <c r="U38" i="9"/>
  <c r="I39" i="9"/>
  <c r="L39" i="9"/>
  <c r="M39" i="9"/>
  <c r="T39" i="9" s="1"/>
  <c r="N39" i="9"/>
  <c r="U39" i="9" s="1"/>
  <c r="I40" i="9"/>
  <c r="L40" i="9"/>
  <c r="M40" i="9"/>
  <c r="T40" i="9" s="1"/>
  <c r="N40" i="9"/>
  <c r="U40" i="9"/>
  <c r="I41" i="9"/>
  <c r="L41" i="9"/>
  <c r="M41" i="9"/>
  <c r="N41" i="9"/>
  <c r="T41" i="9"/>
  <c r="U41" i="9"/>
  <c r="I42" i="9"/>
  <c r="L42" i="9"/>
  <c r="M42" i="9"/>
  <c r="T42" i="9" s="1"/>
  <c r="N42" i="9"/>
  <c r="U42" i="9"/>
  <c r="I43" i="9"/>
  <c r="L43" i="9"/>
  <c r="M43" i="9"/>
  <c r="N43" i="9"/>
  <c r="U43" i="9" s="1"/>
  <c r="T43" i="9"/>
  <c r="I44" i="9"/>
  <c r="L44" i="9"/>
  <c r="M44" i="9"/>
  <c r="N44" i="9"/>
  <c r="T44" i="9"/>
  <c r="U44" i="9"/>
  <c r="I9" i="8"/>
  <c r="L9" i="8"/>
  <c r="M9" i="8"/>
  <c r="T9" i="8" s="1"/>
  <c r="N9" i="8"/>
  <c r="U9" i="8" s="1"/>
  <c r="I10" i="8"/>
  <c r="L10" i="8"/>
  <c r="M10" i="8"/>
  <c r="T10" i="8" s="1"/>
  <c r="N10" i="8"/>
  <c r="U10" i="8" s="1"/>
  <c r="I11" i="8"/>
  <c r="L11" i="8"/>
  <c r="M11" i="8"/>
  <c r="N11" i="8"/>
  <c r="U11" i="8" s="1"/>
  <c r="T11" i="8"/>
  <c r="I12" i="8"/>
  <c r="L12" i="8"/>
  <c r="M12" i="8"/>
  <c r="T12" i="8" s="1"/>
  <c r="N12" i="8"/>
  <c r="U12" i="8" s="1"/>
  <c r="I13" i="8"/>
  <c r="L13" i="8"/>
  <c r="M13" i="8"/>
  <c r="N13" i="8"/>
  <c r="U13" i="8" s="1"/>
  <c r="T13" i="8"/>
  <c r="I14" i="8"/>
  <c r="L14" i="8"/>
  <c r="M14" i="8"/>
  <c r="T14" i="8" s="1"/>
  <c r="N14" i="8"/>
  <c r="U14" i="8"/>
  <c r="I15" i="8"/>
  <c r="L15" i="8"/>
  <c r="M15" i="8"/>
  <c r="T15" i="8" s="1"/>
  <c r="N15" i="8"/>
  <c r="U15" i="8" s="1"/>
  <c r="I16" i="8"/>
  <c r="L16" i="8"/>
  <c r="M16" i="8"/>
  <c r="N16" i="8"/>
  <c r="T16" i="8"/>
  <c r="U16" i="8"/>
  <c r="L17" i="8"/>
  <c r="T17" i="8"/>
  <c r="U17" i="8"/>
  <c r="I9" i="7"/>
  <c r="L9" i="7"/>
  <c r="M9" i="7"/>
  <c r="T9" i="7" s="1"/>
  <c r="N9" i="7"/>
  <c r="U9" i="7" s="1"/>
  <c r="I10" i="7"/>
  <c r="L10" i="7"/>
  <c r="M10" i="7"/>
  <c r="T10" i="7" s="1"/>
  <c r="N10" i="7"/>
  <c r="U10" i="7"/>
  <c r="I11" i="7"/>
  <c r="L11" i="7"/>
  <c r="M11" i="7"/>
  <c r="T11" i="7" s="1"/>
  <c r="N11" i="7"/>
  <c r="U11" i="7" s="1"/>
  <c r="I12" i="7"/>
  <c r="L12" i="7"/>
  <c r="M12" i="7"/>
  <c r="T12" i="7" s="1"/>
  <c r="N12" i="7"/>
  <c r="U12" i="7"/>
  <c r="L13" i="7"/>
  <c r="T13" i="7"/>
  <c r="U13" i="7"/>
  <c r="L9" i="6"/>
  <c r="T9" i="6"/>
  <c r="U9" i="6"/>
  <c r="L10" i="6"/>
  <c r="T10" i="6"/>
  <c r="U10" i="6"/>
  <c r="L11" i="6"/>
  <c r="T11" i="6"/>
  <c r="U11" i="6"/>
  <c r="L12" i="6"/>
  <c r="T12" i="6"/>
  <c r="U12" i="6"/>
  <c r="L13" i="6"/>
  <c r="T13" i="6"/>
  <c r="U13" i="6"/>
  <c r="L14" i="6"/>
  <c r="T14" i="6"/>
  <c r="U14" i="6"/>
  <c r="L15" i="6"/>
  <c r="T15" i="6"/>
  <c r="U15" i="6"/>
  <c r="I9" i="5" l="1"/>
  <c r="L9" i="5"/>
  <c r="M9" i="5"/>
  <c r="N9" i="5"/>
  <c r="S9" i="5"/>
  <c r="T9" i="5"/>
  <c r="U9" i="5"/>
  <c r="I10" i="5"/>
  <c r="L10" i="5"/>
  <c r="M10" i="5"/>
  <c r="T10" i="5" s="1"/>
  <c r="N10" i="5"/>
  <c r="S10" i="5"/>
  <c r="U10" i="5"/>
  <c r="L9" i="4"/>
  <c r="T9" i="4"/>
  <c r="U9" i="4"/>
  <c r="L10" i="4"/>
  <c r="T10" i="4"/>
  <c r="U10" i="4"/>
  <c r="L11" i="4"/>
  <c r="T11" i="4"/>
  <c r="U11" i="4"/>
  <c r="I9" i="3" l="1"/>
  <c r="L9" i="3"/>
  <c r="M9" i="3"/>
  <c r="T9" i="3" s="1"/>
  <c r="N9" i="3"/>
  <c r="S9" i="3"/>
  <c r="U9" i="3"/>
  <c r="I10" i="3"/>
  <c r="L10" i="3"/>
  <c r="M10" i="3"/>
  <c r="T10" i="3" s="1"/>
  <c r="N10" i="3"/>
  <c r="U10" i="3" s="1"/>
  <c r="S10" i="3"/>
  <c r="I11" i="3"/>
  <c r="L11" i="3"/>
  <c r="M11" i="3"/>
  <c r="T11" i="3" s="1"/>
  <c r="N11" i="3"/>
  <c r="U11" i="3" s="1"/>
  <c r="S11" i="3"/>
  <c r="I12" i="3"/>
  <c r="L12" i="3"/>
  <c r="M12" i="3"/>
  <c r="T12" i="3" s="1"/>
  <c r="N12" i="3"/>
  <c r="U12" i="3" s="1"/>
  <c r="S12" i="3"/>
  <c r="I13" i="3"/>
  <c r="L13" i="3"/>
  <c r="M13" i="3"/>
  <c r="T13" i="3" s="1"/>
  <c r="N13" i="3"/>
  <c r="U13" i="3" s="1"/>
  <c r="S13" i="3"/>
  <c r="I14" i="3"/>
  <c r="L14" i="3"/>
  <c r="M14" i="3"/>
  <c r="T14" i="3" s="1"/>
  <c r="N14" i="3"/>
  <c r="U14" i="3" s="1"/>
  <c r="S14" i="3"/>
  <c r="I15" i="3"/>
  <c r="L15" i="3"/>
  <c r="M15" i="3"/>
  <c r="N15" i="3"/>
  <c r="U15" i="3" s="1"/>
  <c r="S15" i="3"/>
  <c r="T15" i="3"/>
  <c r="I16" i="3"/>
  <c r="L16" i="3"/>
  <c r="M16" i="3"/>
  <c r="T16" i="3" s="1"/>
  <c r="N16" i="3"/>
  <c r="U16" i="3" s="1"/>
  <c r="S16" i="3"/>
  <c r="I17" i="3"/>
  <c r="L17" i="3"/>
  <c r="M17" i="3"/>
  <c r="T17" i="3" s="1"/>
  <c r="N17" i="3"/>
  <c r="U17" i="3" s="1"/>
  <c r="S17" i="3"/>
  <c r="I18" i="3"/>
  <c r="L18" i="3"/>
  <c r="M18" i="3"/>
  <c r="T18" i="3" s="1"/>
  <c r="N18" i="3"/>
  <c r="U18" i="3" s="1"/>
  <c r="S18" i="3"/>
  <c r="I19" i="3"/>
  <c r="L19" i="3"/>
  <c r="M19" i="3"/>
  <c r="T19" i="3" s="1"/>
  <c r="N19" i="3"/>
  <c r="U19" i="3" s="1"/>
  <c r="S19" i="3"/>
  <c r="I9" i="2"/>
  <c r="L9" i="2"/>
  <c r="M9" i="2"/>
  <c r="T9" i="2" s="1"/>
  <c r="N9" i="2"/>
  <c r="U9" i="2" s="1"/>
  <c r="S9" i="2"/>
  <c r="I10" i="2"/>
  <c r="L10" i="2"/>
  <c r="M10" i="2"/>
  <c r="T10" i="2" s="1"/>
  <c r="N10" i="2"/>
  <c r="U10" i="2" s="1"/>
  <c r="S10" i="2"/>
  <c r="I11" i="2"/>
  <c r="L11" i="2"/>
  <c r="M11" i="2"/>
  <c r="T11" i="2" s="1"/>
  <c r="N11" i="2"/>
  <c r="S11" i="2"/>
  <c r="U11" i="2"/>
  <c r="I12" i="2"/>
  <c r="L12" i="2"/>
  <c r="M12" i="2"/>
  <c r="T12" i="2" s="1"/>
  <c r="N12" i="2"/>
  <c r="U12" i="2" s="1"/>
  <c r="S12" i="2"/>
  <c r="I13" i="2"/>
  <c r="L13" i="2"/>
  <c r="M13" i="2"/>
  <c r="T13" i="2" s="1"/>
  <c r="N13" i="2"/>
  <c r="U13" i="2" s="1"/>
  <c r="S13" i="2"/>
  <c r="I14" i="2"/>
  <c r="L14" i="2"/>
  <c r="M14" i="2"/>
  <c r="T14" i="2" s="1"/>
  <c r="N14" i="2"/>
  <c r="U14" i="2" s="1"/>
  <c r="S14" i="2"/>
  <c r="I15" i="2"/>
  <c r="L15" i="2"/>
  <c r="M15" i="2"/>
  <c r="T15" i="2" s="1"/>
  <c r="N15" i="2"/>
  <c r="S15" i="2"/>
  <c r="U15" i="2"/>
  <c r="I16" i="2"/>
  <c r="L16" i="2"/>
  <c r="M16" i="2"/>
  <c r="N16" i="2"/>
  <c r="U16" i="2" s="1"/>
  <c r="S16" i="2"/>
  <c r="T16" i="2"/>
  <c r="I17" i="2"/>
  <c r="L17" i="2"/>
  <c r="M17" i="2"/>
  <c r="T17" i="2" s="1"/>
  <c r="N17" i="2"/>
  <c r="U17" i="2" s="1"/>
  <c r="S17" i="2"/>
  <c r="I18" i="2"/>
  <c r="L18" i="2"/>
  <c r="M18" i="2"/>
  <c r="T18" i="2" s="1"/>
  <c r="N18" i="2"/>
  <c r="U18" i="2" s="1"/>
  <c r="S18" i="2"/>
  <c r="I19" i="2"/>
  <c r="L19" i="2"/>
  <c r="M19" i="2"/>
  <c r="T19" i="2" s="1"/>
  <c r="N19" i="2"/>
  <c r="U19" i="2" s="1"/>
  <c r="S19" i="2"/>
  <c r="I20" i="2"/>
  <c r="L20" i="2"/>
  <c r="M20" i="2"/>
  <c r="T20" i="2" s="1"/>
  <c r="N20" i="2"/>
  <c r="U20" i="2" s="1"/>
  <c r="S20" i="2"/>
  <c r="I21" i="2"/>
  <c r="L21" i="2"/>
  <c r="M21" i="2"/>
  <c r="T21" i="2" s="1"/>
  <c r="N21" i="2"/>
  <c r="U21" i="2" s="1"/>
  <c r="S21" i="2"/>
  <c r="I22" i="2"/>
  <c r="L22" i="2"/>
  <c r="M22" i="2"/>
  <c r="T22" i="2" s="1"/>
  <c r="N22" i="2"/>
  <c r="U22" i="2" s="1"/>
  <c r="S22" i="2"/>
  <c r="I23" i="2"/>
  <c r="L23" i="2"/>
  <c r="M23" i="2"/>
  <c r="T23" i="2" s="1"/>
  <c r="N23" i="2"/>
  <c r="S23" i="2"/>
  <c r="U23" i="2"/>
  <c r="I24" i="2"/>
  <c r="L24" i="2"/>
  <c r="M24" i="2"/>
  <c r="N24" i="2"/>
  <c r="U24" i="2" s="1"/>
  <c r="S24" i="2"/>
  <c r="T24" i="2"/>
  <c r="I25" i="2"/>
  <c r="L25" i="2"/>
  <c r="M25" i="2"/>
  <c r="T25" i="2" s="1"/>
  <c r="N25" i="2"/>
  <c r="U25" i="2" s="1"/>
  <c r="S25" i="2"/>
  <c r="I26" i="2"/>
  <c r="L26" i="2"/>
  <c r="M26" i="2"/>
  <c r="T26" i="2" s="1"/>
  <c r="N26" i="2"/>
  <c r="U26" i="2" s="1"/>
  <c r="S26" i="2"/>
  <c r="I27" i="2"/>
  <c r="L27" i="2"/>
  <c r="M27" i="2"/>
  <c r="T27" i="2" s="1"/>
  <c r="N27" i="2"/>
  <c r="U27" i="2" s="1"/>
  <c r="S27" i="2"/>
  <c r="I28" i="2"/>
  <c r="L28" i="2"/>
  <c r="M28" i="2"/>
  <c r="T28" i="2" s="1"/>
  <c r="N28" i="2"/>
  <c r="U28" i="2" s="1"/>
  <c r="S28" i="2"/>
  <c r="I29" i="2"/>
  <c r="L29" i="2"/>
  <c r="M29" i="2"/>
  <c r="T29" i="2" s="1"/>
  <c r="N29" i="2"/>
  <c r="U29" i="2" s="1"/>
  <c r="S29" i="2"/>
  <c r="I30" i="2"/>
  <c r="L30" i="2"/>
  <c r="M30" i="2"/>
  <c r="N30" i="2"/>
  <c r="U30" i="2" s="1"/>
  <c r="S30" i="2"/>
  <c r="T30" i="2"/>
</calcChain>
</file>

<file path=xl/sharedStrings.xml><?xml version="1.0" encoding="utf-8"?>
<sst xmlns="http://schemas.openxmlformats.org/spreadsheetml/2006/main" count="2342" uniqueCount="558">
  <si>
    <t>当該自動車の製造又は輸入の事業を行う者の氏名又は名称</t>
    <phoneticPr fontId="3"/>
  </si>
  <si>
    <t>ビー・エム・ダブリュー株式会社</t>
    <phoneticPr fontId="3"/>
  </si>
  <si>
    <t>ディーゼル乗用車</t>
    <rPh sb="5" eb="7">
      <t>ジョウヨウ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</si>
  <si>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</si>
  <si>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t>車名</t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</si>
  <si>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</si>
  <si>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</si>
  <si>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</si>
  <si>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</si>
  <si>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</si>
  <si>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</si>
  <si>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</si>
  <si>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</si>
  <si>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</si>
  <si>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</si>
  <si>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</si>
  <si>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</si>
  <si>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</si>
  <si>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</si>
  <si>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</si>
  <si>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</si>
  <si>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</si>
  <si>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</si>
  <si>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</si>
  <si>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</si>
  <si>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</si>
  <si>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</si>
  <si>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</si>
  <si>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</si>
  <si>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</si>
  <si>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</si>
  <si>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</si>
  <si>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</si>
  <si>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</si>
  <si>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</si>
  <si>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</si>
  <si>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 D</t>
    <phoneticPr fontId="3"/>
  </si>
  <si>
    <t>3DA-XY15MW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</si>
  <si>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</si>
  <si>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t>B37C15A</t>
  </si>
  <si>
    <t>7AT(E)</t>
    <phoneticPr fontId="3"/>
  </si>
  <si>
    <r>
      <t>1240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1270</t>
    </r>
    <phoneticPr fontId="3"/>
  </si>
  <si>
    <t>I,D,FI,TC,
IC,P,EP,CN</t>
  </si>
  <si>
    <t>CCO,
EGR,DF</t>
  </si>
  <si>
    <t>F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</si>
  <si>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</si>
  <si>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 xml:space="preserve">Mini Cooper D 5 Door </t>
    <phoneticPr fontId="3"/>
  </si>
  <si>
    <t>3DA-XV15MW</t>
  </si>
  <si>
    <t>0001,0003</t>
    <phoneticPr fontId="3"/>
  </si>
  <si>
    <t/>
  </si>
  <si>
    <t>0002,0004</t>
    <phoneticPr fontId="3"/>
  </si>
  <si>
    <t>1001,1003</t>
    <phoneticPr fontId="3"/>
  </si>
  <si>
    <t>1002,1004</t>
    <phoneticPr fontId="3"/>
  </si>
  <si>
    <t xml:space="preserve">Mini Cooper SD 5 Door </t>
    <phoneticPr fontId="3"/>
  </si>
  <si>
    <r>
      <t>3</t>
    </r>
    <r>
      <rPr>
        <sz val="8"/>
        <rFont val="Arial"/>
        <family val="2"/>
      </rPr>
      <t>DA-XV20MW</t>
    </r>
    <phoneticPr fontId="3"/>
  </si>
  <si>
    <t>B47C20B</t>
  </si>
  <si>
    <t>8AT(E,LTC)</t>
    <phoneticPr fontId="3"/>
  </si>
  <si>
    <r>
      <t>1350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1380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</si>
  <si>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</si>
  <si>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3DA-BB20M</t>
    <phoneticPr fontId="3"/>
  </si>
  <si>
    <t>0001,0002</t>
    <phoneticPr fontId="3"/>
  </si>
  <si>
    <t>B47C20B</t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</si>
  <si>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1570</t>
    </r>
    <phoneticPr fontId="3"/>
  </si>
  <si>
    <t>CCO,EGR,
DF,SCR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</si>
  <si>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 xml:space="preserve"> ｸﾗﾌﾞﾏﾝ</t>
    </r>
    <phoneticPr fontId="3"/>
  </si>
  <si>
    <t>0101,0102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</si>
  <si>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</si>
  <si>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3DA-42BT20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</si>
  <si>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</si>
  <si>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</si>
  <si>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3DA-42BT20</t>
  </si>
  <si>
    <r>
      <t>1660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1690</t>
    </r>
    <phoneticPr fontId="3"/>
  </si>
  <si>
    <t>A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</si>
  <si>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ｸｰﾊﾟｰ</t>
    </r>
    <r>
      <rPr>
        <sz val="8"/>
        <rFont val="Arial"/>
        <family val="2"/>
      </rPr>
      <t>SD</t>
    </r>
    <r>
      <rPr>
        <sz val="8"/>
        <rFont val="ＭＳ Ｐゴシック"/>
        <family val="3"/>
        <charset val="128"/>
      </rPr>
      <t>　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-A4</t>
    </r>
    <phoneticPr fontId="3"/>
  </si>
  <si>
    <t>0211,0212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</si>
  <si>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</si>
  <si>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</t>
    <phoneticPr fontId="3"/>
  </si>
  <si>
    <t>BMW 118d</t>
    <phoneticPr fontId="3"/>
  </si>
  <si>
    <t>3DA-7M20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</si>
  <si>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</si>
  <si>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218d</t>
    <phoneticPr fontId="3"/>
  </si>
  <si>
    <r>
      <t>1510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3"/>
  </si>
  <si>
    <t>BMW 218d Active Tourer</t>
  </si>
  <si>
    <t>3DA-22BY20</t>
  </si>
  <si>
    <t>0001</t>
  </si>
  <si>
    <t>7AT(E)</t>
  </si>
  <si>
    <t>F</t>
  </si>
  <si>
    <t xml:space="preserve"> </t>
  </si>
  <si>
    <t>0002</t>
  </si>
  <si>
    <t>0003</t>
  </si>
  <si>
    <t>0004</t>
  </si>
  <si>
    <t>0101</t>
  </si>
  <si>
    <t>0102</t>
  </si>
  <si>
    <t>0103</t>
  </si>
  <si>
    <t>0104</t>
  </si>
  <si>
    <t>BMW</t>
  </si>
  <si>
    <t>BMW 218d Active Tourer</t>
    <phoneticPr fontId="3"/>
  </si>
  <si>
    <t>0201</t>
  </si>
  <si>
    <t>自動７速</t>
  </si>
  <si>
    <t>H,I,D,FI,TC,
IC,P,EP,CN</t>
  </si>
  <si>
    <t>0202</t>
  </si>
  <si>
    <t>0203</t>
  </si>
  <si>
    <t>0204</t>
  </si>
  <si>
    <t>3DA-6T20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</si>
  <si>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</si>
  <si>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8AT(E,LTC)</t>
  </si>
  <si>
    <r>
      <t>1570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</si>
  <si>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0101,0103,
0105,0107</t>
    <phoneticPr fontId="3"/>
  </si>
  <si>
    <t>0102,0104,
0106,0108</t>
    <phoneticPr fontId="3"/>
  </si>
  <si>
    <t>BMW 218d Gran Tourer</t>
    <phoneticPr fontId="3"/>
  </si>
  <si>
    <t>3DA-6W20</t>
    <phoneticPr fontId="3"/>
  </si>
  <si>
    <t>BMW 320d xDrive</t>
    <phoneticPr fontId="3"/>
  </si>
  <si>
    <t>3DA-5V20</t>
    <phoneticPr fontId="3"/>
  </si>
  <si>
    <t>B47D20B</t>
    <phoneticPr fontId="3"/>
  </si>
  <si>
    <r>
      <t>1680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</si>
  <si>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</si>
  <si>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320d xDriveTouring</t>
    <phoneticPr fontId="3"/>
  </si>
  <si>
    <t>3DA-6L20</t>
    <phoneticPr fontId="3"/>
  </si>
  <si>
    <t>0004,0008</t>
    <phoneticPr fontId="3"/>
  </si>
  <si>
    <t>A</t>
  </si>
  <si>
    <t>0104,0108</t>
    <phoneticPr fontId="3"/>
  </si>
  <si>
    <t>0001~0003,
0005~0007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</si>
  <si>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</si>
  <si>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t>0101~0103,
0105~0107</t>
    <phoneticPr fontId="3"/>
  </si>
  <si>
    <t>BMW 523d xDrive</t>
    <phoneticPr fontId="3"/>
  </si>
  <si>
    <t>3DA-JF20</t>
    <phoneticPr fontId="3"/>
  </si>
  <si>
    <t>1201</t>
    <phoneticPr fontId="3"/>
  </si>
  <si>
    <t>1202~1204</t>
    <phoneticPr fontId="3"/>
  </si>
  <si>
    <r>
      <t>1770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1790</t>
    </r>
    <phoneticPr fontId="3"/>
  </si>
  <si>
    <t>BMW 523d xDriveﾂ-ﾘﾝｸﾞ</t>
    <phoneticPr fontId="3"/>
  </si>
  <si>
    <t>3DA-JP20</t>
    <phoneticPr fontId="3"/>
  </si>
  <si>
    <t>1201,1203</t>
    <phoneticPr fontId="3"/>
  </si>
  <si>
    <t>1840~1860</t>
    <phoneticPr fontId="3"/>
  </si>
  <si>
    <t>1202,1204</t>
    <phoneticPr fontId="3"/>
  </si>
  <si>
    <t>1880~1900</t>
    <phoneticPr fontId="3"/>
  </si>
  <si>
    <t>BMW 740d xDrive</t>
    <phoneticPr fontId="3"/>
  </si>
  <si>
    <t>3CA-22EJ30</t>
  </si>
  <si>
    <t>B57D30B-PA0001N0</t>
  </si>
  <si>
    <t>8AT (E-LCT)</t>
  </si>
  <si>
    <t>3DA-7S30</t>
    <phoneticPr fontId="3"/>
  </si>
  <si>
    <t>0001~0008</t>
    <phoneticPr fontId="3"/>
  </si>
  <si>
    <t>B57D30A</t>
    <phoneticPr fontId="3"/>
  </si>
  <si>
    <r>
      <t>2010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</si>
  <si>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t>BMW 740Ld xDrive</t>
    <phoneticPr fontId="3"/>
  </si>
  <si>
    <t>3DA-7V30</t>
    <phoneticPr fontId="3"/>
  </si>
  <si>
    <t>0001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</si>
  <si>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</si>
  <si>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2180</t>
    </r>
    <phoneticPr fontId="3"/>
  </si>
  <si>
    <t>BMW 840d xDriveｶﾌﾞﾘｵﾚ</t>
    <phoneticPr fontId="3"/>
  </si>
  <si>
    <t>3DA-BC30</t>
    <phoneticPr fontId="3"/>
  </si>
  <si>
    <t>B57D30B</t>
    <phoneticPr fontId="3"/>
  </si>
  <si>
    <t>BMW 840d xDriveｸ-ﾍﾟ</t>
    <phoneticPr fontId="3"/>
  </si>
  <si>
    <r>
      <t xml:space="preserve">BMW 840dx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</si>
  <si>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3DA-GW30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</si>
  <si>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</si>
  <si>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2020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2070</t>
    </r>
    <phoneticPr fontId="3"/>
  </si>
  <si>
    <t>BMW X1 xDrive18d</t>
    <phoneticPr fontId="3"/>
  </si>
  <si>
    <t>3DA-AD20</t>
    <phoneticPr fontId="3"/>
  </si>
  <si>
    <t>BMW X1 xDrive20d</t>
    <phoneticPr fontId="3"/>
  </si>
  <si>
    <t>3CA-42EG20</t>
  </si>
  <si>
    <t>B47C20B-DC0005N0</t>
  </si>
  <si>
    <t>7AT</t>
  </si>
  <si>
    <t>0005</t>
  </si>
  <si>
    <t>0006</t>
  </si>
  <si>
    <t>0007</t>
  </si>
  <si>
    <t>0008</t>
  </si>
  <si>
    <t>BMW X2 xDrive20d</t>
    <phoneticPr fontId="3"/>
  </si>
  <si>
    <t>3DA-YL20</t>
    <phoneticPr fontId="3"/>
  </si>
  <si>
    <t>BMW X3 M40d</t>
    <phoneticPr fontId="3"/>
  </si>
  <si>
    <t>3CA-UZ7230</t>
  </si>
  <si>
    <t>B57D30B-JA1S03M0</t>
  </si>
  <si>
    <t>自動８速</t>
  </si>
  <si>
    <t>3CA-UZ7230</t>
    <phoneticPr fontId="3"/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</si>
  <si>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</si>
  <si>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2080</t>
    </r>
    <phoneticPr fontId="3"/>
  </si>
  <si>
    <t>H,I,D,FI,TC,
IC,P,EP,CN</t>
    <phoneticPr fontId="3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</si>
  <si>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</si>
  <si>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t>BMW X3 xDrive20d</t>
    <phoneticPr fontId="3"/>
  </si>
  <si>
    <t>3DA-UZ20</t>
    <phoneticPr fontId="3"/>
  </si>
  <si>
    <t>B47D20A</t>
    <phoneticPr fontId="3"/>
  </si>
  <si>
    <t>0002</t>
    <phoneticPr fontId="3"/>
  </si>
  <si>
    <t>3DA-UZ20</t>
  </si>
  <si>
    <t>B47D20B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</si>
  <si>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1910</t>
    </r>
    <phoneticPr fontId="3"/>
  </si>
  <si>
    <t>BMW X4 xDrive20d</t>
    <phoneticPr fontId="3"/>
  </si>
  <si>
    <t>3DA-VJ20</t>
  </si>
  <si>
    <t>3DA-VJ20</t>
    <phoneticPr fontId="3"/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</si>
  <si>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</si>
  <si>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X5 xDrive35d</t>
  </si>
  <si>
    <t>3CA-12EV30A</t>
  </si>
  <si>
    <t>0009</t>
  </si>
  <si>
    <t>0010</t>
  </si>
  <si>
    <t>0011</t>
  </si>
  <si>
    <t>0012</t>
  </si>
  <si>
    <t>3CA-12EV30S</t>
  </si>
  <si>
    <t>BMW X5 xDrive35d</t>
    <phoneticPr fontId="3"/>
  </si>
  <si>
    <t>3CA-JU8230A</t>
    <phoneticPr fontId="3"/>
  </si>
  <si>
    <t>0001,0013</t>
    <phoneticPr fontId="3"/>
  </si>
  <si>
    <t>2260,2270</t>
    <phoneticPr fontId="3"/>
  </si>
  <si>
    <t>0002~0012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</si>
  <si>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2330</t>
    </r>
    <phoneticPr fontId="3"/>
  </si>
  <si>
    <t>0101~0112</t>
    <phoneticPr fontId="3"/>
  </si>
  <si>
    <r>
      <t>2350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2410</t>
    </r>
    <phoneticPr fontId="3"/>
  </si>
  <si>
    <t>3CA-JU8230S</t>
    <phoneticPr fontId="3"/>
  </si>
  <si>
    <t>0001,0019</t>
    <phoneticPr fontId="3"/>
  </si>
  <si>
    <t>0002~0018</t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</si>
  <si>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2380</t>
    </r>
    <phoneticPr fontId="3"/>
  </si>
  <si>
    <t>BMW X5 xDrive40d</t>
    <phoneticPr fontId="3"/>
  </si>
  <si>
    <t>0201~0206</t>
    <phoneticPr fontId="3"/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</si>
  <si>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2450</t>
    </r>
    <phoneticPr fontId="3"/>
  </si>
  <si>
    <t>BMW X6 xDrive35d</t>
  </si>
  <si>
    <t>3CA-12EY30S</t>
  </si>
  <si>
    <t>BMW X6 xDrive35d</t>
    <phoneticPr fontId="3"/>
  </si>
  <si>
    <t>3CA-GT8230S</t>
    <phoneticPr fontId="3"/>
  </si>
  <si>
    <t>0001~0004
0007~0010</t>
    <phoneticPr fontId="3"/>
  </si>
  <si>
    <r>
      <t>2240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2270</t>
    </r>
    <phoneticPr fontId="3"/>
  </si>
  <si>
    <t>0005,0006
0011,0012</t>
    <phoneticPr fontId="3"/>
  </si>
  <si>
    <t>2280,2290</t>
    <phoneticPr fontId="3"/>
  </si>
  <si>
    <t>BMW X7 xDrive40d</t>
    <phoneticPr fontId="3"/>
  </si>
  <si>
    <t>3CA-22EN30</t>
  </si>
  <si>
    <t>0105</t>
  </si>
  <si>
    <t>0106</t>
  </si>
  <si>
    <t>3CA-TB4230</t>
  </si>
  <si>
    <t>0001~0012</t>
    <phoneticPr fontId="3"/>
  </si>
  <si>
    <r>
      <t>2500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2570</t>
    </r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</si>
  <si>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</si>
  <si>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</t>
    </r>
    <r>
      <rPr>
        <sz val="8"/>
        <rFont val="ＭＳ Ｐゴシック"/>
        <family val="3"/>
        <charset val="128"/>
      </rPr>
      <t>０８燃費値欄及び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</si>
  <si>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</si>
  <si>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</si>
  <si>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</si>
  <si>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</si>
  <si>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</si>
  <si>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</si>
  <si>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3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</si>
  <si>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</si>
  <si>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t>CCO, EGR, DF, SCR</t>
  </si>
  <si>
    <t>I, D, FI, TC, IC, P, EP</t>
  </si>
  <si>
    <t>8AT(E･LTC)</t>
  </si>
  <si>
    <t>YH01</t>
  </si>
  <si>
    <t>0001, 0002, 0011, 0012</t>
    <phoneticPr fontId="3"/>
  </si>
  <si>
    <t>3DA-K9PYH01L</t>
  </si>
  <si>
    <t>1101, 1111</t>
    <phoneticPr fontId="3"/>
  </si>
  <si>
    <t>3DA-K9PYH01</t>
  </si>
  <si>
    <t>0101, 0102, 0103, 0104,
0111, 0112, 0113, 0114</t>
    <phoneticPr fontId="3"/>
  </si>
  <si>
    <t>1002, 1003, 1004, 1005</t>
    <phoneticPr fontId="3"/>
  </si>
  <si>
    <t>0001, 0002, 0003, 0004</t>
    <phoneticPr fontId="3"/>
  </si>
  <si>
    <t>リフター</t>
    <phoneticPr fontId="3"/>
  </si>
  <si>
    <t>AH01</t>
  </si>
  <si>
    <t>0003, 0004, 
0011, 0012</t>
    <phoneticPr fontId="3"/>
  </si>
  <si>
    <t>3DA-P87AH01</t>
  </si>
  <si>
    <t>0104, 1103, 1104, 
0204, 1203, 1204</t>
    <phoneticPr fontId="3"/>
  </si>
  <si>
    <t>3DA-R8AH01</t>
  </si>
  <si>
    <t>1101, 1102, 
1201, 1202</t>
    <phoneticPr fontId="3"/>
  </si>
  <si>
    <t>0103, 0203</t>
    <phoneticPr fontId="3"/>
  </si>
  <si>
    <t>0101, 0102, 
0201, 0202</t>
    <phoneticPr fontId="3"/>
  </si>
  <si>
    <t>0004, 1003, 1004</t>
    <phoneticPr fontId="3"/>
  </si>
  <si>
    <t>1001, 1002</t>
    <phoneticPr fontId="3"/>
  </si>
  <si>
    <t>0003</t>
    <phoneticPr fontId="3"/>
  </si>
  <si>
    <t>0001, 0002</t>
    <phoneticPr fontId="3"/>
  </si>
  <si>
    <t>3DA-P84AH01</t>
  </si>
  <si>
    <t>3DA-P52YH01</t>
  </si>
  <si>
    <t>3DA-P51YH01</t>
  </si>
  <si>
    <t>0002, 0012</t>
    <phoneticPr fontId="3"/>
  </si>
  <si>
    <t>3DA-P24YH01</t>
  </si>
  <si>
    <t>0001, 0011</t>
    <phoneticPr fontId="3"/>
  </si>
  <si>
    <t>プジョー</t>
  </si>
  <si>
    <t>低排出ガス
認定レベル</t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</si>
  <si>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</si>
  <si>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3"/>
  </si>
  <si>
    <t>主要排出
ガス対策</t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</si>
  <si>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</si>
  <si>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</si>
  <si>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</si>
  <si>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</si>
  <si>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</si>
  <si>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</si>
  <si>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</si>
  <si>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</si>
  <si>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</si>
  <si>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</si>
  <si>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</si>
  <si>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</si>
  <si>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</si>
  <si>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</si>
  <si>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</si>
  <si>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</si>
  <si>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</si>
  <si>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t>メーカー入力欄</t>
    <rPh sb="4" eb="6">
      <t>ニュウリョク</t>
    </rPh>
    <rPh sb="6" eb="7">
      <t>ラン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</si>
  <si>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</si>
  <si>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Stellantis</t>
    </r>
    <r>
      <rPr>
        <sz val="8"/>
        <rFont val="游ゴシック"/>
        <family val="2"/>
        <charset val="128"/>
      </rPr>
      <t>ジャパン株式会社</t>
    </r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</si>
  <si>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</si>
  <si>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3DA-K9CYH01L</t>
  </si>
  <si>
    <t>3DA-K9CYH01</t>
  </si>
  <si>
    <t>1001, 1002, 1003</t>
  </si>
  <si>
    <t>0001, 0002</t>
  </si>
  <si>
    <t>ベルランゴ</t>
    <phoneticPr fontId="3"/>
  </si>
  <si>
    <t>0208</t>
  </si>
  <si>
    <t>3DA-C84AH01</t>
  </si>
  <si>
    <t>0204, 0209</t>
  </si>
  <si>
    <t>0205, 0206, 0207</t>
  </si>
  <si>
    <t>0201, 0202, 0203</t>
  </si>
  <si>
    <t>3DA-C41YH01</t>
  </si>
  <si>
    <t>C4</t>
    <phoneticPr fontId="3"/>
  </si>
  <si>
    <t>シトロエン</t>
    <phoneticPr fontId="3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</si>
  <si>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</si>
  <si>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</si>
  <si>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</si>
  <si>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</si>
  <si>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t>（注）「燃費基準相当値」の欄には、燃費基準値をディーゼル車用に換算した値を記載しています。</t>
    <phoneticPr fontId="3"/>
  </si>
  <si>
    <t>CCO,EGR,
DF,SCR</t>
    <phoneticPr fontId="3"/>
  </si>
  <si>
    <t>I,D,FI,TC,IC,P,EP,
CN,AM</t>
    <phoneticPr fontId="3"/>
  </si>
  <si>
    <t>1,430～1,460</t>
  </si>
  <si>
    <t>DFF</t>
    <phoneticPr fontId="3"/>
  </si>
  <si>
    <t>―</t>
  </si>
  <si>
    <t>3DA-A1DFF</t>
    <phoneticPr fontId="3"/>
  </si>
  <si>
    <t>T-Roc 2.0 TDI / 110kW (DSG)</t>
    <phoneticPr fontId="3"/>
  </si>
  <si>
    <t>I,D,FI,TC,IC,P,EP,
CN,AM</t>
  </si>
  <si>
    <t>1,460~1,480</t>
  </si>
  <si>
    <t>DTT</t>
    <phoneticPr fontId="3"/>
  </si>
  <si>
    <t>3DA-CDDTT</t>
    <phoneticPr fontId="3"/>
  </si>
  <si>
    <t>Golf 2.0 TDI / 110kW (DSG)</t>
  </si>
  <si>
    <t>1,460～1,480</t>
  </si>
  <si>
    <t>DTS</t>
  </si>
  <si>
    <t>3DA-CDDTS</t>
  </si>
  <si>
    <t>ﾌｫﾙｸｽﾜｰｹﾞﾝ</t>
  </si>
  <si>
    <r>
      <t>レ</t>
    </r>
    <r>
      <rPr>
        <sz val="8"/>
        <color theme="1"/>
        <rFont val="ＭＳ Ｐゴシック"/>
        <family val="3"/>
        <charset val="128"/>
      </rPr>
      <t>ベル</t>
    </r>
  </si>
  <si>
    <r>
      <t>形</t>
    </r>
    <r>
      <rPr>
        <sz val="8"/>
        <color theme="1"/>
        <rFont val="ＭＳ Ｐゴシック"/>
        <family val="3"/>
        <charset val="128"/>
      </rPr>
      <t>式</t>
    </r>
  </si>
  <si>
    <r>
      <t>対</t>
    </r>
    <r>
      <rPr>
        <sz val="8"/>
        <color theme="1"/>
        <rFont val="ＭＳ Ｐゴシック"/>
        <family val="3"/>
        <charset val="128"/>
      </rPr>
      <t>策</t>
    </r>
  </si>
  <si>
    <r>
      <t>対</t>
    </r>
    <r>
      <rPr>
        <sz val="8"/>
        <color theme="1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</si>
  <si>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color theme="1"/>
        <rFont val="ＭＳ Ｐゴシック"/>
        <family val="3"/>
        <charset val="128"/>
      </rPr>
      <t>ス認定</t>
    </r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</si>
  <si>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</si>
  <si>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r>
      <t>駆</t>
    </r>
    <r>
      <rPr>
        <sz val="8"/>
        <color theme="1"/>
        <rFont val="ＭＳ Ｐゴシック"/>
        <family val="3"/>
        <charset val="128"/>
      </rPr>
      <t>動</t>
    </r>
  </si>
  <si>
    <r>
      <t>出</t>
    </r>
    <r>
      <rPr>
        <sz val="8"/>
        <color theme="1"/>
        <rFont val="ＭＳ Ｐゴシック"/>
        <family val="3"/>
        <charset val="128"/>
      </rPr>
      <t>ガス</t>
    </r>
  </si>
  <si>
    <r>
      <t>改</t>
    </r>
    <r>
      <rPr>
        <sz val="8"/>
        <color theme="1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</si>
  <si>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color theme="1"/>
        <rFont val="ＭＳ Ｐゴシック"/>
        <family val="3"/>
        <charset val="128"/>
      </rPr>
      <t>排出</t>
    </r>
  </si>
  <si>
    <r>
      <t>主</t>
    </r>
    <r>
      <rPr>
        <sz val="8"/>
        <color theme="1"/>
        <rFont val="ＭＳ Ｐゴシック"/>
        <family val="3"/>
        <charset val="128"/>
      </rPr>
      <t>要排</t>
    </r>
  </si>
  <si>
    <r>
      <t>燃</t>
    </r>
    <r>
      <rPr>
        <sz val="8"/>
        <color theme="1"/>
        <rFont val="ＭＳ Ｐゴシック"/>
        <family val="3"/>
        <charset val="128"/>
      </rPr>
      <t>費</t>
    </r>
  </si>
  <si>
    <r>
      <t>総</t>
    </r>
    <r>
      <rPr>
        <sz val="8"/>
        <color theme="1"/>
        <rFont val="ＭＳ Ｐゴシック"/>
        <family val="3"/>
        <charset val="128"/>
      </rPr>
      <t>排
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</si>
  <si>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</si>
  <si>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</si>
  <si>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color theme="1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</si>
  <si>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color theme="1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</si>
  <si>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</si>
  <si>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
相当値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</si>
  <si>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</si>
  <si>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</si>
  <si>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JC08</t>
    </r>
    <r>
      <rPr>
        <sz val="8"/>
        <color theme="1"/>
        <rFont val="ＭＳ Ｐゴシック"/>
        <family val="3"/>
        <charset val="128"/>
      </rPr>
      <t>モード</t>
    </r>
    <phoneticPr fontId="3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</si>
  <si>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</si>
  <si>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3"/>
  </si>
  <si>
    <r>
      <t>変</t>
    </r>
    <r>
      <rPr>
        <sz val="8"/>
        <color theme="1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</si>
  <si>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</si>
  <si>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</si>
  <si>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</si>
  <si>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</si>
  <si>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</si>
  <si>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t>0001, 0002, 0003, 0004,
0101, 0102, 0103, 0104</t>
  </si>
  <si>
    <t>3DA-X74AH01</t>
  </si>
  <si>
    <t>DS 7</t>
  </si>
  <si>
    <t>0001, 0002, 0003</t>
  </si>
  <si>
    <t>3DA-D41YH01</t>
  </si>
  <si>
    <t>DS 4</t>
    <phoneticPr fontId="3"/>
  </si>
  <si>
    <t>DS</t>
    <phoneticPr fontId="3"/>
  </si>
  <si>
    <t>H,I,D,FI,TC,IC,P,EP,CN,AM</t>
    <phoneticPr fontId="3"/>
  </si>
  <si>
    <t>1,900～1,950</t>
  </si>
  <si>
    <t>7AT
(E)</t>
  </si>
  <si>
    <t>DTP</t>
  </si>
  <si>
    <t>1012 - 1124</t>
    <phoneticPr fontId="3"/>
  </si>
  <si>
    <t>3CA-FYDTPA</t>
  </si>
  <si>
    <t>Q5 40 TDI quattro (S-tronic)</t>
  </si>
  <si>
    <t>1,930～1,960</t>
  </si>
  <si>
    <t>3CA-FYDTPS</t>
    <phoneticPr fontId="3"/>
  </si>
  <si>
    <t>Q5 40 TDI quattro (S-tronic) air sus</t>
  </si>
  <si>
    <t>I,D,FI,TC,IC,P,EP,CN,AM</t>
  </si>
  <si>
    <t>1,440~1,470</t>
  </si>
  <si>
    <t>DFG</t>
  </si>
  <si>
    <t>3DA-GADFG</t>
  </si>
  <si>
    <t>Q2 35 TDI  (S-tronic)</t>
  </si>
  <si>
    <t>H,I,D,FI,TC,IC,P,EP,CN,AM</t>
  </si>
  <si>
    <t>1,690～1,720</t>
  </si>
  <si>
    <t>3CA-F5DTPL</t>
  </si>
  <si>
    <t>A5 Sportback 40 TDI quattro  (S-tronic)</t>
  </si>
  <si>
    <t>1,660～1,680</t>
  </si>
  <si>
    <t>3CA-F5DTPF</t>
  </si>
  <si>
    <t>A5 Coupe 40 TDI quattro  (S-tronic)</t>
  </si>
  <si>
    <t>1,660～1,730</t>
  </si>
  <si>
    <t>3CA-8WDTPF</t>
  </si>
  <si>
    <t>A4 40 TDI quattro 
A4 Avant 40 TDI quattro  (S-tronic)</t>
  </si>
  <si>
    <t>ｱｳﾃﾞｨ</t>
    <phoneticPr fontId="3"/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</si>
  <si>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</si>
  <si>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</si>
  <si>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</si>
  <si>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</si>
  <si>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</si>
  <si>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</si>
  <si>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</si>
  <si>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</si>
  <si>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</si>
  <si>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</si>
  <si>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</si>
  <si>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</si>
  <si>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</si>
  <si>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</si>
  <si>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</si>
  <si>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</si>
  <si>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</si>
  <si>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</si>
  <si>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</si>
  <si>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</si>
  <si>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</si>
  <si>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</si>
  <si>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</si>
  <si>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</si>
  <si>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</si>
  <si>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</si>
  <si>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0034</t>
    <phoneticPr fontId="3"/>
  </si>
  <si>
    <t>0033</t>
    <phoneticPr fontId="3"/>
  </si>
  <si>
    <t>0032</t>
    <phoneticPr fontId="3"/>
  </si>
  <si>
    <t>CCO, EGR, DF,SCR</t>
    <phoneticPr fontId="3"/>
  </si>
  <si>
    <t>I, D, TC, IC, EP</t>
    <phoneticPr fontId="3"/>
  </si>
  <si>
    <t>8AT （Ｅ）</t>
  </si>
  <si>
    <t>0031</t>
    <phoneticPr fontId="3"/>
  </si>
  <si>
    <t>3DA-94922</t>
    <phoneticPr fontId="3"/>
  </si>
  <si>
    <t>ステルヴィオ</t>
    <phoneticPr fontId="3"/>
  </si>
  <si>
    <t>アルファロメオ</t>
    <phoneticPr fontId="3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</si>
  <si>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</si>
  <si>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</si>
  <si>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</si>
  <si>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3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</si>
  <si>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</si>
  <si>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駆動</t>
    </r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</si>
  <si>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</si>
  <si>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3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</si>
  <si>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</si>
  <si>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</si>
  <si>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</si>
  <si>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</si>
  <si>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</si>
  <si>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</si>
  <si>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
相当値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</si>
  <si>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</si>
  <si>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燃費値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</si>
  <si>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令和2年度
燃費基準
達成・向上
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</si>
  <si>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JC08モード</t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</si>
  <si>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</si>
  <si>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</si>
  <si>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</si>
  <si>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t>目標年度（平成27年度/令和２年度）</t>
    <phoneticPr fontId="3"/>
  </si>
  <si>
    <t>Stellantisジャパン株式会社</t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</si>
  <si>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</si>
  <si>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1002</t>
    <phoneticPr fontId="3"/>
  </si>
  <si>
    <t>1001,1011</t>
    <phoneticPr fontId="3"/>
  </si>
  <si>
    <t xml:space="preserve"> I, D,FI,TC,IC,P,EP</t>
    <phoneticPr fontId="3"/>
  </si>
  <si>
    <t>8AT</t>
    <phoneticPr fontId="3"/>
  </si>
  <si>
    <t>0001,0011</t>
    <phoneticPr fontId="3"/>
  </si>
  <si>
    <t>3DA-K9FYH01L</t>
    <phoneticPr fontId="3"/>
  </si>
  <si>
    <t>フィアット</t>
    <phoneticPr fontId="3"/>
  </si>
  <si>
    <t>0004</t>
    <phoneticPr fontId="3"/>
  </si>
  <si>
    <t>0002,0012</t>
    <phoneticPr fontId="3"/>
  </si>
  <si>
    <t>YH01</t>
    <phoneticPr fontId="3"/>
  </si>
  <si>
    <t>3DA-K9FYH01</t>
    <phoneticPr fontId="3"/>
  </si>
  <si>
    <t>ドブロ</t>
    <phoneticPr fontId="3"/>
  </si>
  <si>
    <t>R</t>
  </si>
  <si>
    <t>EGR,CCO,DF,SCR</t>
  </si>
  <si>
    <t>I,D,FI,TC,IC,P,EP</t>
  </si>
  <si>
    <t>9AT(E･LTC)</t>
  </si>
  <si>
    <t>0112,0152</t>
  </si>
  <si>
    <t>3DA-447815N</t>
  </si>
  <si>
    <t>0132,0142,0172,0182</t>
  </si>
  <si>
    <t>0112,0114,0132,0134,
0142,0152,0154,0172,
0174,0182</t>
    <phoneticPr fontId="3"/>
  </si>
  <si>
    <t>3DA-447813N</t>
  </si>
  <si>
    <t>0144,0184,0192</t>
  </si>
  <si>
    <t>0112,0122,0152,0162</t>
  </si>
  <si>
    <t>3DA-447811N</t>
  </si>
  <si>
    <t>V 220 d</t>
    <phoneticPr fontId="3"/>
  </si>
  <si>
    <t>H,I,D,FI,TC,IC,P,EP</t>
  </si>
  <si>
    <t>656M-EM0023</t>
  </si>
  <si>
    <t>0102,0104,0112,0114</t>
    <phoneticPr fontId="3"/>
  </si>
  <si>
    <t>3CA-167333</t>
  </si>
  <si>
    <r>
      <t xml:space="preserve">GLE 450d 4MATIC </t>
    </r>
    <r>
      <rPr>
        <sz val="8"/>
        <rFont val="Yu Gothic"/>
        <family val="2"/>
        <charset val="128"/>
      </rPr>
      <t>ｸｰﾍﾟ</t>
    </r>
    <phoneticPr fontId="3"/>
  </si>
  <si>
    <t>0312,0314</t>
    <phoneticPr fontId="3"/>
  </si>
  <si>
    <t>3CA-167133</t>
  </si>
  <si>
    <t>0302,0304</t>
    <phoneticPr fontId="3"/>
  </si>
  <si>
    <t>GLE 450d 4MATIC</t>
    <phoneticPr fontId="3"/>
  </si>
  <si>
    <t>0712,0714</t>
    <phoneticPr fontId="3"/>
  </si>
  <si>
    <t>3DA-167123</t>
  </si>
  <si>
    <t>GLE 400d 4MATIC</t>
    <phoneticPr fontId="3"/>
  </si>
  <si>
    <t>654M-EM0023</t>
  </si>
  <si>
    <t>0034,0044</t>
    <phoneticPr fontId="3"/>
  </si>
  <si>
    <t>3CA-254305C</t>
  </si>
  <si>
    <t>0002,0004,0022,0024,
0032,0042</t>
    <phoneticPr fontId="3"/>
  </si>
  <si>
    <t>0036,0038,0046,0048</t>
    <phoneticPr fontId="3"/>
  </si>
  <si>
    <t>3CA-254305</t>
  </si>
  <si>
    <r>
      <t xml:space="preserve">GLC 220d 4MATIC </t>
    </r>
    <r>
      <rPr>
        <sz val="8"/>
        <rFont val="Yu Gothic"/>
        <family val="2"/>
        <charset val="128"/>
      </rPr>
      <t>ｸｰﾍﾟ</t>
    </r>
    <phoneticPr fontId="3"/>
  </si>
  <si>
    <t>0014,0018,0034,0038</t>
  </si>
  <si>
    <t>3CA-254605C</t>
  </si>
  <si>
    <t>0002,0004,0012,0016,
0022,0024,0032,0036</t>
    <phoneticPr fontId="3"/>
  </si>
  <si>
    <t>0014,0018,0034,0036,
0038</t>
    <phoneticPr fontId="3"/>
  </si>
  <si>
    <t>3CA-254605</t>
  </si>
  <si>
    <t>0012,0016,0032</t>
  </si>
  <si>
    <t>GLC 220d 4MATIC</t>
    <phoneticPr fontId="3"/>
  </si>
  <si>
    <t>8AT(E)</t>
  </si>
  <si>
    <t>0016,0018,0026,0028,
0116,0118,0126,0128,
0216,0218,0226,0228</t>
    <phoneticPr fontId="3"/>
  </si>
  <si>
    <t>3DA-247613M</t>
  </si>
  <si>
    <t>0012,0014,0022,0024,
0112,0114,0122,0124,
0212,0214,0222,0224</t>
    <phoneticPr fontId="3"/>
  </si>
  <si>
    <t>GLB200d 4MATIC</t>
  </si>
  <si>
    <t>0212,0214,0226,0228,
0312,0314,0326,0328</t>
    <phoneticPr fontId="3"/>
  </si>
  <si>
    <t>3DA-247713M</t>
  </si>
  <si>
    <t>GLA200d 4MATIC</t>
  </si>
  <si>
    <t>0201,0202,0203,0204,
0211,0212,0213,0214,
0223,0224</t>
    <phoneticPr fontId="3"/>
  </si>
  <si>
    <t>3DA-463350</t>
  </si>
  <si>
    <t>G400d</t>
    <phoneticPr fontId="3"/>
  </si>
  <si>
    <t>0263,0264</t>
    <phoneticPr fontId="3"/>
  </si>
  <si>
    <t>3DA-223133</t>
  </si>
  <si>
    <t>0203,0204,0223,0224,
0243,0244</t>
    <phoneticPr fontId="3"/>
  </si>
  <si>
    <t>0034,0038</t>
    <phoneticPr fontId="3"/>
  </si>
  <si>
    <t>0004,0008,0014,0018,
0024,0028</t>
    <phoneticPr fontId="3"/>
  </si>
  <si>
    <t>0203,0204,0223,0224,
0243,0244,0263,0264</t>
    <phoneticPr fontId="3"/>
  </si>
  <si>
    <t>3DA-223033</t>
  </si>
  <si>
    <t>0201,0202</t>
    <phoneticPr fontId="3"/>
  </si>
  <si>
    <t>S400d 4MATIC</t>
  </si>
  <si>
    <t>0216,0218,0226,0228,
0312,0314,0326,0328</t>
    <phoneticPr fontId="3"/>
  </si>
  <si>
    <t>3DA-118612M</t>
  </si>
  <si>
    <t>CLA200d SB</t>
  </si>
  <si>
    <t>3DA-118312M</t>
  </si>
  <si>
    <t>CLA200d</t>
    <phoneticPr fontId="3"/>
  </si>
  <si>
    <t>0002,0004,0006,0008,
0012,0014,0016,0018,
0116,0118</t>
    <phoneticPr fontId="3"/>
  </si>
  <si>
    <t>3CA-206204C</t>
  </si>
  <si>
    <r>
      <t xml:space="preserve">C 220 d </t>
    </r>
    <r>
      <rPr>
        <sz val="8"/>
        <rFont val="ＭＳ Ｐゴシック"/>
        <family val="3"/>
        <charset val="128"/>
      </rPr>
      <t>ステーションワゴン</t>
    </r>
    <phoneticPr fontId="3"/>
  </si>
  <si>
    <t>0004,0008,0012,0014,
0016,0018,0116,0118</t>
    <phoneticPr fontId="3"/>
  </si>
  <si>
    <t>3CA-206004C</t>
  </si>
  <si>
    <t>0002,0006</t>
  </si>
  <si>
    <t>C 220 d</t>
    <phoneticPr fontId="3"/>
  </si>
  <si>
    <t>0212,0214,0216,0218,
0226,0228,0312,0314,
0316,0318,0326,0328</t>
    <phoneticPr fontId="3"/>
  </si>
  <si>
    <t>3DA-247012</t>
  </si>
  <si>
    <t>B200d</t>
  </si>
  <si>
    <t>0228,0528</t>
    <phoneticPr fontId="3"/>
  </si>
  <si>
    <t>3DA-177112</t>
  </si>
  <si>
    <t>0206,0208,0216,0218,
0226,0512,0514,0516,
0518,0526</t>
    <phoneticPr fontId="3"/>
  </si>
  <si>
    <t>A200d ｾﾀﾞﾝ</t>
  </si>
  <si>
    <t>0224,0528</t>
    <phoneticPr fontId="3"/>
  </si>
  <si>
    <t>3DA-177012</t>
  </si>
  <si>
    <t>ベンツ</t>
  </si>
  <si>
    <t>0202,0204,0206,0208,
0212,0214,0222,0512,
0514,0516,0518,0526</t>
    <phoneticPr fontId="3"/>
  </si>
  <si>
    <t>A200d</t>
    <phoneticPr fontId="3"/>
  </si>
  <si>
    <t>メルセデス･</t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</si>
  <si>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</si>
  <si>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</si>
  <si>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メルセデス・ベンツ日本株式会社</t>
    </r>
    <rPh sb="9" eb="15">
      <t>ニホンカブシキガイシャ</t>
    </rPh>
    <phoneticPr fontId="18"/>
  </si>
  <si>
    <t>0103</t>
    <phoneticPr fontId="3"/>
  </si>
  <si>
    <t>0102</t>
    <phoneticPr fontId="3"/>
  </si>
  <si>
    <t xml:space="preserve"> I, EP</t>
    <phoneticPr fontId="3"/>
  </si>
  <si>
    <t>9AT</t>
    <phoneticPr fontId="3"/>
  </si>
  <si>
    <t>0101</t>
    <phoneticPr fontId="3"/>
  </si>
  <si>
    <t>3DA-H620</t>
    <phoneticPr fontId="3"/>
  </si>
  <si>
    <t>コマンダー</t>
    <phoneticPr fontId="3"/>
  </si>
  <si>
    <t>ジープ</t>
    <phoneticPr fontId="3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</si>
  <si>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年度
燃費基準
相当値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</si>
  <si>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t xml:space="preserve">C5 </t>
    </r>
    <r>
      <rPr>
        <sz val="8"/>
        <rFont val="ＭＳ Ｐゴシック"/>
        <family val="3"/>
        <charset val="128"/>
      </rPr>
      <t>エアクロス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</si>
</sst>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_);[Red]\(0\)"/>
    <numFmt numFmtId="178" formatCode="0.000_ "/>
    <numFmt numFmtId="179" formatCode="0_ "/>
    <numFmt numFmtId="180" formatCode="0.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游ゴシック"/>
      <family val="3"/>
      <charset val="128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4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Arial"/>
      <family val="2"/>
    </font>
    <font>
      <u/>
      <sz val="8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u/>
      <sz val="12"/>
      <name val="Arial"/>
      <family val="2"/>
    </font>
    <font>
      <u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8"/>
      <name val="游ゴシック Light"/>
      <family val="3"/>
      <charset val="128"/>
      <scheme val="major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8"/>
      <name val="Yu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9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2" fillId="0" borderId="1" xfId="0" applyFont="1" applyFill="1" applyBorder="1"/>
    <xf numFmtId="0" fontId="2" fillId="0" borderId="0" xfId="0" applyFont="1" applyFill="1" applyAlignment="1">
      <alignment horizontal="right"/>
    </xf>
    <xf numFmtId="0" fontId="2" fillId="0" borderId="5" xfId="0" applyFont="1" applyFill="1" applyBorder="1" applyAlignment="1">
      <alignment horizontal="left" inden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0" fontId="2" fillId="0" borderId="6" xfId="0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/>
    <xf numFmtId="0" fontId="2" fillId="0" borderId="1" xfId="0" applyFont="1" applyFill="1" applyBorder="1" applyAlignment="1">
      <alignment horizontal="left" indent="1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1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6" xfId="0" applyFont="1" applyFill="1" applyBorder="1" applyProtection="1">
      <protection locked="0"/>
    </xf>
    <xf numFmtId="0" fontId="2" fillId="0" borderId="27" xfId="0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horizontal="left" vertical="center" indent="1"/>
    </xf>
    <xf numFmtId="49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176" fontId="13" fillId="0" borderId="28" xfId="0" quotePrefix="1" applyNumberFormat="1" applyFont="1" applyFill="1" applyBorder="1" applyAlignment="1">
      <alignment horizontal="center" vertical="center" wrapText="1"/>
    </xf>
    <xf numFmtId="177" fontId="13" fillId="0" borderId="29" xfId="0" applyNumberFormat="1" applyFont="1" applyFill="1" applyBorder="1" applyAlignment="1">
      <alignment horizontal="center" vertical="center" wrapText="1"/>
    </xf>
    <xf numFmtId="176" fontId="13" fillId="0" borderId="2" xfId="0" quotePrefix="1" applyNumberFormat="1" applyFont="1" applyFill="1" applyBorder="1" applyAlignment="1">
      <alignment horizontal="center" vertical="center" wrapText="1"/>
    </xf>
    <xf numFmtId="176" fontId="13" fillId="0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indent="1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178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left" vertical="center" indent="1" shrinkToFit="1"/>
      <protection locked="0"/>
    </xf>
    <xf numFmtId="176" fontId="13" fillId="0" borderId="2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/>
    <xf numFmtId="0" fontId="17" fillId="0" borderId="0" xfId="0" applyFont="1" applyFill="1"/>
    <xf numFmtId="0" fontId="17" fillId="0" borderId="0" xfId="0" applyFont="1" applyFill="1" applyAlignment="1">
      <alignment horizontal="left" indent="1"/>
    </xf>
    <xf numFmtId="0" fontId="17" fillId="0" borderId="0" xfId="0" applyFont="1" applyFill="1" applyAlignment="1">
      <alignment vertical="center"/>
    </xf>
    <xf numFmtId="0" fontId="2" fillId="0" borderId="0" xfId="1" applyFont="1"/>
    <xf numFmtId="0" fontId="2" fillId="0" borderId="0" xfId="1" applyFont="1"/>
    <xf numFmtId="0" fontId="2" fillId="0" borderId="0" xfId="1" applyFont="1" applyAlignment="1">
      <alignment horizontal="left" inden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2" fillId="0" borderId="0" xfId="2" applyFont="1" applyAlignment="1"/>
    <xf numFmtId="0" fontId="2" fillId="3" borderId="0" xfId="1" applyFont="1" applyFill="1"/>
    <xf numFmtId="0" fontId="2" fillId="0" borderId="5" xfId="1" applyFont="1" applyBorder="1"/>
    <xf numFmtId="3" fontId="2" fillId="0" borderId="25" xfId="2" applyNumberFormat="1" applyFont="1" applyBorder="1" applyAlignment="1" applyProtection="1">
      <alignment horizontal="center" vertical="center"/>
      <protection locked="0"/>
    </xf>
    <xf numFmtId="3" fontId="20" fillId="0" borderId="25" xfId="2" applyNumberFormat="1" applyFont="1" applyBorder="1" applyAlignment="1" applyProtection="1">
      <alignment horizontal="center" vertical="center"/>
      <protection locked="0"/>
    </xf>
    <xf numFmtId="0" fontId="20" fillId="0" borderId="0" xfId="1" applyFont="1"/>
    <xf numFmtId="179" fontId="2" fillId="4" borderId="25" xfId="2" applyNumberFormat="1" applyFont="1" applyFill="1" applyBorder="1" applyAlignment="1">
      <alignment horizontal="center" vertical="center"/>
    </xf>
    <xf numFmtId="179" fontId="2" fillId="4" borderId="31" xfId="2" applyNumberFormat="1" applyFont="1" applyFill="1" applyBorder="1" applyAlignment="1">
      <alignment horizontal="center" vertical="center"/>
    </xf>
    <xf numFmtId="0" fontId="21" fillId="4" borderId="26" xfId="2" applyFont="1" applyFill="1" applyBorder="1" applyAlignment="1" applyProtection="1">
      <alignment horizontal="center" vertical="center"/>
      <protection locked="0"/>
    </xf>
    <xf numFmtId="0" fontId="2" fillId="4" borderId="25" xfId="1" applyFont="1" applyFill="1" applyBorder="1" applyAlignment="1" applyProtection="1">
      <alignment horizontal="left" vertical="center"/>
      <protection locked="0"/>
    </xf>
    <xf numFmtId="0" fontId="2" fillId="4" borderId="25" xfId="1" applyFont="1" applyFill="1" applyBorder="1" applyAlignment="1" applyProtection="1">
      <alignment horizontal="center" vertical="center"/>
      <protection locked="0"/>
    </xf>
    <xf numFmtId="0" fontId="2" fillId="4" borderId="25" xfId="1" applyFont="1" applyFill="1" applyBorder="1" applyAlignment="1" applyProtection="1">
      <alignment horizontal="center" vertical="center" wrapText="1"/>
      <protection locked="0"/>
    </xf>
    <xf numFmtId="176" fontId="13" fillId="4" borderId="25" xfId="2" quotePrefix="1" applyNumberFormat="1" applyFont="1" applyFill="1" applyBorder="1" applyAlignment="1" applyProtection="1">
      <alignment horizontal="center" vertical="center" wrapText="1"/>
      <protection locked="0"/>
    </xf>
    <xf numFmtId="176" fontId="13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9" xfId="1" applyNumberFormat="1" applyFont="1" applyFill="1" applyBorder="1" applyAlignment="1">
      <alignment horizontal="center" vertical="center" wrapText="1"/>
    </xf>
    <xf numFmtId="180" fontId="13" fillId="4" borderId="23" xfId="1" applyNumberFormat="1" applyFont="1" applyFill="1" applyBorder="1" applyAlignment="1">
      <alignment horizontal="center" vertical="center"/>
    </xf>
    <xf numFmtId="0" fontId="2" fillId="4" borderId="29" xfId="1" applyFont="1" applyFill="1" applyBorder="1" applyAlignment="1">
      <alignment horizontal="center" vertical="center"/>
    </xf>
    <xf numFmtId="0" fontId="2" fillId="4" borderId="26" xfId="2" applyFont="1" applyFill="1" applyBorder="1" applyAlignment="1" applyProtection="1">
      <alignment horizontal="center" vertical="center" wrapText="1"/>
      <protection locked="0"/>
    </xf>
    <xf numFmtId="0" fontId="2" fillId="5" borderId="21" xfId="1" applyFont="1" applyFill="1" applyBorder="1" applyAlignment="1">
      <alignment horizontal="center" vertical="center"/>
    </xf>
    <xf numFmtId="0" fontId="2" fillId="5" borderId="25" xfId="3" applyFont="1" applyFill="1" applyBorder="1" applyAlignment="1">
      <alignment horizontal="center" vertical="center" wrapText="1"/>
    </xf>
    <xf numFmtId="49" fontId="2" fillId="5" borderId="25" xfId="3" applyNumberFormat="1" applyFont="1" applyFill="1" applyBorder="1" applyAlignment="1">
      <alignment horizontal="center" vertical="center" wrapText="1"/>
    </xf>
    <xf numFmtId="0" fontId="2" fillId="0" borderId="25" xfId="1" applyFont="1" applyBorder="1" applyAlignment="1">
      <alignment horizontal="left" vertical="center"/>
    </xf>
    <xf numFmtId="0" fontId="2" fillId="5" borderId="21" xfId="1" applyFont="1" applyFill="1" applyBorder="1" applyAlignment="1">
      <alignment vertical="center"/>
    </xf>
    <xf numFmtId="0" fontId="2" fillId="4" borderId="11" xfId="2" applyFont="1" applyFill="1" applyBorder="1" applyAlignment="1" applyProtection="1">
      <alignment horizontal="left" vertical="center"/>
      <protection locked="0"/>
    </xf>
    <xf numFmtId="0" fontId="2" fillId="4" borderId="12" xfId="2" applyFont="1" applyFill="1" applyBorder="1" applyAlignment="1" applyProtection="1">
      <protection locked="0"/>
    </xf>
    <xf numFmtId="0" fontId="2" fillId="4" borderId="21" xfId="2" applyFont="1" applyFill="1" applyBorder="1" applyProtection="1">
      <alignment vertical="center"/>
      <protection locked="0"/>
    </xf>
    <xf numFmtId="3" fontId="15" fillId="0" borderId="25" xfId="2" applyNumberFormat="1" applyFont="1" applyBorder="1" applyAlignment="1" applyProtection="1">
      <alignment horizontal="center" vertical="center"/>
      <protection locked="0"/>
    </xf>
    <xf numFmtId="0" fontId="2" fillId="4" borderId="20" xfId="2" applyFont="1" applyFill="1" applyBorder="1" applyAlignment="1" applyProtection="1">
      <alignment horizontal="left" vertical="center"/>
      <protection locked="0"/>
    </xf>
    <xf numFmtId="0" fontId="2" fillId="4" borderId="10" xfId="2" applyFont="1" applyFill="1" applyBorder="1" applyAlignment="1" applyProtection="1">
      <protection locked="0"/>
    </xf>
    <xf numFmtId="0" fontId="2" fillId="4" borderId="9" xfId="2" applyFont="1" applyFill="1" applyBorder="1" applyProtection="1">
      <alignment vertical="center"/>
      <protection locked="0"/>
    </xf>
    <xf numFmtId="0" fontId="2" fillId="0" borderId="25" xfId="1" applyFont="1" applyBorder="1" applyAlignment="1">
      <alignment horizontal="left" vertical="center" wrapText="1"/>
    </xf>
    <xf numFmtId="0" fontId="5" fillId="4" borderId="20" xfId="2" applyFont="1" applyFill="1" applyBorder="1" applyAlignment="1" applyProtection="1">
      <alignment horizontal="left" vertical="center"/>
      <protection locked="0"/>
    </xf>
    <xf numFmtId="0" fontId="2" fillId="4" borderId="25" xfId="2" applyFont="1" applyFill="1" applyBorder="1" applyAlignment="1" applyProtection="1">
      <alignment horizontal="left" vertical="center" wrapText="1"/>
      <protection locked="0"/>
    </xf>
    <xf numFmtId="0" fontId="5" fillId="4" borderId="6" xfId="2" applyFont="1" applyFill="1" applyBorder="1" applyAlignment="1" applyProtection="1">
      <alignment horizontal="left" vertical="center"/>
      <protection locked="0"/>
    </xf>
    <xf numFmtId="0" fontId="2" fillId="4" borderId="4" xfId="2" applyFont="1" applyFill="1" applyBorder="1" applyAlignment="1" applyProtection="1">
      <protection locked="0"/>
    </xf>
    <xf numFmtId="49" fontId="2" fillId="4" borderId="25" xfId="2" applyNumberFormat="1" applyFont="1" applyFill="1" applyBorder="1" applyAlignment="1" applyProtection="1">
      <alignment horizontal="left" vertical="center" wrapText="1"/>
      <protection locked="0"/>
    </xf>
    <xf numFmtId="0" fontId="2" fillId="4" borderId="25" xfId="2" applyFont="1" applyFill="1" applyBorder="1" applyAlignment="1" applyProtection="1">
      <alignment horizontal="left" vertical="center"/>
      <protection locked="0"/>
    </xf>
    <xf numFmtId="0" fontId="2" fillId="4" borderId="6" xfId="2" applyFont="1" applyFill="1" applyBorder="1" applyAlignment="1" applyProtection="1">
      <alignment horizontal="left" vertical="center"/>
      <protection locked="0"/>
    </xf>
    <xf numFmtId="0" fontId="2" fillId="4" borderId="25" xfId="2" quotePrefix="1" applyFont="1" applyFill="1" applyBorder="1" applyAlignment="1" applyProtection="1">
      <alignment horizontal="left" vertical="center" wrapText="1"/>
      <protection locked="0"/>
    </xf>
    <xf numFmtId="0" fontId="2" fillId="4" borderId="0" xfId="2" applyFont="1" applyFill="1" applyAlignment="1">
      <alignment horizontal="left" vertical="center"/>
    </xf>
    <xf numFmtId="0" fontId="2" fillId="4" borderId="10" xfId="2" applyFont="1" applyFill="1" applyBorder="1" applyAlignment="1">
      <alignment horizontal="center" vertical="center"/>
    </xf>
    <xf numFmtId="0" fontId="2" fillId="4" borderId="3" xfId="2" quotePrefix="1" applyFont="1" applyFill="1" applyBorder="1" applyAlignment="1" applyProtection="1">
      <alignment horizontal="left" vertical="center" wrapText="1"/>
      <protection locked="0"/>
    </xf>
    <xf numFmtId="0" fontId="2" fillId="4" borderId="5" xfId="2" applyFont="1" applyFill="1" applyBorder="1" applyAlignment="1">
      <alignment horizontal="left" vertical="center"/>
    </xf>
    <xf numFmtId="0" fontId="2" fillId="4" borderId="4" xfId="2" applyFont="1" applyFill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2" fillId="4" borderId="0" xfId="2" applyFont="1" applyFill="1" applyAlignment="1">
      <alignment horizontal="center" vertical="center"/>
    </xf>
    <xf numFmtId="0" fontId="5" fillId="4" borderId="3" xfId="2" applyFont="1" applyFill="1" applyBorder="1" applyProtection="1">
      <alignment vertical="center"/>
      <protection locked="0"/>
    </xf>
    <xf numFmtId="0" fontId="22" fillId="0" borderId="21" xfId="2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4" borderId="20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11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4" borderId="6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5" fillId="0" borderId="4" xfId="1" applyFont="1" applyBorder="1" applyAlignment="1">
      <alignment horizontal="center" shrinkToFit="1"/>
    </xf>
    <xf numFmtId="0" fontId="2" fillId="6" borderId="6" xfId="1" applyFont="1" applyFill="1" applyBorder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2" fillId="6" borderId="4" xfId="1" applyFont="1" applyFill="1" applyBorder="1" applyAlignment="1">
      <alignment horizontal="center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Continuous"/>
    </xf>
    <xf numFmtId="0" fontId="5" fillId="0" borderId="26" xfId="1" applyFont="1" applyBorder="1" applyAlignment="1">
      <alignment horizontal="centerContinuous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" xfId="1" applyFont="1" applyBorder="1"/>
    <xf numFmtId="0" fontId="24" fillId="0" borderId="0" xfId="1" applyFont="1"/>
    <xf numFmtId="0" fontId="7" fillId="0" borderId="0" xfId="1" applyFont="1"/>
    <xf numFmtId="0" fontId="2" fillId="0" borderId="1" xfId="1" applyFont="1" applyBorder="1" applyAlignment="1" applyProtection="1">
      <alignment horizontal="left"/>
      <protection locked="0"/>
    </xf>
    <xf numFmtId="0" fontId="4" fillId="0" borderId="0" xfId="1" applyFont="1"/>
    <xf numFmtId="0" fontId="4" fillId="0" borderId="0" xfId="1" applyFont="1" applyAlignment="1">
      <alignment horizontal="right"/>
    </xf>
    <xf numFmtId="0" fontId="25" fillId="0" borderId="0" xfId="1" applyFont="1"/>
    <xf numFmtId="0" fontId="26" fillId="4" borderId="26" xfId="2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3" borderId="0" xfId="0" applyFont="1" applyFill="1"/>
    <xf numFmtId="0" fontId="5" fillId="0" borderId="0" xfId="0" applyFont="1"/>
    <xf numFmtId="0" fontId="2" fillId="0" borderId="5" xfId="0" applyFont="1" applyBorder="1"/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 wrapText="1"/>
      <protection locked="0"/>
    </xf>
    <xf numFmtId="176" fontId="28" fillId="0" borderId="25" xfId="0" quotePrefix="1" applyNumberFormat="1" applyFont="1" applyBorder="1" applyAlignment="1" applyProtection="1">
      <alignment horizontal="center" vertical="center" wrapText="1"/>
      <protection locked="0"/>
    </xf>
    <xf numFmtId="176" fontId="28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28" fillId="0" borderId="29" xfId="0" applyNumberFormat="1" applyFont="1" applyBorder="1" applyAlignment="1">
      <alignment horizontal="center" vertical="center" wrapText="1"/>
    </xf>
    <xf numFmtId="0" fontId="20" fillId="0" borderId="27" xfId="0" applyFont="1" applyBorder="1" applyAlignment="1" applyProtection="1">
      <alignment horizontal="center" vertical="center"/>
      <protection locked="0"/>
    </xf>
    <xf numFmtId="178" fontId="20" fillId="0" borderId="25" xfId="0" applyNumberFormat="1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 wrapText="1"/>
    </xf>
    <xf numFmtId="0" fontId="20" fillId="0" borderId="27" xfId="0" applyFont="1" applyBorder="1" applyAlignment="1" applyProtection="1">
      <alignment horizontal="left" vertical="center"/>
      <protection locked="0"/>
    </xf>
    <xf numFmtId="0" fontId="20" fillId="0" borderId="26" xfId="0" applyFont="1" applyBorder="1" applyProtection="1">
      <protection locked="0"/>
    </xf>
    <xf numFmtId="0" fontId="20" fillId="0" borderId="9" xfId="0" applyFont="1" applyBorder="1" applyProtection="1">
      <protection locked="0"/>
    </xf>
    <xf numFmtId="0" fontId="15" fillId="0" borderId="0" xfId="0" applyFont="1"/>
    <xf numFmtId="3" fontId="20" fillId="0" borderId="25" xfId="0" applyNumberFormat="1" applyFont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Protection="1">
      <protection locked="0"/>
    </xf>
    <xf numFmtId="0" fontId="20" fillId="0" borderId="2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 shrinkToFit="1"/>
    </xf>
    <xf numFmtId="0" fontId="20" fillId="0" borderId="1" xfId="0" applyFont="1" applyBorder="1" applyAlignment="1">
      <alignment horizontal="center" shrinkToFit="1"/>
    </xf>
    <xf numFmtId="0" fontId="20" fillId="0" borderId="12" xfId="0" applyFont="1" applyBorder="1" applyAlignment="1">
      <alignment horizontal="center" shrinkToFit="1"/>
    </xf>
    <xf numFmtId="0" fontId="20" fillId="0" borderId="9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 shrinkToFit="1"/>
    </xf>
    <xf numFmtId="0" fontId="20" fillId="0" borderId="5" xfId="0" applyFont="1" applyBorder="1" applyAlignment="1">
      <alignment horizontal="center" shrinkToFit="1"/>
    </xf>
    <xf numFmtId="0" fontId="20" fillId="0" borderId="4" xfId="0" applyFont="1" applyBorder="1" applyAlignment="1">
      <alignment horizontal="center" shrinkToFit="1"/>
    </xf>
    <xf numFmtId="0" fontId="20" fillId="0" borderId="6" xfId="0" applyFont="1" applyBorder="1" applyAlignment="1">
      <alignment horizontal="center"/>
    </xf>
    <xf numFmtId="0" fontId="20" fillId="7" borderId="6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1" xfId="0" applyFont="1" applyBorder="1"/>
    <xf numFmtId="0" fontId="29" fillId="0" borderId="0" xfId="0" applyFont="1"/>
    <xf numFmtId="0" fontId="30" fillId="0" borderId="0" xfId="0" applyFont="1"/>
    <xf numFmtId="0" fontId="20" fillId="0" borderId="1" xfId="0" applyFont="1" applyBorder="1" applyAlignment="1" applyProtection="1">
      <alignment horizontal="center"/>
      <protection locked="0"/>
    </xf>
    <xf numFmtId="0" fontId="31" fillId="0" borderId="0" xfId="0" applyFont="1"/>
    <xf numFmtId="0" fontId="4" fillId="0" borderId="0" xfId="0" applyFont="1" applyAlignment="1">
      <alignment horizontal="right"/>
    </xf>
    <xf numFmtId="0" fontId="25" fillId="0" borderId="0" xfId="0" applyFont="1"/>
    <xf numFmtId="0" fontId="2" fillId="4" borderId="27" xfId="2" applyFont="1" applyFill="1" applyBorder="1" applyAlignment="1" applyProtection="1">
      <alignment horizontal="left" vertical="center"/>
      <protection locked="0"/>
    </xf>
    <xf numFmtId="0" fontId="2" fillId="4" borderId="2" xfId="2" applyFont="1" applyFill="1" applyBorder="1" applyAlignment="1" applyProtection="1">
      <protection locked="0"/>
    </xf>
    <xf numFmtId="0" fontId="5" fillId="4" borderId="21" xfId="2" applyFont="1" applyFill="1" applyBorder="1" applyProtection="1">
      <alignment vertical="center"/>
      <protection locked="0"/>
    </xf>
    <xf numFmtId="0" fontId="20" fillId="4" borderId="27" xfId="2" applyFont="1" applyFill="1" applyBorder="1" applyAlignment="1" applyProtection="1">
      <alignment horizontal="left" vertical="center"/>
      <protection locked="0"/>
    </xf>
    <xf numFmtId="0" fontId="20" fillId="4" borderId="2" xfId="2" applyFont="1" applyFill="1" applyBorder="1" applyAlignment="1" applyProtection="1">
      <protection locked="0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76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29" xfId="0" applyNumberFormat="1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178" fontId="2" fillId="0" borderId="25" xfId="0" applyNumberFormat="1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6" xfId="0" applyFont="1" applyBorder="1" applyProtection="1"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38" fontId="2" fillId="0" borderId="25" xfId="4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15" fillId="0" borderId="26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2" fillId="0" borderId="2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1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4" fillId="0" borderId="0" xfId="0" applyFont="1"/>
    <xf numFmtId="0" fontId="7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/>
    <xf numFmtId="0" fontId="15" fillId="8" borderId="0" xfId="0" applyFont="1" applyFill="1"/>
    <xf numFmtId="176" fontId="13" fillId="0" borderId="0" xfId="0" quotePrefix="1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left" vertical="center"/>
      <protection locked="0"/>
    </xf>
    <xf numFmtId="177" fontId="13" fillId="0" borderId="35" xfId="0" applyNumberFormat="1" applyFont="1" applyBorder="1" applyAlignment="1">
      <alignment horizontal="center" vertical="center" wrapText="1"/>
    </xf>
    <xf numFmtId="176" fontId="13" fillId="0" borderId="36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Protection="1"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5" xfId="0" applyFont="1" applyBorder="1"/>
    <xf numFmtId="0" fontId="32" fillId="0" borderId="25" xfId="0" applyFont="1" applyBorder="1" applyAlignment="1">
      <alignment horizontal="center" vertical="center"/>
    </xf>
    <xf numFmtId="179" fontId="2" fillId="4" borderId="25" xfId="0" applyNumberFormat="1" applyFont="1" applyFill="1" applyBorder="1" applyAlignment="1">
      <alignment horizontal="center" vertical="center"/>
    </xf>
    <xf numFmtId="179" fontId="2" fillId="4" borderId="31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76" fontId="13" fillId="4" borderId="25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49" fontId="32" fillId="0" borderId="25" xfId="0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27" fillId="0" borderId="2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20" fillId="0" borderId="21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32" fillId="0" borderId="25" xfId="0" applyNumberFormat="1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/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/>
    </xf>
    <xf numFmtId="0" fontId="2" fillId="4" borderId="26" xfId="1" applyFont="1" applyFill="1" applyBorder="1" applyAlignment="1" applyProtection="1">
      <alignment horizontal="center" vertical="center"/>
      <protection locked="0"/>
    </xf>
    <xf numFmtId="0" fontId="2" fillId="0" borderId="21" xfId="1" applyFont="1" applyBorder="1" applyAlignment="1">
      <alignment vertical="center"/>
    </xf>
    <xf numFmtId="0" fontId="2" fillId="4" borderId="1" xfId="2" applyFont="1" applyFill="1" applyBorder="1">
      <alignment vertical="center"/>
    </xf>
    <xf numFmtId="0" fontId="2" fillId="4" borderId="1" xfId="2" applyFont="1" applyFill="1" applyBorder="1" applyAlignment="1">
      <alignment horizontal="center" vertical="center"/>
    </xf>
    <xf numFmtId="0" fontId="2" fillId="4" borderId="21" xfId="2" applyFont="1" applyFill="1" applyBorder="1">
      <alignment vertical="center"/>
    </xf>
    <xf numFmtId="0" fontId="2" fillId="0" borderId="21" xfId="2" applyFont="1" applyBorder="1" applyAlignment="1">
      <alignment horizontal="center" vertical="center" wrapText="1"/>
    </xf>
    <xf numFmtId="0" fontId="2" fillId="4" borderId="0" xfId="2" applyFont="1" applyFill="1">
      <alignment vertical="center"/>
    </xf>
    <xf numFmtId="0" fontId="2" fillId="4" borderId="9" xfId="2" applyFont="1" applyFill="1" applyBorder="1">
      <alignment vertical="center"/>
    </xf>
    <xf numFmtId="0" fontId="2" fillId="4" borderId="6" xfId="2" applyFont="1" applyFill="1" applyBorder="1">
      <alignment vertical="center"/>
    </xf>
    <xf numFmtId="0" fontId="2" fillId="0" borderId="25" xfId="1" quotePrefix="1" applyFont="1" applyBorder="1" applyAlignment="1">
      <alignment horizontal="left" vertical="center" wrapText="1"/>
    </xf>
    <xf numFmtId="0" fontId="2" fillId="4" borderId="20" xfId="2" applyFont="1" applyFill="1" applyBorder="1">
      <alignment vertical="center"/>
    </xf>
    <xf numFmtId="0" fontId="2" fillId="4" borderId="11" xfId="2" applyFont="1" applyFill="1" applyBorder="1">
      <alignment vertical="center"/>
    </xf>
    <xf numFmtId="0" fontId="2" fillId="4" borderId="12" xfId="2" applyFont="1" applyFill="1" applyBorder="1" applyAlignment="1">
      <alignment horizontal="center" vertical="center"/>
    </xf>
    <xf numFmtId="0" fontId="2" fillId="4" borderId="27" xfId="2" applyFont="1" applyFill="1" applyBorder="1">
      <alignment vertical="center"/>
    </xf>
    <xf numFmtId="0" fontId="2" fillId="4" borderId="26" xfId="2" applyFont="1" applyFill="1" applyBorder="1" applyAlignment="1">
      <alignment horizontal="center" vertical="center"/>
    </xf>
    <xf numFmtId="0" fontId="2" fillId="4" borderId="27" xfId="2" applyFont="1" applyFill="1" applyBorder="1" applyAlignment="1">
      <alignment horizontal="left" vertical="center"/>
    </xf>
    <xf numFmtId="0" fontId="2" fillId="4" borderId="9" xfId="2" applyFont="1" applyFill="1" applyBorder="1" applyAlignment="1">
      <alignment horizontal="center" vertical="center"/>
    </xf>
    <xf numFmtId="0" fontId="2" fillId="4" borderId="6" xfId="2" applyFont="1" applyFill="1" applyBorder="1" applyAlignment="1">
      <alignment horizontal="left" vertical="center"/>
    </xf>
    <xf numFmtId="0" fontId="2" fillId="4" borderId="9" xfId="2" applyFont="1" applyFill="1" applyBorder="1" applyAlignment="1">
      <alignment horizontal="left" vertical="center"/>
    </xf>
    <xf numFmtId="0" fontId="2" fillId="4" borderId="11" xfId="2" applyFont="1" applyFill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176" fontId="13" fillId="0" borderId="25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2" fillId="4" borderId="5" xfId="2" applyFont="1" applyFill="1" applyBorder="1" applyAlignment="1" applyProtection="1">
      <protection locked="0"/>
    </xf>
    <xf numFmtId="0" fontId="5" fillId="4" borderId="9" xfId="2" applyFont="1" applyFill="1" applyBorder="1" applyProtection="1">
      <alignment vertical="center"/>
      <protection locked="0"/>
    </xf>
    <xf numFmtId="0" fontId="2" fillId="4" borderId="1" xfId="2" applyFont="1" applyFill="1" applyBorder="1" applyAlignment="1" applyProtection="1">
      <protection locked="0"/>
    </xf>
    <xf numFmtId="0" fontId="2" fillId="4" borderId="0" xfId="2" applyFont="1" applyFill="1" applyAlignment="1" applyProtection="1">
      <protection locked="0"/>
    </xf>
    <xf numFmtId="0" fontId="5" fillId="4" borderId="10" xfId="2" applyFont="1" applyFill="1" applyBorder="1" applyProtection="1">
      <alignment vertical="center"/>
      <protection locked="0"/>
    </xf>
    <xf numFmtId="0" fontId="2" fillId="4" borderId="4" xfId="2" applyFont="1" applyFill="1" applyBorder="1" applyProtection="1">
      <alignment vertical="center"/>
      <protection locked="0"/>
    </xf>
    <xf numFmtId="0" fontId="2" fillId="4" borderId="10" xfId="2" applyFont="1" applyFill="1" applyBorder="1" applyProtection="1">
      <alignment vertical="center"/>
      <protection locked="0"/>
    </xf>
    <xf numFmtId="0" fontId="2" fillId="4" borderId="12" xfId="2" applyFont="1" applyFill="1" applyBorder="1" applyProtection="1">
      <alignment vertical="center"/>
      <protection locked="0"/>
    </xf>
    <xf numFmtId="0" fontId="5" fillId="4" borderId="11" xfId="2" applyFont="1" applyFill="1" applyBorder="1" applyAlignment="1" applyProtection="1">
      <alignment horizontal="left" vertical="center"/>
      <protection locked="0"/>
    </xf>
  </cellXfs>
  <cellStyles count="5">
    <cellStyle name="桁区切り 2" xfId="4" xr:uid="{339AF959-1E37-46C0-9371-458E8B107C68}"/>
    <cellStyle name="標準" xfId="0" builtinId="0"/>
    <cellStyle name="標準 2" xfId="2" xr:uid="{90911A12-473A-4A56-BE2D-C846098FFFAF}"/>
    <cellStyle name="標準 2 2" xfId="1" xr:uid="{00000000-0005-0000-0000-000001000000}"/>
    <cellStyle name="標準_H14ﾍﾞｰｽ" xfId="3" xr:uid="{DD0ED020-50BA-486C-AA9E-150D40278C9D}"/>
  </cellStyles>
  <dxfs count="1"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523875</xdr:colOff>
      <xdr:row>1</xdr:row>
      <xdr:rowOff>66675</xdr:rowOff>
    </xdr:from>
    <xdr:to>
      <xdr:col>20</xdr:col>
      <xdr:colOff>571500</xdr:colOff>
      <xdr:row>2</xdr:row>
      <xdr:rowOff>133350</xdr:rowOff>
    </xdr:to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B9D746E6-4F6B-40F4-A84C-22DB44B93E32}"/>
            </a:ext>
          </a:extLst>
        </xdr:cNvPr>
        <xdr:cNvSpPr txBox="1">
          <a:spLocks noChangeArrowheads="1"/>
        </xdr:cNvSpPr>
      </xdr:nvSpPr>
      <xdr:spPr bwMode="auto">
        <a:xfrm>
          <a:off x="13554075" y="238125"/>
          <a:ext cx="7334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523875</xdr:colOff>
      <xdr:row>1</xdr:row>
      <xdr:rowOff>66675</xdr:rowOff>
    </xdr:from>
    <xdr:to>
      <xdr:col>20</xdr:col>
      <xdr:colOff>571500</xdr:colOff>
      <xdr:row>2</xdr:row>
      <xdr:rowOff>133350</xdr:rowOff>
    </xdr:to>
    <xdr:sp macro="" textlink="">
      <xdr:nvSpPr>
        <xdr:cNvPr id="2" name="Text Box 26">
          <a:extLst>
            <a:ext uri="{FF2B5EF4-FFF2-40B4-BE49-F238E27FC236}">
              <a16:creationId xmlns:a16="http://schemas.microsoft.com/office/drawing/2014/main" id="{A26A7164-2110-434B-8577-102CEFD0D46A}"/>
            </a:ext>
          </a:extLst>
        </xdr:cNvPr>
        <xdr:cNvSpPr txBox="1">
          <a:spLocks noChangeArrowheads="1"/>
        </xdr:cNvSpPr>
      </xdr:nvSpPr>
      <xdr:spPr bwMode="auto">
        <a:xfrm>
          <a:off x="13554075" y="238125"/>
          <a:ext cx="73342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9A21-28DA-480A-8226-788F865FB966}">
  <sheetPr>
    <tabColor indexed="25"/>
    <pageSetUpPr fitToPage="1"/>
  </sheetPr>
  <dimension ref="A1:U27"/>
  <sheetViews>
    <sheetView view="pageBreakPreview" zoomScale="90" zoomScaleNormal="100" zoomScaleSheetLayoutView="90" workbookViewId="0">
      <selection activeCell="I28" sqref="I28"/>
    </sheetView>
  </sheetViews>
  <sheetFormatPr defaultColWidth="9" defaultRowHeight="11.25"/>
  <cols>
    <col min="1" max="1" width="15.875" style="218" customWidth="1"/>
    <col min="2" max="2" width="3.875" style="218" bestFit="1" customWidth="1"/>
    <col min="3" max="3" width="38.25" style="218" customWidth="1"/>
    <col min="4" max="4" width="13.875" style="218" bestFit="1" customWidth="1"/>
    <col min="5" max="5" width="13" style="219" bestFit="1" customWidth="1"/>
    <col min="6" max="6" width="13.125" style="218" bestFit="1" customWidth="1"/>
    <col min="7" max="7" width="5.875" style="218" bestFit="1" customWidth="1"/>
    <col min="8" max="8" width="12.125" style="218" bestFit="1" customWidth="1"/>
    <col min="9" max="9" width="10.5" style="218" bestFit="1" customWidth="1"/>
    <col min="10" max="10" width="7" style="218" bestFit="1" customWidth="1"/>
    <col min="11" max="11" width="5.875" style="218" bestFit="1" customWidth="1"/>
    <col min="12" max="12" width="8.75" style="218" bestFit="1" customWidth="1"/>
    <col min="13" max="14" width="8.5" style="218" bestFit="1" customWidth="1"/>
    <col min="15" max="15" width="14.375" style="218" bestFit="1" customWidth="1"/>
    <col min="16" max="16" width="10" style="218" bestFit="1" customWidth="1"/>
    <col min="17" max="17" width="6" style="218" customWidth="1"/>
    <col min="18" max="18" width="19.375" style="218" customWidth="1"/>
    <col min="19" max="19" width="11" style="218" bestFit="1" customWidth="1"/>
    <col min="20" max="21" width="8.25" style="218" bestFit="1" customWidth="1"/>
    <col min="22" max="16384" width="9" style="218"/>
  </cols>
  <sheetData>
    <row r="1" spans="1:21" ht="21.75" customHeight="1">
      <c r="A1" s="310"/>
      <c r="B1" s="310"/>
      <c r="Q1" s="309"/>
    </row>
    <row r="2" spans="1:21" ht="15">
      <c r="E2" s="218"/>
      <c r="F2" s="392"/>
      <c r="J2" s="388" t="s">
        <v>290</v>
      </c>
      <c r="K2" s="388"/>
      <c r="L2" s="388"/>
      <c r="M2" s="388"/>
      <c r="N2" s="388"/>
      <c r="O2" s="388"/>
      <c r="P2" s="388"/>
      <c r="Q2" s="391"/>
      <c r="R2" s="391"/>
      <c r="S2" s="391"/>
      <c r="T2" s="391"/>
      <c r="U2" s="391"/>
    </row>
    <row r="3" spans="1:21" ht="23.25" customHeight="1">
      <c r="A3" s="390" t="s">
        <v>2</v>
      </c>
      <c r="B3" s="389"/>
      <c r="E3" s="218"/>
      <c r="J3" s="388"/>
      <c r="Q3" s="387"/>
      <c r="R3" s="386" t="s">
        <v>288</v>
      </c>
      <c r="S3" s="386"/>
      <c r="T3" s="386"/>
      <c r="U3" s="386"/>
    </row>
    <row r="4" spans="1:21" ht="14.25" customHeight="1" thickBot="1">
      <c r="A4" s="357" t="s">
        <v>286</v>
      </c>
      <c r="B4" s="382" t="s">
        <v>285</v>
      </c>
      <c r="C4" s="385"/>
      <c r="D4" s="384"/>
      <c r="E4" s="383"/>
      <c r="F4" s="382" t="s">
        <v>284</v>
      </c>
      <c r="G4" s="381"/>
      <c r="H4" s="356" t="s">
        <v>403</v>
      </c>
      <c r="I4" s="356" t="s">
        <v>282</v>
      </c>
      <c r="J4" s="380" t="s">
        <v>281</v>
      </c>
      <c r="K4" s="379" t="s">
        <v>307</v>
      </c>
      <c r="L4" s="378"/>
      <c r="M4" s="378"/>
      <c r="N4" s="377"/>
      <c r="O4" s="376"/>
      <c r="P4" s="375"/>
      <c r="Q4" s="374"/>
      <c r="R4" s="373"/>
      <c r="S4" s="372"/>
      <c r="T4" s="371" t="s">
        <v>8</v>
      </c>
      <c r="U4" s="370" t="s">
        <v>9</v>
      </c>
    </row>
    <row r="5" spans="1:21" ht="11.25" customHeight="1">
      <c r="A5" s="347"/>
      <c r="B5" s="354"/>
      <c r="C5" s="355"/>
      <c r="D5" s="369"/>
      <c r="E5" s="368"/>
      <c r="F5" s="345"/>
      <c r="G5" s="342"/>
      <c r="H5" s="347"/>
      <c r="I5" s="347"/>
      <c r="J5" s="354"/>
      <c r="K5" s="367" t="s">
        <v>275</v>
      </c>
      <c r="L5" s="366" t="s">
        <v>305</v>
      </c>
      <c r="M5" s="365" t="s">
        <v>273</v>
      </c>
      <c r="N5" s="364" t="s">
        <v>402</v>
      </c>
      <c r="O5" s="363" t="s">
        <v>401</v>
      </c>
      <c r="P5" s="362" t="s">
        <v>400</v>
      </c>
      <c r="Q5" s="361"/>
      <c r="R5" s="360"/>
      <c r="S5" s="359" t="s">
        <v>278</v>
      </c>
      <c r="T5" s="348"/>
      <c r="U5" s="347"/>
    </row>
    <row r="6" spans="1:21">
      <c r="A6" s="347"/>
      <c r="B6" s="354"/>
      <c r="C6" s="355"/>
      <c r="D6" s="357" t="s">
        <v>271</v>
      </c>
      <c r="E6" s="358" t="s">
        <v>26</v>
      </c>
      <c r="F6" s="357" t="s">
        <v>271</v>
      </c>
      <c r="G6" s="356" t="s">
        <v>399</v>
      </c>
      <c r="H6" s="347"/>
      <c r="I6" s="347"/>
      <c r="J6" s="354"/>
      <c r="K6" s="352"/>
      <c r="L6" s="353"/>
      <c r="M6" s="352"/>
      <c r="N6" s="351"/>
      <c r="O6" s="350" t="s">
        <v>398</v>
      </c>
      <c r="P6" s="350" t="s">
        <v>397</v>
      </c>
      <c r="Q6" s="350"/>
      <c r="R6" s="350"/>
      <c r="S6" s="349" t="s">
        <v>396</v>
      </c>
      <c r="T6" s="348"/>
      <c r="U6" s="347"/>
    </row>
    <row r="7" spans="1:21">
      <c r="A7" s="347"/>
      <c r="B7" s="354"/>
      <c r="C7" s="355"/>
      <c r="D7" s="347"/>
      <c r="E7" s="347"/>
      <c r="F7" s="347"/>
      <c r="G7" s="347"/>
      <c r="H7" s="347"/>
      <c r="I7" s="347"/>
      <c r="J7" s="354"/>
      <c r="K7" s="352"/>
      <c r="L7" s="353"/>
      <c r="M7" s="352"/>
      <c r="N7" s="351"/>
      <c r="O7" s="350" t="s">
        <v>395</v>
      </c>
      <c r="P7" s="350" t="s">
        <v>394</v>
      </c>
      <c r="Q7" s="350" t="s">
        <v>393</v>
      </c>
      <c r="R7" s="350" t="s">
        <v>267</v>
      </c>
      <c r="S7" s="349" t="s">
        <v>392</v>
      </c>
      <c r="T7" s="348"/>
      <c r="U7" s="347"/>
    </row>
    <row r="8" spans="1:21">
      <c r="A8" s="340"/>
      <c r="B8" s="345"/>
      <c r="C8" s="346"/>
      <c r="D8" s="340"/>
      <c r="E8" s="340"/>
      <c r="F8" s="340"/>
      <c r="G8" s="340"/>
      <c r="H8" s="340"/>
      <c r="I8" s="340"/>
      <c r="J8" s="345"/>
      <c r="K8" s="343"/>
      <c r="L8" s="344"/>
      <c r="M8" s="343"/>
      <c r="N8" s="342"/>
      <c r="O8" s="226" t="s">
        <v>391</v>
      </c>
      <c r="P8" s="226" t="s">
        <v>390</v>
      </c>
      <c r="Q8" s="226" t="s">
        <v>389</v>
      </c>
      <c r="R8" s="225"/>
      <c r="S8" s="224" t="s">
        <v>388</v>
      </c>
      <c r="T8" s="341"/>
      <c r="U8" s="340"/>
    </row>
    <row r="9" spans="1:21" ht="24" customHeight="1">
      <c r="A9" s="339" t="s">
        <v>387</v>
      </c>
      <c r="B9" s="231"/>
      <c r="C9" s="333" t="s">
        <v>386</v>
      </c>
      <c r="D9" s="337" t="s">
        <v>385</v>
      </c>
      <c r="E9" s="332" t="s">
        <v>313</v>
      </c>
      <c r="F9" s="321" t="s">
        <v>365</v>
      </c>
      <c r="G9" s="321">
        <v>1.968</v>
      </c>
      <c r="H9" s="321" t="s">
        <v>364</v>
      </c>
      <c r="I9" s="336" t="s">
        <v>384</v>
      </c>
      <c r="J9" s="335">
        <v>5</v>
      </c>
      <c r="K9" s="323">
        <v>19</v>
      </c>
      <c r="L9" s="324">
        <f>IF(K9&gt;0,1/K9*37.7*68.6,"")</f>
        <v>136.11684210526315</v>
      </c>
      <c r="M9" s="323">
        <v>13.4</v>
      </c>
      <c r="N9" s="322">
        <v>16.899999999999999</v>
      </c>
      <c r="O9" s="321" t="s">
        <v>377</v>
      </c>
      <c r="P9" s="321" t="s">
        <v>63</v>
      </c>
      <c r="Q9" s="320" t="s">
        <v>119</v>
      </c>
      <c r="R9" s="319"/>
      <c r="S9" s="318"/>
      <c r="T9" s="317">
        <f>IF(K9&lt;&gt;0, IF(K9&gt;=M9,ROUNDDOWN(K9/M9*100,0),""),"")</f>
        <v>141</v>
      </c>
      <c r="U9" s="316">
        <f>IF(K9&lt;&gt;0, IF(K9&gt;=N9,ROUNDDOWN(K9/N9*100,0),""),"")</f>
        <v>112</v>
      </c>
    </row>
    <row r="10" spans="1:21" ht="24" customHeight="1">
      <c r="A10" s="339"/>
      <c r="B10" s="330"/>
      <c r="C10" s="333" t="s">
        <v>383</v>
      </c>
      <c r="D10" s="337" t="s">
        <v>382</v>
      </c>
      <c r="E10" s="332" t="s">
        <v>313</v>
      </c>
      <c r="F10" s="321" t="s">
        <v>365</v>
      </c>
      <c r="G10" s="321">
        <v>1.968</v>
      </c>
      <c r="H10" s="321" t="s">
        <v>364</v>
      </c>
      <c r="I10" s="336" t="s">
        <v>381</v>
      </c>
      <c r="J10" s="335">
        <v>4</v>
      </c>
      <c r="K10" s="323">
        <v>19</v>
      </c>
      <c r="L10" s="324">
        <f>IF(K10&gt;0,1/K10*37.7*68.6,"")</f>
        <v>136.11684210526315</v>
      </c>
      <c r="M10" s="323">
        <v>13.4</v>
      </c>
      <c r="N10" s="322">
        <v>16.899999999999999</v>
      </c>
      <c r="O10" s="320" t="s">
        <v>377</v>
      </c>
      <c r="P10" s="321" t="s">
        <v>63</v>
      </c>
      <c r="Q10" s="320" t="s">
        <v>119</v>
      </c>
      <c r="R10" s="319"/>
      <c r="S10" s="318"/>
      <c r="T10" s="317">
        <f>IF(K10&lt;&gt;0, IF(K10&gt;=M10,ROUNDDOWN(K10/M10*100,0),""),"")</f>
        <v>141</v>
      </c>
      <c r="U10" s="316">
        <f>IF(K10&lt;&gt;0, IF(K10&gt;=N10,ROUNDDOWN(K10/N10*100,0),""),"")</f>
        <v>112</v>
      </c>
    </row>
    <row r="11" spans="1:21" ht="24" customHeight="1">
      <c r="A11" s="339"/>
      <c r="B11" s="330"/>
      <c r="C11" s="333" t="s">
        <v>380</v>
      </c>
      <c r="D11" s="337" t="s">
        <v>379</v>
      </c>
      <c r="E11" s="332" t="s">
        <v>313</v>
      </c>
      <c r="F11" s="321" t="s">
        <v>365</v>
      </c>
      <c r="G11" s="321">
        <v>1.968</v>
      </c>
      <c r="H11" s="321" t="s">
        <v>364</v>
      </c>
      <c r="I11" s="336" t="s">
        <v>378</v>
      </c>
      <c r="J11" s="335">
        <v>5</v>
      </c>
      <c r="K11" s="323">
        <v>19</v>
      </c>
      <c r="L11" s="324">
        <f>IF(K11&gt;0,1/K11*37.7*68.6,"")</f>
        <v>136.11684210526315</v>
      </c>
      <c r="M11" s="323">
        <v>13.4</v>
      </c>
      <c r="N11" s="322">
        <v>16.899999999999999</v>
      </c>
      <c r="O11" s="320" t="s">
        <v>377</v>
      </c>
      <c r="P11" s="321" t="s">
        <v>63</v>
      </c>
      <c r="Q11" s="320" t="s">
        <v>119</v>
      </c>
      <c r="R11" s="319"/>
      <c r="S11" s="318"/>
      <c r="T11" s="317">
        <f>IF(K11&lt;&gt;0, IF(K11&gt;=M11,ROUNDDOWN(K11/M11*100,0),""),"")</f>
        <v>141</v>
      </c>
      <c r="U11" s="316">
        <f>IF(K11&lt;&gt;0, IF(K11&gt;=N11,ROUNDDOWN(K11/N11*100,0),""),"")</f>
        <v>112</v>
      </c>
    </row>
    <row r="12" spans="1:21" ht="24" customHeight="1">
      <c r="A12" s="339"/>
      <c r="B12" s="338"/>
      <c r="C12" s="333" t="s">
        <v>376</v>
      </c>
      <c r="D12" s="337" t="s">
        <v>375</v>
      </c>
      <c r="E12" s="332" t="s">
        <v>313</v>
      </c>
      <c r="F12" s="321" t="s">
        <v>374</v>
      </c>
      <c r="G12" s="321">
        <v>1.968</v>
      </c>
      <c r="H12" s="321" t="s">
        <v>364</v>
      </c>
      <c r="I12" s="336" t="s">
        <v>373</v>
      </c>
      <c r="J12" s="335">
        <v>5</v>
      </c>
      <c r="K12" s="323">
        <v>18.899999999999999</v>
      </c>
      <c r="L12" s="324">
        <f>IF(K12&gt;0,1/K12*37.7*68.6,"")</f>
        <v>136.83703703703705</v>
      </c>
      <c r="M12" s="323">
        <v>15.8</v>
      </c>
      <c r="N12" s="322">
        <v>19.399999999999999</v>
      </c>
      <c r="O12" s="321" t="s">
        <v>372</v>
      </c>
      <c r="P12" s="321" t="s">
        <v>63</v>
      </c>
      <c r="Q12" s="320" t="s">
        <v>86</v>
      </c>
      <c r="R12" s="319"/>
      <c r="S12" s="318"/>
      <c r="T12" s="317">
        <f>IF(K12&lt;&gt;0, IF(K12&gt;=M12,ROUNDDOWN(K12/M12*100,0),""),"")</f>
        <v>119</v>
      </c>
      <c r="U12" s="316" t="str">
        <f>IF(K12&lt;&gt;0, IF(K12&gt;=N12,ROUNDDOWN(K12/N12*100,0),""),"")</f>
        <v/>
      </c>
    </row>
    <row r="13" spans="1:21" ht="24" customHeight="1">
      <c r="A13" s="334"/>
      <c r="B13" s="330"/>
      <c r="C13" s="333" t="s">
        <v>371</v>
      </c>
      <c r="D13" s="319" t="s">
        <v>370</v>
      </c>
      <c r="E13" s="332" t="s">
        <v>366</v>
      </c>
      <c r="F13" s="320" t="s">
        <v>365</v>
      </c>
      <c r="G13" s="326">
        <v>1.968</v>
      </c>
      <c r="H13" s="321" t="s">
        <v>364</v>
      </c>
      <c r="I13" s="320" t="s">
        <v>369</v>
      </c>
      <c r="J13" s="325">
        <v>5</v>
      </c>
      <c r="K13" s="323">
        <v>17.399999999999999</v>
      </c>
      <c r="L13" s="324">
        <f>IF(K13&gt;0,1/K13*37.7*68.6,"")</f>
        <v>148.63333333333335</v>
      </c>
      <c r="M13" s="323">
        <v>11.2</v>
      </c>
      <c r="N13" s="322">
        <v>14.9</v>
      </c>
      <c r="O13" s="321" t="s">
        <v>362</v>
      </c>
      <c r="P13" s="321" t="s">
        <v>309</v>
      </c>
      <c r="Q13" s="320" t="s">
        <v>72</v>
      </c>
      <c r="R13" s="319"/>
      <c r="S13" s="318"/>
      <c r="T13" s="317">
        <f>IF(K13&lt;&gt;0, IF(K13&gt;=M13,ROUNDDOWN(K13/M13*100,0),""),"")</f>
        <v>155</v>
      </c>
      <c r="U13" s="316">
        <f>IF(K13&lt;&gt;0, IF(K13&gt;=N13,ROUNDDOWN(K13/N13*100,0),""),"")</f>
        <v>116</v>
      </c>
    </row>
    <row r="14" spans="1:21" ht="24" customHeight="1">
      <c r="A14" s="334"/>
      <c r="B14" s="330"/>
      <c r="C14" s="333" t="s">
        <v>368</v>
      </c>
      <c r="D14" s="319" t="s">
        <v>367</v>
      </c>
      <c r="E14" s="332" t="s">
        <v>366</v>
      </c>
      <c r="F14" s="320" t="s">
        <v>365</v>
      </c>
      <c r="G14" s="326">
        <v>1.968</v>
      </c>
      <c r="H14" s="321" t="s">
        <v>364</v>
      </c>
      <c r="I14" s="320" t="s">
        <v>363</v>
      </c>
      <c r="J14" s="325">
        <v>5</v>
      </c>
      <c r="K14" s="323">
        <v>17.399999999999999</v>
      </c>
      <c r="L14" s="324">
        <f>IF(K14&gt;0,1/K14*37.7*68.6,"")</f>
        <v>148.63333333333335</v>
      </c>
      <c r="M14" s="323">
        <v>11.2</v>
      </c>
      <c r="N14" s="322">
        <v>14.9</v>
      </c>
      <c r="O14" s="321" t="s">
        <v>362</v>
      </c>
      <c r="P14" s="321" t="s">
        <v>309</v>
      </c>
      <c r="Q14" s="320" t="s">
        <v>72</v>
      </c>
      <c r="R14" s="319"/>
      <c r="S14" s="318"/>
      <c r="T14" s="317">
        <f>IF(K14&lt;&gt;0, IF(K14&gt;=M14,ROUNDDOWN(K14/M14*100,0),""),"")</f>
        <v>155</v>
      </c>
      <c r="U14" s="316">
        <f>IF(K14&lt;&gt;0, IF(K14&gt;=N14,ROUNDDOWN(K14/N14*100,0),""),"")</f>
        <v>116</v>
      </c>
    </row>
    <row r="15" spans="1:21" ht="24" customHeight="1">
      <c r="A15" s="331"/>
      <c r="B15" s="330"/>
      <c r="C15" s="329"/>
      <c r="D15" s="328"/>
      <c r="E15" s="327"/>
      <c r="F15" s="320"/>
      <c r="G15" s="326"/>
      <c r="H15" s="320"/>
      <c r="I15" s="320"/>
      <c r="J15" s="325"/>
      <c r="K15" s="323"/>
      <c r="L15" s="324" t="str">
        <f>IF(K15&gt;0,1/K15*37.7*68.6,"")</f>
        <v/>
      </c>
      <c r="M15" s="323"/>
      <c r="N15" s="322"/>
      <c r="O15" s="320"/>
      <c r="P15" s="321"/>
      <c r="Q15" s="320"/>
      <c r="R15" s="319"/>
      <c r="S15" s="318"/>
      <c r="T15" s="317" t="str">
        <f>IF(K15&lt;&gt;0, IF(K15&gt;=M15,ROUNDDOWN(K15/M15*100,0),""),"")</f>
        <v/>
      </c>
      <c r="U15" s="316" t="str">
        <f>IF(K15&lt;&gt;0, IF(K15&gt;=N15,ROUNDDOWN(K15/N15*100,0),""),"")</f>
        <v/>
      </c>
    </row>
    <row r="16" spans="1:21" ht="24" customHeight="1">
      <c r="A16" s="230"/>
      <c r="B16" s="231"/>
      <c r="C16" s="229"/>
      <c r="D16" s="230"/>
      <c r="E16" s="230"/>
      <c r="F16" s="230"/>
      <c r="G16" s="230"/>
      <c r="H16" s="230"/>
      <c r="I16" s="230"/>
      <c r="J16" s="229"/>
      <c r="K16" s="227"/>
      <c r="L16" s="228"/>
      <c r="M16" s="227"/>
      <c r="N16" s="222"/>
      <c r="O16" s="226"/>
      <c r="P16" s="226"/>
      <c r="Q16" s="226"/>
      <c r="R16" s="225"/>
      <c r="S16" s="224"/>
      <c r="T16" s="223"/>
      <c r="U16" s="222"/>
    </row>
    <row r="17" spans="3:10" ht="10.5" customHeight="1">
      <c r="C17" s="220" t="s">
        <v>308</v>
      </c>
      <c r="E17" s="218"/>
      <c r="J17" s="221"/>
    </row>
    <row r="18" spans="3:10" ht="10.5" customHeight="1">
      <c r="E18" s="218"/>
    </row>
    <row r="19" spans="3:10" ht="10.5" customHeight="1">
      <c r="E19" s="218"/>
    </row>
    <row r="20" spans="3:10" ht="10.5" customHeight="1">
      <c r="E20" s="218"/>
    </row>
    <row r="21" spans="3:10" ht="10.5" customHeight="1">
      <c r="E21" s="218"/>
    </row>
    <row r="22" spans="3:10" ht="10.5" customHeight="1">
      <c r="E22" s="218"/>
    </row>
    <row r="23" spans="3:10" ht="10.5" customHeight="1">
      <c r="E23" s="218"/>
    </row>
    <row r="24" spans="3:10" ht="10.5" customHeight="1">
      <c r="E24" s="218"/>
    </row>
    <row r="25" spans="3:10" ht="10.5" customHeight="1">
      <c r="E25" s="218"/>
    </row>
    <row r="26" spans="3:10" ht="10.5" customHeight="1">
      <c r="E26" s="218"/>
    </row>
    <row r="27" spans="3:10">
      <c r="C27" s="220"/>
      <c r="E27" s="218"/>
    </row>
  </sheetData>
  <sheetProtection selectLockedCells="1"/>
  <autoFilter ref="A8:U15" xr:uid="{00000000-0009-0000-0000-000000000000}">
    <filterColumn colId="1" showButton="0"/>
  </autoFilter>
  <mergeCells count="23">
    <mergeCell ref="T4:T8"/>
    <mergeCell ref="U4:U8"/>
    <mergeCell ref="K5:K8"/>
    <mergeCell ref="L5:L8"/>
    <mergeCell ref="M5:M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K4:N4"/>
    <mergeCell ref="N5:N8"/>
    <mergeCell ref="P5:R5"/>
    <mergeCell ref="D6:D8"/>
    <mergeCell ref="E6:E8"/>
    <mergeCell ref="F6:F8"/>
    <mergeCell ref="G6:G8"/>
    <mergeCell ref="P4:R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&amp;R様式1-7&amp;L&amp;"Arial"&amp;8&amp;K000000INTERNAL&amp;1#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A33C1-3D91-4681-99CE-FFD4E1921FF2}">
  <sheetPr>
    <tabColor indexed="25"/>
    <pageSetUpPr fitToPage="1"/>
  </sheetPr>
  <dimension ref="A1:U23"/>
  <sheetViews>
    <sheetView view="pageBreakPreview" zoomScaleNormal="100" zoomScaleSheetLayoutView="100" workbookViewId="0">
      <selection activeCell="A2" sqref="A2:U11"/>
    </sheetView>
  </sheetViews>
  <sheetFormatPr defaultColWidth="9" defaultRowHeight="11.25"/>
  <cols>
    <col min="1" max="1" width="15.875" style="218" customWidth="1"/>
    <col min="2" max="2" width="3.875" style="218" bestFit="1" customWidth="1"/>
    <col min="3" max="3" width="38.25" style="218" customWidth="1"/>
    <col min="4" max="4" width="13.875" style="218" bestFit="1" customWidth="1"/>
    <col min="5" max="5" width="13" style="219" bestFit="1" customWidth="1"/>
    <col min="6" max="6" width="13.125" style="218" bestFit="1" customWidth="1"/>
    <col min="7" max="7" width="5.875" style="218" bestFit="1" customWidth="1"/>
    <col min="8" max="8" width="12.125" style="218" bestFit="1" customWidth="1"/>
    <col min="9" max="9" width="10.5" style="218" bestFit="1" customWidth="1"/>
    <col min="10" max="10" width="7" style="218" bestFit="1" customWidth="1"/>
    <col min="11" max="11" width="5.875" style="218" bestFit="1" customWidth="1"/>
    <col min="12" max="12" width="8.75" style="218" bestFit="1" customWidth="1"/>
    <col min="13" max="14" width="8.5" style="218" bestFit="1" customWidth="1"/>
    <col min="15" max="15" width="14.375" style="218" bestFit="1" customWidth="1"/>
    <col min="16" max="16" width="10" style="218" bestFit="1" customWidth="1"/>
    <col min="17" max="17" width="6" style="218" customWidth="1"/>
    <col min="18" max="18" width="19.375" style="218" customWidth="1"/>
    <col min="19" max="19" width="11" style="218" bestFit="1" customWidth="1"/>
    <col min="20" max="21" width="8.25" style="218" bestFit="1" customWidth="1"/>
    <col min="22" max="16384" width="9" style="218"/>
  </cols>
  <sheetData>
    <row r="1" spans="1:21" ht="21.75" customHeight="1">
      <c r="A1" s="310"/>
      <c r="B1" s="310"/>
      <c r="Q1" s="309"/>
    </row>
    <row r="2" spans="1:21" ht="15">
      <c r="A2" s="303"/>
      <c r="B2" s="303"/>
      <c r="C2" s="303"/>
      <c r="D2" s="303"/>
      <c r="E2" s="303"/>
      <c r="F2" s="308"/>
      <c r="G2" s="303"/>
      <c r="H2" s="303"/>
      <c r="I2" s="303"/>
      <c r="J2" s="304" t="s">
        <v>354</v>
      </c>
      <c r="K2" s="304"/>
      <c r="L2" s="304"/>
      <c r="M2" s="304"/>
      <c r="N2" s="304"/>
      <c r="O2" s="304"/>
      <c r="P2" s="304"/>
      <c r="Q2" s="307"/>
      <c r="R2" s="307"/>
      <c r="S2" s="307"/>
      <c r="T2" s="307"/>
      <c r="U2" s="307"/>
    </row>
    <row r="3" spans="1:21" ht="23.25" customHeight="1">
      <c r="A3" s="306" t="s">
        <v>2</v>
      </c>
      <c r="B3" s="305"/>
      <c r="C3" s="303"/>
      <c r="D3" s="303"/>
      <c r="E3" s="303"/>
      <c r="F3" s="303"/>
      <c r="G3" s="303"/>
      <c r="H3" s="303"/>
      <c r="I3" s="303"/>
      <c r="J3" s="304"/>
      <c r="K3" s="303"/>
      <c r="L3" s="303"/>
      <c r="M3" s="303"/>
      <c r="N3" s="303"/>
      <c r="O3" s="303"/>
      <c r="P3" s="303"/>
      <c r="Q3" s="302"/>
      <c r="R3" s="301" t="s">
        <v>353</v>
      </c>
      <c r="S3" s="301"/>
      <c r="T3" s="301"/>
      <c r="U3" s="301"/>
    </row>
    <row r="4" spans="1:21" ht="14.25" customHeight="1" thickBot="1">
      <c r="A4" s="272" t="s">
        <v>352</v>
      </c>
      <c r="B4" s="297" t="s">
        <v>351</v>
      </c>
      <c r="C4" s="300"/>
      <c r="D4" s="299"/>
      <c r="E4" s="298"/>
      <c r="F4" s="297" t="s">
        <v>350</v>
      </c>
      <c r="G4" s="296"/>
      <c r="H4" s="271" t="s">
        <v>349</v>
      </c>
      <c r="I4" s="271" t="s">
        <v>348</v>
      </c>
      <c r="J4" s="295" t="s">
        <v>347</v>
      </c>
      <c r="K4" s="294" t="s">
        <v>346</v>
      </c>
      <c r="L4" s="293"/>
      <c r="M4" s="293"/>
      <c r="N4" s="292"/>
      <c r="O4" s="291"/>
      <c r="P4" s="290"/>
      <c r="Q4" s="289"/>
      <c r="R4" s="288"/>
      <c r="S4" s="287"/>
      <c r="T4" s="286" t="s">
        <v>8</v>
      </c>
      <c r="U4" s="285" t="s">
        <v>9</v>
      </c>
    </row>
    <row r="5" spans="1:21" ht="11.25" customHeight="1">
      <c r="A5" s="262"/>
      <c r="B5" s="269"/>
      <c r="C5" s="270"/>
      <c r="D5" s="284"/>
      <c r="E5" s="283"/>
      <c r="F5" s="260"/>
      <c r="G5" s="257"/>
      <c r="H5" s="262"/>
      <c r="I5" s="262"/>
      <c r="J5" s="269"/>
      <c r="K5" s="282" t="s">
        <v>345</v>
      </c>
      <c r="L5" s="281" t="s">
        <v>344</v>
      </c>
      <c r="M5" s="280" t="s">
        <v>343</v>
      </c>
      <c r="N5" s="279" t="s">
        <v>342</v>
      </c>
      <c r="O5" s="278" t="s">
        <v>341</v>
      </c>
      <c r="P5" s="277" t="s">
        <v>340</v>
      </c>
      <c r="Q5" s="276"/>
      <c r="R5" s="275"/>
      <c r="S5" s="274" t="s">
        <v>339</v>
      </c>
      <c r="T5" s="263"/>
      <c r="U5" s="262"/>
    </row>
    <row r="6" spans="1:21">
      <c r="A6" s="262"/>
      <c r="B6" s="269"/>
      <c r="C6" s="270"/>
      <c r="D6" s="272" t="s">
        <v>338</v>
      </c>
      <c r="E6" s="273" t="s">
        <v>26</v>
      </c>
      <c r="F6" s="272" t="s">
        <v>338</v>
      </c>
      <c r="G6" s="271" t="s">
        <v>337</v>
      </c>
      <c r="H6" s="262"/>
      <c r="I6" s="262"/>
      <c r="J6" s="269"/>
      <c r="K6" s="267"/>
      <c r="L6" s="268"/>
      <c r="M6" s="267"/>
      <c r="N6" s="266"/>
      <c r="O6" s="265" t="s">
        <v>336</v>
      </c>
      <c r="P6" s="265" t="s">
        <v>335</v>
      </c>
      <c r="Q6" s="265"/>
      <c r="R6" s="265"/>
      <c r="S6" s="264" t="s">
        <v>334</v>
      </c>
      <c r="T6" s="263"/>
      <c r="U6" s="262"/>
    </row>
    <row r="7" spans="1:21">
      <c r="A7" s="262"/>
      <c r="B7" s="269"/>
      <c r="C7" s="270"/>
      <c r="D7" s="262"/>
      <c r="E7" s="262"/>
      <c r="F7" s="262"/>
      <c r="G7" s="262"/>
      <c r="H7" s="262"/>
      <c r="I7" s="262"/>
      <c r="J7" s="269"/>
      <c r="K7" s="267"/>
      <c r="L7" s="268"/>
      <c r="M7" s="267"/>
      <c r="N7" s="266"/>
      <c r="O7" s="265" t="s">
        <v>333</v>
      </c>
      <c r="P7" s="265" t="s">
        <v>332</v>
      </c>
      <c r="Q7" s="265" t="s">
        <v>331</v>
      </c>
      <c r="R7" s="265" t="s">
        <v>330</v>
      </c>
      <c r="S7" s="264" t="s">
        <v>329</v>
      </c>
      <c r="T7" s="263"/>
      <c r="U7" s="262"/>
    </row>
    <row r="8" spans="1:21">
      <c r="A8" s="252"/>
      <c r="B8" s="260"/>
      <c r="C8" s="261"/>
      <c r="D8" s="252"/>
      <c r="E8" s="252"/>
      <c r="F8" s="252"/>
      <c r="G8" s="252"/>
      <c r="H8" s="252"/>
      <c r="I8" s="252"/>
      <c r="J8" s="260"/>
      <c r="K8" s="258"/>
      <c r="L8" s="259"/>
      <c r="M8" s="258"/>
      <c r="N8" s="257"/>
      <c r="O8" s="256" t="s">
        <v>328</v>
      </c>
      <c r="P8" s="256" t="s">
        <v>327</v>
      </c>
      <c r="Q8" s="256" t="s">
        <v>326</v>
      </c>
      <c r="R8" s="255"/>
      <c r="S8" s="254" t="s">
        <v>325</v>
      </c>
      <c r="T8" s="253"/>
      <c r="U8" s="252"/>
    </row>
    <row r="9" spans="1:21" ht="24" customHeight="1">
      <c r="A9" s="251" t="s">
        <v>324</v>
      </c>
      <c r="B9" s="245"/>
      <c r="C9" s="250" t="s">
        <v>320</v>
      </c>
      <c r="D9" s="235" t="s">
        <v>323</v>
      </c>
      <c r="E9" s="249" t="s">
        <v>313</v>
      </c>
      <c r="F9" s="236" t="s">
        <v>322</v>
      </c>
      <c r="G9" s="242">
        <v>1.968</v>
      </c>
      <c r="H9" s="237" t="s">
        <v>85</v>
      </c>
      <c r="I9" s="248" t="s">
        <v>321</v>
      </c>
      <c r="J9" s="241">
        <v>5</v>
      </c>
      <c r="K9" s="239">
        <v>21.3</v>
      </c>
      <c r="L9" s="240">
        <f>IF(K9&gt;0,1/K9*37.7*68.6,"")</f>
        <v>121.418779342723</v>
      </c>
      <c r="M9" s="239">
        <v>15.8</v>
      </c>
      <c r="N9" s="238">
        <v>19.399999999999999</v>
      </c>
      <c r="O9" s="237" t="s">
        <v>316</v>
      </c>
      <c r="P9" s="237" t="s">
        <v>63</v>
      </c>
      <c r="Q9" s="236" t="s">
        <v>44</v>
      </c>
      <c r="R9" s="235"/>
      <c r="S9" s="234"/>
      <c r="T9" s="233">
        <f>IF(K9&lt;&gt;0, IF(K9&gt;=M9,ROUNDDOWN(K9/M9*100,0),""),"")</f>
        <v>134</v>
      </c>
      <c r="U9" s="232">
        <f>IF(K9&lt;&gt;0, IF(K9&gt;=N9,ROUNDDOWN(K9/N9*100,0),""),"")</f>
        <v>109</v>
      </c>
    </row>
    <row r="10" spans="1:21" s="247" customFormat="1" ht="24" customHeight="1">
      <c r="A10" s="246"/>
      <c r="B10" s="245"/>
      <c r="C10" s="250" t="s">
        <v>320</v>
      </c>
      <c r="D10" s="235" t="s">
        <v>319</v>
      </c>
      <c r="E10" s="249" t="s">
        <v>313</v>
      </c>
      <c r="F10" s="236" t="s">
        <v>318</v>
      </c>
      <c r="G10" s="242">
        <v>1.968</v>
      </c>
      <c r="H10" s="237" t="s">
        <v>85</v>
      </c>
      <c r="I10" s="248" t="s">
        <v>317</v>
      </c>
      <c r="J10" s="241">
        <v>5</v>
      </c>
      <c r="K10" s="239">
        <v>22.2</v>
      </c>
      <c r="L10" s="240">
        <f>IF(K10&gt;0,1/K10*37.7*68.6,"")</f>
        <v>116.49639639639642</v>
      </c>
      <c r="M10" s="239">
        <v>15.8</v>
      </c>
      <c r="N10" s="238">
        <v>19.399999999999999</v>
      </c>
      <c r="O10" s="237" t="s">
        <v>316</v>
      </c>
      <c r="P10" s="237" t="s">
        <v>309</v>
      </c>
      <c r="Q10" s="236" t="s">
        <v>44</v>
      </c>
      <c r="R10" s="235"/>
      <c r="S10" s="234"/>
      <c r="T10" s="233">
        <f>IF(K10&lt;&gt;0, IF(K10&gt;=M10,ROUNDDOWN(K10/M10*100,0),""),"")</f>
        <v>140</v>
      </c>
      <c r="U10" s="232">
        <f>IF(K10&lt;&gt;0, IF(K10&gt;=N10,ROUNDDOWN(K10/N10*100,0),""),"")</f>
        <v>114</v>
      </c>
    </row>
    <row r="11" spans="1:21" ht="24" customHeight="1">
      <c r="A11" s="246"/>
      <c r="B11" s="245"/>
      <c r="C11" s="244" t="s">
        <v>315</v>
      </c>
      <c r="D11" s="235" t="s">
        <v>314</v>
      </c>
      <c r="E11" s="243" t="s">
        <v>313</v>
      </c>
      <c r="F11" s="236" t="s">
        <v>312</v>
      </c>
      <c r="G11" s="242">
        <v>1.968</v>
      </c>
      <c r="H11" s="237" t="s">
        <v>40</v>
      </c>
      <c r="I11" s="236" t="s">
        <v>311</v>
      </c>
      <c r="J11" s="241">
        <v>5</v>
      </c>
      <c r="K11" s="239">
        <v>19.5</v>
      </c>
      <c r="L11" s="240">
        <f>IF(K11&gt;0,1/K11*37.7*68.6,"")</f>
        <v>132.62666666666667</v>
      </c>
      <c r="M11" s="239">
        <v>15.8</v>
      </c>
      <c r="N11" s="238">
        <v>19.399999999999999</v>
      </c>
      <c r="O11" s="237" t="s">
        <v>310</v>
      </c>
      <c r="P11" s="237" t="s">
        <v>309</v>
      </c>
      <c r="Q11" s="236" t="s">
        <v>86</v>
      </c>
      <c r="R11" s="235"/>
      <c r="S11" s="234"/>
      <c r="T11" s="233">
        <f>IF(K11&lt;&gt;0, IF(K11&gt;=M11,ROUNDDOWN(K11/M11*100,0),""),"")</f>
        <v>123</v>
      </c>
      <c r="U11" s="232">
        <f>IF(K11&lt;&gt;0, IF(K11&gt;=N11,ROUNDDOWN(K11/N11*100,0),""),"")</f>
        <v>100</v>
      </c>
    </row>
    <row r="12" spans="1:21" ht="24" customHeight="1">
      <c r="A12" s="230"/>
      <c r="B12" s="231"/>
      <c r="C12" s="229"/>
      <c r="D12" s="230"/>
      <c r="E12" s="230"/>
      <c r="F12" s="230"/>
      <c r="G12" s="230"/>
      <c r="H12" s="230"/>
      <c r="I12" s="230"/>
      <c r="J12" s="229"/>
      <c r="K12" s="227"/>
      <c r="L12" s="228"/>
      <c r="M12" s="227"/>
      <c r="N12" s="222"/>
      <c r="O12" s="226"/>
      <c r="P12" s="226"/>
      <c r="Q12" s="226"/>
      <c r="R12" s="225"/>
      <c r="S12" s="224"/>
      <c r="T12" s="223"/>
      <c r="U12" s="222"/>
    </row>
    <row r="13" spans="1:21" ht="24" customHeight="1">
      <c r="C13" s="220" t="s">
        <v>308</v>
      </c>
      <c r="E13" s="218"/>
      <c r="J13" s="221"/>
    </row>
    <row r="14" spans="1:21" ht="10.5" customHeight="1">
      <c r="E14" s="218"/>
    </row>
    <row r="15" spans="1:21" ht="10.5" customHeight="1">
      <c r="E15" s="218"/>
    </row>
    <row r="16" spans="1:21" ht="10.5" customHeight="1">
      <c r="E16" s="218"/>
    </row>
    <row r="17" spans="3:5" ht="10.5" customHeight="1">
      <c r="E17" s="218"/>
    </row>
    <row r="18" spans="3:5" ht="10.5" customHeight="1">
      <c r="E18" s="218"/>
    </row>
    <row r="19" spans="3:5" ht="10.5" customHeight="1">
      <c r="E19" s="218"/>
    </row>
    <row r="20" spans="3:5" ht="10.5" customHeight="1">
      <c r="E20" s="218"/>
    </row>
    <row r="21" spans="3:5" ht="10.5" customHeight="1">
      <c r="E21" s="218"/>
    </row>
    <row r="22" spans="3:5" ht="10.5" customHeight="1">
      <c r="E22" s="218"/>
    </row>
    <row r="23" spans="3:5" ht="10.5" customHeight="1">
      <c r="C23" s="220"/>
      <c r="E23" s="218"/>
    </row>
  </sheetData>
  <sheetProtection selectLockedCells="1"/>
  <autoFilter ref="A8:U12" xr:uid="{00000000-0009-0000-0000-000000000000}">
    <filterColumn colId="1" showButton="0"/>
  </autoFilter>
  <mergeCells count="23">
    <mergeCell ref="T4:T8"/>
    <mergeCell ref="U4:U8"/>
    <mergeCell ref="K5:K8"/>
    <mergeCell ref="L5:L8"/>
    <mergeCell ref="M5:M8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K4:N4"/>
    <mergeCell ref="N5:N8"/>
    <mergeCell ref="P5:R5"/>
    <mergeCell ref="D6:D8"/>
    <mergeCell ref="E6:E8"/>
    <mergeCell ref="F6:F8"/>
    <mergeCell ref="G6:G8"/>
    <mergeCell ref="P4:R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&amp;R様式1-7&amp;L&amp;"Arial"&amp;8&amp;K000000INTERNAL&amp;1#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D5CB-CCF1-4A6A-AC29-9B0073FAF671}">
  <sheetPr>
    <tabColor rgb="FF993366"/>
  </sheetPr>
  <dimension ref="A1:X24"/>
  <sheetViews>
    <sheetView view="pageBreakPreview" zoomScale="110" zoomScaleNormal="100" zoomScaleSheetLayoutView="110" workbookViewId="0">
      <selection activeCell="S10" sqref="S10"/>
    </sheetView>
  </sheetViews>
  <sheetFormatPr defaultColWidth="9" defaultRowHeight="11.25"/>
  <cols>
    <col min="1" max="1" width="15.875" style="218" customWidth="1"/>
    <col min="2" max="2" width="3.875" style="218" bestFit="1" customWidth="1"/>
    <col min="3" max="3" width="38.25" style="218" customWidth="1"/>
    <col min="4" max="4" width="13.875" style="218" bestFit="1" customWidth="1"/>
    <col min="5" max="5" width="13.875" style="393" customWidth="1"/>
    <col min="6" max="6" width="13.125" style="218" bestFit="1" customWidth="1"/>
    <col min="7" max="7" width="5.875" style="218" bestFit="1" customWidth="1"/>
    <col min="8" max="8" width="12.125" style="218" bestFit="1" customWidth="1"/>
    <col min="9" max="9" width="10.5" style="218" bestFit="1" customWidth="1"/>
    <col min="10" max="10" width="7" style="218" bestFit="1" customWidth="1"/>
    <col min="11" max="11" width="5.875" style="218" bestFit="1" customWidth="1"/>
    <col min="12" max="12" width="8.75" style="218" bestFit="1" customWidth="1"/>
    <col min="13" max="14" width="8.5" style="218" bestFit="1" customWidth="1"/>
    <col min="15" max="15" width="14.375" style="218" bestFit="1" customWidth="1"/>
    <col min="16" max="16" width="10" style="218" bestFit="1" customWidth="1"/>
    <col min="17" max="17" width="6" style="218" customWidth="1"/>
    <col min="18" max="18" width="25.25" style="218" bestFit="1" customWidth="1"/>
    <col min="19" max="19" width="11" style="218" bestFit="1" customWidth="1"/>
    <col min="20" max="20" width="8.25" style="218" bestFit="1" customWidth="1"/>
    <col min="21" max="21" width="8.25" style="218" customWidth="1"/>
    <col min="22" max="256" width="9" style="218"/>
    <col min="257" max="257" width="15.875" style="218" customWidth="1"/>
    <col min="258" max="258" width="3.875" style="218" bestFit="1" customWidth="1"/>
    <col min="259" max="259" width="38.25" style="218" customWidth="1"/>
    <col min="260" max="260" width="13.875" style="218" bestFit="1" customWidth="1"/>
    <col min="261" max="261" width="13.875" style="218" customWidth="1"/>
    <col min="262" max="262" width="13.125" style="218" bestFit="1" customWidth="1"/>
    <col min="263" max="263" width="5.875" style="218" bestFit="1" customWidth="1"/>
    <col min="264" max="264" width="12.125" style="218" bestFit="1" customWidth="1"/>
    <col min="265" max="265" width="10.5" style="218" bestFit="1" customWidth="1"/>
    <col min="266" max="266" width="7" style="218" bestFit="1" customWidth="1"/>
    <col min="267" max="267" width="5.875" style="218" bestFit="1" customWidth="1"/>
    <col min="268" max="268" width="8.75" style="218" bestFit="1" customWidth="1"/>
    <col min="269" max="270" width="8.5" style="218" bestFit="1" customWidth="1"/>
    <col min="271" max="271" width="14.375" style="218" bestFit="1" customWidth="1"/>
    <col min="272" max="272" width="10" style="218" bestFit="1" customWidth="1"/>
    <col min="273" max="273" width="6" style="218" customWidth="1"/>
    <col min="274" max="274" width="25.25" style="218" bestFit="1" customWidth="1"/>
    <col min="275" max="275" width="11" style="218" bestFit="1" customWidth="1"/>
    <col min="276" max="277" width="8.25" style="218" bestFit="1" customWidth="1"/>
    <col min="278" max="512" width="9" style="218"/>
    <col min="513" max="513" width="15.875" style="218" customWidth="1"/>
    <col min="514" max="514" width="3.875" style="218" bestFit="1" customWidth="1"/>
    <col min="515" max="515" width="38.25" style="218" customWidth="1"/>
    <col min="516" max="516" width="13.875" style="218" bestFit="1" customWidth="1"/>
    <col min="517" max="517" width="13.875" style="218" customWidth="1"/>
    <col min="518" max="518" width="13.125" style="218" bestFit="1" customWidth="1"/>
    <col min="519" max="519" width="5.875" style="218" bestFit="1" customWidth="1"/>
    <col min="520" max="520" width="12.125" style="218" bestFit="1" customWidth="1"/>
    <col min="521" max="521" width="10.5" style="218" bestFit="1" customWidth="1"/>
    <col min="522" max="522" width="7" style="218" bestFit="1" customWidth="1"/>
    <col min="523" max="523" width="5.875" style="218" bestFit="1" customWidth="1"/>
    <col min="524" max="524" width="8.75" style="218" bestFit="1" customWidth="1"/>
    <col min="525" max="526" width="8.5" style="218" bestFit="1" customWidth="1"/>
    <col min="527" max="527" width="14.375" style="218" bestFit="1" customWidth="1"/>
    <col min="528" max="528" width="10" style="218" bestFit="1" customWidth="1"/>
    <col min="529" max="529" width="6" style="218" customWidth="1"/>
    <col min="530" max="530" width="25.25" style="218" bestFit="1" customWidth="1"/>
    <col min="531" max="531" width="11" style="218" bestFit="1" customWidth="1"/>
    <col min="532" max="533" width="8.25" style="218" bestFit="1" customWidth="1"/>
    <col min="534" max="768" width="9" style="218"/>
    <col min="769" max="769" width="15.875" style="218" customWidth="1"/>
    <col min="770" max="770" width="3.875" style="218" bestFit="1" customWidth="1"/>
    <col min="771" max="771" width="38.25" style="218" customWidth="1"/>
    <col min="772" max="772" width="13.875" style="218" bestFit="1" customWidth="1"/>
    <col min="773" max="773" width="13.875" style="218" customWidth="1"/>
    <col min="774" max="774" width="13.125" style="218" bestFit="1" customWidth="1"/>
    <col min="775" max="775" width="5.875" style="218" bestFit="1" customWidth="1"/>
    <col min="776" max="776" width="12.125" style="218" bestFit="1" customWidth="1"/>
    <col min="777" max="777" width="10.5" style="218" bestFit="1" customWidth="1"/>
    <col min="778" max="778" width="7" style="218" bestFit="1" customWidth="1"/>
    <col min="779" max="779" width="5.875" style="218" bestFit="1" customWidth="1"/>
    <col min="780" max="780" width="8.75" style="218" bestFit="1" customWidth="1"/>
    <col min="781" max="782" width="8.5" style="218" bestFit="1" customWidth="1"/>
    <col min="783" max="783" width="14.375" style="218" bestFit="1" customWidth="1"/>
    <col min="784" max="784" width="10" style="218" bestFit="1" customWidth="1"/>
    <col min="785" max="785" width="6" style="218" customWidth="1"/>
    <col min="786" max="786" width="25.25" style="218" bestFit="1" customWidth="1"/>
    <col min="787" max="787" width="11" style="218" bestFit="1" customWidth="1"/>
    <col min="788" max="789" width="8.25" style="218" bestFit="1" customWidth="1"/>
    <col min="790" max="1024" width="9" style="218"/>
    <col min="1025" max="1025" width="15.875" style="218" customWidth="1"/>
    <col min="1026" max="1026" width="3.875" style="218" bestFit="1" customWidth="1"/>
    <col min="1027" max="1027" width="38.25" style="218" customWidth="1"/>
    <col min="1028" max="1028" width="13.875" style="218" bestFit="1" customWidth="1"/>
    <col min="1029" max="1029" width="13.875" style="218" customWidth="1"/>
    <col min="1030" max="1030" width="13.125" style="218" bestFit="1" customWidth="1"/>
    <col min="1031" max="1031" width="5.875" style="218" bestFit="1" customWidth="1"/>
    <col min="1032" max="1032" width="12.125" style="218" bestFit="1" customWidth="1"/>
    <col min="1033" max="1033" width="10.5" style="218" bestFit="1" customWidth="1"/>
    <col min="1034" max="1034" width="7" style="218" bestFit="1" customWidth="1"/>
    <col min="1035" max="1035" width="5.875" style="218" bestFit="1" customWidth="1"/>
    <col min="1036" max="1036" width="8.75" style="218" bestFit="1" customWidth="1"/>
    <col min="1037" max="1038" width="8.5" style="218" bestFit="1" customWidth="1"/>
    <col min="1039" max="1039" width="14.375" style="218" bestFit="1" customWidth="1"/>
    <col min="1040" max="1040" width="10" style="218" bestFit="1" customWidth="1"/>
    <col min="1041" max="1041" width="6" style="218" customWidth="1"/>
    <col min="1042" max="1042" width="25.25" style="218" bestFit="1" customWidth="1"/>
    <col min="1043" max="1043" width="11" style="218" bestFit="1" customWidth="1"/>
    <col min="1044" max="1045" width="8.25" style="218" bestFit="1" customWidth="1"/>
    <col min="1046" max="1280" width="9" style="218"/>
    <col min="1281" max="1281" width="15.875" style="218" customWidth="1"/>
    <col min="1282" max="1282" width="3.875" style="218" bestFit="1" customWidth="1"/>
    <col min="1283" max="1283" width="38.25" style="218" customWidth="1"/>
    <col min="1284" max="1284" width="13.875" style="218" bestFit="1" customWidth="1"/>
    <col min="1285" max="1285" width="13.875" style="218" customWidth="1"/>
    <col min="1286" max="1286" width="13.125" style="218" bestFit="1" customWidth="1"/>
    <col min="1287" max="1287" width="5.875" style="218" bestFit="1" customWidth="1"/>
    <col min="1288" max="1288" width="12.125" style="218" bestFit="1" customWidth="1"/>
    <col min="1289" max="1289" width="10.5" style="218" bestFit="1" customWidth="1"/>
    <col min="1290" max="1290" width="7" style="218" bestFit="1" customWidth="1"/>
    <col min="1291" max="1291" width="5.875" style="218" bestFit="1" customWidth="1"/>
    <col min="1292" max="1292" width="8.75" style="218" bestFit="1" customWidth="1"/>
    <col min="1293" max="1294" width="8.5" style="218" bestFit="1" customWidth="1"/>
    <col min="1295" max="1295" width="14.375" style="218" bestFit="1" customWidth="1"/>
    <col min="1296" max="1296" width="10" style="218" bestFit="1" customWidth="1"/>
    <col min="1297" max="1297" width="6" style="218" customWidth="1"/>
    <col min="1298" max="1298" width="25.25" style="218" bestFit="1" customWidth="1"/>
    <col min="1299" max="1299" width="11" style="218" bestFit="1" customWidth="1"/>
    <col min="1300" max="1301" width="8.25" style="218" bestFit="1" customWidth="1"/>
    <col min="1302" max="1536" width="9" style="218"/>
    <col min="1537" max="1537" width="15.875" style="218" customWidth="1"/>
    <col min="1538" max="1538" width="3.875" style="218" bestFit="1" customWidth="1"/>
    <col min="1539" max="1539" width="38.25" style="218" customWidth="1"/>
    <col min="1540" max="1540" width="13.875" style="218" bestFit="1" customWidth="1"/>
    <col min="1541" max="1541" width="13.875" style="218" customWidth="1"/>
    <col min="1542" max="1542" width="13.125" style="218" bestFit="1" customWidth="1"/>
    <col min="1543" max="1543" width="5.875" style="218" bestFit="1" customWidth="1"/>
    <col min="1544" max="1544" width="12.125" style="218" bestFit="1" customWidth="1"/>
    <col min="1545" max="1545" width="10.5" style="218" bestFit="1" customWidth="1"/>
    <col min="1546" max="1546" width="7" style="218" bestFit="1" customWidth="1"/>
    <col min="1547" max="1547" width="5.875" style="218" bestFit="1" customWidth="1"/>
    <col min="1548" max="1548" width="8.75" style="218" bestFit="1" customWidth="1"/>
    <col min="1549" max="1550" width="8.5" style="218" bestFit="1" customWidth="1"/>
    <col min="1551" max="1551" width="14.375" style="218" bestFit="1" customWidth="1"/>
    <col min="1552" max="1552" width="10" style="218" bestFit="1" customWidth="1"/>
    <col min="1553" max="1553" width="6" style="218" customWidth="1"/>
    <col min="1554" max="1554" width="25.25" style="218" bestFit="1" customWidth="1"/>
    <col min="1555" max="1555" width="11" style="218" bestFit="1" customWidth="1"/>
    <col min="1556" max="1557" width="8.25" style="218" bestFit="1" customWidth="1"/>
    <col min="1558" max="1792" width="9" style="218"/>
    <col min="1793" max="1793" width="15.875" style="218" customWidth="1"/>
    <col min="1794" max="1794" width="3.875" style="218" bestFit="1" customWidth="1"/>
    <col min="1795" max="1795" width="38.25" style="218" customWidth="1"/>
    <col min="1796" max="1796" width="13.875" style="218" bestFit="1" customWidth="1"/>
    <col min="1797" max="1797" width="13.875" style="218" customWidth="1"/>
    <col min="1798" max="1798" width="13.125" style="218" bestFit="1" customWidth="1"/>
    <col min="1799" max="1799" width="5.875" style="218" bestFit="1" customWidth="1"/>
    <col min="1800" max="1800" width="12.125" style="218" bestFit="1" customWidth="1"/>
    <col min="1801" max="1801" width="10.5" style="218" bestFit="1" customWidth="1"/>
    <col min="1802" max="1802" width="7" style="218" bestFit="1" customWidth="1"/>
    <col min="1803" max="1803" width="5.875" style="218" bestFit="1" customWidth="1"/>
    <col min="1804" max="1804" width="8.75" style="218" bestFit="1" customWidth="1"/>
    <col min="1805" max="1806" width="8.5" style="218" bestFit="1" customWidth="1"/>
    <col min="1807" max="1807" width="14.375" style="218" bestFit="1" customWidth="1"/>
    <col min="1808" max="1808" width="10" style="218" bestFit="1" customWidth="1"/>
    <col min="1809" max="1809" width="6" style="218" customWidth="1"/>
    <col min="1810" max="1810" width="25.25" style="218" bestFit="1" customWidth="1"/>
    <col min="1811" max="1811" width="11" style="218" bestFit="1" customWidth="1"/>
    <col min="1812" max="1813" width="8.25" style="218" bestFit="1" customWidth="1"/>
    <col min="1814" max="2048" width="9" style="218"/>
    <col min="2049" max="2049" width="15.875" style="218" customWidth="1"/>
    <col min="2050" max="2050" width="3.875" style="218" bestFit="1" customWidth="1"/>
    <col min="2051" max="2051" width="38.25" style="218" customWidth="1"/>
    <col min="2052" max="2052" width="13.875" style="218" bestFit="1" customWidth="1"/>
    <col min="2053" max="2053" width="13.875" style="218" customWidth="1"/>
    <col min="2054" max="2054" width="13.125" style="218" bestFit="1" customWidth="1"/>
    <col min="2055" max="2055" width="5.875" style="218" bestFit="1" customWidth="1"/>
    <col min="2056" max="2056" width="12.125" style="218" bestFit="1" customWidth="1"/>
    <col min="2057" max="2057" width="10.5" style="218" bestFit="1" customWidth="1"/>
    <col min="2058" max="2058" width="7" style="218" bestFit="1" customWidth="1"/>
    <col min="2059" max="2059" width="5.875" style="218" bestFit="1" customWidth="1"/>
    <col min="2060" max="2060" width="8.75" style="218" bestFit="1" customWidth="1"/>
    <col min="2061" max="2062" width="8.5" style="218" bestFit="1" customWidth="1"/>
    <col min="2063" max="2063" width="14.375" style="218" bestFit="1" customWidth="1"/>
    <col min="2064" max="2064" width="10" style="218" bestFit="1" customWidth="1"/>
    <col min="2065" max="2065" width="6" style="218" customWidth="1"/>
    <col min="2066" max="2066" width="25.25" style="218" bestFit="1" customWidth="1"/>
    <col min="2067" max="2067" width="11" style="218" bestFit="1" customWidth="1"/>
    <col min="2068" max="2069" width="8.25" style="218" bestFit="1" customWidth="1"/>
    <col min="2070" max="2304" width="9" style="218"/>
    <col min="2305" max="2305" width="15.875" style="218" customWidth="1"/>
    <col min="2306" max="2306" width="3.875" style="218" bestFit="1" customWidth="1"/>
    <col min="2307" max="2307" width="38.25" style="218" customWidth="1"/>
    <col min="2308" max="2308" width="13.875" style="218" bestFit="1" customWidth="1"/>
    <col min="2309" max="2309" width="13.875" style="218" customWidth="1"/>
    <col min="2310" max="2310" width="13.125" style="218" bestFit="1" customWidth="1"/>
    <col min="2311" max="2311" width="5.875" style="218" bestFit="1" customWidth="1"/>
    <col min="2312" max="2312" width="12.125" style="218" bestFit="1" customWidth="1"/>
    <col min="2313" max="2313" width="10.5" style="218" bestFit="1" customWidth="1"/>
    <col min="2314" max="2314" width="7" style="218" bestFit="1" customWidth="1"/>
    <col min="2315" max="2315" width="5.875" style="218" bestFit="1" customWidth="1"/>
    <col min="2316" max="2316" width="8.75" style="218" bestFit="1" customWidth="1"/>
    <col min="2317" max="2318" width="8.5" style="218" bestFit="1" customWidth="1"/>
    <col min="2319" max="2319" width="14.375" style="218" bestFit="1" customWidth="1"/>
    <col min="2320" max="2320" width="10" style="218" bestFit="1" customWidth="1"/>
    <col min="2321" max="2321" width="6" style="218" customWidth="1"/>
    <col min="2322" max="2322" width="25.25" style="218" bestFit="1" customWidth="1"/>
    <col min="2323" max="2323" width="11" style="218" bestFit="1" customWidth="1"/>
    <col min="2324" max="2325" width="8.25" style="218" bestFit="1" customWidth="1"/>
    <col min="2326" max="2560" width="9" style="218"/>
    <col min="2561" max="2561" width="15.875" style="218" customWidth="1"/>
    <col min="2562" max="2562" width="3.875" style="218" bestFit="1" customWidth="1"/>
    <col min="2563" max="2563" width="38.25" style="218" customWidth="1"/>
    <col min="2564" max="2564" width="13.875" style="218" bestFit="1" customWidth="1"/>
    <col min="2565" max="2565" width="13.875" style="218" customWidth="1"/>
    <col min="2566" max="2566" width="13.125" style="218" bestFit="1" customWidth="1"/>
    <col min="2567" max="2567" width="5.875" style="218" bestFit="1" customWidth="1"/>
    <col min="2568" max="2568" width="12.125" style="218" bestFit="1" customWidth="1"/>
    <col min="2569" max="2569" width="10.5" style="218" bestFit="1" customWidth="1"/>
    <col min="2570" max="2570" width="7" style="218" bestFit="1" customWidth="1"/>
    <col min="2571" max="2571" width="5.875" style="218" bestFit="1" customWidth="1"/>
    <col min="2572" max="2572" width="8.75" style="218" bestFit="1" customWidth="1"/>
    <col min="2573" max="2574" width="8.5" style="218" bestFit="1" customWidth="1"/>
    <col min="2575" max="2575" width="14.375" style="218" bestFit="1" customWidth="1"/>
    <col min="2576" max="2576" width="10" style="218" bestFit="1" customWidth="1"/>
    <col min="2577" max="2577" width="6" style="218" customWidth="1"/>
    <col min="2578" max="2578" width="25.25" style="218" bestFit="1" customWidth="1"/>
    <col min="2579" max="2579" width="11" style="218" bestFit="1" customWidth="1"/>
    <col min="2580" max="2581" width="8.25" style="218" bestFit="1" customWidth="1"/>
    <col min="2582" max="2816" width="9" style="218"/>
    <col min="2817" max="2817" width="15.875" style="218" customWidth="1"/>
    <col min="2818" max="2818" width="3.875" style="218" bestFit="1" customWidth="1"/>
    <col min="2819" max="2819" width="38.25" style="218" customWidth="1"/>
    <col min="2820" max="2820" width="13.875" style="218" bestFit="1" customWidth="1"/>
    <col min="2821" max="2821" width="13.875" style="218" customWidth="1"/>
    <col min="2822" max="2822" width="13.125" style="218" bestFit="1" customWidth="1"/>
    <col min="2823" max="2823" width="5.875" style="218" bestFit="1" customWidth="1"/>
    <col min="2824" max="2824" width="12.125" style="218" bestFit="1" customWidth="1"/>
    <col min="2825" max="2825" width="10.5" style="218" bestFit="1" customWidth="1"/>
    <col min="2826" max="2826" width="7" style="218" bestFit="1" customWidth="1"/>
    <col min="2827" max="2827" width="5.875" style="218" bestFit="1" customWidth="1"/>
    <col min="2828" max="2828" width="8.75" style="218" bestFit="1" customWidth="1"/>
    <col min="2829" max="2830" width="8.5" style="218" bestFit="1" customWidth="1"/>
    <col min="2831" max="2831" width="14.375" style="218" bestFit="1" customWidth="1"/>
    <col min="2832" max="2832" width="10" style="218" bestFit="1" customWidth="1"/>
    <col min="2833" max="2833" width="6" style="218" customWidth="1"/>
    <col min="2834" max="2834" width="25.25" style="218" bestFit="1" customWidth="1"/>
    <col min="2835" max="2835" width="11" style="218" bestFit="1" customWidth="1"/>
    <col min="2836" max="2837" width="8.25" style="218" bestFit="1" customWidth="1"/>
    <col min="2838" max="3072" width="9" style="218"/>
    <col min="3073" max="3073" width="15.875" style="218" customWidth="1"/>
    <col min="3074" max="3074" width="3.875" style="218" bestFit="1" customWidth="1"/>
    <col min="3075" max="3075" width="38.25" style="218" customWidth="1"/>
    <col min="3076" max="3076" width="13.875" style="218" bestFit="1" customWidth="1"/>
    <col min="3077" max="3077" width="13.875" style="218" customWidth="1"/>
    <col min="3078" max="3078" width="13.125" style="218" bestFit="1" customWidth="1"/>
    <col min="3079" max="3079" width="5.875" style="218" bestFit="1" customWidth="1"/>
    <col min="3080" max="3080" width="12.125" style="218" bestFit="1" customWidth="1"/>
    <col min="3081" max="3081" width="10.5" style="218" bestFit="1" customWidth="1"/>
    <col min="3082" max="3082" width="7" style="218" bestFit="1" customWidth="1"/>
    <col min="3083" max="3083" width="5.875" style="218" bestFit="1" customWidth="1"/>
    <col min="3084" max="3084" width="8.75" style="218" bestFit="1" customWidth="1"/>
    <col min="3085" max="3086" width="8.5" style="218" bestFit="1" customWidth="1"/>
    <col min="3087" max="3087" width="14.375" style="218" bestFit="1" customWidth="1"/>
    <col min="3088" max="3088" width="10" style="218" bestFit="1" customWidth="1"/>
    <col min="3089" max="3089" width="6" style="218" customWidth="1"/>
    <col min="3090" max="3090" width="25.25" style="218" bestFit="1" customWidth="1"/>
    <col min="3091" max="3091" width="11" style="218" bestFit="1" customWidth="1"/>
    <col min="3092" max="3093" width="8.25" style="218" bestFit="1" customWidth="1"/>
    <col min="3094" max="3328" width="9" style="218"/>
    <col min="3329" max="3329" width="15.875" style="218" customWidth="1"/>
    <col min="3330" max="3330" width="3.875" style="218" bestFit="1" customWidth="1"/>
    <col min="3331" max="3331" width="38.25" style="218" customWidth="1"/>
    <col min="3332" max="3332" width="13.875" style="218" bestFit="1" customWidth="1"/>
    <col min="3333" max="3333" width="13.875" style="218" customWidth="1"/>
    <col min="3334" max="3334" width="13.125" style="218" bestFit="1" customWidth="1"/>
    <col min="3335" max="3335" width="5.875" style="218" bestFit="1" customWidth="1"/>
    <col min="3336" max="3336" width="12.125" style="218" bestFit="1" customWidth="1"/>
    <col min="3337" max="3337" width="10.5" style="218" bestFit="1" customWidth="1"/>
    <col min="3338" max="3338" width="7" style="218" bestFit="1" customWidth="1"/>
    <col min="3339" max="3339" width="5.875" style="218" bestFit="1" customWidth="1"/>
    <col min="3340" max="3340" width="8.75" style="218" bestFit="1" customWidth="1"/>
    <col min="3341" max="3342" width="8.5" style="218" bestFit="1" customWidth="1"/>
    <col min="3343" max="3343" width="14.375" style="218" bestFit="1" customWidth="1"/>
    <col min="3344" max="3344" width="10" style="218" bestFit="1" customWidth="1"/>
    <col min="3345" max="3345" width="6" style="218" customWidth="1"/>
    <col min="3346" max="3346" width="25.25" style="218" bestFit="1" customWidth="1"/>
    <col min="3347" max="3347" width="11" style="218" bestFit="1" customWidth="1"/>
    <col min="3348" max="3349" width="8.25" style="218" bestFit="1" customWidth="1"/>
    <col min="3350" max="3584" width="9" style="218"/>
    <col min="3585" max="3585" width="15.875" style="218" customWidth="1"/>
    <col min="3586" max="3586" width="3.875" style="218" bestFit="1" customWidth="1"/>
    <col min="3587" max="3587" width="38.25" style="218" customWidth="1"/>
    <col min="3588" max="3588" width="13.875" style="218" bestFit="1" customWidth="1"/>
    <col min="3589" max="3589" width="13.875" style="218" customWidth="1"/>
    <col min="3590" max="3590" width="13.125" style="218" bestFit="1" customWidth="1"/>
    <col min="3591" max="3591" width="5.875" style="218" bestFit="1" customWidth="1"/>
    <col min="3592" max="3592" width="12.125" style="218" bestFit="1" customWidth="1"/>
    <col min="3593" max="3593" width="10.5" style="218" bestFit="1" customWidth="1"/>
    <col min="3594" max="3594" width="7" style="218" bestFit="1" customWidth="1"/>
    <col min="3595" max="3595" width="5.875" style="218" bestFit="1" customWidth="1"/>
    <col min="3596" max="3596" width="8.75" style="218" bestFit="1" customWidth="1"/>
    <col min="3597" max="3598" width="8.5" style="218" bestFit="1" customWidth="1"/>
    <col min="3599" max="3599" width="14.375" style="218" bestFit="1" customWidth="1"/>
    <col min="3600" max="3600" width="10" style="218" bestFit="1" customWidth="1"/>
    <col min="3601" max="3601" width="6" style="218" customWidth="1"/>
    <col min="3602" max="3602" width="25.25" style="218" bestFit="1" customWidth="1"/>
    <col min="3603" max="3603" width="11" style="218" bestFit="1" customWidth="1"/>
    <col min="3604" max="3605" width="8.25" style="218" bestFit="1" customWidth="1"/>
    <col min="3606" max="3840" width="9" style="218"/>
    <col min="3841" max="3841" width="15.875" style="218" customWidth="1"/>
    <col min="3842" max="3842" width="3.875" style="218" bestFit="1" customWidth="1"/>
    <col min="3843" max="3843" width="38.25" style="218" customWidth="1"/>
    <col min="3844" max="3844" width="13.875" style="218" bestFit="1" customWidth="1"/>
    <col min="3845" max="3845" width="13.875" style="218" customWidth="1"/>
    <col min="3846" max="3846" width="13.125" style="218" bestFit="1" customWidth="1"/>
    <col min="3847" max="3847" width="5.875" style="218" bestFit="1" customWidth="1"/>
    <col min="3848" max="3848" width="12.125" style="218" bestFit="1" customWidth="1"/>
    <col min="3849" max="3849" width="10.5" style="218" bestFit="1" customWidth="1"/>
    <col min="3850" max="3850" width="7" style="218" bestFit="1" customWidth="1"/>
    <col min="3851" max="3851" width="5.875" style="218" bestFit="1" customWidth="1"/>
    <col min="3852" max="3852" width="8.75" style="218" bestFit="1" customWidth="1"/>
    <col min="3853" max="3854" width="8.5" style="218" bestFit="1" customWidth="1"/>
    <col min="3855" max="3855" width="14.375" style="218" bestFit="1" customWidth="1"/>
    <col min="3856" max="3856" width="10" style="218" bestFit="1" customWidth="1"/>
    <col min="3857" max="3857" width="6" style="218" customWidth="1"/>
    <col min="3858" max="3858" width="25.25" style="218" bestFit="1" customWidth="1"/>
    <col min="3859" max="3859" width="11" style="218" bestFit="1" customWidth="1"/>
    <col min="3860" max="3861" width="8.25" style="218" bestFit="1" customWidth="1"/>
    <col min="3862" max="4096" width="9" style="218"/>
    <col min="4097" max="4097" width="15.875" style="218" customWidth="1"/>
    <col min="4098" max="4098" width="3.875" style="218" bestFit="1" customWidth="1"/>
    <col min="4099" max="4099" width="38.25" style="218" customWidth="1"/>
    <col min="4100" max="4100" width="13.875" style="218" bestFit="1" customWidth="1"/>
    <col min="4101" max="4101" width="13.875" style="218" customWidth="1"/>
    <col min="4102" max="4102" width="13.125" style="218" bestFit="1" customWidth="1"/>
    <col min="4103" max="4103" width="5.875" style="218" bestFit="1" customWidth="1"/>
    <col min="4104" max="4104" width="12.125" style="218" bestFit="1" customWidth="1"/>
    <col min="4105" max="4105" width="10.5" style="218" bestFit="1" customWidth="1"/>
    <col min="4106" max="4106" width="7" style="218" bestFit="1" customWidth="1"/>
    <col min="4107" max="4107" width="5.875" style="218" bestFit="1" customWidth="1"/>
    <col min="4108" max="4108" width="8.75" style="218" bestFit="1" customWidth="1"/>
    <col min="4109" max="4110" width="8.5" style="218" bestFit="1" customWidth="1"/>
    <col min="4111" max="4111" width="14.375" style="218" bestFit="1" customWidth="1"/>
    <col min="4112" max="4112" width="10" style="218" bestFit="1" customWidth="1"/>
    <col min="4113" max="4113" width="6" style="218" customWidth="1"/>
    <col min="4114" max="4114" width="25.25" style="218" bestFit="1" customWidth="1"/>
    <col min="4115" max="4115" width="11" style="218" bestFit="1" customWidth="1"/>
    <col min="4116" max="4117" width="8.25" style="218" bestFit="1" customWidth="1"/>
    <col min="4118" max="4352" width="9" style="218"/>
    <col min="4353" max="4353" width="15.875" style="218" customWidth="1"/>
    <col min="4354" max="4354" width="3.875" style="218" bestFit="1" customWidth="1"/>
    <col min="4355" max="4355" width="38.25" style="218" customWidth="1"/>
    <col min="4356" max="4356" width="13.875" style="218" bestFit="1" customWidth="1"/>
    <col min="4357" max="4357" width="13.875" style="218" customWidth="1"/>
    <col min="4358" max="4358" width="13.125" style="218" bestFit="1" customWidth="1"/>
    <col min="4359" max="4359" width="5.875" style="218" bestFit="1" customWidth="1"/>
    <col min="4360" max="4360" width="12.125" style="218" bestFit="1" customWidth="1"/>
    <col min="4361" max="4361" width="10.5" style="218" bestFit="1" customWidth="1"/>
    <col min="4362" max="4362" width="7" style="218" bestFit="1" customWidth="1"/>
    <col min="4363" max="4363" width="5.875" style="218" bestFit="1" customWidth="1"/>
    <col min="4364" max="4364" width="8.75" style="218" bestFit="1" customWidth="1"/>
    <col min="4365" max="4366" width="8.5" style="218" bestFit="1" customWidth="1"/>
    <col min="4367" max="4367" width="14.375" style="218" bestFit="1" customWidth="1"/>
    <col min="4368" max="4368" width="10" style="218" bestFit="1" customWidth="1"/>
    <col min="4369" max="4369" width="6" style="218" customWidth="1"/>
    <col min="4370" max="4370" width="25.25" style="218" bestFit="1" customWidth="1"/>
    <col min="4371" max="4371" width="11" style="218" bestFit="1" customWidth="1"/>
    <col min="4372" max="4373" width="8.25" style="218" bestFit="1" customWidth="1"/>
    <col min="4374" max="4608" width="9" style="218"/>
    <col min="4609" max="4609" width="15.875" style="218" customWidth="1"/>
    <col min="4610" max="4610" width="3.875" style="218" bestFit="1" customWidth="1"/>
    <col min="4611" max="4611" width="38.25" style="218" customWidth="1"/>
    <col min="4612" max="4612" width="13.875" style="218" bestFit="1" customWidth="1"/>
    <col min="4613" max="4613" width="13.875" style="218" customWidth="1"/>
    <col min="4614" max="4614" width="13.125" style="218" bestFit="1" customWidth="1"/>
    <col min="4615" max="4615" width="5.875" style="218" bestFit="1" customWidth="1"/>
    <col min="4616" max="4616" width="12.125" style="218" bestFit="1" customWidth="1"/>
    <col min="4617" max="4617" width="10.5" style="218" bestFit="1" customWidth="1"/>
    <col min="4618" max="4618" width="7" style="218" bestFit="1" customWidth="1"/>
    <col min="4619" max="4619" width="5.875" style="218" bestFit="1" customWidth="1"/>
    <col min="4620" max="4620" width="8.75" style="218" bestFit="1" customWidth="1"/>
    <col min="4621" max="4622" width="8.5" style="218" bestFit="1" customWidth="1"/>
    <col min="4623" max="4623" width="14.375" style="218" bestFit="1" customWidth="1"/>
    <col min="4624" max="4624" width="10" style="218" bestFit="1" customWidth="1"/>
    <col min="4625" max="4625" width="6" style="218" customWidth="1"/>
    <col min="4626" max="4626" width="25.25" style="218" bestFit="1" customWidth="1"/>
    <col min="4627" max="4627" width="11" style="218" bestFit="1" customWidth="1"/>
    <col min="4628" max="4629" width="8.25" style="218" bestFit="1" customWidth="1"/>
    <col min="4630" max="4864" width="9" style="218"/>
    <col min="4865" max="4865" width="15.875" style="218" customWidth="1"/>
    <col min="4866" max="4866" width="3.875" style="218" bestFit="1" customWidth="1"/>
    <col min="4867" max="4867" width="38.25" style="218" customWidth="1"/>
    <col min="4868" max="4868" width="13.875" style="218" bestFit="1" customWidth="1"/>
    <col min="4869" max="4869" width="13.875" style="218" customWidth="1"/>
    <col min="4870" max="4870" width="13.125" style="218" bestFit="1" customWidth="1"/>
    <col min="4871" max="4871" width="5.875" style="218" bestFit="1" customWidth="1"/>
    <col min="4872" max="4872" width="12.125" style="218" bestFit="1" customWidth="1"/>
    <col min="4873" max="4873" width="10.5" style="218" bestFit="1" customWidth="1"/>
    <col min="4874" max="4874" width="7" style="218" bestFit="1" customWidth="1"/>
    <col min="4875" max="4875" width="5.875" style="218" bestFit="1" customWidth="1"/>
    <col min="4876" max="4876" width="8.75" style="218" bestFit="1" customWidth="1"/>
    <col min="4877" max="4878" width="8.5" style="218" bestFit="1" customWidth="1"/>
    <col min="4879" max="4879" width="14.375" style="218" bestFit="1" customWidth="1"/>
    <col min="4880" max="4880" width="10" style="218" bestFit="1" customWidth="1"/>
    <col min="4881" max="4881" width="6" style="218" customWidth="1"/>
    <col min="4882" max="4882" width="25.25" style="218" bestFit="1" customWidth="1"/>
    <col min="4883" max="4883" width="11" style="218" bestFit="1" customWidth="1"/>
    <col min="4884" max="4885" width="8.25" style="218" bestFit="1" customWidth="1"/>
    <col min="4886" max="5120" width="9" style="218"/>
    <col min="5121" max="5121" width="15.875" style="218" customWidth="1"/>
    <col min="5122" max="5122" width="3.875" style="218" bestFit="1" customWidth="1"/>
    <col min="5123" max="5123" width="38.25" style="218" customWidth="1"/>
    <col min="5124" max="5124" width="13.875" style="218" bestFit="1" customWidth="1"/>
    <col min="5125" max="5125" width="13.875" style="218" customWidth="1"/>
    <col min="5126" max="5126" width="13.125" style="218" bestFit="1" customWidth="1"/>
    <col min="5127" max="5127" width="5.875" style="218" bestFit="1" customWidth="1"/>
    <col min="5128" max="5128" width="12.125" style="218" bestFit="1" customWidth="1"/>
    <col min="5129" max="5129" width="10.5" style="218" bestFit="1" customWidth="1"/>
    <col min="5130" max="5130" width="7" style="218" bestFit="1" customWidth="1"/>
    <col min="5131" max="5131" width="5.875" style="218" bestFit="1" customWidth="1"/>
    <col min="5132" max="5132" width="8.75" style="218" bestFit="1" customWidth="1"/>
    <col min="5133" max="5134" width="8.5" style="218" bestFit="1" customWidth="1"/>
    <col min="5135" max="5135" width="14.375" style="218" bestFit="1" customWidth="1"/>
    <col min="5136" max="5136" width="10" style="218" bestFit="1" customWidth="1"/>
    <col min="5137" max="5137" width="6" style="218" customWidth="1"/>
    <col min="5138" max="5138" width="25.25" style="218" bestFit="1" customWidth="1"/>
    <col min="5139" max="5139" width="11" style="218" bestFit="1" customWidth="1"/>
    <col min="5140" max="5141" width="8.25" style="218" bestFit="1" customWidth="1"/>
    <col min="5142" max="5376" width="9" style="218"/>
    <col min="5377" max="5377" width="15.875" style="218" customWidth="1"/>
    <col min="5378" max="5378" width="3.875" style="218" bestFit="1" customWidth="1"/>
    <col min="5379" max="5379" width="38.25" style="218" customWidth="1"/>
    <col min="5380" max="5380" width="13.875" style="218" bestFit="1" customWidth="1"/>
    <col min="5381" max="5381" width="13.875" style="218" customWidth="1"/>
    <col min="5382" max="5382" width="13.125" style="218" bestFit="1" customWidth="1"/>
    <col min="5383" max="5383" width="5.875" style="218" bestFit="1" customWidth="1"/>
    <col min="5384" max="5384" width="12.125" style="218" bestFit="1" customWidth="1"/>
    <col min="5385" max="5385" width="10.5" style="218" bestFit="1" customWidth="1"/>
    <col min="5386" max="5386" width="7" style="218" bestFit="1" customWidth="1"/>
    <col min="5387" max="5387" width="5.875" style="218" bestFit="1" customWidth="1"/>
    <col min="5388" max="5388" width="8.75" style="218" bestFit="1" customWidth="1"/>
    <col min="5389" max="5390" width="8.5" style="218" bestFit="1" customWidth="1"/>
    <col min="5391" max="5391" width="14.375" style="218" bestFit="1" customWidth="1"/>
    <col min="5392" max="5392" width="10" style="218" bestFit="1" customWidth="1"/>
    <col min="5393" max="5393" width="6" style="218" customWidth="1"/>
    <col min="5394" max="5394" width="25.25" style="218" bestFit="1" customWidth="1"/>
    <col min="5395" max="5395" width="11" style="218" bestFit="1" customWidth="1"/>
    <col min="5396" max="5397" width="8.25" style="218" bestFit="1" customWidth="1"/>
    <col min="5398" max="5632" width="9" style="218"/>
    <col min="5633" max="5633" width="15.875" style="218" customWidth="1"/>
    <col min="5634" max="5634" width="3.875" style="218" bestFit="1" customWidth="1"/>
    <col min="5635" max="5635" width="38.25" style="218" customWidth="1"/>
    <col min="5636" max="5636" width="13.875" style="218" bestFit="1" customWidth="1"/>
    <col min="5637" max="5637" width="13.875" style="218" customWidth="1"/>
    <col min="5638" max="5638" width="13.125" style="218" bestFit="1" customWidth="1"/>
    <col min="5639" max="5639" width="5.875" style="218" bestFit="1" customWidth="1"/>
    <col min="5640" max="5640" width="12.125" style="218" bestFit="1" customWidth="1"/>
    <col min="5641" max="5641" width="10.5" style="218" bestFit="1" customWidth="1"/>
    <col min="5642" max="5642" width="7" style="218" bestFit="1" customWidth="1"/>
    <col min="5643" max="5643" width="5.875" style="218" bestFit="1" customWidth="1"/>
    <col min="5644" max="5644" width="8.75" style="218" bestFit="1" customWidth="1"/>
    <col min="5645" max="5646" width="8.5" style="218" bestFit="1" customWidth="1"/>
    <col min="5647" max="5647" width="14.375" style="218" bestFit="1" customWidth="1"/>
    <col min="5648" max="5648" width="10" style="218" bestFit="1" customWidth="1"/>
    <col min="5649" max="5649" width="6" style="218" customWidth="1"/>
    <col min="5650" max="5650" width="25.25" style="218" bestFit="1" customWidth="1"/>
    <col min="5651" max="5651" width="11" style="218" bestFit="1" customWidth="1"/>
    <col min="5652" max="5653" width="8.25" style="218" bestFit="1" customWidth="1"/>
    <col min="5654" max="5888" width="9" style="218"/>
    <col min="5889" max="5889" width="15.875" style="218" customWidth="1"/>
    <col min="5890" max="5890" width="3.875" style="218" bestFit="1" customWidth="1"/>
    <col min="5891" max="5891" width="38.25" style="218" customWidth="1"/>
    <col min="5892" max="5892" width="13.875" style="218" bestFit="1" customWidth="1"/>
    <col min="5893" max="5893" width="13.875" style="218" customWidth="1"/>
    <col min="5894" max="5894" width="13.125" style="218" bestFit="1" customWidth="1"/>
    <col min="5895" max="5895" width="5.875" style="218" bestFit="1" customWidth="1"/>
    <col min="5896" max="5896" width="12.125" style="218" bestFit="1" customWidth="1"/>
    <col min="5897" max="5897" width="10.5" style="218" bestFit="1" customWidth="1"/>
    <col min="5898" max="5898" width="7" style="218" bestFit="1" customWidth="1"/>
    <col min="5899" max="5899" width="5.875" style="218" bestFit="1" customWidth="1"/>
    <col min="5900" max="5900" width="8.75" style="218" bestFit="1" customWidth="1"/>
    <col min="5901" max="5902" width="8.5" style="218" bestFit="1" customWidth="1"/>
    <col min="5903" max="5903" width="14.375" style="218" bestFit="1" customWidth="1"/>
    <col min="5904" max="5904" width="10" style="218" bestFit="1" customWidth="1"/>
    <col min="5905" max="5905" width="6" style="218" customWidth="1"/>
    <col min="5906" max="5906" width="25.25" style="218" bestFit="1" customWidth="1"/>
    <col min="5907" max="5907" width="11" style="218" bestFit="1" customWidth="1"/>
    <col min="5908" max="5909" width="8.25" style="218" bestFit="1" customWidth="1"/>
    <col min="5910" max="6144" width="9" style="218"/>
    <col min="6145" max="6145" width="15.875" style="218" customWidth="1"/>
    <col min="6146" max="6146" width="3.875" style="218" bestFit="1" customWidth="1"/>
    <col min="6147" max="6147" width="38.25" style="218" customWidth="1"/>
    <col min="6148" max="6148" width="13.875" style="218" bestFit="1" customWidth="1"/>
    <col min="6149" max="6149" width="13.875" style="218" customWidth="1"/>
    <col min="6150" max="6150" width="13.125" style="218" bestFit="1" customWidth="1"/>
    <col min="6151" max="6151" width="5.875" style="218" bestFit="1" customWidth="1"/>
    <col min="6152" max="6152" width="12.125" style="218" bestFit="1" customWidth="1"/>
    <col min="6153" max="6153" width="10.5" style="218" bestFit="1" customWidth="1"/>
    <col min="6154" max="6154" width="7" style="218" bestFit="1" customWidth="1"/>
    <col min="6155" max="6155" width="5.875" style="218" bestFit="1" customWidth="1"/>
    <col min="6156" max="6156" width="8.75" style="218" bestFit="1" customWidth="1"/>
    <col min="6157" max="6158" width="8.5" style="218" bestFit="1" customWidth="1"/>
    <col min="6159" max="6159" width="14.375" style="218" bestFit="1" customWidth="1"/>
    <col min="6160" max="6160" width="10" style="218" bestFit="1" customWidth="1"/>
    <col min="6161" max="6161" width="6" style="218" customWidth="1"/>
    <col min="6162" max="6162" width="25.25" style="218" bestFit="1" customWidth="1"/>
    <col min="6163" max="6163" width="11" style="218" bestFit="1" customWidth="1"/>
    <col min="6164" max="6165" width="8.25" style="218" bestFit="1" customWidth="1"/>
    <col min="6166" max="6400" width="9" style="218"/>
    <col min="6401" max="6401" width="15.875" style="218" customWidth="1"/>
    <col min="6402" max="6402" width="3.875" style="218" bestFit="1" customWidth="1"/>
    <col min="6403" max="6403" width="38.25" style="218" customWidth="1"/>
    <col min="6404" max="6404" width="13.875" style="218" bestFit="1" customWidth="1"/>
    <col min="6405" max="6405" width="13.875" style="218" customWidth="1"/>
    <col min="6406" max="6406" width="13.125" style="218" bestFit="1" customWidth="1"/>
    <col min="6407" max="6407" width="5.875" style="218" bestFit="1" customWidth="1"/>
    <col min="6408" max="6408" width="12.125" style="218" bestFit="1" customWidth="1"/>
    <col min="6409" max="6409" width="10.5" style="218" bestFit="1" customWidth="1"/>
    <col min="6410" max="6410" width="7" style="218" bestFit="1" customWidth="1"/>
    <col min="6411" max="6411" width="5.875" style="218" bestFit="1" customWidth="1"/>
    <col min="6412" max="6412" width="8.75" style="218" bestFit="1" customWidth="1"/>
    <col min="6413" max="6414" width="8.5" style="218" bestFit="1" customWidth="1"/>
    <col min="6415" max="6415" width="14.375" style="218" bestFit="1" customWidth="1"/>
    <col min="6416" max="6416" width="10" style="218" bestFit="1" customWidth="1"/>
    <col min="6417" max="6417" width="6" style="218" customWidth="1"/>
    <col min="6418" max="6418" width="25.25" style="218" bestFit="1" customWidth="1"/>
    <col min="6419" max="6419" width="11" style="218" bestFit="1" customWidth="1"/>
    <col min="6420" max="6421" width="8.25" style="218" bestFit="1" customWidth="1"/>
    <col min="6422" max="6656" width="9" style="218"/>
    <col min="6657" max="6657" width="15.875" style="218" customWidth="1"/>
    <col min="6658" max="6658" width="3.875" style="218" bestFit="1" customWidth="1"/>
    <col min="6659" max="6659" width="38.25" style="218" customWidth="1"/>
    <col min="6660" max="6660" width="13.875" style="218" bestFit="1" customWidth="1"/>
    <col min="6661" max="6661" width="13.875" style="218" customWidth="1"/>
    <col min="6662" max="6662" width="13.125" style="218" bestFit="1" customWidth="1"/>
    <col min="6663" max="6663" width="5.875" style="218" bestFit="1" customWidth="1"/>
    <col min="6664" max="6664" width="12.125" style="218" bestFit="1" customWidth="1"/>
    <col min="6665" max="6665" width="10.5" style="218" bestFit="1" customWidth="1"/>
    <col min="6666" max="6666" width="7" style="218" bestFit="1" customWidth="1"/>
    <col min="6667" max="6667" width="5.875" style="218" bestFit="1" customWidth="1"/>
    <col min="6668" max="6668" width="8.75" style="218" bestFit="1" customWidth="1"/>
    <col min="6669" max="6670" width="8.5" style="218" bestFit="1" customWidth="1"/>
    <col min="6671" max="6671" width="14.375" style="218" bestFit="1" customWidth="1"/>
    <col min="6672" max="6672" width="10" style="218" bestFit="1" customWidth="1"/>
    <col min="6673" max="6673" width="6" style="218" customWidth="1"/>
    <col min="6674" max="6674" width="25.25" style="218" bestFit="1" customWidth="1"/>
    <col min="6675" max="6675" width="11" style="218" bestFit="1" customWidth="1"/>
    <col min="6676" max="6677" width="8.25" style="218" bestFit="1" customWidth="1"/>
    <col min="6678" max="6912" width="9" style="218"/>
    <col min="6913" max="6913" width="15.875" style="218" customWidth="1"/>
    <col min="6914" max="6914" width="3.875" style="218" bestFit="1" customWidth="1"/>
    <col min="6915" max="6915" width="38.25" style="218" customWidth="1"/>
    <col min="6916" max="6916" width="13.875" style="218" bestFit="1" customWidth="1"/>
    <col min="6917" max="6917" width="13.875" style="218" customWidth="1"/>
    <col min="6918" max="6918" width="13.125" style="218" bestFit="1" customWidth="1"/>
    <col min="6919" max="6919" width="5.875" style="218" bestFit="1" customWidth="1"/>
    <col min="6920" max="6920" width="12.125" style="218" bestFit="1" customWidth="1"/>
    <col min="6921" max="6921" width="10.5" style="218" bestFit="1" customWidth="1"/>
    <col min="6922" max="6922" width="7" style="218" bestFit="1" customWidth="1"/>
    <col min="6923" max="6923" width="5.875" style="218" bestFit="1" customWidth="1"/>
    <col min="6924" max="6924" width="8.75" style="218" bestFit="1" customWidth="1"/>
    <col min="6925" max="6926" width="8.5" style="218" bestFit="1" customWidth="1"/>
    <col min="6927" max="6927" width="14.375" style="218" bestFit="1" customWidth="1"/>
    <col min="6928" max="6928" width="10" style="218" bestFit="1" customWidth="1"/>
    <col min="6929" max="6929" width="6" style="218" customWidth="1"/>
    <col min="6930" max="6930" width="25.25" style="218" bestFit="1" customWidth="1"/>
    <col min="6931" max="6931" width="11" style="218" bestFit="1" customWidth="1"/>
    <col min="6932" max="6933" width="8.25" style="218" bestFit="1" customWidth="1"/>
    <col min="6934" max="7168" width="9" style="218"/>
    <col min="7169" max="7169" width="15.875" style="218" customWidth="1"/>
    <col min="7170" max="7170" width="3.875" style="218" bestFit="1" customWidth="1"/>
    <col min="7171" max="7171" width="38.25" style="218" customWidth="1"/>
    <col min="7172" max="7172" width="13.875" style="218" bestFit="1" customWidth="1"/>
    <col min="7173" max="7173" width="13.875" style="218" customWidth="1"/>
    <col min="7174" max="7174" width="13.125" style="218" bestFit="1" customWidth="1"/>
    <col min="7175" max="7175" width="5.875" style="218" bestFit="1" customWidth="1"/>
    <col min="7176" max="7176" width="12.125" style="218" bestFit="1" customWidth="1"/>
    <col min="7177" max="7177" width="10.5" style="218" bestFit="1" customWidth="1"/>
    <col min="7178" max="7178" width="7" style="218" bestFit="1" customWidth="1"/>
    <col min="7179" max="7179" width="5.875" style="218" bestFit="1" customWidth="1"/>
    <col min="7180" max="7180" width="8.75" style="218" bestFit="1" customWidth="1"/>
    <col min="7181" max="7182" width="8.5" style="218" bestFit="1" customWidth="1"/>
    <col min="7183" max="7183" width="14.375" style="218" bestFit="1" customWidth="1"/>
    <col min="7184" max="7184" width="10" style="218" bestFit="1" customWidth="1"/>
    <col min="7185" max="7185" width="6" style="218" customWidth="1"/>
    <col min="7186" max="7186" width="25.25" style="218" bestFit="1" customWidth="1"/>
    <col min="7187" max="7187" width="11" style="218" bestFit="1" customWidth="1"/>
    <col min="7188" max="7189" width="8.25" style="218" bestFit="1" customWidth="1"/>
    <col min="7190" max="7424" width="9" style="218"/>
    <col min="7425" max="7425" width="15.875" style="218" customWidth="1"/>
    <col min="7426" max="7426" width="3.875" style="218" bestFit="1" customWidth="1"/>
    <col min="7427" max="7427" width="38.25" style="218" customWidth="1"/>
    <col min="7428" max="7428" width="13.875" style="218" bestFit="1" customWidth="1"/>
    <col min="7429" max="7429" width="13.875" style="218" customWidth="1"/>
    <col min="7430" max="7430" width="13.125" style="218" bestFit="1" customWidth="1"/>
    <col min="7431" max="7431" width="5.875" style="218" bestFit="1" customWidth="1"/>
    <col min="7432" max="7432" width="12.125" style="218" bestFit="1" customWidth="1"/>
    <col min="7433" max="7433" width="10.5" style="218" bestFit="1" customWidth="1"/>
    <col min="7434" max="7434" width="7" style="218" bestFit="1" customWidth="1"/>
    <col min="7435" max="7435" width="5.875" style="218" bestFit="1" customWidth="1"/>
    <col min="7436" max="7436" width="8.75" style="218" bestFit="1" customWidth="1"/>
    <col min="7437" max="7438" width="8.5" style="218" bestFit="1" customWidth="1"/>
    <col min="7439" max="7439" width="14.375" style="218" bestFit="1" customWidth="1"/>
    <col min="7440" max="7440" width="10" style="218" bestFit="1" customWidth="1"/>
    <col min="7441" max="7441" width="6" style="218" customWidth="1"/>
    <col min="7442" max="7442" width="25.25" style="218" bestFit="1" customWidth="1"/>
    <col min="7443" max="7443" width="11" style="218" bestFit="1" customWidth="1"/>
    <col min="7444" max="7445" width="8.25" style="218" bestFit="1" customWidth="1"/>
    <col min="7446" max="7680" width="9" style="218"/>
    <col min="7681" max="7681" width="15.875" style="218" customWidth="1"/>
    <col min="7682" max="7682" width="3.875" style="218" bestFit="1" customWidth="1"/>
    <col min="7683" max="7683" width="38.25" style="218" customWidth="1"/>
    <col min="7684" max="7684" width="13.875" style="218" bestFit="1" customWidth="1"/>
    <col min="7685" max="7685" width="13.875" style="218" customWidth="1"/>
    <col min="7686" max="7686" width="13.125" style="218" bestFit="1" customWidth="1"/>
    <col min="7687" max="7687" width="5.875" style="218" bestFit="1" customWidth="1"/>
    <col min="7688" max="7688" width="12.125" style="218" bestFit="1" customWidth="1"/>
    <col min="7689" max="7689" width="10.5" style="218" bestFit="1" customWidth="1"/>
    <col min="7690" max="7690" width="7" style="218" bestFit="1" customWidth="1"/>
    <col min="7691" max="7691" width="5.875" style="218" bestFit="1" customWidth="1"/>
    <col min="7692" max="7692" width="8.75" style="218" bestFit="1" customWidth="1"/>
    <col min="7693" max="7694" width="8.5" style="218" bestFit="1" customWidth="1"/>
    <col min="7695" max="7695" width="14.375" style="218" bestFit="1" customWidth="1"/>
    <col min="7696" max="7696" width="10" style="218" bestFit="1" customWidth="1"/>
    <col min="7697" max="7697" width="6" style="218" customWidth="1"/>
    <col min="7698" max="7698" width="25.25" style="218" bestFit="1" customWidth="1"/>
    <col min="7699" max="7699" width="11" style="218" bestFit="1" customWidth="1"/>
    <col min="7700" max="7701" width="8.25" style="218" bestFit="1" customWidth="1"/>
    <col min="7702" max="7936" width="9" style="218"/>
    <col min="7937" max="7937" width="15.875" style="218" customWidth="1"/>
    <col min="7938" max="7938" width="3.875" style="218" bestFit="1" customWidth="1"/>
    <col min="7939" max="7939" width="38.25" style="218" customWidth="1"/>
    <col min="7940" max="7940" width="13.875" style="218" bestFit="1" customWidth="1"/>
    <col min="7941" max="7941" width="13.875" style="218" customWidth="1"/>
    <col min="7942" max="7942" width="13.125" style="218" bestFit="1" customWidth="1"/>
    <col min="7943" max="7943" width="5.875" style="218" bestFit="1" customWidth="1"/>
    <col min="7944" max="7944" width="12.125" style="218" bestFit="1" customWidth="1"/>
    <col min="7945" max="7945" width="10.5" style="218" bestFit="1" customWidth="1"/>
    <col min="7946" max="7946" width="7" style="218" bestFit="1" customWidth="1"/>
    <col min="7947" max="7947" width="5.875" style="218" bestFit="1" customWidth="1"/>
    <col min="7948" max="7948" width="8.75" style="218" bestFit="1" customWidth="1"/>
    <col min="7949" max="7950" width="8.5" style="218" bestFit="1" customWidth="1"/>
    <col min="7951" max="7951" width="14.375" style="218" bestFit="1" customWidth="1"/>
    <col min="7952" max="7952" width="10" style="218" bestFit="1" customWidth="1"/>
    <col min="7953" max="7953" width="6" style="218" customWidth="1"/>
    <col min="7954" max="7954" width="25.25" style="218" bestFit="1" customWidth="1"/>
    <col min="7955" max="7955" width="11" style="218" bestFit="1" customWidth="1"/>
    <col min="7956" max="7957" width="8.25" style="218" bestFit="1" customWidth="1"/>
    <col min="7958" max="8192" width="9" style="218"/>
    <col min="8193" max="8193" width="15.875" style="218" customWidth="1"/>
    <col min="8194" max="8194" width="3.875" style="218" bestFit="1" customWidth="1"/>
    <col min="8195" max="8195" width="38.25" style="218" customWidth="1"/>
    <col min="8196" max="8196" width="13.875" style="218" bestFit="1" customWidth="1"/>
    <col min="8197" max="8197" width="13.875" style="218" customWidth="1"/>
    <col min="8198" max="8198" width="13.125" style="218" bestFit="1" customWidth="1"/>
    <col min="8199" max="8199" width="5.875" style="218" bestFit="1" customWidth="1"/>
    <col min="8200" max="8200" width="12.125" style="218" bestFit="1" customWidth="1"/>
    <col min="8201" max="8201" width="10.5" style="218" bestFit="1" customWidth="1"/>
    <col min="8202" max="8202" width="7" style="218" bestFit="1" customWidth="1"/>
    <col min="8203" max="8203" width="5.875" style="218" bestFit="1" customWidth="1"/>
    <col min="8204" max="8204" width="8.75" style="218" bestFit="1" customWidth="1"/>
    <col min="8205" max="8206" width="8.5" style="218" bestFit="1" customWidth="1"/>
    <col min="8207" max="8207" width="14.375" style="218" bestFit="1" customWidth="1"/>
    <col min="8208" max="8208" width="10" style="218" bestFit="1" customWidth="1"/>
    <col min="8209" max="8209" width="6" style="218" customWidth="1"/>
    <col min="8210" max="8210" width="25.25" style="218" bestFit="1" customWidth="1"/>
    <col min="8211" max="8211" width="11" style="218" bestFit="1" customWidth="1"/>
    <col min="8212" max="8213" width="8.25" style="218" bestFit="1" customWidth="1"/>
    <col min="8214" max="8448" width="9" style="218"/>
    <col min="8449" max="8449" width="15.875" style="218" customWidth="1"/>
    <col min="8450" max="8450" width="3.875" style="218" bestFit="1" customWidth="1"/>
    <col min="8451" max="8451" width="38.25" style="218" customWidth="1"/>
    <col min="8452" max="8452" width="13.875" style="218" bestFit="1" customWidth="1"/>
    <col min="8453" max="8453" width="13.875" style="218" customWidth="1"/>
    <col min="8454" max="8454" width="13.125" style="218" bestFit="1" customWidth="1"/>
    <col min="8455" max="8455" width="5.875" style="218" bestFit="1" customWidth="1"/>
    <col min="8456" max="8456" width="12.125" style="218" bestFit="1" customWidth="1"/>
    <col min="8457" max="8457" width="10.5" style="218" bestFit="1" customWidth="1"/>
    <col min="8458" max="8458" width="7" style="218" bestFit="1" customWidth="1"/>
    <col min="8459" max="8459" width="5.875" style="218" bestFit="1" customWidth="1"/>
    <col min="8460" max="8460" width="8.75" style="218" bestFit="1" customWidth="1"/>
    <col min="8461" max="8462" width="8.5" style="218" bestFit="1" customWidth="1"/>
    <col min="8463" max="8463" width="14.375" style="218" bestFit="1" customWidth="1"/>
    <col min="8464" max="8464" width="10" style="218" bestFit="1" customWidth="1"/>
    <col min="8465" max="8465" width="6" style="218" customWidth="1"/>
    <col min="8466" max="8466" width="25.25" style="218" bestFit="1" customWidth="1"/>
    <col min="8467" max="8467" width="11" style="218" bestFit="1" customWidth="1"/>
    <col min="8468" max="8469" width="8.25" style="218" bestFit="1" customWidth="1"/>
    <col min="8470" max="8704" width="9" style="218"/>
    <col min="8705" max="8705" width="15.875" style="218" customWidth="1"/>
    <col min="8706" max="8706" width="3.875" style="218" bestFit="1" customWidth="1"/>
    <col min="8707" max="8707" width="38.25" style="218" customWidth="1"/>
    <col min="8708" max="8708" width="13.875" style="218" bestFit="1" customWidth="1"/>
    <col min="8709" max="8709" width="13.875" style="218" customWidth="1"/>
    <col min="8710" max="8710" width="13.125" style="218" bestFit="1" customWidth="1"/>
    <col min="8711" max="8711" width="5.875" style="218" bestFit="1" customWidth="1"/>
    <col min="8712" max="8712" width="12.125" style="218" bestFit="1" customWidth="1"/>
    <col min="8713" max="8713" width="10.5" style="218" bestFit="1" customWidth="1"/>
    <col min="8714" max="8714" width="7" style="218" bestFit="1" customWidth="1"/>
    <col min="8715" max="8715" width="5.875" style="218" bestFit="1" customWidth="1"/>
    <col min="8716" max="8716" width="8.75" style="218" bestFit="1" customWidth="1"/>
    <col min="8717" max="8718" width="8.5" style="218" bestFit="1" customWidth="1"/>
    <col min="8719" max="8719" width="14.375" style="218" bestFit="1" customWidth="1"/>
    <col min="8720" max="8720" width="10" style="218" bestFit="1" customWidth="1"/>
    <col min="8721" max="8721" width="6" style="218" customWidth="1"/>
    <col min="8722" max="8722" width="25.25" style="218" bestFit="1" customWidth="1"/>
    <col min="8723" max="8723" width="11" style="218" bestFit="1" customWidth="1"/>
    <col min="8724" max="8725" width="8.25" style="218" bestFit="1" customWidth="1"/>
    <col min="8726" max="8960" width="9" style="218"/>
    <col min="8961" max="8961" width="15.875" style="218" customWidth="1"/>
    <col min="8962" max="8962" width="3.875" style="218" bestFit="1" customWidth="1"/>
    <col min="8963" max="8963" width="38.25" style="218" customWidth="1"/>
    <col min="8964" max="8964" width="13.875" style="218" bestFit="1" customWidth="1"/>
    <col min="8965" max="8965" width="13.875" style="218" customWidth="1"/>
    <col min="8966" max="8966" width="13.125" style="218" bestFit="1" customWidth="1"/>
    <col min="8967" max="8967" width="5.875" style="218" bestFit="1" customWidth="1"/>
    <col min="8968" max="8968" width="12.125" style="218" bestFit="1" customWidth="1"/>
    <col min="8969" max="8969" width="10.5" style="218" bestFit="1" customWidth="1"/>
    <col min="8970" max="8970" width="7" style="218" bestFit="1" customWidth="1"/>
    <col min="8971" max="8971" width="5.875" style="218" bestFit="1" customWidth="1"/>
    <col min="8972" max="8972" width="8.75" style="218" bestFit="1" customWidth="1"/>
    <col min="8973" max="8974" width="8.5" style="218" bestFit="1" customWidth="1"/>
    <col min="8975" max="8975" width="14.375" style="218" bestFit="1" customWidth="1"/>
    <col min="8976" max="8976" width="10" style="218" bestFit="1" customWidth="1"/>
    <col min="8977" max="8977" width="6" style="218" customWidth="1"/>
    <col min="8978" max="8978" width="25.25" style="218" bestFit="1" customWidth="1"/>
    <col min="8979" max="8979" width="11" style="218" bestFit="1" customWidth="1"/>
    <col min="8980" max="8981" width="8.25" style="218" bestFit="1" customWidth="1"/>
    <col min="8982" max="9216" width="9" style="218"/>
    <col min="9217" max="9217" width="15.875" style="218" customWidth="1"/>
    <col min="9218" max="9218" width="3.875" style="218" bestFit="1" customWidth="1"/>
    <col min="9219" max="9219" width="38.25" style="218" customWidth="1"/>
    <col min="9220" max="9220" width="13.875" style="218" bestFit="1" customWidth="1"/>
    <col min="9221" max="9221" width="13.875" style="218" customWidth="1"/>
    <col min="9222" max="9222" width="13.125" style="218" bestFit="1" customWidth="1"/>
    <col min="9223" max="9223" width="5.875" style="218" bestFit="1" customWidth="1"/>
    <col min="9224" max="9224" width="12.125" style="218" bestFit="1" customWidth="1"/>
    <col min="9225" max="9225" width="10.5" style="218" bestFit="1" customWidth="1"/>
    <col min="9226" max="9226" width="7" style="218" bestFit="1" customWidth="1"/>
    <col min="9227" max="9227" width="5.875" style="218" bestFit="1" customWidth="1"/>
    <col min="9228" max="9228" width="8.75" style="218" bestFit="1" customWidth="1"/>
    <col min="9229" max="9230" width="8.5" style="218" bestFit="1" customWidth="1"/>
    <col min="9231" max="9231" width="14.375" style="218" bestFit="1" customWidth="1"/>
    <col min="9232" max="9232" width="10" style="218" bestFit="1" customWidth="1"/>
    <col min="9233" max="9233" width="6" style="218" customWidth="1"/>
    <col min="9234" max="9234" width="25.25" style="218" bestFit="1" customWidth="1"/>
    <col min="9235" max="9235" width="11" style="218" bestFit="1" customWidth="1"/>
    <col min="9236" max="9237" width="8.25" style="218" bestFit="1" customWidth="1"/>
    <col min="9238" max="9472" width="9" style="218"/>
    <col min="9473" max="9473" width="15.875" style="218" customWidth="1"/>
    <col min="9474" max="9474" width="3.875" style="218" bestFit="1" customWidth="1"/>
    <col min="9475" max="9475" width="38.25" style="218" customWidth="1"/>
    <col min="9476" max="9476" width="13.875" style="218" bestFit="1" customWidth="1"/>
    <col min="9477" max="9477" width="13.875" style="218" customWidth="1"/>
    <col min="9478" max="9478" width="13.125" style="218" bestFit="1" customWidth="1"/>
    <col min="9479" max="9479" width="5.875" style="218" bestFit="1" customWidth="1"/>
    <col min="9480" max="9480" width="12.125" style="218" bestFit="1" customWidth="1"/>
    <col min="9481" max="9481" width="10.5" style="218" bestFit="1" customWidth="1"/>
    <col min="9482" max="9482" width="7" style="218" bestFit="1" customWidth="1"/>
    <col min="9483" max="9483" width="5.875" style="218" bestFit="1" customWidth="1"/>
    <col min="9484" max="9484" width="8.75" style="218" bestFit="1" customWidth="1"/>
    <col min="9485" max="9486" width="8.5" style="218" bestFit="1" customWidth="1"/>
    <col min="9487" max="9487" width="14.375" style="218" bestFit="1" customWidth="1"/>
    <col min="9488" max="9488" width="10" style="218" bestFit="1" customWidth="1"/>
    <col min="9489" max="9489" width="6" style="218" customWidth="1"/>
    <col min="9490" max="9490" width="25.25" style="218" bestFit="1" customWidth="1"/>
    <col min="9491" max="9491" width="11" style="218" bestFit="1" customWidth="1"/>
    <col min="9492" max="9493" width="8.25" style="218" bestFit="1" customWidth="1"/>
    <col min="9494" max="9728" width="9" style="218"/>
    <col min="9729" max="9729" width="15.875" style="218" customWidth="1"/>
    <col min="9730" max="9730" width="3.875" style="218" bestFit="1" customWidth="1"/>
    <col min="9731" max="9731" width="38.25" style="218" customWidth="1"/>
    <col min="9732" max="9732" width="13.875" style="218" bestFit="1" customWidth="1"/>
    <col min="9733" max="9733" width="13.875" style="218" customWidth="1"/>
    <col min="9734" max="9734" width="13.125" style="218" bestFit="1" customWidth="1"/>
    <col min="9735" max="9735" width="5.875" style="218" bestFit="1" customWidth="1"/>
    <col min="9736" max="9736" width="12.125" style="218" bestFit="1" customWidth="1"/>
    <col min="9737" max="9737" width="10.5" style="218" bestFit="1" customWidth="1"/>
    <col min="9738" max="9738" width="7" style="218" bestFit="1" customWidth="1"/>
    <col min="9739" max="9739" width="5.875" style="218" bestFit="1" customWidth="1"/>
    <col min="9740" max="9740" width="8.75" style="218" bestFit="1" customWidth="1"/>
    <col min="9741" max="9742" width="8.5" style="218" bestFit="1" customWidth="1"/>
    <col min="9743" max="9743" width="14.375" style="218" bestFit="1" customWidth="1"/>
    <col min="9744" max="9744" width="10" style="218" bestFit="1" customWidth="1"/>
    <col min="9745" max="9745" width="6" style="218" customWidth="1"/>
    <col min="9746" max="9746" width="25.25" style="218" bestFit="1" customWidth="1"/>
    <col min="9747" max="9747" width="11" style="218" bestFit="1" customWidth="1"/>
    <col min="9748" max="9749" width="8.25" style="218" bestFit="1" customWidth="1"/>
    <col min="9750" max="9984" width="9" style="218"/>
    <col min="9985" max="9985" width="15.875" style="218" customWidth="1"/>
    <col min="9986" max="9986" width="3.875" style="218" bestFit="1" customWidth="1"/>
    <col min="9987" max="9987" width="38.25" style="218" customWidth="1"/>
    <col min="9988" max="9988" width="13.875" style="218" bestFit="1" customWidth="1"/>
    <col min="9989" max="9989" width="13.875" style="218" customWidth="1"/>
    <col min="9990" max="9990" width="13.125" style="218" bestFit="1" customWidth="1"/>
    <col min="9991" max="9991" width="5.875" style="218" bestFit="1" customWidth="1"/>
    <col min="9992" max="9992" width="12.125" style="218" bestFit="1" customWidth="1"/>
    <col min="9993" max="9993" width="10.5" style="218" bestFit="1" customWidth="1"/>
    <col min="9994" max="9994" width="7" style="218" bestFit="1" customWidth="1"/>
    <col min="9995" max="9995" width="5.875" style="218" bestFit="1" customWidth="1"/>
    <col min="9996" max="9996" width="8.75" style="218" bestFit="1" customWidth="1"/>
    <col min="9997" max="9998" width="8.5" style="218" bestFit="1" customWidth="1"/>
    <col min="9999" max="9999" width="14.375" style="218" bestFit="1" customWidth="1"/>
    <col min="10000" max="10000" width="10" style="218" bestFit="1" customWidth="1"/>
    <col min="10001" max="10001" width="6" style="218" customWidth="1"/>
    <col min="10002" max="10002" width="25.25" style="218" bestFit="1" customWidth="1"/>
    <col min="10003" max="10003" width="11" style="218" bestFit="1" customWidth="1"/>
    <col min="10004" max="10005" width="8.25" style="218" bestFit="1" customWidth="1"/>
    <col min="10006" max="10240" width="9" style="218"/>
    <col min="10241" max="10241" width="15.875" style="218" customWidth="1"/>
    <col min="10242" max="10242" width="3.875" style="218" bestFit="1" customWidth="1"/>
    <col min="10243" max="10243" width="38.25" style="218" customWidth="1"/>
    <col min="10244" max="10244" width="13.875" style="218" bestFit="1" customWidth="1"/>
    <col min="10245" max="10245" width="13.875" style="218" customWidth="1"/>
    <col min="10246" max="10246" width="13.125" style="218" bestFit="1" customWidth="1"/>
    <col min="10247" max="10247" width="5.875" style="218" bestFit="1" customWidth="1"/>
    <col min="10248" max="10248" width="12.125" style="218" bestFit="1" customWidth="1"/>
    <col min="10249" max="10249" width="10.5" style="218" bestFit="1" customWidth="1"/>
    <col min="10250" max="10250" width="7" style="218" bestFit="1" customWidth="1"/>
    <col min="10251" max="10251" width="5.875" style="218" bestFit="1" customWidth="1"/>
    <col min="10252" max="10252" width="8.75" style="218" bestFit="1" customWidth="1"/>
    <col min="10253" max="10254" width="8.5" style="218" bestFit="1" customWidth="1"/>
    <col min="10255" max="10255" width="14.375" style="218" bestFit="1" customWidth="1"/>
    <col min="10256" max="10256" width="10" style="218" bestFit="1" customWidth="1"/>
    <col min="10257" max="10257" width="6" style="218" customWidth="1"/>
    <col min="10258" max="10258" width="25.25" style="218" bestFit="1" customWidth="1"/>
    <col min="10259" max="10259" width="11" style="218" bestFit="1" customWidth="1"/>
    <col min="10260" max="10261" width="8.25" style="218" bestFit="1" customWidth="1"/>
    <col min="10262" max="10496" width="9" style="218"/>
    <col min="10497" max="10497" width="15.875" style="218" customWidth="1"/>
    <col min="10498" max="10498" width="3.875" style="218" bestFit="1" customWidth="1"/>
    <col min="10499" max="10499" width="38.25" style="218" customWidth="1"/>
    <col min="10500" max="10500" width="13.875" style="218" bestFit="1" customWidth="1"/>
    <col min="10501" max="10501" width="13.875" style="218" customWidth="1"/>
    <col min="10502" max="10502" width="13.125" style="218" bestFit="1" customWidth="1"/>
    <col min="10503" max="10503" width="5.875" style="218" bestFit="1" customWidth="1"/>
    <col min="10504" max="10504" width="12.125" style="218" bestFit="1" customWidth="1"/>
    <col min="10505" max="10505" width="10.5" style="218" bestFit="1" customWidth="1"/>
    <col min="10506" max="10506" width="7" style="218" bestFit="1" customWidth="1"/>
    <col min="10507" max="10507" width="5.875" style="218" bestFit="1" customWidth="1"/>
    <col min="10508" max="10508" width="8.75" style="218" bestFit="1" customWidth="1"/>
    <col min="10509" max="10510" width="8.5" style="218" bestFit="1" customWidth="1"/>
    <col min="10511" max="10511" width="14.375" style="218" bestFit="1" customWidth="1"/>
    <col min="10512" max="10512" width="10" style="218" bestFit="1" customWidth="1"/>
    <col min="10513" max="10513" width="6" style="218" customWidth="1"/>
    <col min="10514" max="10514" width="25.25" style="218" bestFit="1" customWidth="1"/>
    <col min="10515" max="10515" width="11" style="218" bestFit="1" customWidth="1"/>
    <col min="10516" max="10517" width="8.25" style="218" bestFit="1" customWidth="1"/>
    <col min="10518" max="10752" width="9" style="218"/>
    <col min="10753" max="10753" width="15.875" style="218" customWidth="1"/>
    <col min="10754" max="10754" width="3.875" style="218" bestFit="1" customWidth="1"/>
    <col min="10755" max="10755" width="38.25" style="218" customWidth="1"/>
    <col min="10756" max="10756" width="13.875" style="218" bestFit="1" customWidth="1"/>
    <col min="10757" max="10757" width="13.875" style="218" customWidth="1"/>
    <col min="10758" max="10758" width="13.125" style="218" bestFit="1" customWidth="1"/>
    <col min="10759" max="10759" width="5.875" style="218" bestFit="1" customWidth="1"/>
    <col min="10760" max="10760" width="12.125" style="218" bestFit="1" customWidth="1"/>
    <col min="10761" max="10761" width="10.5" style="218" bestFit="1" customWidth="1"/>
    <col min="10762" max="10762" width="7" style="218" bestFit="1" customWidth="1"/>
    <col min="10763" max="10763" width="5.875" style="218" bestFit="1" customWidth="1"/>
    <col min="10764" max="10764" width="8.75" style="218" bestFit="1" customWidth="1"/>
    <col min="10765" max="10766" width="8.5" style="218" bestFit="1" customWidth="1"/>
    <col min="10767" max="10767" width="14.375" style="218" bestFit="1" customWidth="1"/>
    <col min="10768" max="10768" width="10" style="218" bestFit="1" customWidth="1"/>
    <col min="10769" max="10769" width="6" style="218" customWidth="1"/>
    <col min="10770" max="10770" width="25.25" style="218" bestFit="1" customWidth="1"/>
    <col min="10771" max="10771" width="11" style="218" bestFit="1" customWidth="1"/>
    <col min="10772" max="10773" width="8.25" style="218" bestFit="1" customWidth="1"/>
    <col min="10774" max="11008" width="9" style="218"/>
    <col min="11009" max="11009" width="15.875" style="218" customWidth="1"/>
    <col min="11010" max="11010" width="3.875" style="218" bestFit="1" customWidth="1"/>
    <col min="11011" max="11011" width="38.25" style="218" customWidth="1"/>
    <col min="11012" max="11012" width="13.875" style="218" bestFit="1" customWidth="1"/>
    <col min="11013" max="11013" width="13.875" style="218" customWidth="1"/>
    <col min="11014" max="11014" width="13.125" style="218" bestFit="1" customWidth="1"/>
    <col min="11015" max="11015" width="5.875" style="218" bestFit="1" customWidth="1"/>
    <col min="11016" max="11016" width="12.125" style="218" bestFit="1" customWidth="1"/>
    <col min="11017" max="11017" width="10.5" style="218" bestFit="1" customWidth="1"/>
    <col min="11018" max="11018" width="7" style="218" bestFit="1" customWidth="1"/>
    <col min="11019" max="11019" width="5.875" style="218" bestFit="1" customWidth="1"/>
    <col min="11020" max="11020" width="8.75" style="218" bestFit="1" customWidth="1"/>
    <col min="11021" max="11022" width="8.5" style="218" bestFit="1" customWidth="1"/>
    <col min="11023" max="11023" width="14.375" style="218" bestFit="1" customWidth="1"/>
    <col min="11024" max="11024" width="10" style="218" bestFit="1" customWidth="1"/>
    <col min="11025" max="11025" width="6" style="218" customWidth="1"/>
    <col min="11026" max="11026" width="25.25" style="218" bestFit="1" customWidth="1"/>
    <col min="11027" max="11027" width="11" style="218" bestFit="1" customWidth="1"/>
    <col min="11028" max="11029" width="8.25" style="218" bestFit="1" customWidth="1"/>
    <col min="11030" max="11264" width="9" style="218"/>
    <col min="11265" max="11265" width="15.875" style="218" customWidth="1"/>
    <col min="11266" max="11266" width="3.875" style="218" bestFit="1" customWidth="1"/>
    <col min="11267" max="11267" width="38.25" style="218" customWidth="1"/>
    <col min="11268" max="11268" width="13.875" style="218" bestFit="1" customWidth="1"/>
    <col min="11269" max="11269" width="13.875" style="218" customWidth="1"/>
    <col min="11270" max="11270" width="13.125" style="218" bestFit="1" customWidth="1"/>
    <col min="11271" max="11271" width="5.875" style="218" bestFit="1" customWidth="1"/>
    <col min="11272" max="11272" width="12.125" style="218" bestFit="1" customWidth="1"/>
    <col min="11273" max="11273" width="10.5" style="218" bestFit="1" customWidth="1"/>
    <col min="11274" max="11274" width="7" style="218" bestFit="1" customWidth="1"/>
    <col min="11275" max="11275" width="5.875" style="218" bestFit="1" customWidth="1"/>
    <col min="11276" max="11276" width="8.75" style="218" bestFit="1" customWidth="1"/>
    <col min="11277" max="11278" width="8.5" style="218" bestFit="1" customWidth="1"/>
    <col min="11279" max="11279" width="14.375" style="218" bestFit="1" customWidth="1"/>
    <col min="11280" max="11280" width="10" style="218" bestFit="1" customWidth="1"/>
    <col min="11281" max="11281" width="6" style="218" customWidth="1"/>
    <col min="11282" max="11282" width="25.25" style="218" bestFit="1" customWidth="1"/>
    <col min="11283" max="11283" width="11" style="218" bestFit="1" customWidth="1"/>
    <col min="11284" max="11285" width="8.25" style="218" bestFit="1" customWidth="1"/>
    <col min="11286" max="11520" width="9" style="218"/>
    <col min="11521" max="11521" width="15.875" style="218" customWidth="1"/>
    <col min="11522" max="11522" width="3.875" style="218" bestFit="1" customWidth="1"/>
    <col min="11523" max="11523" width="38.25" style="218" customWidth="1"/>
    <col min="11524" max="11524" width="13.875" style="218" bestFit="1" customWidth="1"/>
    <col min="11525" max="11525" width="13.875" style="218" customWidth="1"/>
    <col min="11526" max="11526" width="13.125" style="218" bestFit="1" customWidth="1"/>
    <col min="11527" max="11527" width="5.875" style="218" bestFit="1" customWidth="1"/>
    <col min="11528" max="11528" width="12.125" style="218" bestFit="1" customWidth="1"/>
    <col min="11529" max="11529" width="10.5" style="218" bestFit="1" customWidth="1"/>
    <col min="11530" max="11530" width="7" style="218" bestFit="1" customWidth="1"/>
    <col min="11531" max="11531" width="5.875" style="218" bestFit="1" customWidth="1"/>
    <col min="11532" max="11532" width="8.75" style="218" bestFit="1" customWidth="1"/>
    <col min="11533" max="11534" width="8.5" style="218" bestFit="1" customWidth="1"/>
    <col min="11535" max="11535" width="14.375" style="218" bestFit="1" customWidth="1"/>
    <col min="11536" max="11536" width="10" style="218" bestFit="1" customWidth="1"/>
    <col min="11537" max="11537" width="6" style="218" customWidth="1"/>
    <col min="11538" max="11538" width="25.25" style="218" bestFit="1" customWidth="1"/>
    <col min="11539" max="11539" width="11" style="218" bestFit="1" customWidth="1"/>
    <col min="11540" max="11541" width="8.25" style="218" bestFit="1" customWidth="1"/>
    <col min="11542" max="11776" width="9" style="218"/>
    <col min="11777" max="11777" width="15.875" style="218" customWidth="1"/>
    <col min="11778" max="11778" width="3.875" style="218" bestFit="1" customWidth="1"/>
    <col min="11779" max="11779" width="38.25" style="218" customWidth="1"/>
    <col min="11780" max="11780" width="13.875" style="218" bestFit="1" customWidth="1"/>
    <col min="11781" max="11781" width="13.875" style="218" customWidth="1"/>
    <col min="11782" max="11782" width="13.125" style="218" bestFit="1" customWidth="1"/>
    <col min="11783" max="11783" width="5.875" style="218" bestFit="1" customWidth="1"/>
    <col min="11784" max="11784" width="12.125" style="218" bestFit="1" customWidth="1"/>
    <col min="11785" max="11785" width="10.5" style="218" bestFit="1" customWidth="1"/>
    <col min="11786" max="11786" width="7" style="218" bestFit="1" customWidth="1"/>
    <col min="11787" max="11787" width="5.875" style="218" bestFit="1" customWidth="1"/>
    <col min="11788" max="11788" width="8.75" style="218" bestFit="1" customWidth="1"/>
    <col min="11789" max="11790" width="8.5" style="218" bestFit="1" customWidth="1"/>
    <col min="11791" max="11791" width="14.375" style="218" bestFit="1" customWidth="1"/>
    <col min="11792" max="11792" width="10" style="218" bestFit="1" customWidth="1"/>
    <col min="11793" max="11793" width="6" style="218" customWidth="1"/>
    <col min="11794" max="11794" width="25.25" style="218" bestFit="1" customWidth="1"/>
    <col min="11795" max="11795" width="11" style="218" bestFit="1" customWidth="1"/>
    <col min="11796" max="11797" width="8.25" style="218" bestFit="1" customWidth="1"/>
    <col min="11798" max="12032" width="9" style="218"/>
    <col min="12033" max="12033" width="15.875" style="218" customWidth="1"/>
    <col min="12034" max="12034" width="3.875" style="218" bestFit="1" customWidth="1"/>
    <col min="12035" max="12035" width="38.25" style="218" customWidth="1"/>
    <col min="12036" max="12036" width="13.875" style="218" bestFit="1" customWidth="1"/>
    <col min="12037" max="12037" width="13.875" style="218" customWidth="1"/>
    <col min="12038" max="12038" width="13.125" style="218" bestFit="1" customWidth="1"/>
    <col min="12039" max="12039" width="5.875" style="218" bestFit="1" customWidth="1"/>
    <col min="12040" max="12040" width="12.125" style="218" bestFit="1" customWidth="1"/>
    <col min="12041" max="12041" width="10.5" style="218" bestFit="1" customWidth="1"/>
    <col min="12042" max="12042" width="7" style="218" bestFit="1" customWidth="1"/>
    <col min="12043" max="12043" width="5.875" style="218" bestFit="1" customWidth="1"/>
    <col min="12044" max="12044" width="8.75" style="218" bestFit="1" customWidth="1"/>
    <col min="12045" max="12046" width="8.5" style="218" bestFit="1" customWidth="1"/>
    <col min="12047" max="12047" width="14.375" style="218" bestFit="1" customWidth="1"/>
    <col min="12048" max="12048" width="10" style="218" bestFit="1" customWidth="1"/>
    <col min="12049" max="12049" width="6" style="218" customWidth="1"/>
    <col min="12050" max="12050" width="25.25" style="218" bestFit="1" customWidth="1"/>
    <col min="12051" max="12051" width="11" style="218" bestFit="1" customWidth="1"/>
    <col min="12052" max="12053" width="8.25" style="218" bestFit="1" customWidth="1"/>
    <col min="12054" max="12288" width="9" style="218"/>
    <col min="12289" max="12289" width="15.875" style="218" customWidth="1"/>
    <col min="12290" max="12290" width="3.875" style="218" bestFit="1" customWidth="1"/>
    <col min="12291" max="12291" width="38.25" style="218" customWidth="1"/>
    <col min="12292" max="12292" width="13.875" style="218" bestFit="1" customWidth="1"/>
    <col min="12293" max="12293" width="13.875" style="218" customWidth="1"/>
    <col min="12294" max="12294" width="13.125" style="218" bestFit="1" customWidth="1"/>
    <col min="12295" max="12295" width="5.875" style="218" bestFit="1" customWidth="1"/>
    <col min="12296" max="12296" width="12.125" style="218" bestFit="1" customWidth="1"/>
    <col min="12297" max="12297" width="10.5" style="218" bestFit="1" customWidth="1"/>
    <col min="12298" max="12298" width="7" style="218" bestFit="1" customWidth="1"/>
    <col min="12299" max="12299" width="5.875" style="218" bestFit="1" customWidth="1"/>
    <col min="12300" max="12300" width="8.75" style="218" bestFit="1" customWidth="1"/>
    <col min="12301" max="12302" width="8.5" style="218" bestFit="1" customWidth="1"/>
    <col min="12303" max="12303" width="14.375" style="218" bestFit="1" customWidth="1"/>
    <col min="12304" max="12304" width="10" style="218" bestFit="1" customWidth="1"/>
    <col min="12305" max="12305" width="6" style="218" customWidth="1"/>
    <col min="12306" max="12306" width="25.25" style="218" bestFit="1" customWidth="1"/>
    <col min="12307" max="12307" width="11" style="218" bestFit="1" customWidth="1"/>
    <col min="12308" max="12309" width="8.25" style="218" bestFit="1" customWidth="1"/>
    <col min="12310" max="12544" width="9" style="218"/>
    <col min="12545" max="12545" width="15.875" style="218" customWidth="1"/>
    <col min="12546" max="12546" width="3.875" style="218" bestFit="1" customWidth="1"/>
    <col min="12547" max="12547" width="38.25" style="218" customWidth="1"/>
    <col min="12548" max="12548" width="13.875" style="218" bestFit="1" customWidth="1"/>
    <col min="12549" max="12549" width="13.875" style="218" customWidth="1"/>
    <col min="12550" max="12550" width="13.125" style="218" bestFit="1" customWidth="1"/>
    <col min="12551" max="12551" width="5.875" style="218" bestFit="1" customWidth="1"/>
    <col min="12552" max="12552" width="12.125" style="218" bestFit="1" customWidth="1"/>
    <col min="12553" max="12553" width="10.5" style="218" bestFit="1" customWidth="1"/>
    <col min="12554" max="12554" width="7" style="218" bestFit="1" customWidth="1"/>
    <col min="12555" max="12555" width="5.875" style="218" bestFit="1" customWidth="1"/>
    <col min="12556" max="12556" width="8.75" style="218" bestFit="1" customWidth="1"/>
    <col min="12557" max="12558" width="8.5" style="218" bestFit="1" customWidth="1"/>
    <col min="12559" max="12559" width="14.375" style="218" bestFit="1" customWidth="1"/>
    <col min="12560" max="12560" width="10" style="218" bestFit="1" customWidth="1"/>
    <col min="12561" max="12561" width="6" style="218" customWidth="1"/>
    <col min="12562" max="12562" width="25.25" style="218" bestFit="1" customWidth="1"/>
    <col min="12563" max="12563" width="11" style="218" bestFit="1" customWidth="1"/>
    <col min="12564" max="12565" width="8.25" style="218" bestFit="1" customWidth="1"/>
    <col min="12566" max="12800" width="9" style="218"/>
    <col min="12801" max="12801" width="15.875" style="218" customWidth="1"/>
    <col min="12802" max="12802" width="3.875" style="218" bestFit="1" customWidth="1"/>
    <col min="12803" max="12803" width="38.25" style="218" customWidth="1"/>
    <col min="12804" max="12804" width="13.875" style="218" bestFit="1" customWidth="1"/>
    <col min="12805" max="12805" width="13.875" style="218" customWidth="1"/>
    <col min="12806" max="12806" width="13.125" style="218" bestFit="1" customWidth="1"/>
    <col min="12807" max="12807" width="5.875" style="218" bestFit="1" customWidth="1"/>
    <col min="12808" max="12808" width="12.125" style="218" bestFit="1" customWidth="1"/>
    <col min="12809" max="12809" width="10.5" style="218" bestFit="1" customWidth="1"/>
    <col min="12810" max="12810" width="7" style="218" bestFit="1" customWidth="1"/>
    <col min="12811" max="12811" width="5.875" style="218" bestFit="1" customWidth="1"/>
    <col min="12812" max="12812" width="8.75" style="218" bestFit="1" customWidth="1"/>
    <col min="12813" max="12814" width="8.5" style="218" bestFit="1" customWidth="1"/>
    <col min="12815" max="12815" width="14.375" style="218" bestFit="1" customWidth="1"/>
    <col min="12816" max="12816" width="10" style="218" bestFit="1" customWidth="1"/>
    <col min="12817" max="12817" width="6" style="218" customWidth="1"/>
    <col min="12818" max="12818" width="25.25" style="218" bestFit="1" customWidth="1"/>
    <col min="12819" max="12819" width="11" style="218" bestFit="1" customWidth="1"/>
    <col min="12820" max="12821" width="8.25" style="218" bestFit="1" customWidth="1"/>
    <col min="12822" max="13056" width="9" style="218"/>
    <col min="13057" max="13057" width="15.875" style="218" customWidth="1"/>
    <col min="13058" max="13058" width="3.875" style="218" bestFit="1" customWidth="1"/>
    <col min="13059" max="13059" width="38.25" style="218" customWidth="1"/>
    <col min="13060" max="13060" width="13.875" style="218" bestFit="1" customWidth="1"/>
    <col min="13061" max="13061" width="13.875" style="218" customWidth="1"/>
    <col min="13062" max="13062" width="13.125" style="218" bestFit="1" customWidth="1"/>
    <col min="13063" max="13063" width="5.875" style="218" bestFit="1" customWidth="1"/>
    <col min="13064" max="13064" width="12.125" style="218" bestFit="1" customWidth="1"/>
    <col min="13065" max="13065" width="10.5" style="218" bestFit="1" customWidth="1"/>
    <col min="13066" max="13066" width="7" style="218" bestFit="1" customWidth="1"/>
    <col min="13067" max="13067" width="5.875" style="218" bestFit="1" customWidth="1"/>
    <col min="13068" max="13068" width="8.75" style="218" bestFit="1" customWidth="1"/>
    <col min="13069" max="13070" width="8.5" style="218" bestFit="1" customWidth="1"/>
    <col min="13071" max="13071" width="14.375" style="218" bestFit="1" customWidth="1"/>
    <col min="13072" max="13072" width="10" style="218" bestFit="1" customWidth="1"/>
    <col min="13073" max="13073" width="6" style="218" customWidth="1"/>
    <col min="13074" max="13074" width="25.25" style="218" bestFit="1" customWidth="1"/>
    <col min="13075" max="13075" width="11" style="218" bestFit="1" customWidth="1"/>
    <col min="13076" max="13077" width="8.25" style="218" bestFit="1" customWidth="1"/>
    <col min="13078" max="13312" width="9" style="218"/>
    <col min="13313" max="13313" width="15.875" style="218" customWidth="1"/>
    <col min="13314" max="13314" width="3.875" style="218" bestFit="1" customWidth="1"/>
    <col min="13315" max="13315" width="38.25" style="218" customWidth="1"/>
    <col min="13316" max="13316" width="13.875" style="218" bestFit="1" customWidth="1"/>
    <col min="13317" max="13317" width="13.875" style="218" customWidth="1"/>
    <col min="13318" max="13318" width="13.125" style="218" bestFit="1" customWidth="1"/>
    <col min="13319" max="13319" width="5.875" style="218" bestFit="1" customWidth="1"/>
    <col min="13320" max="13320" width="12.125" style="218" bestFit="1" customWidth="1"/>
    <col min="13321" max="13321" width="10.5" style="218" bestFit="1" customWidth="1"/>
    <col min="13322" max="13322" width="7" style="218" bestFit="1" customWidth="1"/>
    <col min="13323" max="13323" width="5.875" style="218" bestFit="1" customWidth="1"/>
    <col min="13324" max="13324" width="8.75" style="218" bestFit="1" customWidth="1"/>
    <col min="13325" max="13326" width="8.5" style="218" bestFit="1" customWidth="1"/>
    <col min="13327" max="13327" width="14.375" style="218" bestFit="1" customWidth="1"/>
    <col min="13328" max="13328" width="10" style="218" bestFit="1" customWidth="1"/>
    <col min="13329" max="13329" width="6" style="218" customWidth="1"/>
    <col min="13330" max="13330" width="25.25" style="218" bestFit="1" customWidth="1"/>
    <col min="13331" max="13331" width="11" style="218" bestFit="1" customWidth="1"/>
    <col min="13332" max="13333" width="8.25" style="218" bestFit="1" customWidth="1"/>
    <col min="13334" max="13568" width="9" style="218"/>
    <col min="13569" max="13569" width="15.875" style="218" customWidth="1"/>
    <col min="13570" max="13570" width="3.875" style="218" bestFit="1" customWidth="1"/>
    <col min="13571" max="13571" width="38.25" style="218" customWidth="1"/>
    <col min="13572" max="13572" width="13.875" style="218" bestFit="1" customWidth="1"/>
    <col min="13573" max="13573" width="13.875" style="218" customWidth="1"/>
    <col min="13574" max="13574" width="13.125" style="218" bestFit="1" customWidth="1"/>
    <col min="13575" max="13575" width="5.875" style="218" bestFit="1" customWidth="1"/>
    <col min="13576" max="13576" width="12.125" style="218" bestFit="1" customWidth="1"/>
    <col min="13577" max="13577" width="10.5" style="218" bestFit="1" customWidth="1"/>
    <col min="13578" max="13578" width="7" style="218" bestFit="1" customWidth="1"/>
    <col min="13579" max="13579" width="5.875" style="218" bestFit="1" customWidth="1"/>
    <col min="13580" max="13580" width="8.75" style="218" bestFit="1" customWidth="1"/>
    <col min="13581" max="13582" width="8.5" style="218" bestFit="1" customWidth="1"/>
    <col min="13583" max="13583" width="14.375" style="218" bestFit="1" customWidth="1"/>
    <col min="13584" max="13584" width="10" style="218" bestFit="1" customWidth="1"/>
    <col min="13585" max="13585" width="6" style="218" customWidth="1"/>
    <col min="13586" max="13586" width="25.25" style="218" bestFit="1" customWidth="1"/>
    <col min="13587" max="13587" width="11" style="218" bestFit="1" customWidth="1"/>
    <col min="13588" max="13589" width="8.25" style="218" bestFit="1" customWidth="1"/>
    <col min="13590" max="13824" width="9" style="218"/>
    <col min="13825" max="13825" width="15.875" style="218" customWidth="1"/>
    <col min="13826" max="13826" width="3.875" style="218" bestFit="1" customWidth="1"/>
    <col min="13827" max="13827" width="38.25" style="218" customWidth="1"/>
    <col min="13828" max="13828" width="13.875" style="218" bestFit="1" customWidth="1"/>
    <col min="13829" max="13829" width="13.875" style="218" customWidth="1"/>
    <col min="13830" max="13830" width="13.125" style="218" bestFit="1" customWidth="1"/>
    <col min="13831" max="13831" width="5.875" style="218" bestFit="1" customWidth="1"/>
    <col min="13832" max="13832" width="12.125" style="218" bestFit="1" customWidth="1"/>
    <col min="13833" max="13833" width="10.5" style="218" bestFit="1" customWidth="1"/>
    <col min="13834" max="13834" width="7" style="218" bestFit="1" customWidth="1"/>
    <col min="13835" max="13835" width="5.875" style="218" bestFit="1" customWidth="1"/>
    <col min="13836" max="13836" width="8.75" style="218" bestFit="1" customWidth="1"/>
    <col min="13837" max="13838" width="8.5" style="218" bestFit="1" customWidth="1"/>
    <col min="13839" max="13839" width="14.375" style="218" bestFit="1" customWidth="1"/>
    <col min="13840" max="13840" width="10" style="218" bestFit="1" customWidth="1"/>
    <col min="13841" max="13841" width="6" style="218" customWidth="1"/>
    <col min="13842" max="13842" width="25.25" style="218" bestFit="1" customWidth="1"/>
    <col min="13843" max="13843" width="11" style="218" bestFit="1" customWidth="1"/>
    <col min="13844" max="13845" width="8.25" style="218" bestFit="1" customWidth="1"/>
    <col min="13846" max="14080" width="9" style="218"/>
    <col min="14081" max="14081" width="15.875" style="218" customWidth="1"/>
    <col min="14082" max="14082" width="3.875" style="218" bestFit="1" customWidth="1"/>
    <col min="14083" max="14083" width="38.25" style="218" customWidth="1"/>
    <col min="14084" max="14084" width="13.875" style="218" bestFit="1" customWidth="1"/>
    <col min="14085" max="14085" width="13.875" style="218" customWidth="1"/>
    <col min="14086" max="14086" width="13.125" style="218" bestFit="1" customWidth="1"/>
    <col min="14087" max="14087" width="5.875" style="218" bestFit="1" customWidth="1"/>
    <col min="14088" max="14088" width="12.125" style="218" bestFit="1" customWidth="1"/>
    <col min="14089" max="14089" width="10.5" style="218" bestFit="1" customWidth="1"/>
    <col min="14090" max="14090" width="7" style="218" bestFit="1" customWidth="1"/>
    <col min="14091" max="14091" width="5.875" style="218" bestFit="1" customWidth="1"/>
    <col min="14092" max="14092" width="8.75" style="218" bestFit="1" customWidth="1"/>
    <col min="14093" max="14094" width="8.5" style="218" bestFit="1" customWidth="1"/>
    <col min="14095" max="14095" width="14.375" style="218" bestFit="1" customWidth="1"/>
    <col min="14096" max="14096" width="10" style="218" bestFit="1" customWidth="1"/>
    <col min="14097" max="14097" width="6" style="218" customWidth="1"/>
    <col min="14098" max="14098" width="25.25" style="218" bestFit="1" customWidth="1"/>
    <col min="14099" max="14099" width="11" style="218" bestFit="1" customWidth="1"/>
    <col min="14100" max="14101" width="8.25" style="218" bestFit="1" customWidth="1"/>
    <col min="14102" max="14336" width="9" style="218"/>
    <col min="14337" max="14337" width="15.875" style="218" customWidth="1"/>
    <col min="14338" max="14338" width="3.875" style="218" bestFit="1" customWidth="1"/>
    <col min="14339" max="14339" width="38.25" style="218" customWidth="1"/>
    <col min="14340" max="14340" width="13.875" style="218" bestFit="1" customWidth="1"/>
    <col min="14341" max="14341" width="13.875" style="218" customWidth="1"/>
    <col min="14342" max="14342" width="13.125" style="218" bestFit="1" customWidth="1"/>
    <col min="14343" max="14343" width="5.875" style="218" bestFit="1" customWidth="1"/>
    <col min="14344" max="14344" width="12.125" style="218" bestFit="1" customWidth="1"/>
    <col min="14345" max="14345" width="10.5" style="218" bestFit="1" customWidth="1"/>
    <col min="14346" max="14346" width="7" style="218" bestFit="1" customWidth="1"/>
    <col min="14347" max="14347" width="5.875" style="218" bestFit="1" customWidth="1"/>
    <col min="14348" max="14348" width="8.75" style="218" bestFit="1" customWidth="1"/>
    <col min="14349" max="14350" width="8.5" style="218" bestFit="1" customWidth="1"/>
    <col min="14351" max="14351" width="14.375" style="218" bestFit="1" customWidth="1"/>
    <col min="14352" max="14352" width="10" style="218" bestFit="1" customWidth="1"/>
    <col min="14353" max="14353" width="6" style="218" customWidth="1"/>
    <col min="14354" max="14354" width="25.25" style="218" bestFit="1" customWidth="1"/>
    <col min="14355" max="14355" width="11" style="218" bestFit="1" customWidth="1"/>
    <col min="14356" max="14357" width="8.25" style="218" bestFit="1" customWidth="1"/>
    <col min="14358" max="14592" width="9" style="218"/>
    <col min="14593" max="14593" width="15.875" style="218" customWidth="1"/>
    <col min="14594" max="14594" width="3.875" style="218" bestFit="1" customWidth="1"/>
    <col min="14595" max="14595" width="38.25" style="218" customWidth="1"/>
    <col min="14596" max="14596" width="13.875" style="218" bestFit="1" customWidth="1"/>
    <col min="14597" max="14597" width="13.875" style="218" customWidth="1"/>
    <col min="14598" max="14598" width="13.125" style="218" bestFit="1" customWidth="1"/>
    <col min="14599" max="14599" width="5.875" style="218" bestFit="1" customWidth="1"/>
    <col min="14600" max="14600" width="12.125" style="218" bestFit="1" customWidth="1"/>
    <col min="14601" max="14601" width="10.5" style="218" bestFit="1" customWidth="1"/>
    <col min="14602" max="14602" width="7" style="218" bestFit="1" customWidth="1"/>
    <col min="14603" max="14603" width="5.875" style="218" bestFit="1" customWidth="1"/>
    <col min="14604" max="14604" width="8.75" style="218" bestFit="1" customWidth="1"/>
    <col min="14605" max="14606" width="8.5" style="218" bestFit="1" customWidth="1"/>
    <col min="14607" max="14607" width="14.375" style="218" bestFit="1" customWidth="1"/>
    <col min="14608" max="14608" width="10" style="218" bestFit="1" customWidth="1"/>
    <col min="14609" max="14609" width="6" style="218" customWidth="1"/>
    <col min="14610" max="14610" width="25.25" style="218" bestFit="1" customWidth="1"/>
    <col min="14611" max="14611" width="11" style="218" bestFit="1" customWidth="1"/>
    <col min="14612" max="14613" width="8.25" style="218" bestFit="1" customWidth="1"/>
    <col min="14614" max="14848" width="9" style="218"/>
    <col min="14849" max="14849" width="15.875" style="218" customWidth="1"/>
    <col min="14850" max="14850" width="3.875" style="218" bestFit="1" customWidth="1"/>
    <col min="14851" max="14851" width="38.25" style="218" customWidth="1"/>
    <col min="14852" max="14852" width="13.875" style="218" bestFit="1" customWidth="1"/>
    <col min="14853" max="14853" width="13.875" style="218" customWidth="1"/>
    <col min="14854" max="14854" width="13.125" style="218" bestFit="1" customWidth="1"/>
    <col min="14855" max="14855" width="5.875" style="218" bestFit="1" customWidth="1"/>
    <col min="14856" max="14856" width="12.125" style="218" bestFit="1" customWidth="1"/>
    <col min="14857" max="14857" width="10.5" style="218" bestFit="1" customWidth="1"/>
    <col min="14858" max="14858" width="7" style="218" bestFit="1" customWidth="1"/>
    <col min="14859" max="14859" width="5.875" style="218" bestFit="1" customWidth="1"/>
    <col min="14860" max="14860" width="8.75" style="218" bestFit="1" customWidth="1"/>
    <col min="14861" max="14862" width="8.5" style="218" bestFit="1" customWidth="1"/>
    <col min="14863" max="14863" width="14.375" style="218" bestFit="1" customWidth="1"/>
    <col min="14864" max="14864" width="10" style="218" bestFit="1" customWidth="1"/>
    <col min="14865" max="14865" width="6" style="218" customWidth="1"/>
    <col min="14866" max="14866" width="25.25" style="218" bestFit="1" customWidth="1"/>
    <col min="14867" max="14867" width="11" style="218" bestFit="1" customWidth="1"/>
    <col min="14868" max="14869" width="8.25" style="218" bestFit="1" customWidth="1"/>
    <col min="14870" max="15104" width="9" style="218"/>
    <col min="15105" max="15105" width="15.875" style="218" customWidth="1"/>
    <col min="15106" max="15106" width="3.875" style="218" bestFit="1" customWidth="1"/>
    <col min="15107" max="15107" width="38.25" style="218" customWidth="1"/>
    <col min="15108" max="15108" width="13.875" style="218" bestFit="1" customWidth="1"/>
    <col min="15109" max="15109" width="13.875" style="218" customWidth="1"/>
    <col min="15110" max="15110" width="13.125" style="218" bestFit="1" customWidth="1"/>
    <col min="15111" max="15111" width="5.875" style="218" bestFit="1" customWidth="1"/>
    <col min="15112" max="15112" width="12.125" style="218" bestFit="1" customWidth="1"/>
    <col min="15113" max="15113" width="10.5" style="218" bestFit="1" customWidth="1"/>
    <col min="15114" max="15114" width="7" style="218" bestFit="1" customWidth="1"/>
    <col min="15115" max="15115" width="5.875" style="218" bestFit="1" customWidth="1"/>
    <col min="15116" max="15116" width="8.75" style="218" bestFit="1" customWidth="1"/>
    <col min="15117" max="15118" width="8.5" style="218" bestFit="1" customWidth="1"/>
    <col min="15119" max="15119" width="14.375" style="218" bestFit="1" customWidth="1"/>
    <col min="15120" max="15120" width="10" style="218" bestFit="1" customWidth="1"/>
    <col min="15121" max="15121" width="6" style="218" customWidth="1"/>
    <col min="15122" max="15122" width="25.25" style="218" bestFit="1" customWidth="1"/>
    <col min="15123" max="15123" width="11" style="218" bestFit="1" customWidth="1"/>
    <col min="15124" max="15125" width="8.25" style="218" bestFit="1" customWidth="1"/>
    <col min="15126" max="15360" width="9" style="218"/>
    <col min="15361" max="15361" width="15.875" style="218" customWidth="1"/>
    <col min="15362" max="15362" width="3.875" style="218" bestFit="1" customWidth="1"/>
    <col min="15363" max="15363" width="38.25" style="218" customWidth="1"/>
    <col min="15364" max="15364" width="13.875" style="218" bestFit="1" customWidth="1"/>
    <col min="15365" max="15365" width="13.875" style="218" customWidth="1"/>
    <col min="15366" max="15366" width="13.125" style="218" bestFit="1" customWidth="1"/>
    <col min="15367" max="15367" width="5.875" style="218" bestFit="1" customWidth="1"/>
    <col min="15368" max="15368" width="12.125" style="218" bestFit="1" customWidth="1"/>
    <col min="15369" max="15369" width="10.5" style="218" bestFit="1" customWidth="1"/>
    <col min="15370" max="15370" width="7" style="218" bestFit="1" customWidth="1"/>
    <col min="15371" max="15371" width="5.875" style="218" bestFit="1" customWidth="1"/>
    <col min="15372" max="15372" width="8.75" style="218" bestFit="1" customWidth="1"/>
    <col min="15373" max="15374" width="8.5" style="218" bestFit="1" customWidth="1"/>
    <col min="15375" max="15375" width="14.375" style="218" bestFit="1" customWidth="1"/>
    <col min="15376" max="15376" width="10" style="218" bestFit="1" customWidth="1"/>
    <col min="15377" max="15377" width="6" style="218" customWidth="1"/>
    <col min="15378" max="15378" width="25.25" style="218" bestFit="1" customWidth="1"/>
    <col min="15379" max="15379" width="11" style="218" bestFit="1" customWidth="1"/>
    <col min="15380" max="15381" width="8.25" style="218" bestFit="1" customWidth="1"/>
    <col min="15382" max="15616" width="9" style="218"/>
    <col min="15617" max="15617" width="15.875" style="218" customWidth="1"/>
    <col min="15618" max="15618" width="3.875" style="218" bestFit="1" customWidth="1"/>
    <col min="15619" max="15619" width="38.25" style="218" customWidth="1"/>
    <col min="15620" max="15620" width="13.875" style="218" bestFit="1" customWidth="1"/>
    <col min="15621" max="15621" width="13.875" style="218" customWidth="1"/>
    <col min="15622" max="15622" width="13.125" style="218" bestFit="1" customWidth="1"/>
    <col min="15623" max="15623" width="5.875" style="218" bestFit="1" customWidth="1"/>
    <col min="15624" max="15624" width="12.125" style="218" bestFit="1" customWidth="1"/>
    <col min="15625" max="15625" width="10.5" style="218" bestFit="1" customWidth="1"/>
    <col min="15626" max="15626" width="7" style="218" bestFit="1" customWidth="1"/>
    <col min="15627" max="15627" width="5.875" style="218" bestFit="1" customWidth="1"/>
    <col min="15628" max="15628" width="8.75" style="218" bestFit="1" customWidth="1"/>
    <col min="15629" max="15630" width="8.5" style="218" bestFit="1" customWidth="1"/>
    <col min="15631" max="15631" width="14.375" style="218" bestFit="1" customWidth="1"/>
    <col min="15632" max="15632" width="10" style="218" bestFit="1" customWidth="1"/>
    <col min="15633" max="15633" width="6" style="218" customWidth="1"/>
    <col min="15634" max="15634" width="25.25" style="218" bestFit="1" customWidth="1"/>
    <col min="15635" max="15635" width="11" style="218" bestFit="1" customWidth="1"/>
    <col min="15636" max="15637" width="8.25" style="218" bestFit="1" customWidth="1"/>
    <col min="15638" max="15872" width="9" style="218"/>
    <col min="15873" max="15873" width="15.875" style="218" customWidth="1"/>
    <col min="15874" max="15874" width="3.875" style="218" bestFit="1" customWidth="1"/>
    <col min="15875" max="15875" width="38.25" style="218" customWidth="1"/>
    <col min="15876" max="15876" width="13.875" style="218" bestFit="1" customWidth="1"/>
    <col min="15877" max="15877" width="13.875" style="218" customWidth="1"/>
    <col min="15878" max="15878" width="13.125" style="218" bestFit="1" customWidth="1"/>
    <col min="15879" max="15879" width="5.875" style="218" bestFit="1" customWidth="1"/>
    <col min="15880" max="15880" width="12.125" style="218" bestFit="1" customWidth="1"/>
    <col min="15881" max="15881" width="10.5" style="218" bestFit="1" customWidth="1"/>
    <col min="15882" max="15882" width="7" style="218" bestFit="1" customWidth="1"/>
    <col min="15883" max="15883" width="5.875" style="218" bestFit="1" customWidth="1"/>
    <col min="15884" max="15884" width="8.75" style="218" bestFit="1" customWidth="1"/>
    <col min="15885" max="15886" width="8.5" style="218" bestFit="1" customWidth="1"/>
    <col min="15887" max="15887" width="14.375" style="218" bestFit="1" customWidth="1"/>
    <col min="15888" max="15888" width="10" style="218" bestFit="1" customWidth="1"/>
    <col min="15889" max="15889" width="6" style="218" customWidth="1"/>
    <col min="15890" max="15890" width="25.25" style="218" bestFit="1" customWidth="1"/>
    <col min="15891" max="15891" width="11" style="218" bestFit="1" customWidth="1"/>
    <col min="15892" max="15893" width="8.25" style="218" bestFit="1" customWidth="1"/>
    <col min="15894" max="16128" width="9" style="218"/>
    <col min="16129" max="16129" width="15.875" style="218" customWidth="1"/>
    <col min="16130" max="16130" width="3.875" style="218" bestFit="1" customWidth="1"/>
    <col min="16131" max="16131" width="38.25" style="218" customWidth="1"/>
    <col min="16132" max="16132" width="13.875" style="218" bestFit="1" customWidth="1"/>
    <col min="16133" max="16133" width="13.875" style="218" customWidth="1"/>
    <col min="16134" max="16134" width="13.125" style="218" bestFit="1" customWidth="1"/>
    <col min="16135" max="16135" width="5.875" style="218" bestFit="1" customWidth="1"/>
    <col min="16136" max="16136" width="12.125" style="218" bestFit="1" customWidth="1"/>
    <col min="16137" max="16137" width="10.5" style="218" bestFit="1" customWidth="1"/>
    <col min="16138" max="16138" width="7" style="218" bestFit="1" customWidth="1"/>
    <col min="16139" max="16139" width="5.875" style="218" bestFit="1" customWidth="1"/>
    <col min="16140" max="16140" width="8.75" style="218" bestFit="1" customWidth="1"/>
    <col min="16141" max="16142" width="8.5" style="218" bestFit="1" customWidth="1"/>
    <col min="16143" max="16143" width="14.375" style="218" bestFit="1" customWidth="1"/>
    <col min="16144" max="16144" width="10" style="218" bestFit="1" customWidth="1"/>
    <col min="16145" max="16145" width="6" style="218" customWidth="1"/>
    <col min="16146" max="16146" width="25.25" style="218" bestFit="1" customWidth="1"/>
    <col min="16147" max="16147" width="11" style="218" bestFit="1" customWidth="1"/>
    <col min="16148" max="16149" width="8.25" style="218" bestFit="1" customWidth="1"/>
    <col min="16150" max="16384" width="9" style="218"/>
  </cols>
  <sheetData>
    <row r="1" spans="1:24" ht="15.75">
      <c r="A1" s="310"/>
      <c r="B1" s="310"/>
      <c r="Q1" s="309"/>
    </row>
    <row r="2" spans="1:24" ht="15">
      <c r="E2" s="247"/>
      <c r="F2" s="392"/>
      <c r="J2" s="388" t="s">
        <v>448</v>
      </c>
      <c r="K2" s="388"/>
      <c r="L2" s="388"/>
      <c r="M2" s="388"/>
      <c r="N2" s="388"/>
      <c r="O2" s="388"/>
      <c r="P2" s="388"/>
      <c r="Q2" s="443" t="s">
        <v>447</v>
      </c>
      <c r="R2" s="442"/>
      <c r="S2" s="441"/>
      <c r="T2" s="441"/>
      <c r="U2" s="441"/>
    </row>
    <row r="3" spans="1:24" ht="15.75">
      <c r="A3" s="390" t="s">
        <v>2</v>
      </c>
      <c r="B3" s="389"/>
      <c r="E3" s="247"/>
      <c r="J3" s="388"/>
      <c r="Q3" s="387"/>
      <c r="R3" s="440" t="s">
        <v>446</v>
      </c>
      <c r="S3" s="440"/>
      <c r="T3" s="440"/>
      <c r="U3" s="440"/>
      <c r="W3" s="207" t="s">
        <v>287</v>
      </c>
      <c r="X3" s="206"/>
    </row>
    <row r="4" spans="1:24" ht="12" thickBot="1">
      <c r="A4" s="357" t="s">
        <v>445</v>
      </c>
      <c r="B4" s="382" t="s">
        <v>444</v>
      </c>
      <c r="C4" s="385"/>
      <c r="D4" s="384"/>
      <c r="E4" s="439"/>
      <c r="F4" s="382" t="s">
        <v>6</v>
      </c>
      <c r="G4" s="381"/>
      <c r="H4" s="356" t="s">
        <v>10</v>
      </c>
      <c r="I4" s="356" t="s">
        <v>443</v>
      </c>
      <c r="J4" s="380" t="s">
        <v>12</v>
      </c>
      <c r="K4" s="438" t="s">
        <v>442</v>
      </c>
      <c r="L4" s="384"/>
      <c r="M4" s="384"/>
      <c r="N4" s="383"/>
      <c r="O4" s="376"/>
      <c r="P4" s="375"/>
      <c r="Q4" s="374"/>
      <c r="R4" s="373"/>
      <c r="S4" s="372"/>
      <c r="T4" s="437" t="s">
        <v>8</v>
      </c>
      <c r="U4" s="437" t="s">
        <v>441</v>
      </c>
      <c r="W4" s="435" t="s">
        <v>277</v>
      </c>
      <c r="X4" s="435" t="s">
        <v>276</v>
      </c>
    </row>
    <row r="5" spans="1:24">
      <c r="A5" s="347"/>
      <c r="B5" s="354"/>
      <c r="C5" s="355"/>
      <c r="D5" s="369"/>
      <c r="E5" s="436"/>
      <c r="F5" s="345"/>
      <c r="G5" s="342"/>
      <c r="H5" s="347"/>
      <c r="I5" s="347"/>
      <c r="J5" s="354"/>
      <c r="K5" s="367" t="s">
        <v>440</v>
      </c>
      <c r="L5" s="366" t="s">
        <v>274</v>
      </c>
      <c r="M5" s="365" t="s">
        <v>439</v>
      </c>
      <c r="N5" s="279" t="s">
        <v>438</v>
      </c>
      <c r="O5" s="363" t="s">
        <v>437</v>
      </c>
      <c r="P5" s="362" t="s">
        <v>17</v>
      </c>
      <c r="Q5" s="361"/>
      <c r="R5" s="360"/>
      <c r="S5" s="359" t="s">
        <v>18</v>
      </c>
      <c r="T5" s="434"/>
      <c r="U5" s="434"/>
      <c r="W5" s="435"/>
      <c r="X5" s="435"/>
    </row>
    <row r="6" spans="1:24">
      <c r="A6" s="347"/>
      <c r="B6" s="354"/>
      <c r="C6" s="355"/>
      <c r="D6" s="357" t="s">
        <v>436</v>
      </c>
      <c r="E6" s="358" t="s">
        <v>26</v>
      </c>
      <c r="F6" s="357" t="s">
        <v>436</v>
      </c>
      <c r="G6" s="356" t="s">
        <v>435</v>
      </c>
      <c r="H6" s="347"/>
      <c r="I6" s="347"/>
      <c r="J6" s="354"/>
      <c r="K6" s="352"/>
      <c r="L6" s="353"/>
      <c r="M6" s="352"/>
      <c r="N6" s="266"/>
      <c r="O6" s="350" t="s">
        <v>434</v>
      </c>
      <c r="P6" s="350" t="s">
        <v>433</v>
      </c>
      <c r="Q6" s="350"/>
      <c r="R6" s="350"/>
      <c r="S6" s="349" t="s">
        <v>432</v>
      </c>
      <c r="T6" s="434"/>
      <c r="U6" s="434"/>
      <c r="W6" s="435"/>
      <c r="X6" s="435"/>
    </row>
    <row r="7" spans="1:24">
      <c r="A7" s="347"/>
      <c r="B7" s="354"/>
      <c r="C7" s="355"/>
      <c r="D7" s="347"/>
      <c r="E7" s="347"/>
      <c r="F7" s="347"/>
      <c r="G7" s="347"/>
      <c r="H7" s="347"/>
      <c r="I7" s="347"/>
      <c r="J7" s="354"/>
      <c r="K7" s="352"/>
      <c r="L7" s="353"/>
      <c r="M7" s="352"/>
      <c r="N7" s="266"/>
      <c r="O7" s="350" t="s">
        <v>431</v>
      </c>
      <c r="P7" s="350" t="s">
        <v>430</v>
      </c>
      <c r="Q7" s="350" t="s">
        <v>429</v>
      </c>
      <c r="R7" s="350" t="s">
        <v>23</v>
      </c>
      <c r="S7" s="349" t="s">
        <v>428</v>
      </c>
      <c r="T7" s="434"/>
      <c r="U7" s="434"/>
      <c r="W7" s="435"/>
      <c r="X7" s="435"/>
    </row>
    <row r="8" spans="1:24">
      <c r="A8" s="340"/>
      <c r="B8" s="345"/>
      <c r="C8" s="346"/>
      <c r="D8" s="340"/>
      <c r="E8" s="340"/>
      <c r="F8" s="340"/>
      <c r="G8" s="340"/>
      <c r="H8" s="340"/>
      <c r="I8" s="340"/>
      <c r="J8" s="345"/>
      <c r="K8" s="343"/>
      <c r="L8" s="344"/>
      <c r="M8" s="343"/>
      <c r="N8" s="257"/>
      <c r="O8" s="226" t="s">
        <v>427</v>
      </c>
      <c r="P8" s="226" t="s">
        <v>426</v>
      </c>
      <c r="Q8" s="226" t="s">
        <v>425</v>
      </c>
      <c r="R8" s="225"/>
      <c r="S8" s="224" t="s">
        <v>424</v>
      </c>
      <c r="T8" s="434"/>
      <c r="U8" s="434"/>
      <c r="W8" s="433"/>
      <c r="X8" s="433"/>
    </row>
    <row r="9" spans="1:24" ht="12.75">
      <c r="A9" s="427" t="s">
        <v>423</v>
      </c>
      <c r="B9" s="426" t="s">
        <v>422</v>
      </c>
      <c r="C9" s="425"/>
      <c r="D9" s="424" t="s">
        <v>421</v>
      </c>
      <c r="E9" s="414" t="s">
        <v>420</v>
      </c>
      <c r="F9" s="432">
        <v>46346359</v>
      </c>
      <c r="G9" s="432">
        <v>2142</v>
      </c>
      <c r="H9" s="431" t="s">
        <v>419</v>
      </c>
      <c r="I9" s="404" t="str">
        <f>IF(W9="","",(IF(X9-W9&gt;0,CONCATENATE(TEXT(W9,"#,##0"),"~",TEXT(X9,"#,##0")),TEXT(W9,"#,##0"))))</f>
        <v>1,820</v>
      </c>
      <c r="J9" s="430">
        <v>5</v>
      </c>
      <c r="K9" s="410">
        <v>16.7</v>
      </c>
      <c r="L9" s="123">
        <f>IF(K9&gt;0,1/K9*37.7*68.6,"")</f>
        <v>154.86347305389222</v>
      </c>
      <c r="M9" s="409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12.299999999999999</v>
      </c>
      <c r="N9" s="408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15.9</v>
      </c>
      <c r="O9" s="370" t="s">
        <v>418</v>
      </c>
      <c r="P9" s="370" t="s">
        <v>417</v>
      </c>
      <c r="Q9" s="429" t="s">
        <v>72</v>
      </c>
      <c r="R9" s="397"/>
      <c r="S9" s="320"/>
      <c r="T9" s="406">
        <f>IFERROR(IF(K9&lt;M9,"",(ROUNDDOWN(K9/M9*100,0))),"")</f>
        <v>135</v>
      </c>
      <c r="U9" s="405">
        <f>IFERROR(IF(K9&lt;N9,"",(ROUNDDOWN(K9/N9*100,0))),"")</f>
        <v>105</v>
      </c>
      <c r="W9" s="404">
        <v>1820</v>
      </c>
      <c r="X9" s="428"/>
    </row>
    <row r="10" spans="1:24" ht="12.75">
      <c r="A10" s="427"/>
      <c r="B10" s="426"/>
      <c r="C10" s="425"/>
      <c r="D10" s="424"/>
      <c r="E10" s="414" t="s">
        <v>416</v>
      </c>
      <c r="F10" s="423"/>
      <c r="G10" s="423"/>
      <c r="H10" s="422"/>
      <c r="I10" s="404" t="str">
        <f>IF(W10="","",(IF(X10-W10&gt;0,CONCATENATE(TEXT(W10,"#,##0"),"~",TEXT(X10,"#,##0")),TEXT(W10,"#,##0"))))</f>
        <v>1,870</v>
      </c>
      <c r="J10" s="421"/>
      <c r="K10" s="410">
        <v>16.7</v>
      </c>
      <c r="L10" s="123">
        <f>IF(K10&gt;0,1/K10*37.7*68.6,"")</f>
        <v>154.86347305389222</v>
      </c>
      <c r="M10" s="409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12.299999999999999</v>
      </c>
      <c r="N10" s="408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15.9</v>
      </c>
      <c r="O10" s="420"/>
      <c r="P10" s="420"/>
      <c r="Q10" s="419"/>
      <c r="R10" s="397"/>
      <c r="S10" s="320"/>
      <c r="T10" s="406">
        <f>IFERROR(IF(K10&lt;M10,"",(ROUNDDOWN(K10/M10*100,0))),"")</f>
        <v>135</v>
      </c>
      <c r="U10" s="405">
        <f>IFERROR(IF(K10&lt;N10,"",(ROUNDDOWN(K10/N10*100,0))),"")</f>
        <v>105</v>
      </c>
      <c r="W10" s="404">
        <v>1870</v>
      </c>
      <c r="X10" s="403"/>
    </row>
    <row r="11" spans="1:24" ht="12.75">
      <c r="A11" s="427"/>
      <c r="B11" s="426"/>
      <c r="C11" s="425"/>
      <c r="D11" s="424"/>
      <c r="E11" s="414" t="s">
        <v>415</v>
      </c>
      <c r="F11" s="423"/>
      <c r="G11" s="423"/>
      <c r="H11" s="422"/>
      <c r="I11" s="404" t="str">
        <f>IF(W11="","",(IF(X11-W11&gt;0,CONCATENATE(TEXT(W11,"#,##0"),"~",TEXT(X11,"#,##0")),TEXT(W11,"#,##0"))))</f>
        <v>1,860</v>
      </c>
      <c r="J11" s="421"/>
      <c r="K11" s="410">
        <v>16.7</v>
      </c>
      <c r="L11" s="123">
        <f>IF(K11&gt;0,1/K11*37.7*68.6,"")</f>
        <v>154.86347305389222</v>
      </c>
      <c r="M11" s="409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12.299999999999999</v>
      </c>
      <c r="N11" s="408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15.9</v>
      </c>
      <c r="O11" s="420"/>
      <c r="P11" s="420"/>
      <c r="Q11" s="419"/>
      <c r="R11" s="397"/>
      <c r="S11" s="320"/>
      <c r="T11" s="406">
        <f>IFERROR(IF(K11&lt;M11,"",(ROUNDDOWN(K11/M11*100,0))),"")</f>
        <v>135</v>
      </c>
      <c r="U11" s="405">
        <f>IFERROR(IF(K11&lt;N11,"",(ROUNDDOWN(K11/N11*100,0))),"")</f>
        <v>105</v>
      </c>
      <c r="W11" s="404">
        <v>1860</v>
      </c>
      <c r="X11" s="403"/>
    </row>
    <row r="12" spans="1:24" ht="12.75">
      <c r="A12" s="418"/>
      <c r="B12" s="417"/>
      <c r="C12" s="416"/>
      <c r="D12" s="415"/>
      <c r="E12" s="414" t="s">
        <v>414</v>
      </c>
      <c r="F12" s="413"/>
      <c r="G12" s="413"/>
      <c r="H12" s="412"/>
      <c r="I12" s="404" t="str">
        <f>IF(W12="","",(IF(X12-W12&gt;0,CONCATENATE(TEXT(W12,"#,##0"),"~",TEXT(X12,"#,##0")),TEXT(W12,"#,##0"))))</f>
        <v>1,910</v>
      </c>
      <c r="J12" s="411"/>
      <c r="K12" s="410">
        <v>16.7</v>
      </c>
      <c r="L12" s="123">
        <f>IF(K12&gt;0,1/K12*37.7*68.6,"")</f>
        <v>154.86347305389222</v>
      </c>
      <c r="M12" s="409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11.299999999999999</v>
      </c>
      <c r="N12" s="408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14.9</v>
      </c>
      <c r="O12" s="407"/>
      <c r="P12" s="407"/>
      <c r="Q12" s="407"/>
      <c r="R12" s="397"/>
      <c r="S12" s="320"/>
      <c r="T12" s="406">
        <f>IFERROR(IF(K12&lt;M12,"",(ROUNDDOWN(K12/M12*100,0))),"")</f>
        <v>147</v>
      </c>
      <c r="U12" s="405">
        <f>IFERROR(IF(K12&lt;N12,"",(ROUNDDOWN(K12/N12*100,0))),"")</f>
        <v>112</v>
      </c>
      <c r="W12" s="404">
        <v>1910</v>
      </c>
      <c r="X12" s="403"/>
    </row>
    <row r="13" spans="1:24" ht="13.5" thickBot="1">
      <c r="A13" s="402"/>
      <c r="B13" s="401"/>
      <c r="C13" s="400"/>
      <c r="D13" s="328"/>
      <c r="E13" s="327"/>
      <c r="F13" s="320"/>
      <c r="G13" s="326"/>
      <c r="H13" s="320"/>
      <c r="I13" s="320"/>
      <c r="J13" s="325"/>
      <c r="K13" s="399"/>
      <c r="L13" s="398" t="str">
        <f>IF(K13&gt;0,1/K13*37.7*68.6,"")</f>
        <v/>
      </c>
      <c r="M13" s="323"/>
      <c r="N13" s="322"/>
      <c r="O13" s="320"/>
      <c r="P13" s="321"/>
      <c r="Q13" s="320"/>
      <c r="R13" s="397"/>
      <c r="S13" s="320"/>
      <c r="T13" s="396" t="str">
        <f>IF(K13&lt;&gt;0, IF(K13&gt;=M13,ROUNDDOWN(K13/M13*100,0),""),"")</f>
        <v/>
      </c>
      <c r="U13" s="396" t="str">
        <f>IF(K13&lt;&gt;0, IF(K13&gt;=N13,ROUNDDOWN(K13/N13*100,0),""),"")</f>
        <v/>
      </c>
    </row>
    <row r="14" spans="1:24">
      <c r="E14" s="247"/>
      <c r="J14" s="221"/>
    </row>
    <row r="15" spans="1:24">
      <c r="B15" s="218" t="s">
        <v>413</v>
      </c>
      <c r="E15" s="247"/>
    </row>
    <row r="16" spans="1:24">
      <c r="B16" s="218" t="s">
        <v>412</v>
      </c>
      <c r="E16" s="247"/>
    </row>
    <row r="17" spans="2:14" ht="12.75">
      <c r="B17" s="218" t="s">
        <v>411</v>
      </c>
      <c r="E17" s="247"/>
      <c r="K17" s="395"/>
      <c r="N17" s="395"/>
    </row>
    <row r="18" spans="2:14" ht="12.75">
      <c r="B18" s="218" t="s">
        <v>410</v>
      </c>
      <c r="E18" s="247"/>
      <c r="K18" s="395"/>
      <c r="N18" s="395"/>
    </row>
    <row r="19" spans="2:14" ht="12.75">
      <c r="B19" s="218" t="s">
        <v>409</v>
      </c>
      <c r="E19" s="247"/>
      <c r="K19" s="394"/>
      <c r="N19" s="394"/>
    </row>
    <row r="20" spans="2:14">
      <c r="B20" s="218" t="s">
        <v>408</v>
      </c>
      <c r="E20" s="247"/>
    </row>
    <row r="21" spans="2:14">
      <c r="B21" s="218" t="s">
        <v>407</v>
      </c>
      <c r="E21" s="247"/>
    </row>
    <row r="22" spans="2:14">
      <c r="B22" s="218" t="s">
        <v>406</v>
      </c>
      <c r="E22" s="247"/>
    </row>
    <row r="23" spans="2:14">
      <c r="B23" s="218" t="s">
        <v>405</v>
      </c>
      <c r="E23" s="247"/>
    </row>
    <row r="24" spans="2:14">
      <c r="C24" s="218" t="s">
        <v>404</v>
      </c>
      <c r="E24" s="247"/>
    </row>
  </sheetData>
  <mergeCells count="35">
    <mergeCell ref="H9:H12"/>
    <mergeCell ref="J9:J12"/>
    <mergeCell ref="O9:O12"/>
    <mergeCell ref="P9:P12"/>
    <mergeCell ref="Q9:Q12"/>
    <mergeCell ref="A9:A12"/>
    <mergeCell ref="B9:C12"/>
    <mergeCell ref="D9:D12"/>
    <mergeCell ref="F9:F12"/>
    <mergeCell ref="G9:G12"/>
    <mergeCell ref="P5:R5"/>
    <mergeCell ref="D6:D8"/>
    <mergeCell ref="E6:E8"/>
    <mergeCell ref="F6:F8"/>
    <mergeCell ref="G6:G8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993366"/>
    <pageSetUpPr fitToPage="1"/>
  </sheetPr>
  <dimension ref="A1:W150"/>
  <sheetViews>
    <sheetView showGridLines="0" zoomScaleNormal="100" zoomScaleSheetLayoutView="80" workbookViewId="0">
      <pane xSplit="5" ySplit="7" topLeftCell="F130" activePane="bottomRight" state="frozen"/>
      <selection activeCell="E176" sqref="E176"/>
      <selection pane="topRight" activeCell="E176" sqref="E176"/>
      <selection pane="bottomLeft" activeCell="E176" sqref="E176"/>
      <selection pane="bottomRight" activeCell="F137" sqref="F137"/>
    </sheetView>
  </sheetViews>
  <sheetFormatPr defaultColWidth="9" defaultRowHeight="12.75"/>
  <cols>
    <col min="1" max="1" width="8.125" style="1" customWidth="1"/>
    <col min="2" max="2" width="0.5" style="1" customWidth="1"/>
    <col min="3" max="3" width="25.625" style="2" customWidth="1"/>
    <col min="4" max="4" width="15.625" style="2" customWidth="1"/>
    <col min="5" max="5" width="12.75" style="3" customWidth="1"/>
    <col min="6" max="6" width="13.125" style="1" bestFit="1" customWidth="1"/>
    <col min="7" max="7" width="8" style="1" bestFit="1" customWidth="1"/>
    <col min="8" max="8" width="9.875" style="1" bestFit="1" customWidth="1"/>
    <col min="9" max="9" width="10.625" style="1" customWidth="1"/>
    <col min="10" max="10" width="7.5" style="1" bestFit="1" customWidth="1"/>
    <col min="11" max="11" width="8.625" style="1" bestFit="1" customWidth="1"/>
    <col min="12" max="12" width="11.75" style="1" bestFit="1" customWidth="1"/>
    <col min="13" max="14" width="8.625" style="1" bestFit="1" customWidth="1"/>
    <col min="15" max="16" width="11.625" style="1" customWidth="1"/>
    <col min="17" max="18" width="6.375" style="1" customWidth="1"/>
    <col min="19" max="19" width="8.75" style="1" bestFit="1" customWidth="1"/>
    <col min="20" max="21" width="8" style="1" bestFit="1" customWidth="1"/>
    <col min="22" max="23" width="9" style="5"/>
    <col min="24" max="16384" width="9" style="1"/>
  </cols>
  <sheetData>
    <row r="1" spans="1:23" ht="15">
      <c r="F1" s="4"/>
      <c r="J1" s="93" t="s">
        <v>0</v>
      </c>
      <c r="K1" s="93"/>
      <c r="L1" s="93"/>
      <c r="M1" s="93"/>
      <c r="N1" s="93"/>
      <c r="O1" s="93"/>
      <c r="P1" s="93"/>
      <c r="Q1" s="94" t="s">
        <v>1</v>
      </c>
      <c r="R1" s="94"/>
      <c r="S1" s="94"/>
      <c r="T1" s="94"/>
      <c r="U1" s="94"/>
    </row>
    <row r="2" spans="1:23" ht="23.25" customHeight="1">
      <c r="A2" s="95" t="s">
        <v>2</v>
      </c>
      <c r="B2" s="95"/>
      <c r="C2" s="95"/>
      <c r="J2" s="6"/>
      <c r="Q2" s="7"/>
      <c r="R2" s="96" t="s">
        <v>3</v>
      </c>
      <c r="S2" s="96"/>
      <c r="T2" s="96"/>
      <c r="U2" s="96"/>
    </row>
    <row r="3" spans="1:23" ht="12" thickBot="1">
      <c r="A3" s="97" t="s">
        <v>4</v>
      </c>
      <c r="B3" s="9"/>
      <c r="C3" s="98" t="s">
        <v>5</v>
      </c>
      <c r="D3" s="8"/>
      <c r="E3" s="10"/>
      <c r="F3" s="100" t="s">
        <v>6</v>
      </c>
      <c r="G3" s="101"/>
      <c r="H3" s="11"/>
      <c r="I3" s="12"/>
      <c r="J3" s="13"/>
      <c r="K3" s="104" t="s">
        <v>7</v>
      </c>
      <c r="L3" s="105"/>
      <c r="M3" s="105"/>
      <c r="N3" s="106"/>
      <c r="O3" s="14"/>
      <c r="P3" s="15"/>
      <c r="Q3" s="16"/>
      <c r="R3" s="17"/>
      <c r="S3" s="18"/>
      <c r="T3" s="107" t="s">
        <v>8</v>
      </c>
      <c r="U3" s="79" t="s">
        <v>9</v>
      </c>
      <c r="V3" s="19"/>
      <c r="W3" s="19"/>
    </row>
    <row r="4" spans="1:23" ht="11.25">
      <c r="A4" s="86"/>
      <c r="B4" s="20"/>
      <c r="C4" s="99"/>
      <c r="D4" s="21"/>
      <c r="E4" s="22"/>
      <c r="F4" s="102"/>
      <c r="G4" s="103"/>
      <c r="H4" s="87" t="s">
        <v>10</v>
      </c>
      <c r="I4" s="80" t="s">
        <v>11</v>
      </c>
      <c r="J4" s="88" t="s">
        <v>12</v>
      </c>
      <c r="K4" s="89" t="s">
        <v>13</v>
      </c>
      <c r="L4" s="91" t="s">
        <v>14</v>
      </c>
      <c r="M4" s="92" t="s">
        <v>15</v>
      </c>
      <c r="N4" s="79" t="s">
        <v>16</v>
      </c>
      <c r="O4" s="23"/>
      <c r="P4" s="81" t="s">
        <v>17</v>
      </c>
      <c r="Q4" s="82"/>
      <c r="R4" s="83"/>
      <c r="S4" s="24" t="s">
        <v>18</v>
      </c>
      <c r="T4" s="108"/>
      <c r="U4" s="84"/>
      <c r="V4" s="19"/>
      <c r="W4" s="19"/>
    </row>
    <row r="5" spans="1:23" ht="11.25">
      <c r="A5" s="86"/>
      <c r="B5" s="20"/>
      <c r="C5" s="99"/>
      <c r="D5" s="25"/>
      <c r="E5" s="26"/>
      <c r="F5" s="25"/>
      <c r="G5" s="79" t="s">
        <v>19</v>
      </c>
      <c r="H5" s="87"/>
      <c r="I5" s="80"/>
      <c r="J5" s="88"/>
      <c r="K5" s="90"/>
      <c r="L5" s="88"/>
      <c r="M5" s="90"/>
      <c r="N5" s="80"/>
      <c r="O5" s="27" t="s">
        <v>20</v>
      </c>
      <c r="P5" s="28" t="s">
        <v>21</v>
      </c>
      <c r="Q5" s="29" t="s">
        <v>22</v>
      </c>
      <c r="R5" s="85" t="s">
        <v>23</v>
      </c>
      <c r="S5" s="30" t="s">
        <v>24</v>
      </c>
      <c r="T5" s="108"/>
      <c r="U5" s="84"/>
      <c r="V5" s="19"/>
      <c r="W5" s="19"/>
    </row>
    <row r="6" spans="1:23">
      <c r="A6" s="86"/>
      <c r="B6" s="20"/>
      <c r="C6" s="99"/>
      <c r="D6" s="31" t="s">
        <v>25</v>
      </c>
      <c r="E6" s="32" t="s">
        <v>26</v>
      </c>
      <c r="F6" s="31" t="s">
        <v>25</v>
      </c>
      <c r="G6" s="84"/>
      <c r="H6" s="87"/>
      <c r="I6" s="80"/>
      <c r="J6" s="88"/>
      <c r="K6" s="90"/>
      <c r="L6" s="88"/>
      <c r="M6" s="90"/>
      <c r="N6" s="80"/>
      <c r="O6" s="33" t="s">
        <v>27</v>
      </c>
      <c r="P6" s="28" t="s">
        <v>28</v>
      </c>
      <c r="Q6" s="28" t="s">
        <v>29</v>
      </c>
      <c r="R6" s="86"/>
      <c r="S6" s="30" t="s">
        <v>30</v>
      </c>
      <c r="T6" s="108"/>
      <c r="U6" s="84"/>
      <c r="V6" s="19"/>
      <c r="W6" s="19"/>
    </row>
    <row r="7" spans="1:23">
      <c r="A7" s="34"/>
      <c r="B7" s="35"/>
      <c r="C7" s="36"/>
      <c r="D7" s="34"/>
      <c r="E7" s="34"/>
      <c r="F7" s="34"/>
      <c r="G7" s="37" t="s">
        <v>31</v>
      </c>
      <c r="H7" s="34"/>
      <c r="I7" s="34"/>
      <c r="J7" s="38"/>
      <c r="K7" s="34" t="s">
        <v>32</v>
      </c>
      <c r="L7" s="39" t="s">
        <v>33</v>
      </c>
      <c r="M7" s="40" t="s">
        <v>34</v>
      </c>
      <c r="N7" s="41" t="s">
        <v>32</v>
      </c>
      <c r="O7" s="42"/>
      <c r="P7" s="42"/>
      <c r="Q7" s="42"/>
      <c r="R7" s="43"/>
      <c r="S7" s="44"/>
      <c r="T7" s="45"/>
      <c r="U7" s="34"/>
      <c r="V7" s="19"/>
      <c r="W7" s="19"/>
    </row>
    <row r="8" spans="1:23" ht="24" customHeight="1">
      <c r="A8" s="46" t="s">
        <v>35</v>
      </c>
      <c r="B8" s="47"/>
      <c r="C8" s="48" t="s">
        <v>36</v>
      </c>
      <c r="D8" s="49" t="s">
        <v>37</v>
      </c>
      <c r="E8" s="50" t="s">
        <v>38</v>
      </c>
      <c r="F8" s="51" t="s">
        <v>39</v>
      </c>
      <c r="G8" s="51">
        <v>1.496</v>
      </c>
      <c r="H8" s="52" t="s">
        <v>40</v>
      </c>
      <c r="I8" s="51" t="s">
        <v>41</v>
      </c>
      <c r="J8" s="53">
        <v>4</v>
      </c>
      <c r="K8" s="54">
        <v>23.3</v>
      </c>
      <c r="L8" s="55">
        <v>110.99656652360514</v>
      </c>
      <c r="M8" s="56">
        <v>18.899999999999999</v>
      </c>
      <c r="N8" s="57">
        <v>22.3</v>
      </c>
      <c r="O8" s="52" t="s">
        <v>42</v>
      </c>
      <c r="P8" s="52" t="s">
        <v>43</v>
      </c>
      <c r="Q8" s="51" t="s">
        <v>44</v>
      </c>
      <c r="R8" s="58"/>
      <c r="S8" s="59"/>
      <c r="T8" s="60">
        <v>123</v>
      </c>
      <c r="U8" s="51">
        <v>104</v>
      </c>
    </row>
    <row r="9" spans="1:23" ht="24" customHeight="1">
      <c r="A9" s="46" t="s">
        <v>35</v>
      </c>
      <c r="B9" s="47"/>
      <c r="C9" s="48" t="s">
        <v>36</v>
      </c>
      <c r="D9" s="49" t="s">
        <v>37</v>
      </c>
      <c r="E9" s="61" t="s">
        <v>45</v>
      </c>
      <c r="F9" s="51" t="s">
        <v>39</v>
      </c>
      <c r="G9" s="51">
        <v>1.496</v>
      </c>
      <c r="H9" s="52" t="s">
        <v>40</v>
      </c>
      <c r="I9" s="51" t="s">
        <v>41</v>
      </c>
      <c r="J9" s="53">
        <v>4</v>
      </c>
      <c r="K9" s="54">
        <v>24.2</v>
      </c>
      <c r="L9" s="55">
        <v>106.86859504132232</v>
      </c>
      <c r="M9" s="56">
        <v>18.899999999999999</v>
      </c>
      <c r="N9" s="57">
        <v>22.3</v>
      </c>
      <c r="O9" s="52" t="s">
        <v>42</v>
      </c>
      <c r="P9" s="52" t="s">
        <v>43</v>
      </c>
      <c r="Q9" s="51" t="s">
        <v>44</v>
      </c>
      <c r="R9" s="58"/>
      <c r="S9" s="59"/>
      <c r="T9" s="60">
        <v>128</v>
      </c>
      <c r="U9" s="51">
        <v>108</v>
      </c>
    </row>
    <row r="10" spans="1:23" ht="24" customHeight="1">
      <c r="A10" s="46" t="s">
        <v>35</v>
      </c>
      <c r="B10" s="47"/>
      <c r="C10" s="48" t="s">
        <v>46</v>
      </c>
      <c r="D10" s="49" t="s">
        <v>47</v>
      </c>
      <c r="E10" s="61" t="s">
        <v>48</v>
      </c>
      <c r="F10" s="51" t="s">
        <v>39</v>
      </c>
      <c r="G10" s="51">
        <v>1.496</v>
      </c>
      <c r="H10" s="52" t="s">
        <v>40</v>
      </c>
      <c r="I10" s="51">
        <v>1290</v>
      </c>
      <c r="J10" s="53">
        <v>5</v>
      </c>
      <c r="K10" s="54">
        <v>22.1</v>
      </c>
      <c r="L10" s="55">
        <v>117.02352941176471</v>
      </c>
      <c r="M10" s="56">
        <v>18.899999999999999</v>
      </c>
      <c r="N10" s="57">
        <v>22.3</v>
      </c>
      <c r="O10" s="52" t="s">
        <v>42</v>
      </c>
      <c r="P10" s="52" t="s">
        <v>43</v>
      </c>
      <c r="Q10" s="51" t="s">
        <v>44</v>
      </c>
      <c r="R10" s="58"/>
      <c r="S10" s="59"/>
      <c r="T10" s="60">
        <v>116</v>
      </c>
      <c r="U10" s="51" t="s">
        <v>49</v>
      </c>
    </row>
    <row r="11" spans="1:23" ht="24" customHeight="1">
      <c r="A11" s="46" t="s">
        <v>35</v>
      </c>
      <c r="B11" s="47"/>
      <c r="C11" s="48" t="s">
        <v>46</v>
      </c>
      <c r="D11" s="49" t="s">
        <v>47</v>
      </c>
      <c r="E11" s="61" t="s">
        <v>50</v>
      </c>
      <c r="F11" s="51" t="s">
        <v>39</v>
      </c>
      <c r="G11" s="51">
        <v>1.496</v>
      </c>
      <c r="H11" s="52" t="s">
        <v>40</v>
      </c>
      <c r="I11" s="51">
        <v>1320</v>
      </c>
      <c r="J11" s="53">
        <v>5</v>
      </c>
      <c r="K11" s="54">
        <v>22.1</v>
      </c>
      <c r="L11" s="55">
        <v>117.02352941176471</v>
      </c>
      <c r="M11" s="56">
        <v>17.399999999999999</v>
      </c>
      <c r="N11" s="57">
        <v>20.9</v>
      </c>
      <c r="O11" s="52" t="s">
        <v>42</v>
      </c>
      <c r="P11" s="52" t="s">
        <v>43</v>
      </c>
      <c r="Q11" s="51" t="s">
        <v>44</v>
      </c>
      <c r="R11" s="58"/>
      <c r="S11" s="59"/>
      <c r="T11" s="60">
        <v>127</v>
      </c>
      <c r="U11" s="51">
        <v>105</v>
      </c>
    </row>
    <row r="12" spans="1:23" ht="24" customHeight="1">
      <c r="A12" s="46" t="s">
        <v>35</v>
      </c>
      <c r="B12" s="47"/>
      <c r="C12" s="48" t="s">
        <v>46</v>
      </c>
      <c r="D12" s="49" t="s">
        <v>47</v>
      </c>
      <c r="E12" s="61" t="s">
        <v>51</v>
      </c>
      <c r="F12" s="51" t="s">
        <v>39</v>
      </c>
      <c r="G12" s="51">
        <v>1.496</v>
      </c>
      <c r="H12" s="52" t="s">
        <v>40</v>
      </c>
      <c r="I12" s="51">
        <v>1290</v>
      </c>
      <c r="J12" s="53">
        <v>5</v>
      </c>
      <c r="K12" s="54">
        <v>23.6</v>
      </c>
      <c r="L12" s="55">
        <v>109.58559322033898</v>
      </c>
      <c r="M12" s="56">
        <v>18.899999999999999</v>
      </c>
      <c r="N12" s="57">
        <v>22.3</v>
      </c>
      <c r="O12" s="52" t="s">
        <v>42</v>
      </c>
      <c r="P12" s="52" t="s">
        <v>43</v>
      </c>
      <c r="Q12" s="51" t="s">
        <v>44</v>
      </c>
      <c r="R12" s="58"/>
      <c r="S12" s="59"/>
      <c r="T12" s="60">
        <v>124</v>
      </c>
      <c r="U12" s="51">
        <v>105</v>
      </c>
    </row>
    <row r="13" spans="1:23" ht="24" customHeight="1">
      <c r="A13" s="46" t="s">
        <v>35</v>
      </c>
      <c r="B13" s="47"/>
      <c r="C13" s="48" t="s">
        <v>46</v>
      </c>
      <c r="D13" s="49" t="s">
        <v>47</v>
      </c>
      <c r="E13" s="61" t="s">
        <v>52</v>
      </c>
      <c r="F13" s="51" t="s">
        <v>39</v>
      </c>
      <c r="G13" s="51">
        <v>1.496</v>
      </c>
      <c r="H13" s="52" t="s">
        <v>40</v>
      </c>
      <c r="I13" s="51">
        <v>1320</v>
      </c>
      <c r="J13" s="53">
        <v>5</v>
      </c>
      <c r="K13" s="54">
        <v>23.6</v>
      </c>
      <c r="L13" s="55">
        <v>109.58559322033898</v>
      </c>
      <c r="M13" s="56">
        <v>17.399999999999999</v>
      </c>
      <c r="N13" s="57">
        <v>20.9</v>
      </c>
      <c r="O13" s="52" t="s">
        <v>42</v>
      </c>
      <c r="P13" s="52" t="s">
        <v>43</v>
      </c>
      <c r="Q13" s="51" t="s">
        <v>44</v>
      </c>
      <c r="R13" s="58"/>
      <c r="S13" s="59"/>
      <c r="T13" s="60">
        <v>135</v>
      </c>
      <c r="U13" s="51">
        <v>112</v>
      </c>
    </row>
    <row r="14" spans="1:23" ht="24" customHeight="1">
      <c r="A14" s="46" t="s">
        <v>35</v>
      </c>
      <c r="B14" s="47"/>
      <c r="C14" s="48" t="s">
        <v>53</v>
      </c>
      <c r="D14" s="62" t="s">
        <v>54</v>
      </c>
      <c r="E14" s="50" t="s">
        <v>38</v>
      </c>
      <c r="F14" s="51" t="s">
        <v>55</v>
      </c>
      <c r="G14" s="51">
        <v>1.9950000000000001</v>
      </c>
      <c r="H14" s="52" t="s">
        <v>56</v>
      </c>
      <c r="I14" s="51" t="s">
        <v>57</v>
      </c>
      <c r="J14" s="53">
        <v>5</v>
      </c>
      <c r="K14" s="54">
        <v>20.3</v>
      </c>
      <c r="L14" s="55">
        <v>127.39999999999999</v>
      </c>
      <c r="M14" s="56">
        <v>17.399999999999999</v>
      </c>
      <c r="N14" s="57">
        <v>20.9</v>
      </c>
      <c r="O14" s="52" t="s">
        <v>42</v>
      </c>
      <c r="P14" s="52" t="s">
        <v>43</v>
      </c>
      <c r="Q14" s="51" t="s">
        <v>44</v>
      </c>
      <c r="R14" s="58"/>
      <c r="S14" s="59"/>
      <c r="T14" s="60">
        <v>116</v>
      </c>
      <c r="U14" s="51" t="s">
        <v>49</v>
      </c>
    </row>
    <row r="15" spans="1:23" ht="24" customHeight="1">
      <c r="A15" s="46" t="s">
        <v>35</v>
      </c>
      <c r="B15" s="47"/>
      <c r="C15" s="48" t="s">
        <v>53</v>
      </c>
      <c r="D15" s="62" t="s">
        <v>54</v>
      </c>
      <c r="E15" s="61" t="s">
        <v>45</v>
      </c>
      <c r="F15" s="51" t="s">
        <v>55</v>
      </c>
      <c r="G15" s="51">
        <v>1.9950000000000001</v>
      </c>
      <c r="H15" s="52" t="s">
        <v>56</v>
      </c>
      <c r="I15" s="51" t="s">
        <v>57</v>
      </c>
      <c r="J15" s="53">
        <v>5</v>
      </c>
      <c r="K15" s="54">
        <v>23.1</v>
      </c>
      <c r="L15" s="55">
        <v>111.95757575757575</v>
      </c>
      <c r="M15" s="56">
        <v>17.399999999999999</v>
      </c>
      <c r="N15" s="57">
        <v>20.9</v>
      </c>
      <c r="O15" s="52" t="s">
        <v>42</v>
      </c>
      <c r="P15" s="52" t="s">
        <v>43</v>
      </c>
      <c r="Q15" s="51" t="s">
        <v>44</v>
      </c>
      <c r="R15" s="58"/>
      <c r="S15" s="59"/>
      <c r="T15" s="60">
        <v>132</v>
      </c>
      <c r="U15" s="51">
        <v>110</v>
      </c>
    </row>
    <row r="16" spans="1:23" ht="24" customHeight="1">
      <c r="A16" s="46" t="s">
        <v>35</v>
      </c>
      <c r="B16" s="47"/>
      <c r="C16" s="48" t="s">
        <v>58</v>
      </c>
      <c r="D16" s="46" t="s">
        <v>59</v>
      </c>
      <c r="E16" s="50" t="s">
        <v>60</v>
      </c>
      <c r="F16" s="63" t="s">
        <v>61</v>
      </c>
      <c r="G16" s="64">
        <v>1.9950000000000001</v>
      </c>
      <c r="H16" s="52" t="s">
        <v>56</v>
      </c>
      <c r="I16" s="63" t="s">
        <v>62</v>
      </c>
      <c r="J16" s="65">
        <v>5</v>
      </c>
      <c r="K16" s="66">
        <v>19.7</v>
      </c>
      <c r="L16" s="55">
        <v>131.28020304568528</v>
      </c>
      <c r="M16" s="66">
        <v>14.5</v>
      </c>
      <c r="N16" s="57">
        <v>18.2</v>
      </c>
      <c r="O16" s="52" t="s">
        <v>42</v>
      </c>
      <c r="P16" s="52" t="s">
        <v>63</v>
      </c>
      <c r="Q16" s="51" t="s">
        <v>44</v>
      </c>
      <c r="R16" s="58"/>
      <c r="S16" s="59"/>
      <c r="T16" s="60">
        <v>135</v>
      </c>
      <c r="U16" s="53">
        <v>108</v>
      </c>
    </row>
    <row r="17" spans="1:23" ht="24" customHeight="1">
      <c r="A17" s="46" t="s">
        <v>35</v>
      </c>
      <c r="B17" s="47"/>
      <c r="C17" s="48" t="s">
        <v>64</v>
      </c>
      <c r="D17" s="46" t="s">
        <v>59</v>
      </c>
      <c r="E17" s="50" t="s">
        <v>65</v>
      </c>
      <c r="F17" s="63" t="s">
        <v>61</v>
      </c>
      <c r="G17" s="64">
        <v>1.9950000000000001</v>
      </c>
      <c r="H17" s="52" t="s">
        <v>56</v>
      </c>
      <c r="I17" s="63" t="s">
        <v>62</v>
      </c>
      <c r="J17" s="65">
        <v>5</v>
      </c>
      <c r="K17" s="66">
        <v>19.5</v>
      </c>
      <c r="L17" s="55">
        <v>132.62666666666667</v>
      </c>
      <c r="M17" s="66">
        <v>14.5</v>
      </c>
      <c r="N17" s="57">
        <v>18.2</v>
      </c>
      <c r="O17" s="52" t="s">
        <v>42</v>
      </c>
      <c r="P17" s="52" t="s">
        <v>63</v>
      </c>
      <c r="Q17" s="51" t="s">
        <v>44</v>
      </c>
      <c r="R17" s="58"/>
      <c r="S17" s="59"/>
      <c r="T17" s="60">
        <v>134</v>
      </c>
      <c r="U17" s="53">
        <v>107</v>
      </c>
    </row>
    <row r="18" spans="1:23" ht="24" customHeight="1">
      <c r="A18" s="46" t="s">
        <v>35</v>
      </c>
      <c r="B18" s="47"/>
      <c r="C18" s="48" t="s">
        <v>66</v>
      </c>
      <c r="D18" s="46" t="s">
        <v>67</v>
      </c>
      <c r="E18" s="50" t="s">
        <v>60</v>
      </c>
      <c r="F18" s="63" t="s">
        <v>61</v>
      </c>
      <c r="G18" s="64">
        <v>1.9950000000000001</v>
      </c>
      <c r="H18" s="52" t="s">
        <v>56</v>
      </c>
      <c r="I18" s="63" t="s">
        <v>68</v>
      </c>
      <c r="J18" s="65">
        <v>5</v>
      </c>
      <c r="K18" s="66">
        <v>20.5</v>
      </c>
      <c r="L18" s="55">
        <v>126.15707317073172</v>
      </c>
      <c r="M18" s="66">
        <v>14.5</v>
      </c>
      <c r="N18" s="57">
        <v>18.2</v>
      </c>
      <c r="O18" s="52" t="s">
        <v>42</v>
      </c>
      <c r="P18" s="52" t="s">
        <v>63</v>
      </c>
      <c r="Q18" s="51" t="s">
        <v>44</v>
      </c>
      <c r="R18" s="58"/>
      <c r="S18" s="59"/>
      <c r="T18" s="60">
        <v>141</v>
      </c>
      <c r="U18" s="53">
        <v>112</v>
      </c>
      <c r="V18" s="1"/>
      <c r="W18" s="1"/>
    </row>
    <row r="19" spans="1:23" ht="24" customHeight="1">
      <c r="A19" s="46" t="s">
        <v>35</v>
      </c>
      <c r="B19" s="47"/>
      <c r="C19" s="48" t="s">
        <v>69</v>
      </c>
      <c r="D19" s="46" t="s">
        <v>70</v>
      </c>
      <c r="E19" s="50" t="s">
        <v>65</v>
      </c>
      <c r="F19" s="63" t="s">
        <v>61</v>
      </c>
      <c r="G19" s="64">
        <v>1.9950000000000001</v>
      </c>
      <c r="H19" s="52" t="s">
        <v>56</v>
      </c>
      <c r="I19" s="63" t="s">
        <v>71</v>
      </c>
      <c r="J19" s="65">
        <v>5</v>
      </c>
      <c r="K19" s="66">
        <v>19</v>
      </c>
      <c r="L19" s="55">
        <v>136.11684210526315</v>
      </c>
      <c r="M19" s="66">
        <v>13.4</v>
      </c>
      <c r="N19" s="57">
        <v>16.899999999999999</v>
      </c>
      <c r="O19" s="52" t="s">
        <v>42</v>
      </c>
      <c r="P19" s="52" t="s">
        <v>63</v>
      </c>
      <c r="Q19" s="51" t="s">
        <v>72</v>
      </c>
      <c r="R19" s="58"/>
      <c r="S19" s="59"/>
      <c r="T19" s="60">
        <v>141</v>
      </c>
      <c r="U19" s="53">
        <v>112</v>
      </c>
      <c r="V19" s="1"/>
      <c r="W19" s="1"/>
    </row>
    <row r="20" spans="1:23" ht="24" customHeight="1">
      <c r="A20" s="46" t="s">
        <v>35</v>
      </c>
      <c r="B20" s="47"/>
      <c r="C20" s="48" t="s">
        <v>73</v>
      </c>
      <c r="D20" s="46" t="s">
        <v>70</v>
      </c>
      <c r="E20" s="50" t="s">
        <v>74</v>
      </c>
      <c r="F20" s="63" t="s">
        <v>61</v>
      </c>
      <c r="G20" s="64">
        <v>1.9950000000000001</v>
      </c>
      <c r="H20" s="52" t="s">
        <v>56</v>
      </c>
      <c r="I20" s="63" t="s">
        <v>75</v>
      </c>
      <c r="J20" s="65">
        <v>5</v>
      </c>
      <c r="K20" s="66">
        <v>18.8</v>
      </c>
      <c r="L20" s="55">
        <v>137.56489361702128</v>
      </c>
      <c r="M20" s="66">
        <v>13.4</v>
      </c>
      <c r="N20" s="57">
        <v>16.899999999999999</v>
      </c>
      <c r="O20" s="52" t="s">
        <v>42</v>
      </c>
      <c r="P20" s="52" t="s">
        <v>63</v>
      </c>
      <c r="Q20" s="51" t="s">
        <v>72</v>
      </c>
      <c r="R20" s="58"/>
      <c r="S20" s="59"/>
      <c r="T20" s="60">
        <v>140</v>
      </c>
      <c r="U20" s="53">
        <v>111</v>
      </c>
      <c r="V20" s="1"/>
      <c r="W20" s="1"/>
    </row>
    <row r="21" spans="1:23" ht="24" customHeight="1">
      <c r="A21" s="46" t="s">
        <v>76</v>
      </c>
      <c r="B21" s="47"/>
      <c r="C21" s="48" t="s">
        <v>77</v>
      </c>
      <c r="D21" s="46" t="s">
        <v>78</v>
      </c>
      <c r="E21" s="50" t="s">
        <v>38</v>
      </c>
      <c r="F21" s="63" t="s">
        <v>61</v>
      </c>
      <c r="G21" s="64">
        <v>1.9950000000000001</v>
      </c>
      <c r="H21" s="52" t="s">
        <v>56</v>
      </c>
      <c r="I21" s="63" t="s">
        <v>79</v>
      </c>
      <c r="J21" s="65">
        <v>5</v>
      </c>
      <c r="K21" s="66">
        <v>22.9</v>
      </c>
      <c r="L21" s="55">
        <v>112.93537117903932</v>
      </c>
      <c r="M21" s="66">
        <v>15.8</v>
      </c>
      <c r="N21" s="57">
        <v>19.399999999999999</v>
      </c>
      <c r="O21" s="52" t="s">
        <v>42</v>
      </c>
      <c r="P21" s="52" t="s">
        <v>63</v>
      </c>
      <c r="Q21" s="51" t="s">
        <v>44</v>
      </c>
      <c r="R21" s="58"/>
      <c r="S21" s="59"/>
      <c r="T21" s="60">
        <v>144</v>
      </c>
      <c r="U21" s="53">
        <v>118</v>
      </c>
      <c r="V21" s="1"/>
      <c r="W21" s="1"/>
    </row>
    <row r="22" spans="1:23" ht="24" customHeight="1">
      <c r="A22" s="46" t="s">
        <v>76</v>
      </c>
      <c r="B22" s="47"/>
      <c r="C22" s="48" t="s">
        <v>80</v>
      </c>
      <c r="D22" s="46" t="s">
        <v>78</v>
      </c>
      <c r="E22" s="61" t="s">
        <v>45</v>
      </c>
      <c r="F22" s="63" t="s">
        <v>61</v>
      </c>
      <c r="G22" s="64">
        <v>1.9950000000000001</v>
      </c>
      <c r="H22" s="52" t="s">
        <v>56</v>
      </c>
      <c r="I22" s="63" t="s">
        <v>81</v>
      </c>
      <c r="J22" s="65">
        <v>5</v>
      </c>
      <c r="K22" s="66">
        <v>21.3</v>
      </c>
      <c r="L22" s="55">
        <v>121.418779342723</v>
      </c>
      <c r="M22" s="66">
        <v>15.8</v>
      </c>
      <c r="N22" s="57">
        <v>19.399999999999999</v>
      </c>
      <c r="O22" s="52" t="s">
        <v>42</v>
      </c>
      <c r="P22" s="52" t="s">
        <v>63</v>
      </c>
      <c r="Q22" s="51" t="s">
        <v>44</v>
      </c>
      <c r="R22" s="58"/>
      <c r="S22" s="59"/>
      <c r="T22" s="60">
        <v>134</v>
      </c>
      <c r="U22" s="53">
        <v>109</v>
      </c>
      <c r="V22" s="1"/>
      <c r="W22" s="1"/>
    </row>
    <row r="23" spans="1:23" ht="24" customHeight="1">
      <c r="A23" s="46" t="s">
        <v>76</v>
      </c>
      <c r="B23" s="47"/>
      <c r="C23" s="48" t="s">
        <v>82</v>
      </c>
      <c r="D23" s="67" t="s">
        <v>83</v>
      </c>
      <c r="E23" s="50" t="s">
        <v>84</v>
      </c>
      <c r="F23" s="63" t="s">
        <v>55</v>
      </c>
      <c r="G23" s="64">
        <v>1.9950000000000001</v>
      </c>
      <c r="H23" s="52" t="s">
        <v>85</v>
      </c>
      <c r="I23" s="63">
        <v>1600</v>
      </c>
      <c r="J23" s="65">
        <v>5</v>
      </c>
      <c r="K23" s="66">
        <v>24</v>
      </c>
      <c r="L23" s="55">
        <v>107.75916666666666</v>
      </c>
      <c r="M23" s="68">
        <v>14.5</v>
      </c>
      <c r="N23" s="57">
        <v>18.200000000000003</v>
      </c>
      <c r="O23" s="52" t="s">
        <v>42</v>
      </c>
      <c r="P23" s="52" t="s">
        <v>63</v>
      </c>
      <c r="Q23" s="51" t="s">
        <v>86</v>
      </c>
      <c r="R23" s="58"/>
      <c r="S23" s="59" t="s">
        <v>87</v>
      </c>
      <c r="T23" s="60">
        <v>165</v>
      </c>
      <c r="U23" s="51">
        <v>131</v>
      </c>
    </row>
    <row r="24" spans="1:23" ht="24" customHeight="1">
      <c r="A24" s="46" t="s">
        <v>76</v>
      </c>
      <c r="B24" s="47"/>
      <c r="C24" s="48" t="s">
        <v>82</v>
      </c>
      <c r="D24" s="67" t="s">
        <v>83</v>
      </c>
      <c r="E24" s="50" t="s">
        <v>88</v>
      </c>
      <c r="F24" s="63" t="s">
        <v>55</v>
      </c>
      <c r="G24" s="64">
        <v>1.9950000000000001</v>
      </c>
      <c r="H24" s="52" t="s">
        <v>85</v>
      </c>
      <c r="I24" s="63">
        <v>1620</v>
      </c>
      <c r="J24" s="65">
        <v>5</v>
      </c>
      <c r="K24" s="66">
        <v>24</v>
      </c>
      <c r="L24" s="55">
        <v>107.75916666666666</v>
      </c>
      <c r="M24" s="68">
        <v>14.5</v>
      </c>
      <c r="N24" s="57">
        <v>18.200000000000003</v>
      </c>
      <c r="O24" s="52" t="s">
        <v>42</v>
      </c>
      <c r="P24" s="52" t="s">
        <v>63</v>
      </c>
      <c r="Q24" s="51" t="s">
        <v>86</v>
      </c>
      <c r="R24" s="58"/>
      <c r="S24" s="59" t="s">
        <v>87</v>
      </c>
      <c r="T24" s="60">
        <v>165</v>
      </c>
      <c r="U24" s="51">
        <v>131</v>
      </c>
    </row>
    <row r="25" spans="1:23" ht="24" customHeight="1">
      <c r="A25" s="46" t="s">
        <v>76</v>
      </c>
      <c r="B25" s="47"/>
      <c r="C25" s="48" t="s">
        <v>82</v>
      </c>
      <c r="D25" s="67" t="s">
        <v>83</v>
      </c>
      <c r="E25" s="50" t="s">
        <v>89</v>
      </c>
      <c r="F25" s="63" t="s">
        <v>55</v>
      </c>
      <c r="G25" s="64">
        <v>1.9950000000000001</v>
      </c>
      <c r="H25" s="52" t="s">
        <v>85</v>
      </c>
      <c r="I25" s="63">
        <v>1600</v>
      </c>
      <c r="J25" s="65">
        <v>5</v>
      </c>
      <c r="K25" s="66">
        <v>24</v>
      </c>
      <c r="L25" s="55">
        <v>107.75916666666666</v>
      </c>
      <c r="M25" s="68">
        <v>14.5</v>
      </c>
      <c r="N25" s="57">
        <v>18.200000000000003</v>
      </c>
      <c r="O25" s="52" t="s">
        <v>42</v>
      </c>
      <c r="P25" s="52" t="s">
        <v>63</v>
      </c>
      <c r="Q25" s="51" t="s">
        <v>86</v>
      </c>
      <c r="R25" s="58"/>
      <c r="S25" s="59" t="s">
        <v>87</v>
      </c>
      <c r="T25" s="60">
        <v>165</v>
      </c>
      <c r="U25" s="51">
        <v>131</v>
      </c>
    </row>
    <row r="26" spans="1:23" ht="24" customHeight="1">
      <c r="A26" s="46" t="s">
        <v>76</v>
      </c>
      <c r="B26" s="47"/>
      <c r="C26" s="48" t="s">
        <v>82</v>
      </c>
      <c r="D26" s="67" t="s">
        <v>83</v>
      </c>
      <c r="E26" s="50" t="s">
        <v>90</v>
      </c>
      <c r="F26" s="63" t="s">
        <v>55</v>
      </c>
      <c r="G26" s="64">
        <v>1.9950000000000001</v>
      </c>
      <c r="H26" s="52" t="s">
        <v>85</v>
      </c>
      <c r="I26" s="63">
        <v>1620</v>
      </c>
      <c r="J26" s="65">
        <v>5</v>
      </c>
      <c r="K26" s="66">
        <v>24</v>
      </c>
      <c r="L26" s="55">
        <v>107.75916666666666</v>
      </c>
      <c r="M26" s="68">
        <v>14.5</v>
      </c>
      <c r="N26" s="57">
        <v>18.200000000000003</v>
      </c>
      <c r="O26" s="52" t="s">
        <v>42</v>
      </c>
      <c r="P26" s="52" t="s">
        <v>63</v>
      </c>
      <c r="Q26" s="51" t="s">
        <v>86</v>
      </c>
      <c r="R26" s="58"/>
      <c r="S26" s="59" t="s">
        <v>87</v>
      </c>
      <c r="T26" s="60">
        <v>165</v>
      </c>
      <c r="U26" s="51">
        <v>131</v>
      </c>
    </row>
    <row r="27" spans="1:23" ht="24" customHeight="1">
      <c r="A27" s="46" t="s">
        <v>76</v>
      </c>
      <c r="B27" s="47"/>
      <c r="C27" s="48" t="s">
        <v>82</v>
      </c>
      <c r="D27" s="67" t="s">
        <v>83</v>
      </c>
      <c r="E27" s="50" t="s">
        <v>91</v>
      </c>
      <c r="F27" s="63" t="s">
        <v>55</v>
      </c>
      <c r="G27" s="64">
        <v>1.9950000000000001</v>
      </c>
      <c r="H27" s="52" t="s">
        <v>85</v>
      </c>
      <c r="I27" s="63">
        <v>1600</v>
      </c>
      <c r="J27" s="65">
        <v>5</v>
      </c>
      <c r="K27" s="66">
        <v>23.5</v>
      </c>
      <c r="L27" s="55">
        <v>110.05191489361701</v>
      </c>
      <c r="M27" s="68">
        <v>14.5</v>
      </c>
      <c r="N27" s="57">
        <v>18.200000000000003</v>
      </c>
      <c r="O27" s="52" t="s">
        <v>42</v>
      </c>
      <c r="P27" s="52" t="s">
        <v>63</v>
      </c>
      <c r="Q27" s="51" t="s">
        <v>86</v>
      </c>
      <c r="R27" s="58"/>
      <c r="S27" s="59" t="s">
        <v>87</v>
      </c>
      <c r="T27" s="60">
        <v>162</v>
      </c>
      <c r="U27" s="51">
        <v>129</v>
      </c>
    </row>
    <row r="28" spans="1:23" ht="24" customHeight="1">
      <c r="A28" s="46" t="s">
        <v>76</v>
      </c>
      <c r="B28" s="47"/>
      <c r="C28" s="48" t="s">
        <v>82</v>
      </c>
      <c r="D28" s="67" t="s">
        <v>83</v>
      </c>
      <c r="E28" s="50" t="s">
        <v>92</v>
      </c>
      <c r="F28" s="63" t="s">
        <v>55</v>
      </c>
      <c r="G28" s="64">
        <v>1.9950000000000001</v>
      </c>
      <c r="H28" s="52" t="s">
        <v>85</v>
      </c>
      <c r="I28" s="63">
        <v>1620</v>
      </c>
      <c r="J28" s="65">
        <v>5</v>
      </c>
      <c r="K28" s="66">
        <v>23.5</v>
      </c>
      <c r="L28" s="55">
        <v>110.05191489361701</v>
      </c>
      <c r="M28" s="68">
        <v>14.5</v>
      </c>
      <c r="N28" s="57">
        <v>18.200000000000003</v>
      </c>
      <c r="O28" s="52" t="s">
        <v>42</v>
      </c>
      <c r="P28" s="52" t="s">
        <v>63</v>
      </c>
      <c r="Q28" s="51" t="s">
        <v>86</v>
      </c>
      <c r="R28" s="58"/>
      <c r="S28" s="59" t="s">
        <v>87</v>
      </c>
      <c r="T28" s="60">
        <v>162</v>
      </c>
      <c r="U28" s="51">
        <v>129</v>
      </c>
    </row>
    <row r="29" spans="1:23" ht="24" customHeight="1">
      <c r="A29" s="46" t="s">
        <v>76</v>
      </c>
      <c r="B29" s="47"/>
      <c r="C29" s="48" t="s">
        <v>82</v>
      </c>
      <c r="D29" s="67" t="s">
        <v>83</v>
      </c>
      <c r="E29" s="50" t="s">
        <v>93</v>
      </c>
      <c r="F29" s="63" t="s">
        <v>55</v>
      </c>
      <c r="G29" s="64">
        <v>1.9950000000000001</v>
      </c>
      <c r="H29" s="52" t="s">
        <v>85</v>
      </c>
      <c r="I29" s="63">
        <v>1600</v>
      </c>
      <c r="J29" s="65">
        <v>5</v>
      </c>
      <c r="K29" s="66">
        <v>23.5</v>
      </c>
      <c r="L29" s="55">
        <v>110.05191489361701</v>
      </c>
      <c r="M29" s="68">
        <v>14.5</v>
      </c>
      <c r="N29" s="57">
        <v>18.200000000000003</v>
      </c>
      <c r="O29" s="52" t="s">
        <v>42</v>
      </c>
      <c r="P29" s="52" t="s">
        <v>63</v>
      </c>
      <c r="Q29" s="51" t="s">
        <v>86</v>
      </c>
      <c r="R29" s="58"/>
      <c r="S29" s="59" t="s">
        <v>87</v>
      </c>
      <c r="T29" s="60">
        <v>162</v>
      </c>
      <c r="U29" s="51">
        <v>129</v>
      </c>
    </row>
    <row r="30" spans="1:23" ht="24" customHeight="1">
      <c r="A30" s="46" t="s">
        <v>76</v>
      </c>
      <c r="B30" s="47"/>
      <c r="C30" s="48" t="s">
        <v>82</v>
      </c>
      <c r="D30" s="67" t="s">
        <v>83</v>
      </c>
      <c r="E30" s="50" t="s">
        <v>94</v>
      </c>
      <c r="F30" s="63" t="s">
        <v>55</v>
      </c>
      <c r="G30" s="64">
        <v>1.9950000000000001</v>
      </c>
      <c r="H30" s="52" t="s">
        <v>85</v>
      </c>
      <c r="I30" s="63">
        <v>1620</v>
      </c>
      <c r="J30" s="65">
        <v>5</v>
      </c>
      <c r="K30" s="66">
        <v>23.5</v>
      </c>
      <c r="L30" s="55">
        <v>110.05191489361701</v>
      </c>
      <c r="M30" s="68">
        <v>14.5</v>
      </c>
      <c r="N30" s="57">
        <v>18.200000000000003</v>
      </c>
      <c r="O30" s="52" t="s">
        <v>42</v>
      </c>
      <c r="P30" s="52" t="s">
        <v>63</v>
      </c>
      <c r="Q30" s="51" t="s">
        <v>86</v>
      </c>
      <c r="R30" s="58"/>
      <c r="S30" s="59" t="s">
        <v>87</v>
      </c>
      <c r="T30" s="60">
        <v>162</v>
      </c>
      <c r="U30" s="51">
        <v>129</v>
      </c>
    </row>
    <row r="31" spans="1:23" ht="24" customHeight="1">
      <c r="A31" s="46" t="s">
        <v>95</v>
      </c>
      <c r="B31" s="47"/>
      <c r="C31" s="48" t="s">
        <v>96</v>
      </c>
      <c r="D31" s="67" t="s">
        <v>83</v>
      </c>
      <c r="E31" s="50" t="s">
        <v>97</v>
      </c>
      <c r="F31" s="63" t="s">
        <v>55</v>
      </c>
      <c r="G31" s="64">
        <v>1.9950000000000001</v>
      </c>
      <c r="H31" s="52" t="s">
        <v>98</v>
      </c>
      <c r="I31" s="63">
        <v>1600</v>
      </c>
      <c r="J31" s="65">
        <v>5</v>
      </c>
      <c r="K31" s="66">
        <v>22.5</v>
      </c>
      <c r="L31" s="55">
        <v>114.94311111111111</v>
      </c>
      <c r="M31" s="66">
        <v>14.5</v>
      </c>
      <c r="N31" s="57">
        <v>18.200000000000003</v>
      </c>
      <c r="O31" s="52" t="s">
        <v>99</v>
      </c>
      <c r="P31" s="52" t="s">
        <v>63</v>
      </c>
      <c r="Q31" s="51" t="s">
        <v>86</v>
      </c>
      <c r="R31" s="58"/>
      <c r="S31" s="59" t="s">
        <v>87</v>
      </c>
      <c r="T31" s="60">
        <v>155</v>
      </c>
      <c r="U31" s="53">
        <v>123</v>
      </c>
      <c r="V31" s="1"/>
      <c r="W31" s="1"/>
    </row>
    <row r="32" spans="1:23" ht="24" customHeight="1">
      <c r="A32" s="46" t="s">
        <v>95</v>
      </c>
      <c r="B32" s="47"/>
      <c r="C32" s="48" t="s">
        <v>82</v>
      </c>
      <c r="D32" s="67" t="s">
        <v>83</v>
      </c>
      <c r="E32" s="50" t="s">
        <v>100</v>
      </c>
      <c r="F32" s="63" t="s">
        <v>55</v>
      </c>
      <c r="G32" s="64">
        <v>1.9950000000000001</v>
      </c>
      <c r="H32" s="52" t="s">
        <v>98</v>
      </c>
      <c r="I32" s="63">
        <v>1620</v>
      </c>
      <c r="J32" s="65">
        <v>5</v>
      </c>
      <c r="K32" s="66">
        <v>22.5</v>
      </c>
      <c r="L32" s="55">
        <v>114.94311111111111</v>
      </c>
      <c r="M32" s="66">
        <v>14.5</v>
      </c>
      <c r="N32" s="57">
        <v>18.200000000000003</v>
      </c>
      <c r="O32" s="52" t="s">
        <v>99</v>
      </c>
      <c r="P32" s="52" t="s">
        <v>63</v>
      </c>
      <c r="Q32" s="51" t="s">
        <v>86</v>
      </c>
      <c r="R32" s="58"/>
      <c r="S32" s="59" t="s">
        <v>87</v>
      </c>
      <c r="T32" s="60">
        <v>155</v>
      </c>
      <c r="U32" s="53">
        <v>123</v>
      </c>
      <c r="V32" s="1"/>
      <c r="W32" s="1"/>
    </row>
    <row r="33" spans="1:23" ht="24" customHeight="1">
      <c r="A33" s="46" t="s">
        <v>95</v>
      </c>
      <c r="B33" s="47"/>
      <c r="C33" s="48" t="s">
        <v>82</v>
      </c>
      <c r="D33" s="67" t="s">
        <v>83</v>
      </c>
      <c r="E33" s="50" t="s">
        <v>101</v>
      </c>
      <c r="F33" s="63" t="s">
        <v>55</v>
      </c>
      <c r="G33" s="64">
        <v>1.9950000000000001</v>
      </c>
      <c r="H33" s="52" t="s">
        <v>98</v>
      </c>
      <c r="I33" s="63">
        <v>1600</v>
      </c>
      <c r="J33" s="65">
        <v>5</v>
      </c>
      <c r="K33" s="66">
        <v>22.5</v>
      </c>
      <c r="L33" s="55">
        <v>114.94311111111111</v>
      </c>
      <c r="M33" s="66">
        <v>14.5</v>
      </c>
      <c r="N33" s="57">
        <v>18.200000000000003</v>
      </c>
      <c r="O33" s="52" t="s">
        <v>99</v>
      </c>
      <c r="P33" s="52" t="s">
        <v>63</v>
      </c>
      <c r="Q33" s="51" t="s">
        <v>86</v>
      </c>
      <c r="R33" s="58"/>
      <c r="S33" s="59" t="s">
        <v>87</v>
      </c>
      <c r="T33" s="60">
        <v>155</v>
      </c>
      <c r="U33" s="53">
        <v>123</v>
      </c>
      <c r="V33" s="1"/>
      <c r="W33" s="1"/>
    </row>
    <row r="34" spans="1:23" ht="24" customHeight="1">
      <c r="A34" s="46" t="s">
        <v>95</v>
      </c>
      <c r="B34" s="47"/>
      <c r="C34" s="48" t="s">
        <v>82</v>
      </c>
      <c r="D34" s="67" t="s">
        <v>83</v>
      </c>
      <c r="E34" s="50" t="s">
        <v>102</v>
      </c>
      <c r="F34" s="63" t="s">
        <v>55</v>
      </c>
      <c r="G34" s="64">
        <v>1.9950000000000001</v>
      </c>
      <c r="H34" s="52" t="s">
        <v>98</v>
      </c>
      <c r="I34" s="63">
        <v>1620</v>
      </c>
      <c r="J34" s="65">
        <v>5</v>
      </c>
      <c r="K34" s="66">
        <v>22.5</v>
      </c>
      <c r="L34" s="55">
        <v>114.94311111111111</v>
      </c>
      <c r="M34" s="66">
        <v>14.5</v>
      </c>
      <c r="N34" s="57">
        <v>18.200000000000003</v>
      </c>
      <c r="O34" s="52" t="s">
        <v>99</v>
      </c>
      <c r="P34" s="52" t="s">
        <v>63</v>
      </c>
      <c r="Q34" s="51" t="s">
        <v>86</v>
      </c>
      <c r="R34" s="58"/>
      <c r="S34" s="59" t="s">
        <v>87</v>
      </c>
      <c r="T34" s="60">
        <v>155</v>
      </c>
      <c r="U34" s="53">
        <v>123</v>
      </c>
      <c r="V34" s="1"/>
      <c r="W34" s="1"/>
    </row>
    <row r="35" spans="1:23" ht="24" customHeight="1">
      <c r="A35" s="46" t="s">
        <v>76</v>
      </c>
      <c r="B35" s="47"/>
      <c r="C35" s="48" t="s">
        <v>96</v>
      </c>
      <c r="D35" s="49" t="s">
        <v>103</v>
      </c>
      <c r="E35" s="61" t="s">
        <v>104</v>
      </c>
      <c r="F35" s="63" t="s">
        <v>61</v>
      </c>
      <c r="G35" s="51">
        <v>1.9950000000000001</v>
      </c>
      <c r="H35" s="52" t="s">
        <v>105</v>
      </c>
      <c r="I35" s="51" t="s">
        <v>106</v>
      </c>
      <c r="J35" s="53">
        <v>5</v>
      </c>
      <c r="K35" s="54">
        <v>19.2</v>
      </c>
      <c r="L35" s="55">
        <v>134.69895833333334</v>
      </c>
      <c r="M35" s="54">
        <v>14.5</v>
      </c>
      <c r="N35" s="57">
        <v>18.2</v>
      </c>
      <c r="O35" s="52" t="s">
        <v>42</v>
      </c>
      <c r="P35" s="52" t="s">
        <v>63</v>
      </c>
      <c r="Q35" s="51" t="s">
        <v>44</v>
      </c>
      <c r="R35" s="58"/>
      <c r="S35" s="59"/>
      <c r="T35" s="60">
        <v>132</v>
      </c>
      <c r="U35" s="53">
        <v>105</v>
      </c>
      <c r="V35" s="1"/>
      <c r="W35" s="1"/>
    </row>
    <row r="36" spans="1:23" ht="24" customHeight="1">
      <c r="A36" s="46" t="s">
        <v>76</v>
      </c>
      <c r="B36" s="47"/>
      <c r="C36" s="48" t="s">
        <v>96</v>
      </c>
      <c r="D36" s="49" t="s">
        <v>103</v>
      </c>
      <c r="E36" s="69" t="s">
        <v>107</v>
      </c>
      <c r="F36" s="63" t="s">
        <v>61</v>
      </c>
      <c r="G36" s="51">
        <v>1.9950000000000001</v>
      </c>
      <c r="H36" s="52" t="s">
        <v>105</v>
      </c>
      <c r="I36" s="51">
        <v>1630</v>
      </c>
      <c r="J36" s="53">
        <v>5</v>
      </c>
      <c r="K36" s="54">
        <v>18.399999999999999</v>
      </c>
      <c r="L36" s="55">
        <v>140.5554347826087</v>
      </c>
      <c r="M36" s="54">
        <v>14.5</v>
      </c>
      <c r="N36" s="57">
        <v>18.2</v>
      </c>
      <c r="O36" s="52" t="s">
        <v>42</v>
      </c>
      <c r="P36" s="52" t="s">
        <v>63</v>
      </c>
      <c r="Q36" s="51" t="s">
        <v>72</v>
      </c>
      <c r="R36" s="58"/>
      <c r="S36" s="59"/>
      <c r="T36" s="60">
        <v>126</v>
      </c>
      <c r="U36" s="53">
        <v>101</v>
      </c>
      <c r="V36" s="1"/>
      <c r="W36" s="1"/>
    </row>
    <row r="37" spans="1:23" ht="24" customHeight="1">
      <c r="A37" s="46" t="s">
        <v>76</v>
      </c>
      <c r="B37" s="47"/>
      <c r="C37" s="48" t="s">
        <v>96</v>
      </c>
      <c r="D37" s="49" t="s">
        <v>103</v>
      </c>
      <c r="E37" s="69" t="s">
        <v>108</v>
      </c>
      <c r="F37" s="63" t="s">
        <v>61</v>
      </c>
      <c r="G37" s="51">
        <v>1.9950000000000001</v>
      </c>
      <c r="H37" s="52" t="s">
        <v>105</v>
      </c>
      <c r="I37" s="51">
        <v>1660</v>
      </c>
      <c r="J37" s="53">
        <v>5</v>
      </c>
      <c r="K37" s="54">
        <v>18.399999999999999</v>
      </c>
      <c r="L37" s="55">
        <v>140.5554347826087</v>
      </c>
      <c r="M37" s="54">
        <v>13.4</v>
      </c>
      <c r="N37" s="57">
        <v>16.899999999999999</v>
      </c>
      <c r="O37" s="52" t="s">
        <v>42</v>
      </c>
      <c r="P37" s="52" t="s">
        <v>63</v>
      </c>
      <c r="Q37" s="51" t="s">
        <v>72</v>
      </c>
      <c r="R37" s="58"/>
      <c r="S37" s="59"/>
      <c r="T37" s="60">
        <v>137</v>
      </c>
      <c r="U37" s="53">
        <v>108</v>
      </c>
      <c r="V37" s="1"/>
      <c r="W37" s="1"/>
    </row>
    <row r="38" spans="1:23" ht="24" customHeight="1">
      <c r="A38" s="46" t="s">
        <v>76</v>
      </c>
      <c r="B38" s="47"/>
      <c r="C38" s="48" t="s">
        <v>109</v>
      </c>
      <c r="D38" s="49" t="s">
        <v>110</v>
      </c>
      <c r="E38" s="61" t="s">
        <v>104</v>
      </c>
      <c r="F38" s="63" t="s">
        <v>61</v>
      </c>
      <c r="G38" s="51">
        <v>1.9950000000000001</v>
      </c>
      <c r="H38" s="52" t="s">
        <v>105</v>
      </c>
      <c r="I38" s="51" t="s">
        <v>75</v>
      </c>
      <c r="J38" s="53">
        <v>7</v>
      </c>
      <c r="K38" s="54">
        <v>19.600000000000001</v>
      </c>
      <c r="L38" s="55">
        <v>131.94999999999999</v>
      </c>
      <c r="M38" s="54">
        <v>13.4</v>
      </c>
      <c r="N38" s="57">
        <v>16.899999999999999</v>
      </c>
      <c r="O38" s="52" t="s">
        <v>42</v>
      </c>
      <c r="P38" s="52" t="s">
        <v>63</v>
      </c>
      <c r="Q38" s="51" t="s">
        <v>44</v>
      </c>
      <c r="R38" s="58"/>
      <c r="S38" s="59"/>
      <c r="T38" s="60">
        <v>146</v>
      </c>
      <c r="U38" s="53">
        <v>115</v>
      </c>
      <c r="V38" s="1"/>
      <c r="W38" s="1"/>
    </row>
    <row r="39" spans="1:23" ht="24" customHeight="1">
      <c r="A39" s="46" t="s">
        <v>76</v>
      </c>
      <c r="B39" s="47"/>
      <c r="C39" s="48" t="s">
        <v>109</v>
      </c>
      <c r="D39" s="49" t="s">
        <v>110</v>
      </c>
      <c r="E39" s="69" t="s">
        <v>107</v>
      </c>
      <c r="F39" s="63" t="s">
        <v>61</v>
      </c>
      <c r="G39" s="51">
        <v>1.9950000000000001</v>
      </c>
      <c r="H39" s="52" t="s">
        <v>105</v>
      </c>
      <c r="I39" s="51">
        <v>1740</v>
      </c>
      <c r="J39" s="53">
        <v>7</v>
      </c>
      <c r="K39" s="54">
        <v>17.399999999999999</v>
      </c>
      <c r="L39" s="55">
        <v>148.63333333333335</v>
      </c>
      <c r="M39" s="54">
        <v>13.4</v>
      </c>
      <c r="N39" s="57">
        <v>16.899999999999999</v>
      </c>
      <c r="O39" s="52" t="s">
        <v>42</v>
      </c>
      <c r="P39" s="52" t="s">
        <v>63</v>
      </c>
      <c r="Q39" s="51" t="s">
        <v>72</v>
      </c>
      <c r="R39" s="58"/>
      <c r="S39" s="59"/>
      <c r="T39" s="60">
        <v>129</v>
      </c>
      <c r="U39" s="53">
        <v>102</v>
      </c>
      <c r="V39" s="1"/>
      <c r="W39" s="1"/>
    </row>
    <row r="40" spans="1:23" ht="24" customHeight="1">
      <c r="A40" s="46" t="s">
        <v>76</v>
      </c>
      <c r="B40" s="47"/>
      <c r="C40" s="48" t="s">
        <v>109</v>
      </c>
      <c r="D40" s="49" t="s">
        <v>110</v>
      </c>
      <c r="E40" s="69" t="s">
        <v>108</v>
      </c>
      <c r="F40" s="63" t="s">
        <v>61</v>
      </c>
      <c r="G40" s="51">
        <v>1.9950000000000001</v>
      </c>
      <c r="H40" s="52" t="s">
        <v>105</v>
      </c>
      <c r="I40" s="51">
        <v>1770</v>
      </c>
      <c r="J40" s="53">
        <v>7</v>
      </c>
      <c r="K40" s="54">
        <v>17.399999999999999</v>
      </c>
      <c r="L40" s="55">
        <v>148.63333333333335</v>
      </c>
      <c r="M40" s="54">
        <v>12.2</v>
      </c>
      <c r="N40" s="57">
        <v>15.8</v>
      </c>
      <c r="O40" s="52" t="s">
        <v>42</v>
      </c>
      <c r="P40" s="52" t="s">
        <v>63</v>
      </c>
      <c r="Q40" s="51" t="s">
        <v>72</v>
      </c>
      <c r="R40" s="58"/>
      <c r="S40" s="59"/>
      <c r="T40" s="60">
        <v>142</v>
      </c>
      <c r="U40" s="53">
        <v>110</v>
      </c>
      <c r="V40" s="1"/>
      <c r="W40" s="1"/>
    </row>
    <row r="41" spans="1:23" ht="24" customHeight="1">
      <c r="A41" s="46" t="s">
        <v>76</v>
      </c>
      <c r="B41" s="47"/>
      <c r="C41" s="48" t="s">
        <v>111</v>
      </c>
      <c r="D41" s="46" t="s">
        <v>112</v>
      </c>
      <c r="E41" s="61" t="s">
        <v>104</v>
      </c>
      <c r="F41" s="51" t="s">
        <v>113</v>
      </c>
      <c r="G41" s="51">
        <v>1.9950000000000001</v>
      </c>
      <c r="H41" s="52" t="s">
        <v>105</v>
      </c>
      <c r="I41" s="63" t="s">
        <v>114</v>
      </c>
      <c r="J41" s="53">
        <v>5</v>
      </c>
      <c r="K41" s="54">
        <v>18.899999999999999</v>
      </c>
      <c r="L41" s="55">
        <v>136.83703703703705</v>
      </c>
      <c r="M41" s="54">
        <v>13.4</v>
      </c>
      <c r="N41" s="57">
        <v>16.899999999999999</v>
      </c>
      <c r="O41" s="52" t="s">
        <v>42</v>
      </c>
      <c r="P41" s="52" t="s">
        <v>63</v>
      </c>
      <c r="Q41" s="51" t="s">
        <v>72</v>
      </c>
      <c r="R41" s="58"/>
      <c r="S41" s="59"/>
      <c r="T41" s="60">
        <v>141</v>
      </c>
      <c r="U41" s="53">
        <v>111</v>
      </c>
      <c r="V41" s="1"/>
      <c r="W41" s="1"/>
    </row>
    <row r="42" spans="1:23" ht="24" customHeight="1">
      <c r="A42" s="46" t="s">
        <v>76</v>
      </c>
      <c r="B42" s="47"/>
      <c r="C42" s="48" t="s">
        <v>111</v>
      </c>
      <c r="D42" s="46" t="s">
        <v>112</v>
      </c>
      <c r="E42" s="61" t="s">
        <v>115</v>
      </c>
      <c r="F42" s="51" t="s">
        <v>113</v>
      </c>
      <c r="G42" s="51">
        <v>1.9950000000000001</v>
      </c>
      <c r="H42" s="52" t="s">
        <v>105</v>
      </c>
      <c r="I42" s="63" t="s">
        <v>114</v>
      </c>
      <c r="J42" s="53">
        <v>5</v>
      </c>
      <c r="K42" s="54">
        <v>19.8</v>
      </c>
      <c r="L42" s="55">
        <v>130.61717171717171</v>
      </c>
      <c r="M42" s="54">
        <v>13.4</v>
      </c>
      <c r="N42" s="57">
        <v>16.899999999999999</v>
      </c>
      <c r="O42" s="52" t="s">
        <v>42</v>
      </c>
      <c r="P42" s="52" t="s">
        <v>63</v>
      </c>
      <c r="Q42" s="51" t="s">
        <v>72</v>
      </c>
      <c r="R42" s="58"/>
      <c r="S42" s="59"/>
      <c r="T42" s="60">
        <v>147</v>
      </c>
      <c r="U42" s="53">
        <v>117</v>
      </c>
      <c r="V42" s="1"/>
      <c r="W42" s="1"/>
    </row>
    <row r="43" spans="1:23" ht="24" customHeight="1">
      <c r="A43" s="46" t="s">
        <v>76</v>
      </c>
      <c r="B43" s="47"/>
      <c r="C43" s="48" t="s">
        <v>116</v>
      </c>
      <c r="D43" s="46" t="s">
        <v>117</v>
      </c>
      <c r="E43" s="50" t="s">
        <v>118</v>
      </c>
      <c r="F43" s="63" t="s">
        <v>113</v>
      </c>
      <c r="G43" s="64">
        <v>1.9950000000000001</v>
      </c>
      <c r="H43" s="52" t="s">
        <v>105</v>
      </c>
      <c r="I43" s="63">
        <v>1790</v>
      </c>
      <c r="J43" s="65">
        <v>5</v>
      </c>
      <c r="K43" s="66">
        <v>18.2</v>
      </c>
      <c r="L43" s="55">
        <v>142.1</v>
      </c>
      <c r="M43" s="66">
        <v>12.2</v>
      </c>
      <c r="N43" s="57">
        <v>15.8</v>
      </c>
      <c r="O43" s="52" t="s">
        <v>42</v>
      </c>
      <c r="P43" s="52" t="s">
        <v>63</v>
      </c>
      <c r="Q43" s="51" t="s">
        <v>119</v>
      </c>
      <c r="R43" s="58"/>
      <c r="S43" s="59"/>
      <c r="T43" s="60">
        <v>149</v>
      </c>
      <c r="U43" s="53">
        <v>115</v>
      </c>
      <c r="V43" s="1"/>
      <c r="W43" s="1"/>
    </row>
    <row r="44" spans="1:23" ht="24" customHeight="1">
      <c r="A44" s="46" t="s">
        <v>76</v>
      </c>
      <c r="B44" s="47"/>
      <c r="C44" s="48" t="s">
        <v>116</v>
      </c>
      <c r="D44" s="46" t="s">
        <v>117</v>
      </c>
      <c r="E44" s="50" t="s">
        <v>120</v>
      </c>
      <c r="F44" s="63" t="s">
        <v>113</v>
      </c>
      <c r="G44" s="64">
        <v>1.9950000000000001</v>
      </c>
      <c r="H44" s="52" t="s">
        <v>105</v>
      </c>
      <c r="I44" s="63">
        <v>1790</v>
      </c>
      <c r="J44" s="65">
        <v>5</v>
      </c>
      <c r="K44" s="66">
        <v>19.600000000000001</v>
      </c>
      <c r="L44" s="55">
        <v>131.94999999999999</v>
      </c>
      <c r="M44" s="66">
        <v>12.2</v>
      </c>
      <c r="N44" s="57">
        <v>15.8</v>
      </c>
      <c r="O44" s="52" t="s">
        <v>42</v>
      </c>
      <c r="P44" s="52" t="s">
        <v>63</v>
      </c>
      <c r="Q44" s="51" t="s">
        <v>119</v>
      </c>
      <c r="R44" s="58"/>
      <c r="S44" s="59"/>
      <c r="T44" s="60">
        <v>160</v>
      </c>
      <c r="U44" s="53">
        <v>124</v>
      </c>
      <c r="V44" s="1"/>
      <c r="W44" s="1"/>
    </row>
    <row r="45" spans="1:23" ht="24" customHeight="1">
      <c r="A45" s="46" t="s">
        <v>76</v>
      </c>
      <c r="B45" s="47"/>
      <c r="C45" s="48" t="s">
        <v>116</v>
      </c>
      <c r="D45" s="46" t="s">
        <v>117</v>
      </c>
      <c r="E45" s="50" t="s">
        <v>121</v>
      </c>
      <c r="F45" s="63" t="s">
        <v>113</v>
      </c>
      <c r="G45" s="64">
        <v>1.9950000000000001</v>
      </c>
      <c r="H45" s="52" t="s">
        <v>105</v>
      </c>
      <c r="I45" s="63" t="s">
        <v>122</v>
      </c>
      <c r="J45" s="65">
        <v>5</v>
      </c>
      <c r="K45" s="66">
        <v>18.2</v>
      </c>
      <c r="L45" s="55">
        <v>142.1</v>
      </c>
      <c r="M45" s="66">
        <v>13.4</v>
      </c>
      <c r="N45" s="57">
        <v>16.899999999999999</v>
      </c>
      <c r="O45" s="52" t="s">
        <v>42</v>
      </c>
      <c r="P45" s="52" t="s">
        <v>63</v>
      </c>
      <c r="Q45" s="51" t="s">
        <v>119</v>
      </c>
      <c r="R45" s="58"/>
      <c r="S45" s="59"/>
      <c r="T45" s="60">
        <v>135</v>
      </c>
      <c r="U45" s="53">
        <v>107</v>
      </c>
      <c r="V45" s="1"/>
      <c r="W45" s="1"/>
    </row>
    <row r="46" spans="1:23" ht="24" customHeight="1">
      <c r="A46" s="46" t="s">
        <v>76</v>
      </c>
      <c r="B46" s="47"/>
      <c r="C46" s="48" t="s">
        <v>116</v>
      </c>
      <c r="D46" s="46" t="s">
        <v>117</v>
      </c>
      <c r="E46" s="50" t="s">
        <v>123</v>
      </c>
      <c r="F46" s="63" t="s">
        <v>113</v>
      </c>
      <c r="G46" s="64">
        <v>1.9950000000000001</v>
      </c>
      <c r="H46" s="52" t="s">
        <v>105</v>
      </c>
      <c r="I46" s="63" t="s">
        <v>122</v>
      </c>
      <c r="J46" s="65">
        <v>5</v>
      </c>
      <c r="K46" s="66">
        <v>19.600000000000001</v>
      </c>
      <c r="L46" s="55">
        <v>131.94999999999999</v>
      </c>
      <c r="M46" s="66">
        <v>13.4</v>
      </c>
      <c r="N46" s="57">
        <v>16.899999999999999</v>
      </c>
      <c r="O46" s="52" t="s">
        <v>42</v>
      </c>
      <c r="P46" s="52" t="s">
        <v>63</v>
      </c>
      <c r="Q46" s="51" t="s">
        <v>119</v>
      </c>
      <c r="R46" s="58"/>
      <c r="S46" s="59"/>
      <c r="T46" s="60">
        <v>146</v>
      </c>
      <c r="U46" s="53">
        <v>115</v>
      </c>
      <c r="V46" s="1"/>
      <c r="W46" s="1"/>
    </row>
    <row r="47" spans="1:23" ht="24" customHeight="1">
      <c r="A47" s="46" t="s">
        <v>76</v>
      </c>
      <c r="B47" s="47"/>
      <c r="C47" s="48" t="s">
        <v>124</v>
      </c>
      <c r="D47" s="46" t="s">
        <v>125</v>
      </c>
      <c r="E47" s="50" t="s">
        <v>126</v>
      </c>
      <c r="F47" s="63" t="s">
        <v>113</v>
      </c>
      <c r="G47" s="64">
        <v>1.9950000000000001</v>
      </c>
      <c r="H47" s="52" t="s">
        <v>56</v>
      </c>
      <c r="I47" s="63">
        <v>1750</v>
      </c>
      <c r="J47" s="65">
        <v>5</v>
      </c>
      <c r="K47" s="66">
        <v>17.399999999999999</v>
      </c>
      <c r="L47" s="55">
        <v>148.63333333333335</v>
      </c>
      <c r="M47" s="66">
        <v>13.4</v>
      </c>
      <c r="N47" s="57">
        <v>16.899999999999999</v>
      </c>
      <c r="O47" s="52" t="s">
        <v>42</v>
      </c>
      <c r="P47" s="52" t="s">
        <v>63</v>
      </c>
      <c r="Q47" s="51" t="s">
        <v>72</v>
      </c>
      <c r="R47" s="58"/>
      <c r="S47" s="59"/>
      <c r="T47" s="60">
        <v>129</v>
      </c>
      <c r="U47" s="53">
        <v>102</v>
      </c>
      <c r="V47" s="1"/>
      <c r="W47" s="1"/>
    </row>
    <row r="48" spans="1:23" ht="24" customHeight="1">
      <c r="A48" s="46" t="s">
        <v>76</v>
      </c>
      <c r="B48" s="47"/>
      <c r="C48" s="48" t="s">
        <v>124</v>
      </c>
      <c r="D48" s="46" t="s">
        <v>125</v>
      </c>
      <c r="E48" s="50" t="s">
        <v>127</v>
      </c>
      <c r="F48" s="63" t="s">
        <v>113</v>
      </c>
      <c r="G48" s="64">
        <v>1.9950000000000001</v>
      </c>
      <c r="H48" s="52" t="s">
        <v>56</v>
      </c>
      <c r="I48" s="63" t="s">
        <v>128</v>
      </c>
      <c r="J48" s="65">
        <v>5</v>
      </c>
      <c r="K48" s="66">
        <v>17.399999999999999</v>
      </c>
      <c r="L48" s="55">
        <v>148.63333333333335</v>
      </c>
      <c r="M48" s="68">
        <v>12.2</v>
      </c>
      <c r="N48" s="57">
        <v>15.8</v>
      </c>
      <c r="O48" s="52" t="s">
        <v>42</v>
      </c>
      <c r="P48" s="52" t="s">
        <v>63</v>
      </c>
      <c r="Q48" s="51" t="s">
        <v>72</v>
      </c>
      <c r="R48" s="58"/>
      <c r="S48" s="59"/>
      <c r="T48" s="60">
        <v>142</v>
      </c>
      <c r="U48" s="51">
        <v>110</v>
      </c>
    </row>
    <row r="49" spans="1:23" ht="24" customHeight="1">
      <c r="A49" s="46" t="s">
        <v>76</v>
      </c>
      <c r="B49" s="47"/>
      <c r="C49" s="48" t="s">
        <v>129</v>
      </c>
      <c r="D49" s="46" t="s">
        <v>130</v>
      </c>
      <c r="E49" s="50" t="s">
        <v>131</v>
      </c>
      <c r="F49" s="63" t="s">
        <v>113</v>
      </c>
      <c r="G49" s="64">
        <v>1.9950000000000001</v>
      </c>
      <c r="H49" s="52" t="s">
        <v>105</v>
      </c>
      <c r="I49" s="63" t="s">
        <v>132</v>
      </c>
      <c r="J49" s="65">
        <v>5</v>
      </c>
      <c r="K49" s="66">
        <v>17.399999999999999</v>
      </c>
      <c r="L49" s="55">
        <v>148.63333333333335</v>
      </c>
      <c r="M49" s="68">
        <v>12.2</v>
      </c>
      <c r="N49" s="57">
        <v>15.8</v>
      </c>
      <c r="O49" s="52" t="s">
        <v>42</v>
      </c>
      <c r="P49" s="52" t="s">
        <v>63</v>
      </c>
      <c r="Q49" s="51" t="s">
        <v>72</v>
      </c>
      <c r="R49" s="58"/>
      <c r="S49" s="59"/>
      <c r="T49" s="60">
        <v>142</v>
      </c>
      <c r="U49" s="51">
        <v>110</v>
      </c>
    </row>
    <row r="50" spans="1:23" ht="24" customHeight="1">
      <c r="A50" s="46" t="s">
        <v>76</v>
      </c>
      <c r="B50" s="47"/>
      <c r="C50" s="48" t="s">
        <v>129</v>
      </c>
      <c r="D50" s="46" t="s">
        <v>130</v>
      </c>
      <c r="E50" s="50" t="s">
        <v>133</v>
      </c>
      <c r="F50" s="63" t="s">
        <v>113</v>
      </c>
      <c r="G50" s="64">
        <v>1.9950000000000001</v>
      </c>
      <c r="H50" s="52" t="s">
        <v>105</v>
      </c>
      <c r="I50" s="63" t="s">
        <v>134</v>
      </c>
      <c r="J50" s="65">
        <v>5</v>
      </c>
      <c r="K50" s="66">
        <v>17.399999999999999</v>
      </c>
      <c r="L50" s="55">
        <v>148.63333333333335</v>
      </c>
      <c r="M50" s="68">
        <v>11.2</v>
      </c>
      <c r="N50" s="57">
        <v>14.9</v>
      </c>
      <c r="O50" s="52" t="s">
        <v>42</v>
      </c>
      <c r="P50" s="52" t="s">
        <v>63</v>
      </c>
      <c r="Q50" s="51" t="s">
        <v>72</v>
      </c>
      <c r="R50" s="58"/>
      <c r="S50" s="59"/>
      <c r="T50" s="60">
        <v>155</v>
      </c>
      <c r="U50" s="51">
        <v>116</v>
      </c>
    </row>
    <row r="51" spans="1:23" ht="24" customHeight="1">
      <c r="A51" s="46" t="s">
        <v>76</v>
      </c>
      <c r="B51" s="47"/>
      <c r="C51" s="48" t="s">
        <v>135</v>
      </c>
      <c r="D51" s="67" t="s">
        <v>136</v>
      </c>
      <c r="E51" s="50" t="s">
        <v>84</v>
      </c>
      <c r="F51" s="63" t="s">
        <v>137</v>
      </c>
      <c r="G51" s="64">
        <v>2.992</v>
      </c>
      <c r="H51" s="52" t="s">
        <v>138</v>
      </c>
      <c r="I51" s="63">
        <v>2200</v>
      </c>
      <c r="J51" s="65">
        <v>5</v>
      </c>
      <c r="K51" s="66">
        <v>17.7</v>
      </c>
      <c r="L51" s="55">
        <v>146.11412429378532</v>
      </c>
      <c r="M51" s="68">
        <v>9.6</v>
      </c>
      <c r="N51" s="57">
        <v>13.1</v>
      </c>
      <c r="O51" s="52" t="s">
        <v>99</v>
      </c>
      <c r="P51" s="52" t="s">
        <v>63</v>
      </c>
      <c r="Q51" s="51" t="s">
        <v>119</v>
      </c>
      <c r="R51" s="58"/>
      <c r="S51" s="59" t="s">
        <v>87</v>
      </c>
      <c r="T51" s="60">
        <v>184</v>
      </c>
      <c r="U51" s="51">
        <v>135</v>
      </c>
    </row>
    <row r="52" spans="1:23" ht="24" customHeight="1">
      <c r="A52" s="46" t="s">
        <v>76</v>
      </c>
      <c r="B52" s="47"/>
      <c r="C52" s="48" t="s">
        <v>135</v>
      </c>
      <c r="D52" s="67" t="s">
        <v>136</v>
      </c>
      <c r="E52" s="50" t="s">
        <v>88</v>
      </c>
      <c r="F52" s="63" t="s">
        <v>137</v>
      </c>
      <c r="G52" s="64">
        <v>2.992</v>
      </c>
      <c r="H52" s="52" t="s">
        <v>138</v>
      </c>
      <c r="I52" s="63">
        <v>2210</v>
      </c>
      <c r="J52" s="65">
        <v>5</v>
      </c>
      <c r="K52" s="66">
        <v>17.7</v>
      </c>
      <c r="L52" s="55">
        <v>146.11412429378532</v>
      </c>
      <c r="M52" s="68">
        <v>9.6</v>
      </c>
      <c r="N52" s="57">
        <v>13.1</v>
      </c>
      <c r="O52" s="52" t="s">
        <v>99</v>
      </c>
      <c r="P52" s="52" t="s">
        <v>63</v>
      </c>
      <c r="Q52" s="51" t="s">
        <v>119</v>
      </c>
      <c r="R52" s="58"/>
      <c r="S52" s="59" t="s">
        <v>87</v>
      </c>
      <c r="T52" s="60">
        <v>184</v>
      </c>
      <c r="U52" s="51">
        <v>135</v>
      </c>
    </row>
    <row r="53" spans="1:23" ht="24" customHeight="1">
      <c r="A53" s="46" t="s">
        <v>76</v>
      </c>
      <c r="B53" s="47"/>
      <c r="C53" s="48" t="s">
        <v>135</v>
      </c>
      <c r="D53" s="67" t="s">
        <v>136</v>
      </c>
      <c r="E53" s="50" t="s">
        <v>89</v>
      </c>
      <c r="F53" s="63" t="s">
        <v>137</v>
      </c>
      <c r="G53" s="64">
        <v>2.992</v>
      </c>
      <c r="H53" s="52" t="s">
        <v>138</v>
      </c>
      <c r="I53" s="63">
        <v>2230</v>
      </c>
      <c r="J53" s="65">
        <v>5</v>
      </c>
      <c r="K53" s="66">
        <v>17.7</v>
      </c>
      <c r="L53" s="55">
        <v>146.11412429378532</v>
      </c>
      <c r="M53" s="68">
        <v>9.6</v>
      </c>
      <c r="N53" s="57">
        <v>13.1</v>
      </c>
      <c r="O53" s="52" t="s">
        <v>99</v>
      </c>
      <c r="P53" s="52" t="s">
        <v>63</v>
      </c>
      <c r="Q53" s="51" t="s">
        <v>119</v>
      </c>
      <c r="R53" s="58"/>
      <c r="S53" s="59" t="s">
        <v>87</v>
      </c>
      <c r="T53" s="60">
        <v>184</v>
      </c>
      <c r="U53" s="51">
        <v>135</v>
      </c>
    </row>
    <row r="54" spans="1:23" ht="24" customHeight="1">
      <c r="A54" s="46" t="s">
        <v>76</v>
      </c>
      <c r="B54" s="47"/>
      <c r="C54" s="48" t="s">
        <v>135</v>
      </c>
      <c r="D54" s="67" t="s">
        <v>136</v>
      </c>
      <c r="E54" s="50" t="s">
        <v>90</v>
      </c>
      <c r="F54" s="63" t="s">
        <v>137</v>
      </c>
      <c r="G54" s="64">
        <v>2.992</v>
      </c>
      <c r="H54" s="52" t="s">
        <v>138</v>
      </c>
      <c r="I54" s="63">
        <v>2270</v>
      </c>
      <c r="J54" s="65">
        <v>5</v>
      </c>
      <c r="K54" s="66">
        <v>17.7</v>
      </c>
      <c r="L54" s="55">
        <v>146.11412429378532</v>
      </c>
      <c r="M54" s="68">
        <v>9.6</v>
      </c>
      <c r="N54" s="57">
        <v>13.1</v>
      </c>
      <c r="O54" s="52" t="s">
        <v>99</v>
      </c>
      <c r="P54" s="52" t="s">
        <v>63</v>
      </c>
      <c r="Q54" s="51" t="s">
        <v>119</v>
      </c>
      <c r="R54" s="58"/>
      <c r="S54" s="59" t="s">
        <v>87</v>
      </c>
      <c r="T54" s="60">
        <v>184</v>
      </c>
      <c r="U54" s="51">
        <v>135</v>
      </c>
    </row>
    <row r="55" spans="1:23" ht="24" customHeight="1">
      <c r="A55" s="46" t="s">
        <v>76</v>
      </c>
      <c r="B55" s="47"/>
      <c r="C55" s="48" t="s">
        <v>135</v>
      </c>
      <c r="D55" s="46" t="s">
        <v>139</v>
      </c>
      <c r="E55" s="50" t="s">
        <v>140</v>
      </c>
      <c r="F55" s="63" t="s">
        <v>141</v>
      </c>
      <c r="G55" s="64">
        <v>2.992</v>
      </c>
      <c r="H55" s="52" t="s">
        <v>105</v>
      </c>
      <c r="I55" s="63" t="s">
        <v>142</v>
      </c>
      <c r="J55" s="65">
        <v>5</v>
      </c>
      <c r="K55" s="66">
        <v>14.3</v>
      </c>
      <c r="L55" s="55">
        <v>180.85454545454544</v>
      </c>
      <c r="M55" s="66">
        <v>10.3</v>
      </c>
      <c r="N55" s="57">
        <v>14</v>
      </c>
      <c r="O55" s="52" t="s">
        <v>42</v>
      </c>
      <c r="P55" s="52" t="s">
        <v>63</v>
      </c>
      <c r="Q55" s="51" t="s">
        <v>119</v>
      </c>
      <c r="R55" s="58"/>
      <c r="S55" s="59"/>
      <c r="T55" s="60">
        <v>138</v>
      </c>
      <c r="U55" s="53">
        <v>102</v>
      </c>
      <c r="V55" s="1"/>
      <c r="W55" s="1"/>
    </row>
    <row r="56" spans="1:23" ht="24" customHeight="1">
      <c r="A56" s="46" t="s">
        <v>76</v>
      </c>
      <c r="B56" s="47"/>
      <c r="C56" s="48" t="s">
        <v>143</v>
      </c>
      <c r="D56" s="46" t="s">
        <v>144</v>
      </c>
      <c r="E56" s="69" t="s">
        <v>145</v>
      </c>
      <c r="F56" s="63" t="s">
        <v>141</v>
      </c>
      <c r="G56" s="64">
        <v>2.992</v>
      </c>
      <c r="H56" s="52" t="s">
        <v>105</v>
      </c>
      <c r="I56" s="63">
        <v>2100</v>
      </c>
      <c r="J56" s="65">
        <v>5</v>
      </c>
      <c r="K56" s="66">
        <v>14.5</v>
      </c>
      <c r="L56" s="55">
        <v>178.35999999999999</v>
      </c>
      <c r="M56" s="66">
        <v>10.3</v>
      </c>
      <c r="N56" s="57">
        <v>14</v>
      </c>
      <c r="O56" s="52" t="s">
        <v>42</v>
      </c>
      <c r="P56" s="52" t="s">
        <v>63</v>
      </c>
      <c r="Q56" s="51" t="s">
        <v>119</v>
      </c>
      <c r="R56" s="58"/>
      <c r="S56" s="59"/>
      <c r="T56" s="60">
        <v>140</v>
      </c>
      <c r="U56" s="53">
        <v>103</v>
      </c>
      <c r="V56" s="1"/>
      <c r="W56" s="1"/>
    </row>
    <row r="57" spans="1:23" ht="24" customHeight="1">
      <c r="A57" s="46" t="s">
        <v>76</v>
      </c>
      <c r="B57" s="47"/>
      <c r="C57" s="48" t="s">
        <v>143</v>
      </c>
      <c r="D57" s="46" t="s">
        <v>144</v>
      </c>
      <c r="E57" s="50" t="s">
        <v>146</v>
      </c>
      <c r="F57" s="63" t="s">
        <v>141</v>
      </c>
      <c r="G57" s="64">
        <v>2.992</v>
      </c>
      <c r="H57" s="52" t="s">
        <v>105</v>
      </c>
      <c r="I57" s="63" t="s">
        <v>147</v>
      </c>
      <c r="J57" s="65">
        <v>5</v>
      </c>
      <c r="K57" s="66">
        <v>14.5</v>
      </c>
      <c r="L57" s="55">
        <v>178.35999999999999</v>
      </c>
      <c r="M57" s="66">
        <v>9.6</v>
      </c>
      <c r="N57" s="57">
        <v>13.1</v>
      </c>
      <c r="O57" s="52" t="s">
        <v>42</v>
      </c>
      <c r="P57" s="52" t="s">
        <v>63</v>
      </c>
      <c r="Q57" s="51" t="s">
        <v>119</v>
      </c>
      <c r="R57" s="58"/>
      <c r="S57" s="59"/>
      <c r="T57" s="60">
        <v>151</v>
      </c>
      <c r="U57" s="53">
        <v>110</v>
      </c>
      <c r="V57" s="1"/>
      <c r="W57" s="1"/>
    </row>
    <row r="58" spans="1:23" ht="24" customHeight="1">
      <c r="A58" s="46" t="s">
        <v>76</v>
      </c>
      <c r="B58" s="47"/>
      <c r="C58" s="48" t="s">
        <v>148</v>
      </c>
      <c r="D58" s="46" t="s">
        <v>149</v>
      </c>
      <c r="E58" s="63">
        <v>1001</v>
      </c>
      <c r="F58" s="63" t="s">
        <v>150</v>
      </c>
      <c r="G58" s="64">
        <v>2.992</v>
      </c>
      <c r="H58" s="52" t="s">
        <v>105</v>
      </c>
      <c r="I58" s="63">
        <v>2010</v>
      </c>
      <c r="J58" s="65">
        <v>4</v>
      </c>
      <c r="K58" s="66">
        <v>13.6</v>
      </c>
      <c r="L58" s="55">
        <v>190.16323529411767</v>
      </c>
      <c r="M58" s="66">
        <v>10.3</v>
      </c>
      <c r="N58" s="57">
        <v>14</v>
      </c>
      <c r="O58" s="52" t="s">
        <v>42</v>
      </c>
      <c r="P58" s="52" t="s">
        <v>63</v>
      </c>
      <c r="Q58" s="51" t="s">
        <v>119</v>
      </c>
      <c r="R58" s="58"/>
      <c r="S58" s="59"/>
      <c r="T58" s="60">
        <v>132</v>
      </c>
      <c r="U58" s="53" t="s">
        <v>49</v>
      </c>
      <c r="V58" s="1"/>
      <c r="W58" s="1"/>
    </row>
    <row r="59" spans="1:23" ht="24" customHeight="1">
      <c r="A59" s="46" t="s">
        <v>76</v>
      </c>
      <c r="B59" s="47"/>
      <c r="C59" s="48" t="s">
        <v>151</v>
      </c>
      <c r="D59" s="46" t="s">
        <v>149</v>
      </c>
      <c r="E59" s="50" t="s">
        <v>145</v>
      </c>
      <c r="F59" s="63" t="s">
        <v>150</v>
      </c>
      <c r="G59" s="64">
        <v>2.992</v>
      </c>
      <c r="H59" s="52" t="s">
        <v>105</v>
      </c>
      <c r="I59" s="63">
        <v>1880</v>
      </c>
      <c r="J59" s="65">
        <v>4</v>
      </c>
      <c r="K59" s="66">
        <v>14.1</v>
      </c>
      <c r="L59" s="55">
        <v>183.41985815602837</v>
      </c>
      <c r="M59" s="66">
        <v>11.2</v>
      </c>
      <c r="N59" s="57">
        <v>14.9</v>
      </c>
      <c r="O59" s="52" t="s">
        <v>42</v>
      </c>
      <c r="P59" s="52" t="s">
        <v>63</v>
      </c>
      <c r="Q59" s="51" t="s">
        <v>119</v>
      </c>
      <c r="R59" s="58"/>
      <c r="S59" s="59"/>
      <c r="T59" s="60">
        <v>125</v>
      </c>
      <c r="U59" s="53" t="s">
        <v>49</v>
      </c>
    </row>
    <row r="60" spans="1:23" ht="24" customHeight="1">
      <c r="A60" s="46" t="s">
        <v>76</v>
      </c>
      <c r="B60" s="47"/>
      <c r="C60" s="48" t="s">
        <v>152</v>
      </c>
      <c r="D60" s="46" t="s">
        <v>153</v>
      </c>
      <c r="E60" s="50" t="s">
        <v>145</v>
      </c>
      <c r="F60" s="63" t="s">
        <v>150</v>
      </c>
      <c r="G60" s="64">
        <v>2.992</v>
      </c>
      <c r="H60" s="52" t="s">
        <v>105</v>
      </c>
      <c r="I60" s="63">
        <v>1980</v>
      </c>
      <c r="J60" s="65">
        <v>5</v>
      </c>
      <c r="K60" s="66">
        <v>14.3</v>
      </c>
      <c r="L60" s="55">
        <v>180.85454545454544</v>
      </c>
      <c r="M60" s="66">
        <v>11.2</v>
      </c>
      <c r="N60" s="57">
        <v>14.9</v>
      </c>
      <c r="O60" s="52" t="s">
        <v>42</v>
      </c>
      <c r="P60" s="52" t="s">
        <v>63</v>
      </c>
      <c r="Q60" s="51" t="s">
        <v>119</v>
      </c>
      <c r="R60" s="58"/>
      <c r="S60" s="59"/>
      <c r="T60" s="60">
        <v>127</v>
      </c>
      <c r="U60" s="53" t="s">
        <v>49</v>
      </c>
      <c r="V60" s="1"/>
      <c r="W60" s="1"/>
    </row>
    <row r="61" spans="1:23" ht="24" customHeight="1">
      <c r="A61" s="46" t="s">
        <v>76</v>
      </c>
      <c r="B61" s="47"/>
      <c r="C61" s="48" t="s">
        <v>152</v>
      </c>
      <c r="D61" s="46" t="s">
        <v>153</v>
      </c>
      <c r="E61" s="50" t="s">
        <v>154</v>
      </c>
      <c r="F61" s="63" t="s">
        <v>150</v>
      </c>
      <c r="G61" s="64">
        <v>2.992</v>
      </c>
      <c r="H61" s="52" t="s">
        <v>105</v>
      </c>
      <c r="I61" s="63" t="s">
        <v>155</v>
      </c>
      <c r="J61" s="65">
        <v>5</v>
      </c>
      <c r="K61" s="66">
        <v>14.3</v>
      </c>
      <c r="L61" s="55">
        <v>180.85454545454544</v>
      </c>
      <c r="M61" s="66">
        <v>10.3</v>
      </c>
      <c r="N61" s="57">
        <v>14</v>
      </c>
      <c r="O61" s="52" t="s">
        <v>42</v>
      </c>
      <c r="P61" s="52" t="s">
        <v>63</v>
      </c>
      <c r="Q61" s="51" t="s">
        <v>119</v>
      </c>
      <c r="R61" s="58"/>
      <c r="S61" s="59"/>
      <c r="T61" s="60">
        <v>138</v>
      </c>
      <c r="U61" s="53">
        <v>102</v>
      </c>
      <c r="V61" s="1"/>
      <c r="W61" s="1"/>
    </row>
    <row r="62" spans="1:23" ht="24" customHeight="1">
      <c r="A62" s="46" t="s">
        <v>76</v>
      </c>
      <c r="B62" s="47"/>
      <c r="C62" s="48" t="s">
        <v>156</v>
      </c>
      <c r="D62" s="46" t="s">
        <v>157</v>
      </c>
      <c r="E62" s="50"/>
      <c r="F62" s="63" t="s">
        <v>61</v>
      </c>
      <c r="G62" s="64">
        <v>1.9950000000000001</v>
      </c>
      <c r="H62" s="52" t="s">
        <v>105</v>
      </c>
      <c r="I62" s="63" t="s">
        <v>75</v>
      </c>
      <c r="J62" s="65">
        <v>5</v>
      </c>
      <c r="K62" s="66">
        <v>18.399999999999999</v>
      </c>
      <c r="L62" s="55">
        <v>140.5554347826087</v>
      </c>
      <c r="M62" s="66">
        <v>13.4</v>
      </c>
      <c r="N62" s="57">
        <v>16.899999999999999</v>
      </c>
      <c r="O62" s="52" t="s">
        <v>42</v>
      </c>
      <c r="P62" s="52" t="s">
        <v>63</v>
      </c>
      <c r="Q62" s="51" t="s">
        <v>119</v>
      </c>
      <c r="R62" s="58"/>
      <c r="S62" s="59"/>
      <c r="T62" s="60">
        <v>137</v>
      </c>
      <c r="U62" s="53">
        <v>108</v>
      </c>
      <c r="V62" s="1"/>
      <c r="W62" s="1"/>
    </row>
    <row r="63" spans="1:23" ht="24" customHeight="1">
      <c r="A63" s="46" t="s">
        <v>76</v>
      </c>
      <c r="B63" s="47"/>
      <c r="C63" s="48" t="s">
        <v>158</v>
      </c>
      <c r="D63" s="67" t="s">
        <v>159</v>
      </c>
      <c r="E63" s="50" t="s">
        <v>84</v>
      </c>
      <c r="F63" s="63" t="s">
        <v>160</v>
      </c>
      <c r="G63" s="64">
        <v>1.9950000000000001</v>
      </c>
      <c r="H63" s="52" t="s">
        <v>161</v>
      </c>
      <c r="I63" s="63">
        <v>1740</v>
      </c>
      <c r="J63" s="65">
        <v>5</v>
      </c>
      <c r="K63" s="66">
        <v>22.6</v>
      </c>
      <c r="L63" s="55">
        <v>114.43451327433628</v>
      </c>
      <c r="M63" s="66">
        <v>13.4</v>
      </c>
      <c r="N63" s="57">
        <v>17</v>
      </c>
      <c r="O63" s="52" t="s">
        <v>42</v>
      </c>
      <c r="P63" s="52" t="s">
        <v>63</v>
      </c>
      <c r="Q63" s="51" t="s">
        <v>119</v>
      </c>
      <c r="R63" s="58"/>
      <c r="S63" s="59" t="s">
        <v>87</v>
      </c>
      <c r="T63" s="60">
        <v>168</v>
      </c>
      <c r="U63" s="53">
        <v>132</v>
      </c>
      <c r="V63" s="1"/>
      <c r="W63" s="1"/>
    </row>
    <row r="64" spans="1:23" ht="24" customHeight="1">
      <c r="A64" s="46" t="s">
        <v>76</v>
      </c>
      <c r="B64" s="47"/>
      <c r="C64" s="48" t="s">
        <v>158</v>
      </c>
      <c r="D64" s="67" t="s">
        <v>159</v>
      </c>
      <c r="E64" s="50" t="s">
        <v>88</v>
      </c>
      <c r="F64" s="63" t="s">
        <v>160</v>
      </c>
      <c r="G64" s="64">
        <v>1.9950000000000001</v>
      </c>
      <c r="H64" s="52" t="s">
        <v>161</v>
      </c>
      <c r="I64" s="63">
        <v>1770</v>
      </c>
      <c r="J64" s="65">
        <v>5</v>
      </c>
      <c r="K64" s="66">
        <v>22.6</v>
      </c>
      <c r="L64" s="55">
        <v>114.43451327433628</v>
      </c>
      <c r="M64" s="66">
        <v>12.2</v>
      </c>
      <c r="N64" s="57">
        <v>15.9</v>
      </c>
      <c r="O64" s="52" t="s">
        <v>42</v>
      </c>
      <c r="P64" s="52" t="s">
        <v>63</v>
      </c>
      <c r="Q64" s="51" t="s">
        <v>119</v>
      </c>
      <c r="R64" s="58"/>
      <c r="S64" s="59" t="s">
        <v>87</v>
      </c>
      <c r="T64" s="60">
        <v>185</v>
      </c>
      <c r="U64" s="53">
        <v>142</v>
      </c>
      <c r="V64" s="1"/>
      <c r="W64" s="1"/>
    </row>
    <row r="65" spans="1:23" ht="24" customHeight="1">
      <c r="A65" s="46" t="s">
        <v>76</v>
      </c>
      <c r="B65" s="47"/>
      <c r="C65" s="48" t="s">
        <v>158</v>
      </c>
      <c r="D65" s="67" t="s">
        <v>159</v>
      </c>
      <c r="E65" s="50" t="s">
        <v>89</v>
      </c>
      <c r="F65" s="63" t="s">
        <v>160</v>
      </c>
      <c r="G65" s="64">
        <v>1.9950000000000001</v>
      </c>
      <c r="H65" s="52" t="s">
        <v>161</v>
      </c>
      <c r="I65" s="63">
        <v>1740</v>
      </c>
      <c r="J65" s="65">
        <v>5</v>
      </c>
      <c r="K65" s="66">
        <v>22.6</v>
      </c>
      <c r="L65" s="55">
        <v>114.43451327433628</v>
      </c>
      <c r="M65" s="66">
        <v>13.4</v>
      </c>
      <c r="N65" s="57">
        <v>17</v>
      </c>
      <c r="O65" s="52" t="s">
        <v>42</v>
      </c>
      <c r="P65" s="52" t="s">
        <v>63</v>
      </c>
      <c r="Q65" s="51" t="s">
        <v>119</v>
      </c>
      <c r="R65" s="58"/>
      <c r="S65" s="59" t="s">
        <v>87</v>
      </c>
      <c r="T65" s="60">
        <v>168</v>
      </c>
      <c r="U65" s="53">
        <v>132</v>
      </c>
      <c r="V65" s="1"/>
      <c r="W65" s="1"/>
    </row>
    <row r="66" spans="1:23" ht="24" customHeight="1">
      <c r="A66" s="46" t="s">
        <v>76</v>
      </c>
      <c r="B66" s="47"/>
      <c r="C66" s="48" t="s">
        <v>158</v>
      </c>
      <c r="D66" s="67" t="s">
        <v>159</v>
      </c>
      <c r="E66" s="50" t="s">
        <v>90</v>
      </c>
      <c r="F66" s="63" t="s">
        <v>160</v>
      </c>
      <c r="G66" s="64">
        <v>1.9950000000000001</v>
      </c>
      <c r="H66" s="52" t="s">
        <v>161</v>
      </c>
      <c r="I66" s="63">
        <v>1770</v>
      </c>
      <c r="J66" s="65">
        <v>5</v>
      </c>
      <c r="K66" s="66">
        <v>22.6</v>
      </c>
      <c r="L66" s="55">
        <v>114.43451327433628</v>
      </c>
      <c r="M66" s="66">
        <v>12.2</v>
      </c>
      <c r="N66" s="57">
        <v>15.9</v>
      </c>
      <c r="O66" s="52" t="s">
        <v>42</v>
      </c>
      <c r="P66" s="52" t="s">
        <v>63</v>
      </c>
      <c r="Q66" s="51" t="s">
        <v>119</v>
      </c>
      <c r="R66" s="58"/>
      <c r="S66" s="59" t="s">
        <v>87</v>
      </c>
      <c r="T66" s="60">
        <v>185</v>
      </c>
      <c r="U66" s="53">
        <v>142</v>
      </c>
      <c r="V66" s="1"/>
      <c r="W66" s="1"/>
    </row>
    <row r="67" spans="1:23" ht="24" customHeight="1">
      <c r="A67" s="46" t="s">
        <v>76</v>
      </c>
      <c r="B67" s="47"/>
      <c r="C67" s="48" t="s">
        <v>158</v>
      </c>
      <c r="D67" s="67" t="s">
        <v>159</v>
      </c>
      <c r="E67" s="50" t="s">
        <v>162</v>
      </c>
      <c r="F67" s="63" t="s">
        <v>160</v>
      </c>
      <c r="G67" s="64">
        <v>1.9950000000000001</v>
      </c>
      <c r="H67" s="52" t="s">
        <v>161</v>
      </c>
      <c r="I67" s="63">
        <v>1740</v>
      </c>
      <c r="J67" s="65">
        <v>5</v>
      </c>
      <c r="K67" s="66">
        <v>22.6</v>
      </c>
      <c r="L67" s="55">
        <v>114.43451327433628</v>
      </c>
      <c r="M67" s="66">
        <v>13.4</v>
      </c>
      <c r="N67" s="57">
        <v>17</v>
      </c>
      <c r="O67" s="52" t="s">
        <v>42</v>
      </c>
      <c r="P67" s="52" t="s">
        <v>63</v>
      </c>
      <c r="Q67" s="51" t="s">
        <v>119</v>
      </c>
      <c r="R67" s="58"/>
      <c r="S67" s="59" t="s">
        <v>87</v>
      </c>
      <c r="T67" s="60">
        <v>168</v>
      </c>
      <c r="U67" s="53">
        <v>132</v>
      </c>
      <c r="V67" s="1"/>
      <c r="W67" s="1"/>
    </row>
    <row r="68" spans="1:23" ht="24" customHeight="1">
      <c r="A68" s="46" t="s">
        <v>76</v>
      </c>
      <c r="B68" s="47"/>
      <c r="C68" s="48" t="s">
        <v>158</v>
      </c>
      <c r="D68" s="67" t="s">
        <v>159</v>
      </c>
      <c r="E68" s="50" t="s">
        <v>163</v>
      </c>
      <c r="F68" s="63" t="s">
        <v>160</v>
      </c>
      <c r="G68" s="64">
        <v>1.9950000000000001</v>
      </c>
      <c r="H68" s="52" t="s">
        <v>161</v>
      </c>
      <c r="I68" s="63">
        <v>1770</v>
      </c>
      <c r="J68" s="65">
        <v>5</v>
      </c>
      <c r="K68" s="66">
        <v>22.6</v>
      </c>
      <c r="L68" s="55">
        <v>114.43451327433628</v>
      </c>
      <c r="M68" s="66">
        <v>12.2</v>
      </c>
      <c r="N68" s="57">
        <v>15.9</v>
      </c>
      <c r="O68" s="52" t="s">
        <v>42</v>
      </c>
      <c r="P68" s="52" t="s">
        <v>63</v>
      </c>
      <c r="Q68" s="51" t="s">
        <v>119</v>
      </c>
      <c r="R68" s="58"/>
      <c r="S68" s="59" t="s">
        <v>87</v>
      </c>
      <c r="T68" s="60">
        <v>185</v>
      </c>
      <c r="U68" s="53">
        <v>142</v>
      </c>
      <c r="V68" s="1"/>
      <c r="W68" s="1"/>
    </row>
    <row r="69" spans="1:23" ht="24" customHeight="1">
      <c r="A69" s="46" t="s">
        <v>76</v>
      </c>
      <c r="B69" s="47"/>
      <c r="C69" s="48" t="s">
        <v>158</v>
      </c>
      <c r="D69" s="67" t="s">
        <v>159</v>
      </c>
      <c r="E69" s="50" t="s">
        <v>164</v>
      </c>
      <c r="F69" s="63" t="s">
        <v>160</v>
      </c>
      <c r="G69" s="64">
        <v>1.9950000000000001</v>
      </c>
      <c r="H69" s="52" t="s">
        <v>161</v>
      </c>
      <c r="I69" s="63">
        <v>1740</v>
      </c>
      <c r="J69" s="65">
        <v>5</v>
      </c>
      <c r="K69" s="66">
        <v>22.6</v>
      </c>
      <c r="L69" s="55">
        <v>114.43451327433628</v>
      </c>
      <c r="M69" s="66">
        <v>13.4</v>
      </c>
      <c r="N69" s="57">
        <v>17</v>
      </c>
      <c r="O69" s="52" t="s">
        <v>42</v>
      </c>
      <c r="P69" s="52" t="s">
        <v>63</v>
      </c>
      <c r="Q69" s="51" t="s">
        <v>119</v>
      </c>
      <c r="R69" s="58"/>
      <c r="S69" s="59" t="s">
        <v>87</v>
      </c>
      <c r="T69" s="60">
        <v>168</v>
      </c>
      <c r="U69" s="53">
        <v>132</v>
      </c>
      <c r="V69" s="1"/>
      <c r="W69" s="1"/>
    </row>
    <row r="70" spans="1:23" ht="24" customHeight="1">
      <c r="A70" s="46" t="s">
        <v>76</v>
      </c>
      <c r="B70" s="47"/>
      <c r="C70" s="48" t="s">
        <v>158</v>
      </c>
      <c r="D70" s="67" t="s">
        <v>159</v>
      </c>
      <c r="E70" s="50" t="s">
        <v>165</v>
      </c>
      <c r="F70" s="63" t="s">
        <v>160</v>
      </c>
      <c r="G70" s="64">
        <v>1.9950000000000001</v>
      </c>
      <c r="H70" s="52" t="s">
        <v>161</v>
      </c>
      <c r="I70" s="63">
        <v>1770</v>
      </c>
      <c r="J70" s="65">
        <v>5</v>
      </c>
      <c r="K70" s="66">
        <v>22.6</v>
      </c>
      <c r="L70" s="55">
        <v>114.43451327433628</v>
      </c>
      <c r="M70" s="66">
        <v>12.2</v>
      </c>
      <c r="N70" s="57">
        <v>15.9</v>
      </c>
      <c r="O70" s="52" t="s">
        <v>42</v>
      </c>
      <c r="P70" s="52" t="s">
        <v>63</v>
      </c>
      <c r="Q70" s="51" t="s">
        <v>119</v>
      </c>
      <c r="R70" s="58"/>
      <c r="S70" s="59" t="s">
        <v>87</v>
      </c>
      <c r="T70" s="60">
        <v>185</v>
      </c>
      <c r="U70" s="53">
        <v>142</v>
      </c>
      <c r="V70" s="1"/>
      <c r="W70" s="1"/>
    </row>
    <row r="71" spans="1:23" ht="24" customHeight="1">
      <c r="A71" s="46" t="s">
        <v>76</v>
      </c>
      <c r="B71" s="47"/>
      <c r="C71" s="48" t="s">
        <v>166</v>
      </c>
      <c r="D71" s="46" t="s">
        <v>167</v>
      </c>
      <c r="E71" s="50"/>
      <c r="F71" s="63" t="s">
        <v>61</v>
      </c>
      <c r="G71" s="64">
        <v>1.9950000000000001</v>
      </c>
      <c r="H71" s="52" t="s">
        <v>105</v>
      </c>
      <c r="I71" s="63">
        <v>1680</v>
      </c>
      <c r="J71" s="65">
        <v>5</v>
      </c>
      <c r="K71" s="66">
        <v>18.8</v>
      </c>
      <c r="L71" s="55">
        <v>137.56489361702128</v>
      </c>
      <c r="M71" s="66">
        <v>13.4</v>
      </c>
      <c r="N71" s="57">
        <v>16.899999999999999</v>
      </c>
      <c r="O71" s="52" t="s">
        <v>42</v>
      </c>
      <c r="P71" s="52" t="s">
        <v>63</v>
      </c>
      <c r="Q71" s="51" t="s">
        <v>119</v>
      </c>
      <c r="R71" s="58"/>
      <c r="S71" s="59"/>
      <c r="T71" s="60">
        <v>140</v>
      </c>
      <c r="U71" s="53">
        <v>111</v>
      </c>
      <c r="V71" s="1"/>
      <c r="W71" s="1"/>
    </row>
    <row r="72" spans="1:23" ht="24" customHeight="1">
      <c r="A72" s="46" t="s">
        <v>76</v>
      </c>
      <c r="B72" s="47"/>
      <c r="C72" s="48" t="s">
        <v>168</v>
      </c>
      <c r="D72" s="67" t="s">
        <v>169</v>
      </c>
      <c r="E72" s="50" t="s">
        <v>91</v>
      </c>
      <c r="F72" s="63" t="s">
        <v>170</v>
      </c>
      <c r="G72" s="64">
        <v>2.992</v>
      </c>
      <c r="H72" s="52" t="s">
        <v>171</v>
      </c>
      <c r="I72" s="63">
        <v>2050</v>
      </c>
      <c r="J72" s="65">
        <v>5</v>
      </c>
      <c r="K72" s="66">
        <v>16.3</v>
      </c>
      <c r="L72" s="55">
        <v>158.66380368098157</v>
      </c>
      <c r="M72" s="66">
        <v>10.3</v>
      </c>
      <c r="N72" s="57">
        <v>14</v>
      </c>
      <c r="O72" s="52" t="s">
        <v>42</v>
      </c>
      <c r="P72" s="52" t="s">
        <v>63</v>
      </c>
      <c r="Q72" s="51" t="s">
        <v>119</v>
      </c>
      <c r="R72" s="58"/>
      <c r="S72" s="59" t="s">
        <v>87</v>
      </c>
      <c r="T72" s="60">
        <v>158</v>
      </c>
      <c r="U72" s="53">
        <v>116</v>
      </c>
      <c r="V72" s="1"/>
      <c r="W72" s="1"/>
    </row>
    <row r="73" spans="1:23" ht="24" customHeight="1">
      <c r="A73" s="46" t="s">
        <v>76</v>
      </c>
      <c r="B73" s="47"/>
      <c r="C73" s="48" t="s">
        <v>168</v>
      </c>
      <c r="D73" s="67" t="s">
        <v>169</v>
      </c>
      <c r="E73" s="50" t="s">
        <v>92</v>
      </c>
      <c r="F73" s="63" t="s">
        <v>170</v>
      </c>
      <c r="G73" s="64">
        <v>2.992</v>
      </c>
      <c r="H73" s="52" t="s">
        <v>171</v>
      </c>
      <c r="I73" s="63">
        <v>2080</v>
      </c>
      <c r="J73" s="65">
        <v>5</v>
      </c>
      <c r="K73" s="66">
        <v>16.3</v>
      </c>
      <c r="L73" s="55">
        <v>158.66380368098157</v>
      </c>
      <c r="M73" s="66">
        <v>10.3</v>
      </c>
      <c r="N73" s="57">
        <v>14</v>
      </c>
      <c r="O73" s="52" t="s">
        <v>42</v>
      </c>
      <c r="P73" s="52" t="s">
        <v>63</v>
      </c>
      <c r="Q73" s="51" t="s">
        <v>119</v>
      </c>
      <c r="R73" s="58"/>
      <c r="S73" s="59" t="s">
        <v>87</v>
      </c>
      <c r="T73" s="60">
        <v>158</v>
      </c>
      <c r="U73" s="53">
        <v>116</v>
      </c>
      <c r="V73" s="1"/>
      <c r="W73" s="1"/>
    </row>
    <row r="74" spans="1:23" ht="24" customHeight="1">
      <c r="A74" s="46" t="s">
        <v>76</v>
      </c>
      <c r="B74" s="47"/>
      <c r="C74" s="48" t="s">
        <v>168</v>
      </c>
      <c r="D74" s="46" t="s">
        <v>172</v>
      </c>
      <c r="E74" s="70" t="s">
        <v>173</v>
      </c>
      <c r="F74" s="63" t="s">
        <v>150</v>
      </c>
      <c r="G74" s="64">
        <v>2.992</v>
      </c>
      <c r="H74" s="52" t="s">
        <v>56</v>
      </c>
      <c r="I74" s="63" t="s">
        <v>174</v>
      </c>
      <c r="J74" s="53">
        <v>5</v>
      </c>
      <c r="K74" s="54">
        <v>16.399999999999999</v>
      </c>
      <c r="L74" s="55">
        <v>157.69634146341465</v>
      </c>
      <c r="M74" s="54">
        <v>10.3</v>
      </c>
      <c r="N74" s="57">
        <v>14</v>
      </c>
      <c r="O74" s="52" t="s">
        <v>175</v>
      </c>
      <c r="P74" s="52" t="s">
        <v>63</v>
      </c>
      <c r="Q74" s="51" t="s">
        <v>119</v>
      </c>
      <c r="R74" s="58"/>
      <c r="S74" s="59"/>
      <c r="T74" s="60">
        <v>159</v>
      </c>
      <c r="U74" s="53">
        <v>117</v>
      </c>
      <c r="V74" s="1"/>
      <c r="W74" s="1"/>
    </row>
    <row r="75" spans="1:23" ht="24" customHeight="1">
      <c r="A75" s="46" t="s">
        <v>76</v>
      </c>
      <c r="B75" s="47"/>
      <c r="C75" s="48" t="s">
        <v>168</v>
      </c>
      <c r="D75" s="46" t="s">
        <v>172</v>
      </c>
      <c r="E75" s="70" t="s">
        <v>176</v>
      </c>
      <c r="F75" s="63" t="s">
        <v>150</v>
      </c>
      <c r="G75" s="64">
        <v>2.992</v>
      </c>
      <c r="H75" s="52" t="s">
        <v>56</v>
      </c>
      <c r="I75" s="63" t="s">
        <v>174</v>
      </c>
      <c r="J75" s="53">
        <v>5</v>
      </c>
      <c r="K75" s="54">
        <v>16.3</v>
      </c>
      <c r="L75" s="55">
        <v>158.66380368098157</v>
      </c>
      <c r="M75" s="54">
        <v>10.3</v>
      </c>
      <c r="N75" s="57">
        <v>14</v>
      </c>
      <c r="O75" s="52" t="s">
        <v>175</v>
      </c>
      <c r="P75" s="52" t="s">
        <v>63</v>
      </c>
      <c r="Q75" s="51" t="s">
        <v>119</v>
      </c>
      <c r="R75" s="58"/>
      <c r="S75" s="59"/>
      <c r="T75" s="60">
        <v>158</v>
      </c>
      <c r="U75" s="53">
        <v>116</v>
      </c>
      <c r="V75" s="1"/>
      <c r="W75" s="1"/>
    </row>
    <row r="76" spans="1:23" ht="24" customHeight="1">
      <c r="A76" s="46" t="s">
        <v>76</v>
      </c>
      <c r="B76" s="47"/>
      <c r="C76" s="48" t="s">
        <v>177</v>
      </c>
      <c r="D76" s="49" t="s">
        <v>178</v>
      </c>
      <c r="E76" s="61" t="s">
        <v>145</v>
      </c>
      <c r="F76" s="51" t="s">
        <v>179</v>
      </c>
      <c r="G76" s="51">
        <v>1.9950000000000001</v>
      </c>
      <c r="H76" s="52" t="s">
        <v>105</v>
      </c>
      <c r="I76" s="51">
        <v>1870</v>
      </c>
      <c r="J76" s="53">
        <v>5</v>
      </c>
      <c r="K76" s="54">
        <v>16.600000000000001</v>
      </c>
      <c r="L76" s="55">
        <v>155.79638554216865</v>
      </c>
      <c r="M76" s="54">
        <v>12.2</v>
      </c>
      <c r="N76" s="57">
        <v>15.8</v>
      </c>
      <c r="O76" s="52" t="s">
        <v>42</v>
      </c>
      <c r="P76" s="52" t="s">
        <v>63</v>
      </c>
      <c r="Q76" s="51" t="s">
        <v>119</v>
      </c>
      <c r="R76" s="58"/>
      <c r="S76" s="59"/>
      <c r="T76" s="60">
        <v>136</v>
      </c>
      <c r="U76" s="53">
        <v>105</v>
      </c>
      <c r="V76" s="1"/>
      <c r="W76" s="1"/>
    </row>
    <row r="77" spans="1:23" ht="24" customHeight="1">
      <c r="A77" s="46" t="s">
        <v>76</v>
      </c>
      <c r="B77" s="47"/>
      <c r="C77" s="48" t="s">
        <v>177</v>
      </c>
      <c r="D77" s="49" t="s">
        <v>178</v>
      </c>
      <c r="E77" s="61" t="s">
        <v>180</v>
      </c>
      <c r="F77" s="51" t="s">
        <v>179</v>
      </c>
      <c r="G77" s="51">
        <v>1.9950000000000001</v>
      </c>
      <c r="H77" s="52" t="s">
        <v>105</v>
      </c>
      <c r="I77" s="51">
        <v>1900</v>
      </c>
      <c r="J77" s="53">
        <v>5</v>
      </c>
      <c r="K77" s="54">
        <v>16.600000000000001</v>
      </c>
      <c r="L77" s="55">
        <v>155.79638554216865</v>
      </c>
      <c r="M77" s="54">
        <v>11.2</v>
      </c>
      <c r="N77" s="57">
        <v>14.9</v>
      </c>
      <c r="O77" s="52" t="s">
        <v>42</v>
      </c>
      <c r="P77" s="52" t="s">
        <v>63</v>
      </c>
      <c r="Q77" s="51" t="s">
        <v>119</v>
      </c>
      <c r="R77" s="58"/>
      <c r="S77" s="59"/>
      <c r="T77" s="60">
        <v>148</v>
      </c>
      <c r="U77" s="53">
        <v>111</v>
      </c>
      <c r="V77" s="1"/>
      <c r="W77" s="1"/>
    </row>
    <row r="78" spans="1:23" ht="24" customHeight="1">
      <c r="A78" s="46" t="s">
        <v>76</v>
      </c>
      <c r="B78" s="47"/>
      <c r="C78" s="48" t="s">
        <v>177</v>
      </c>
      <c r="D78" s="67" t="s">
        <v>181</v>
      </c>
      <c r="E78" s="50" t="s">
        <v>91</v>
      </c>
      <c r="F78" s="63" t="s">
        <v>182</v>
      </c>
      <c r="G78" s="64">
        <v>1.9950000000000001</v>
      </c>
      <c r="H78" s="52" t="s">
        <v>105</v>
      </c>
      <c r="I78" s="63">
        <v>1880</v>
      </c>
      <c r="J78" s="65">
        <v>5</v>
      </c>
      <c r="K78" s="66">
        <v>18.600000000000001</v>
      </c>
      <c r="L78" s="55">
        <v>139.04408602150536</v>
      </c>
      <c r="M78" s="66">
        <v>11.2</v>
      </c>
      <c r="N78" s="57">
        <v>14.9</v>
      </c>
      <c r="O78" s="52" t="s">
        <v>42</v>
      </c>
      <c r="P78" s="52" t="s">
        <v>63</v>
      </c>
      <c r="Q78" s="51" t="s">
        <v>119</v>
      </c>
      <c r="R78" s="58"/>
      <c r="S78" s="59" t="s">
        <v>87</v>
      </c>
      <c r="T78" s="60">
        <v>166</v>
      </c>
      <c r="U78" s="53">
        <v>124</v>
      </c>
      <c r="V78" s="1"/>
      <c r="W78" s="1"/>
    </row>
    <row r="79" spans="1:23" ht="24" customHeight="1">
      <c r="A79" s="46" t="s">
        <v>76</v>
      </c>
      <c r="B79" s="47"/>
      <c r="C79" s="48" t="s">
        <v>177</v>
      </c>
      <c r="D79" s="67" t="s">
        <v>181</v>
      </c>
      <c r="E79" s="50" t="s">
        <v>92</v>
      </c>
      <c r="F79" s="63" t="s">
        <v>182</v>
      </c>
      <c r="G79" s="64">
        <v>1.9950000000000001</v>
      </c>
      <c r="H79" s="52" t="s">
        <v>105</v>
      </c>
      <c r="I79" s="63">
        <v>1910</v>
      </c>
      <c r="J79" s="65">
        <v>5</v>
      </c>
      <c r="K79" s="66">
        <v>18.600000000000001</v>
      </c>
      <c r="L79" s="55">
        <v>139.04408602150536</v>
      </c>
      <c r="M79" s="66">
        <v>11.2</v>
      </c>
      <c r="N79" s="57">
        <v>14.9</v>
      </c>
      <c r="O79" s="52" t="s">
        <v>42</v>
      </c>
      <c r="P79" s="52" t="s">
        <v>63</v>
      </c>
      <c r="Q79" s="51" t="s">
        <v>119</v>
      </c>
      <c r="R79" s="58"/>
      <c r="S79" s="59" t="s">
        <v>87</v>
      </c>
      <c r="T79" s="60">
        <v>166</v>
      </c>
      <c r="U79" s="53">
        <v>124</v>
      </c>
      <c r="V79" s="1"/>
      <c r="W79" s="1"/>
    </row>
    <row r="80" spans="1:23" ht="24" customHeight="1">
      <c r="A80" s="46" t="s">
        <v>76</v>
      </c>
      <c r="B80" s="47"/>
      <c r="C80" s="48" t="s">
        <v>177</v>
      </c>
      <c r="D80" s="49" t="s">
        <v>178</v>
      </c>
      <c r="E80" s="70" t="s">
        <v>176</v>
      </c>
      <c r="F80" s="51" t="s">
        <v>179</v>
      </c>
      <c r="G80" s="51">
        <v>1.9950000000000001</v>
      </c>
      <c r="H80" s="52" t="s">
        <v>105</v>
      </c>
      <c r="I80" s="63" t="s">
        <v>183</v>
      </c>
      <c r="J80" s="53">
        <v>5</v>
      </c>
      <c r="K80" s="54">
        <v>18.600000000000001</v>
      </c>
      <c r="L80" s="55">
        <v>139.04408602150536</v>
      </c>
      <c r="M80" s="54">
        <v>11.2</v>
      </c>
      <c r="N80" s="57">
        <v>14.9</v>
      </c>
      <c r="O80" s="52" t="s">
        <v>42</v>
      </c>
      <c r="P80" s="52" t="s">
        <v>63</v>
      </c>
      <c r="Q80" s="51" t="s">
        <v>119</v>
      </c>
      <c r="R80" s="58"/>
      <c r="S80" s="59"/>
      <c r="T80" s="60">
        <v>166</v>
      </c>
      <c r="U80" s="53">
        <v>124</v>
      </c>
      <c r="V80" s="1"/>
      <c r="W80" s="1"/>
    </row>
    <row r="81" spans="1:23" ht="24" customHeight="1">
      <c r="A81" s="46" t="s">
        <v>76</v>
      </c>
      <c r="B81" s="47"/>
      <c r="C81" s="48" t="s">
        <v>184</v>
      </c>
      <c r="D81" s="67" t="s">
        <v>185</v>
      </c>
      <c r="E81" s="50" t="s">
        <v>91</v>
      </c>
      <c r="F81" s="63" t="s">
        <v>182</v>
      </c>
      <c r="G81" s="64">
        <v>1.9950000000000001</v>
      </c>
      <c r="H81" s="52" t="s">
        <v>105</v>
      </c>
      <c r="I81" s="63">
        <v>1880</v>
      </c>
      <c r="J81" s="65">
        <v>5</v>
      </c>
      <c r="K81" s="66">
        <v>19.5</v>
      </c>
      <c r="L81" s="55">
        <v>132.62666666666667</v>
      </c>
      <c r="M81" s="66">
        <v>11.2</v>
      </c>
      <c r="N81" s="57">
        <v>14.9</v>
      </c>
      <c r="O81" s="52" t="s">
        <v>42</v>
      </c>
      <c r="P81" s="52" t="s">
        <v>63</v>
      </c>
      <c r="Q81" s="51" t="s">
        <v>119</v>
      </c>
      <c r="R81" s="58"/>
      <c r="S81" s="59" t="s">
        <v>87</v>
      </c>
      <c r="T81" s="60">
        <v>174</v>
      </c>
      <c r="U81" s="53">
        <v>130</v>
      </c>
      <c r="V81" s="1"/>
      <c r="W81" s="1"/>
    </row>
    <row r="82" spans="1:23" ht="24" customHeight="1">
      <c r="A82" s="46" t="s">
        <v>76</v>
      </c>
      <c r="B82" s="47"/>
      <c r="C82" s="48" t="s">
        <v>184</v>
      </c>
      <c r="D82" s="67" t="s">
        <v>185</v>
      </c>
      <c r="E82" s="50" t="s">
        <v>92</v>
      </c>
      <c r="F82" s="63" t="s">
        <v>182</v>
      </c>
      <c r="G82" s="64">
        <v>1.9950000000000001</v>
      </c>
      <c r="H82" s="52" t="s">
        <v>105</v>
      </c>
      <c r="I82" s="63">
        <v>1920</v>
      </c>
      <c r="J82" s="65">
        <v>5</v>
      </c>
      <c r="K82" s="66">
        <v>19.5</v>
      </c>
      <c r="L82" s="55">
        <v>132.62666666666667</v>
      </c>
      <c r="M82" s="66">
        <v>11.2</v>
      </c>
      <c r="N82" s="57">
        <v>14.9</v>
      </c>
      <c r="O82" s="52" t="s">
        <v>42</v>
      </c>
      <c r="P82" s="52" t="s">
        <v>63</v>
      </c>
      <c r="Q82" s="51" t="s">
        <v>119</v>
      </c>
      <c r="R82" s="58"/>
      <c r="S82" s="59" t="s">
        <v>87</v>
      </c>
      <c r="T82" s="60">
        <v>174</v>
      </c>
      <c r="U82" s="53">
        <v>130</v>
      </c>
      <c r="V82" s="1"/>
      <c r="W82" s="1"/>
    </row>
    <row r="83" spans="1:23" ht="24" customHeight="1">
      <c r="A83" s="46" t="s">
        <v>76</v>
      </c>
      <c r="B83" s="47"/>
      <c r="C83" s="48" t="s">
        <v>184</v>
      </c>
      <c r="D83" s="49" t="s">
        <v>186</v>
      </c>
      <c r="E83" s="70" t="s">
        <v>173</v>
      </c>
      <c r="F83" s="51" t="s">
        <v>179</v>
      </c>
      <c r="G83" s="51">
        <v>1.9950000000000001</v>
      </c>
      <c r="H83" s="52" t="s">
        <v>105</v>
      </c>
      <c r="I83" s="63" t="s">
        <v>187</v>
      </c>
      <c r="J83" s="53">
        <v>5</v>
      </c>
      <c r="K83" s="54">
        <v>17.600000000000001</v>
      </c>
      <c r="L83" s="55">
        <v>146.94431818181818</v>
      </c>
      <c r="M83" s="54">
        <v>11.2</v>
      </c>
      <c r="N83" s="57">
        <v>14.9</v>
      </c>
      <c r="O83" s="52" t="s">
        <v>42</v>
      </c>
      <c r="P83" s="52" t="s">
        <v>63</v>
      </c>
      <c r="Q83" s="51" t="s">
        <v>119</v>
      </c>
      <c r="R83" s="58"/>
      <c r="S83" s="59"/>
      <c r="T83" s="60">
        <v>157</v>
      </c>
      <c r="U83" s="53">
        <v>118</v>
      </c>
      <c r="V83" s="1"/>
      <c r="W83" s="1"/>
    </row>
    <row r="84" spans="1:23" ht="24" customHeight="1">
      <c r="A84" s="46" t="s">
        <v>76</v>
      </c>
      <c r="B84" s="47"/>
      <c r="C84" s="48" t="s">
        <v>184</v>
      </c>
      <c r="D84" s="49" t="s">
        <v>186</v>
      </c>
      <c r="E84" s="70" t="s">
        <v>176</v>
      </c>
      <c r="F84" s="51" t="s">
        <v>179</v>
      </c>
      <c r="G84" s="51">
        <v>1.9950000000000001</v>
      </c>
      <c r="H84" s="52" t="s">
        <v>105</v>
      </c>
      <c r="I84" s="63" t="s">
        <v>187</v>
      </c>
      <c r="J84" s="53">
        <v>5</v>
      </c>
      <c r="K84" s="54">
        <v>19.5</v>
      </c>
      <c r="L84" s="55">
        <v>132.62666666666667</v>
      </c>
      <c r="M84" s="54">
        <v>11.2</v>
      </c>
      <c r="N84" s="57">
        <v>14.9</v>
      </c>
      <c r="O84" s="52" t="s">
        <v>42</v>
      </c>
      <c r="P84" s="52" t="s">
        <v>63</v>
      </c>
      <c r="Q84" s="51" t="s">
        <v>119</v>
      </c>
      <c r="R84" s="58"/>
      <c r="S84" s="59"/>
      <c r="T84" s="60">
        <v>174</v>
      </c>
      <c r="U84" s="53">
        <v>130</v>
      </c>
      <c r="V84" s="1"/>
      <c r="W84" s="1"/>
    </row>
    <row r="85" spans="1:23" ht="24" customHeight="1">
      <c r="A85" s="46" t="s">
        <v>95</v>
      </c>
      <c r="B85" s="47"/>
      <c r="C85" s="48" t="s">
        <v>188</v>
      </c>
      <c r="D85" s="67" t="s">
        <v>189</v>
      </c>
      <c r="E85" s="50" t="s">
        <v>84</v>
      </c>
      <c r="F85" s="63" t="s">
        <v>137</v>
      </c>
      <c r="G85" s="64">
        <v>2.992</v>
      </c>
      <c r="H85" s="52" t="s">
        <v>105</v>
      </c>
      <c r="I85" s="63">
        <v>2290</v>
      </c>
      <c r="J85" s="65">
        <v>5</v>
      </c>
      <c r="K85" s="66">
        <v>16.100000000000001</v>
      </c>
      <c r="L85" s="55">
        <v>160.63478260869562</v>
      </c>
      <c r="M85" s="66">
        <v>8.1</v>
      </c>
      <c r="N85" s="57">
        <v>11.7</v>
      </c>
      <c r="O85" s="52" t="s">
        <v>99</v>
      </c>
      <c r="P85" s="52" t="s">
        <v>63</v>
      </c>
      <c r="Q85" s="51" t="s">
        <v>119</v>
      </c>
      <c r="R85" s="58"/>
      <c r="S85" s="59" t="s">
        <v>87</v>
      </c>
      <c r="T85" s="60">
        <v>198</v>
      </c>
      <c r="U85" s="53">
        <v>137</v>
      </c>
      <c r="V85" s="1"/>
      <c r="W85" s="1"/>
    </row>
    <row r="86" spans="1:23" ht="24" customHeight="1">
      <c r="A86" s="46" t="s">
        <v>95</v>
      </c>
      <c r="B86" s="47"/>
      <c r="C86" s="48" t="s">
        <v>188</v>
      </c>
      <c r="D86" s="67" t="s">
        <v>189</v>
      </c>
      <c r="E86" s="50" t="s">
        <v>88</v>
      </c>
      <c r="F86" s="63" t="s">
        <v>137</v>
      </c>
      <c r="G86" s="64">
        <v>2.992</v>
      </c>
      <c r="H86" s="52" t="s">
        <v>105</v>
      </c>
      <c r="I86" s="63">
        <v>2300</v>
      </c>
      <c r="J86" s="65">
        <v>5</v>
      </c>
      <c r="K86" s="66">
        <v>16.100000000000001</v>
      </c>
      <c r="L86" s="55">
        <v>160.63478260869562</v>
      </c>
      <c r="M86" s="66">
        <v>8.1</v>
      </c>
      <c r="N86" s="57">
        <v>11.7</v>
      </c>
      <c r="O86" s="52" t="s">
        <v>99</v>
      </c>
      <c r="P86" s="52" t="s">
        <v>63</v>
      </c>
      <c r="Q86" s="51" t="s">
        <v>119</v>
      </c>
      <c r="R86" s="58"/>
      <c r="S86" s="59" t="s">
        <v>87</v>
      </c>
      <c r="T86" s="60">
        <v>198</v>
      </c>
      <c r="U86" s="53">
        <v>137</v>
      </c>
      <c r="V86" s="1"/>
      <c r="W86" s="1"/>
    </row>
    <row r="87" spans="1:23" ht="24" customHeight="1">
      <c r="A87" s="46" t="s">
        <v>95</v>
      </c>
      <c r="B87" s="47"/>
      <c r="C87" s="48" t="s">
        <v>188</v>
      </c>
      <c r="D87" s="67" t="s">
        <v>189</v>
      </c>
      <c r="E87" s="50" t="s">
        <v>89</v>
      </c>
      <c r="F87" s="63" t="s">
        <v>137</v>
      </c>
      <c r="G87" s="64">
        <v>2.992</v>
      </c>
      <c r="H87" s="52" t="s">
        <v>105</v>
      </c>
      <c r="I87" s="63">
        <v>2310</v>
      </c>
      <c r="J87" s="65">
        <v>5</v>
      </c>
      <c r="K87" s="66">
        <v>16.100000000000001</v>
      </c>
      <c r="L87" s="55">
        <v>160.63478260869562</v>
      </c>
      <c r="M87" s="66">
        <v>8.1</v>
      </c>
      <c r="N87" s="57">
        <v>11.7</v>
      </c>
      <c r="O87" s="52" t="s">
        <v>99</v>
      </c>
      <c r="P87" s="52" t="s">
        <v>63</v>
      </c>
      <c r="Q87" s="51" t="s">
        <v>119</v>
      </c>
      <c r="R87" s="58"/>
      <c r="S87" s="59" t="s">
        <v>87</v>
      </c>
      <c r="T87" s="60">
        <v>198</v>
      </c>
      <c r="U87" s="53">
        <v>137</v>
      </c>
      <c r="V87" s="1"/>
      <c r="W87" s="1"/>
    </row>
    <row r="88" spans="1:23" ht="24" customHeight="1">
      <c r="A88" s="46" t="s">
        <v>95</v>
      </c>
      <c r="B88" s="47"/>
      <c r="C88" s="48" t="s">
        <v>188</v>
      </c>
      <c r="D88" s="67" t="s">
        <v>189</v>
      </c>
      <c r="E88" s="50" t="s">
        <v>90</v>
      </c>
      <c r="F88" s="63" t="s">
        <v>137</v>
      </c>
      <c r="G88" s="64">
        <v>2.992</v>
      </c>
      <c r="H88" s="52" t="s">
        <v>105</v>
      </c>
      <c r="I88" s="63">
        <v>2320</v>
      </c>
      <c r="J88" s="65">
        <v>5</v>
      </c>
      <c r="K88" s="66">
        <v>16.100000000000001</v>
      </c>
      <c r="L88" s="55">
        <v>160.63478260869562</v>
      </c>
      <c r="M88" s="66">
        <v>8.1</v>
      </c>
      <c r="N88" s="57">
        <v>11.7</v>
      </c>
      <c r="O88" s="52" t="s">
        <v>99</v>
      </c>
      <c r="P88" s="52" t="s">
        <v>63</v>
      </c>
      <c r="Q88" s="51" t="s">
        <v>119</v>
      </c>
      <c r="R88" s="58"/>
      <c r="S88" s="59" t="s">
        <v>87</v>
      </c>
      <c r="T88" s="60">
        <v>198</v>
      </c>
      <c r="U88" s="53">
        <v>137</v>
      </c>
      <c r="V88" s="1"/>
      <c r="W88" s="1"/>
    </row>
    <row r="89" spans="1:23" ht="24" customHeight="1">
      <c r="A89" s="46" t="s">
        <v>95</v>
      </c>
      <c r="B89" s="47"/>
      <c r="C89" s="48" t="s">
        <v>188</v>
      </c>
      <c r="D89" s="67" t="s">
        <v>189</v>
      </c>
      <c r="E89" s="50" t="s">
        <v>162</v>
      </c>
      <c r="F89" s="63" t="s">
        <v>137</v>
      </c>
      <c r="G89" s="64">
        <v>2.992</v>
      </c>
      <c r="H89" s="52" t="s">
        <v>105</v>
      </c>
      <c r="I89" s="63">
        <v>2320</v>
      </c>
      <c r="J89" s="65">
        <v>5</v>
      </c>
      <c r="K89" s="66">
        <v>16.100000000000001</v>
      </c>
      <c r="L89" s="55">
        <v>160.63478260869562</v>
      </c>
      <c r="M89" s="66">
        <v>8.1</v>
      </c>
      <c r="N89" s="57">
        <v>11.7</v>
      </c>
      <c r="O89" s="52" t="s">
        <v>99</v>
      </c>
      <c r="P89" s="52" t="s">
        <v>63</v>
      </c>
      <c r="Q89" s="51" t="s">
        <v>119</v>
      </c>
      <c r="R89" s="58"/>
      <c r="S89" s="59" t="s">
        <v>87</v>
      </c>
      <c r="T89" s="60">
        <v>198</v>
      </c>
      <c r="U89" s="53">
        <v>137</v>
      </c>
      <c r="V89" s="1"/>
      <c r="W89" s="1"/>
    </row>
    <row r="90" spans="1:23" ht="24" customHeight="1">
      <c r="A90" s="46" t="s">
        <v>95</v>
      </c>
      <c r="B90" s="47"/>
      <c r="C90" s="48" t="s">
        <v>188</v>
      </c>
      <c r="D90" s="67" t="s">
        <v>189</v>
      </c>
      <c r="E90" s="50" t="s">
        <v>163</v>
      </c>
      <c r="F90" s="63" t="s">
        <v>137</v>
      </c>
      <c r="G90" s="64">
        <v>2.992</v>
      </c>
      <c r="H90" s="52" t="s">
        <v>105</v>
      </c>
      <c r="I90" s="63">
        <v>2330</v>
      </c>
      <c r="J90" s="65">
        <v>5</v>
      </c>
      <c r="K90" s="66">
        <v>16.100000000000001</v>
      </c>
      <c r="L90" s="55">
        <v>160.63478260869562</v>
      </c>
      <c r="M90" s="66">
        <v>8.1</v>
      </c>
      <c r="N90" s="57">
        <v>11.7</v>
      </c>
      <c r="O90" s="52" t="s">
        <v>99</v>
      </c>
      <c r="P90" s="52" t="s">
        <v>63</v>
      </c>
      <c r="Q90" s="51" t="s">
        <v>119</v>
      </c>
      <c r="R90" s="58"/>
      <c r="S90" s="59" t="s">
        <v>87</v>
      </c>
      <c r="T90" s="60">
        <v>198</v>
      </c>
      <c r="U90" s="53">
        <v>137</v>
      </c>
      <c r="V90" s="1"/>
      <c r="W90" s="1"/>
    </row>
    <row r="91" spans="1:23" ht="24" customHeight="1">
      <c r="A91" s="46" t="s">
        <v>95</v>
      </c>
      <c r="B91" s="47"/>
      <c r="C91" s="48" t="s">
        <v>188</v>
      </c>
      <c r="D91" s="67" t="s">
        <v>189</v>
      </c>
      <c r="E91" s="50" t="s">
        <v>164</v>
      </c>
      <c r="F91" s="63" t="s">
        <v>137</v>
      </c>
      <c r="G91" s="64">
        <v>2.992</v>
      </c>
      <c r="H91" s="52" t="s">
        <v>105</v>
      </c>
      <c r="I91" s="63">
        <v>2350</v>
      </c>
      <c r="J91" s="65">
        <v>7</v>
      </c>
      <c r="K91" s="66">
        <v>16.100000000000001</v>
      </c>
      <c r="L91" s="55">
        <v>160.63478260869562</v>
      </c>
      <c r="M91" s="66">
        <v>8.1</v>
      </c>
      <c r="N91" s="57">
        <v>11.7</v>
      </c>
      <c r="O91" s="52" t="s">
        <v>99</v>
      </c>
      <c r="P91" s="52" t="s">
        <v>63</v>
      </c>
      <c r="Q91" s="51" t="s">
        <v>119</v>
      </c>
      <c r="R91" s="58"/>
      <c r="S91" s="59" t="s">
        <v>87</v>
      </c>
      <c r="T91" s="60">
        <v>198</v>
      </c>
      <c r="U91" s="53">
        <v>137</v>
      </c>
      <c r="V91" s="1"/>
      <c r="W91" s="1"/>
    </row>
    <row r="92" spans="1:23" ht="24" customHeight="1">
      <c r="A92" s="46" t="s">
        <v>95</v>
      </c>
      <c r="B92" s="47"/>
      <c r="C92" s="48" t="s">
        <v>188</v>
      </c>
      <c r="D92" s="67" t="s">
        <v>189</v>
      </c>
      <c r="E92" s="50" t="s">
        <v>165</v>
      </c>
      <c r="F92" s="63" t="s">
        <v>137</v>
      </c>
      <c r="G92" s="64">
        <v>2.992</v>
      </c>
      <c r="H92" s="52" t="s">
        <v>105</v>
      </c>
      <c r="I92" s="63">
        <v>2360</v>
      </c>
      <c r="J92" s="65">
        <v>7</v>
      </c>
      <c r="K92" s="66">
        <v>16.100000000000001</v>
      </c>
      <c r="L92" s="55">
        <v>160.63478260869562</v>
      </c>
      <c r="M92" s="66">
        <v>8.1</v>
      </c>
      <c r="N92" s="57">
        <v>11.7</v>
      </c>
      <c r="O92" s="52" t="s">
        <v>99</v>
      </c>
      <c r="P92" s="52" t="s">
        <v>63</v>
      </c>
      <c r="Q92" s="51" t="s">
        <v>119</v>
      </c>
      <c r="R92" s="58"/>
      <c r="S92" s="59" t="s">
        <v>87</v>
      </c>
      <c r="T92" s="60">
        <v>198</v>
      </c>
      <c r="U92" s="53">
        <v>137</v>
      </c>
      <c r="V92" s="1"/>
      <c r="W92" s="1"/>
    </row>
    <row r="93" spans="1:23" ht="24" customHeight="1">
      <c r="A93" s="46" t="s">
        <v>95</v>
      </c>
      <c r="B93" s="47"/>
      <c r="C93" s="48" t="s">
        <v>188</v>
      </c>
      <c r="D93" s="67" t="s">
        <v>189</v>
      </c>
      <c r="E93" s="50" t="s">
        <v>190</v>
      </c>
      <c r="F93" s="63" t="s">
        <v>137</v>
      </c>
      <c r="G93" s="64">
        <v>2.992</v>
      </c>
      <c r="H93" s="52" t="s">
        <v>105</v>
      </c>
      <c r="I93" s="63">
        <v>2370</v>
      </c>
      <c r="J93" s="65">
        <v>7</v>
      </c>
      <c r="K93" s="66">
        <v>16.100000000000001</v>
      </c>
      <c r="L93" s="55">
        <v>160.63478260869562</v>
      </c>
      <c r="M93" s="66">
        <v>8.1</v>
      </c>
      <c r="N93" s="57">
        <v>11.7</v>
      </c>
      <c r="O93" s="52" t="s">
        <v>99</v>
      </c>
      <c r="P93" s="52" t="s">
        <v>63</v>
      </c>
      <c r="Q93" s="51" t="s">
        <v>119</v>
      </c>
      <c r="R93" s="58"/>
      <c r="S93" s="59" t="s">
        <v>87</v>
      </c>
      <c r="T93" s="60">
        <v>198</v>
      </c>
      <c r="U93" s="53">
        <v>137</v>
      </c>
      <c r="V93" s="1"/>
      <c r="W93" s="1"/>
    </row>
    <row r="94" spans="1:23" ht="24" customHeight="1">
      <c r="A94" s="46" t="s">
        <v>95</v>
      </c>
      <c r="B94" s="47"/>
      <c r="C94" s="48" t="s">
        <v>188</v>
      </c>
      <c r="D94" s="67" t="s">
        <v>189</v>
      </c>
      <c r="E94" s="50" t="s">
        <v>191</v>
      </c>
      <c r="F94" s="63" t="s">
        <v>137</v>
      </c>
      <c r="G94" s="64">
        <v>2.992</v>
      </c>
      <c r="H94" s="52" t="s">
        <v>105</v>
      </c>
      <c r="I94" s="63">
        <v>2380</v>
      </c>
      <c r="J94" s="65">
        <v>7</v>
      </c>
      <c r="K94" s="66">
        <v>16.100000000000001</v>
      </c>
      <c r="L94" s="55">
        <v>160.63478260869562</v>
      </c>
      <c r="M94" s="66">
        <v>8.1</v>
      </c>
      <c r="N94" s="57">
        <v>11.7</v>
      </c>
      <c r="O94" s="52" t="s">
        <v>99</v>
      </c>
      <c r="P94" s="52" t="s">
        <v>63</v>
      </c>
      <c r="Q94" s="51" t="s">
        <v>119</v>
      </c>
      <c r="R94" s="58"/>
      <c r="S94" s="59" t="s">
        <v>87</v>
      </c>
      <c r="T94" s="60">
        <v>198</v>
      </c>
      <c r="U94" s="53">
        <v>137</v>
      </c>
      <c r="V94" s="1"/>
      <c r="W94" s="1"/>
    </row>
    <row r="95" spans="1:23" ht="24" customHeight="1">
      <c r="A95" s="46" t="s">
        <v>95</v>
      </c>
      <c r="B95" s="47"/>
      <c r="C95" s="48" t="s">
        <v>188</v>
      </c>
      <c r="D95" s="67" t="s">
        <v>189</v>
      </c>
      <c r="E95" s="50" t="s">
        <v>192</v>
      </c>
      <c r="F95" s="63" t="s">
        <v>137</v>
      </c>
      <c r="G95" s="64">
        <v>2.992</v>
      </c>
      <c r="H95" s="52" t="s">
        <v>105</v>
      </c>
      <c r="I95" s="63">
        <v>2380</v>
      </c>
      <c r="J95" s="65">
        <v>7</v>
      </c>
      <c r="K95" s="66">
        <v>16.100000000000001</v>
      </c>
      <c r="L95" s="55">
        <v>160.63478260869562</v>
      </c>
      <c r="M95" s="66">
        <v>8.1</v>
      </c>
      <c r="N95" s="57">
        <v>11.7</v>
      </c>
      <c r="O95" s="52" t="s">
        <v>99</v>
      </c>
      <c r="P95" s="52" t="s">
        <v>63</v>
      </c>
      <c r="Q95" s="51" t="s">
        <v>119</v>
      </c>
      <c r="R95" s="58"/>
      <c r="S95" s="59" t="s">
        <v>87</v>
      </c>
      <c r="T95" s="60">
        <v>198</v>
      </c>
      <c r="U95" s="53">
        <v>137</v>
      </c>
      <c r="V95" s="1"/>
      <c r="W95" s="1"/>
    </row>
    <row r="96" spans="1:23" ht="24" customHeight="1">
      <c r="A96" s="46" t="s">
        <v>95</v>
      </c>
      <c r="B96" s="47"/>
      <c r="C96" s="48" t="s">
        <v>188</v>
      </c>
      <c r="D96" s="67" t="s">
        <v>189</v>
      </c>
      <c r="E96" s="50" t="s">
        <v>193</v>
      </c>
      <c r="F96" s="63" t="s">
        <v>137</v>
      </c>
      <c r="G96" s="64">
        <v>2.992</v>
      </c>
      <c r="H96" s="52" t="s">
        <v>105</v>
      </c>
      <c r="I96" s="63">
        <v>2390</v>
      </c>
      <c r="J96" s="65">
        <v>7</v>
      </c>
      <c r="K96" s="66">
        <v>16.100000000000001</v>
      </c>
      <c r="L96" s="55">
        <v>160.63478260869562</v>
      </c>
      <c r="M96" s="66">
        <v>8.1</v>
      </c>
      <c r="N96" s="57">
        <v>11.7</v>
      </c>
      <c r="O96" s="52" t="s">
        <v>99</v>
      </c>
      <c r="P96" s="52" t="s">
        <v>63</v>
      </c>
      <c r="Q96" s="51" t="s">
        <v>119</v>
      </c>
      <c r="R96" s="58"/>
      <c r="S96" s="59" t="s">
        <v>87</v>
      </c>
      <c r="T96" s="60">
        <v>198</v>
      </c>
      <c r="U96" s="53">
        <v>137</v>
      </c>
      <c r="V96" s="1"/>
      <c r="W96" s="1"/>
    </row>
    <row r="97" spans="1:23" ht="24" customHeight="1">
      <c r="A97" s="46" t="s">
        <v>95</v>
      </c>
      <c r="B97" s="47"/>
      <c r="C97" s="48" t="s">
        <v>188</v>
      </c>
      <c r="D97" s="67" t="s">
        <v>194</v>
      </c>
      <c r="E97" s="50" t="s">
        <v>84</v>
      </c>
      <c r="F97" s="63" t="s">
        <v>137</v>
      </c>
      <c r="G97" s="64">
        <v>2.992</v>
      </c>
      <c r="H97" s="52" t="s">
        <v>105</v>
      </c>
      <c r="I97" s="63">
        <v>2290</v>
      </c>
      <c r="J97" s="65">
        <v>5</v>
      </c>
      <c r="K97" s="66">
        <v>16.100000000000001</v>
      </c>
      <c r="L97" s="55">
        <v>160.63478260869562</v>
      </c>
      <c r="M97" s="66">
        <v>8.1</v>
      </c>
      <c r="N97" s="57">
        <v>11.7</v>
      </c>
      <c r="O97" s="52" t="s">
        <v>99</v>
      </c>
      <c r="P97" s="52" t="s">
        <v>63</v>
      </c>
      <c r="Q97" s="51" t="s">
        <v>119</v>
      </c>
      <c r="R97" s="58"/>
      <c r="S97" s="59" t="s">
        <v>87</v>
      </c>
      <c r="T97" s="60">
        <v>198</v>
      </c>
      <c r="U97" s="53">
        <v>137</v>
      </c>
      <c r="V97" s="1"/>
      <c r="W97" s="1"/>
    </row>
    <row r="98" spans="1:23" ht="24" customHeight="1">
      <c r="A98" s="46" t="s">
        <v>95</v>
      </c>
      <c r="B98" s="47"/>
      <c r="C98" s="48" t="s">
        <v>188</v>
      </c>
      <c r="D98" s="67" t="s">
        <v>194</v>
      </c>
      <c r="E98" s="50" t="s">
        <v>88</v>
      </c>
      <c r="F98" s="63" t="s">
        <v>137</v>
      </c>
      <c r="G98" s="64">
        <v>2.992</v>
      </c>
      <c r="H98" s="52" t="s">
        <v>105</v>
      </c>
      <c r="I98" s="63">
        <v>2300</v>
      </c>
      <c r="J98" s="65">
        <v>5</v>
      </c>
      <c r="K98" s="66">
        <v>16.100000000000001</v>
      </c>
      <c r="L98" s="55">
        <v>160.63478260869562</v>
      </c>
      <c r="M98" s="66">
        <v>8.1</v>
      </c>
      <c r="N98" s="57">
        <v>11.7</v>
      </c>
      <c r="O98" s="52" t="s">
        <v>99</v>
      </c>
      <c r="P98" s="52" t="s">
        <v>63</v>
      </c>
      <c r="Q98" s="51" t="s">
        <v>119</v>
      </c>
      <c r="R98" s="58"/>
      <c r="S98" s="59" t="s">
        <v>87</v>
      </c>
      <c r="T98" s="60">
        <v>198</v>
      </c>
      <c r="U98" s="53">
        <v>137</v>
      </c>
      <c r="V98" s="1"/>
      <c r="W98" s="1"/>
    </row>
    <row r="99" spans="1:23" ht="24" customHeight="1">
      <c r="A99" s="46" t="s">
        <v>95</v>
      </c>
      <c r="B99" s="47"/>
      <c r="C99" s="48" t="s">
        <v>188</v>
      </c>
      <c r="D99" s="67" t="s">
        <v>194</v>
      </c>
      <c r="E99" s="50" t="s">
        <v>89</v>
      </c>
      <c r="F99" s="63" t="s">
        <v>137</v>
      </c>
      <c r="G99" s="64">
        <v>2.992</v>
      </c>
      <c r="H99" s="52" t="s">
        <v>105</v>
      </c>
      <c r="I99" s="63">
        <v>2310</v>
      </c>
      <c r="J99" s="65">
        <v>5</v>
      </c>
      <c r="K99" s="66">
        <v>16.100000000000001</v>
      </c>
      <c r="L99" s="55">
        <v>160.63478260869562</v>
      </c>
      <c r="M99" s="66">
        <v>8.1</v>
      </c>
      <c r="N99" s="57">
        <v>11.7</v>
      </c>
      <c r="O99" s="52" t="s">
        <v>99</v>
      </c>
      <c r="P99" s="52" t="s">
        <v>63</v>
      </c>
      <c r="Q99" s="51" t="s">
        <v>119</v>
      </c>
      <c r="R99" s="58"/>
      <c r="S99" s="59" t="s">
        <v>87</v>
      </c>
      <c r="T99" s="60">
        <v>198</v>
      </c>
      <c r="U99" s="53">
        <v>137</v>
      </c>
      <c r="V99" s="1"/>
      <c r="W99" s="1"/>
    </row>
    <row r="100" spans="1:23" ht="24" customHeight="1">
      <c r="A100" s="46" t="s">
        <v>95</v>
      </c>
      <c r="B100" s="47"/>
      <c r="C100" s="48" t="s">
        <v>188</v>
      </c>
      <c r="D100" s="67" t="s">
        <v>194</v>
      </c>
      <c r="E100" s="50" t="s">
        <v>90</v>
      </c>
      <c r="F100" s="63" t="s">
        <v>137</v>
      </c>
      <c r="G100" s="64">
        <v>2.992</v>
      </c>
      <c r="H100" s="52" t="s">
        <v>105</v>
      </c>
      <c r="I100" s="63">
        <v>2320</v>
      </c>
      <c r="J100" s="65">
        <v>5</v>
      </c>
      <c r="K100" s="66">
        <v>16.100000000000001</v>
      </c>
      <c r="L100" s="55">
        <v>160.63478260869562</v>
      </c>
      <c r="M100" s="66">
        <v>8.1</v>
      </c>
      <c r="N100" s="57">
        <v>11.7</v>
      </c>
      <c r="O100" s="52" t="s">
        <v>99</v>
      </c>
      <c r="P100" s="52" t="s">
        <v>63</v>
      </c>
      <c r="Q100" s="51" t="s">
        <v>119</v>
      </c>
      <c r="R100" s="58"/>
      <c r="S100" s="59" t="s">
        <v>87</v>
      </c>
      <c r="T100" s="60">
        <v>198</v>
      </c>
      <c r="U100" s="53">
        <v>137</v>
      </c>
      <c r="V100" s="1"/>
      <c r="W100" s="1"/>
    </row>
    <row r="101" spans="1:23" ht="24" customHeight="1">
      <c r="A101" s="46" t="s">
        <v>95</v>
      </c>
      <c r="B101" s="47"/>
      <c r="C101" s="48" t="s">
        <v>188</v>
      </c>
      <c r="D101" s="67" t="s">
        <v>194</v>
      </c>
      <c r="E101" s="50" t="s">
        <v>162</v>
      </c>
      <c r="F101" s="63" t="s">
        <v>137</v>
      </c>
      <c r="G101" s="64">
        <v>2.992</v>
      </c>
      <c r="H101" s="52" t="s">
        <v>105</v>
      </c>
      <c r="I101" s="63">
        <v>2320</v>
      </c>
      <c r="J101" s="65">
        <v>5</v>
      </c>
      <c r="K101" s="66">
        <v>16.100000000000001</v>
      </c>
      <c r="L101" s="55">
        <v>160.63478260869562</v>
      </c>
      <c r="M101" s="66">
        <v>8.1</v>
      </c>
      <c r="N101" s="57">
        <v>11.7</v>
      </c>
      <c r="O101" s="52" t="s">
        <v>99</v>
      </c>
      <c r="P101" s="52" t="s">
        <v>63</v>
      </c>
      <c r="Q101" s="51" t="s">
        <v>119</v>
      </c>
      <c r="R101" s="58"/>
      <c r="S101" s="59" t="s">
        <v>87</v>
      </c>
      <c r="T101" s="60">
        <v>198</v>
      </c>
      <c r="U101" s="53">
        <v>137</v>
      </c>
      <c r="V101" s="1"/>
      <c r="W101" s="1"/>
    </row>
    <row r="102" spans="1:23" ht="24" customHeight="1">
      <c r="A102" s="46" t="s">
        <v>95</v>
      </c>
      <c r="B102" s="47"/>
      <c r="C102" s="48" t="s">
        <v>188</v>
      </c>
      <c r="D102" s="67" t="s">
        <v>194</v>
      </c>
      <c r="E102" s="50" t="s">
        <v>163</v>
      </c>
      <c r="F102" s="63" t="s">
        <v>137</v>
      </c>
      <c r="G102" s="64">
        <v>2.992</v>
      </c>
      <c r="H102" s="52" t="s">
        <v>105</v>
      </c>
      <c r="I102" s="63">
        <v>2330</v>
      </c>
      <c r="J102" s="65">
        <v>5</v>
      </c>
      <c r="K102" s="66">
        <v>16.100000000000001</v>
      </c>
      <c r="L102" s="55">
        <v>160.63478260869562</v>
      </c>
      <c r="M102" s="66">
        <v>8.1</v>
      </c>
      <c r="N102" s="57">
        <v>11.7</v>
      </c>
      <c r="O102" s="52" t="s">
        <v>99</v>
      </c>
      <c r="P102" s="52" t="s">
        <v>63</v>
      </c>
      <c r="Q102" s="51" t="s">
        <v>119</v>
      </c>
      <c r="R102" s="58"/>
      <c r="S102" s="59" t="s">
        <v>87</v>
      </c>
      <c r="T102" s="60">
        <v>198</v>
      </c>
      <c r="U102" s="53">
        <v>137</v>
      </c>
      <c r="V102" s="1"/>
      <c r="W102" s="1"/>
    </row>
    <row r="103" spans="1:23" ht="24" customHeight="1">
      <c r="A103" s="46" t="s">
        <v>76</v>
      </c>
      <c r="B103" s="47"/>
      <c r="C103" s="48" t="s">
        <v>195</v>
      </c>
      <c r="D103" s="46" t="s">
        <v>196</v>
      </c>
      <c r="E103" s="50" t="s">
        <v>197</v>
      </c>
      <c r="F103" s="63" t="s">
        <v>150</v>
      </c>
      <c r="G103" s="64">
        <v>2.992</v>
      </c>
      <c r="H103" s="52" t="s">
        <v>56</v>
      </c>
      <c r="I103" s="71" t="s">
        <v>198</v>
      </c>
      <c r="J103" s="65">
        <v>5</v>
      </c>
      <c r="K103" s="66">
        <v>15.9</v>
      </c>
      <c r="L103" s="55">
        <v>162.65534591194969</v>
      </c>
      <c r="M103" s="66">
        <v>9.6</v>
      </c>
      <c r="N103" s="57">
        <v>13.1</v>
      </c>
      <c r="O103" s="52" t="s">
        <v>175</v>
      </c>
      <c r="P103" s="52" t="s">
        <v>63</v>
      </c>
      <c r="Q103" s="51" t="s">
        <v>119</v>
      </c>
      <c r="R103" s="58"/>
      <c r="S103" s="59"/>
      <c r="T103" s="60">
        <v>165</v>
      </c>
      <c r="U103" s="53">
        <v>121</v>
      </c>
      <c r="V103" s="1"/>
      <c r="W103" s="1"/>
    </row>
    <row r="104" spans="1:23" ht="24" customHeight="1">
      <c r="A104" s="46" t="s">
        <v>76</v>
      </c>
      <c r="B104" s="47"/>
      <c r="C104" s="48" t="s">
        <v>195</v>
      </c>
      <c r="D104" s="46" t="s">
        <v>196</v>
      </c>
      <c r="E104" s="50" t="s">
        <v>199</v>
      </c>
      <c r="F104" s="63" t="s">
        <v>150</v>
      </c>
      <c r="G104" s="64">
        <v>2.992</v>
      </c>
      <c r="H104" s="52" t="s">
        <v>56</v>
      </c>
      <c r="I104" s="63" t="s">
        <v>200</v>
      </c>
      <c r="J104" s="65">
        <v>5</v>
      </c>
      <c r="K104" s="66">
        <v>15.9</v>
      </c>
      <c r="L104" s="55">
        <v>162.65534591194969</v>
      </c>
      <c r="M104" s="66">
        <v>8.1</v>
      </c>
      <c r="N104" s="57">
        <v>11.7</v>
      </c>
      <c r="O104" s="52" t="s">
        <v>175</v>
      </c>
      <c r="P104" s="52" t="s">
        <v>63</v>
      </c>
      <c r="Q104" s="51" t="s">
        <v>119</v>
      </c>
      <c r="R104" s="58"/>
      <c r="S104" s="59"/>
      <c r="T104" s="60">
        <v>196</v>
      </c>
      <c r="U104" s="53">
        <v>135</v>
      </c>
      <c r="V104" s="1"/>
      <c r="W104" s="1"/>
    </row>
    <row r="105" spans="1:23" ht="24" customHeight="1">
      <c r="A105" s="46" t="s">
        <v>76</v>
      </c>
      <c r="B105" s="47"/>
      <c r="C105" s="48" t="s">
        <v>195</v>
      </c>
      <c r="D105" s="46" t="s">
        <v>196</v>
      </c>
      <c r="E105" s="50" t="s">
        <v>201</v>
      </c>
      <c r="F105" s="63" t="s">
        <v>150</v>
      </c>
      <c r="G105" s="64">
        <v>2.992</v>
      </c>
      <c r="H105" s="52" t="s">
        <v>56</v>
      </c>
      <c r="I105" s="63" t="s">
        <v>202</v>
      </c>
      <c r="J105" s="65">
        <v>7</v>
      </c>
      <c r="K105" s="66">
        <v>15.9</v>
      </c>
      <c r="L105" s="55">
        <v>162.65534591194969</v>
      </c>
      <c r="M105" s="66">
        <v>8.1</v>
      </c>
      <c r="N105" s="57">
        <v>11.7</v>
      </c>
      <c r="O105" s="52" t="s">
        <v>175</v>
      </c>
      <c r="P105" s="52" t="s">
        <v>63</v>
      </c>
      <c r="Q105" s="51" t="s">
        <v>119</v>
      </c>
      <c r="R105" s="58"/>
      <c r="S105" s="59"/>
      <c r="T105" s="60">
        <v>196</v>
      </c>
      <c r="U105" s="53">
        <v>135</v>
      </c>
      <c r="V105" s="1"/>
      <c r="W105" s="1"/>
    </row>
    <row r="106" spans="1:23" ht="24" customHeight="1">
      <c r="A106" s="46" t="s">
        <v>76</v>
      </c>
      <c r="B106" s="47"/>
      <c r="C106" s="48" t="s">
        <v>195</v>
      </c>
      <c r="D106" s="46" t="s">
        <v>203</v>
      </c>
      <c r="E106" s="50" t="s">
        <v>204</v>
      </c>
      <c r="F106" s="63" t="s">
        <v>150</v>
      </c>
      <c r="G106" s="64">
        <v>2.992</v>
      </c>
      <c r="H106" s="52" t="s">
        <v>56</v>
      </c>
      <c r="I106" s="71" t="s">
        <v>198</v>
      </c>
      <c r="J106" s="65">
        <v>5</v>
      </c>
      <c r="K106" s="66">
        <v>15.9</v>
      </c>
      <c r="L106" s="55">
        <v>162.65534591194969</v>
      </c>
      <c r="M106" s="66">
        <v>9.6</v>
      </c>
      <c r="N106" s="57">
        <v>13.1</v>
      </c>
      <c r="O106" s="52" t="s">
        <v>175</v>
      </c>
      <c r="P106" s="52" t="s">
        <v>63</v>
      </c>
      <c r="Q106" s="51" t="s">
        <v>119</v>
      </c>
      <c r="R106" s="58"/>
      <c r="S106" s="59"/>
      <c r="T106" s="60">
        <v>165</v>
      </c>
      <c r="U106" s="53">
        <v>121</v>
      </c>
      <c r="V106" s="1"/>
      <c r="W106" s="1"/>
    </row>
    <row r="107" spans="1:23" s="72" customFormat="1" ht="24" customHeight="1">
      <c r="A107" s="46" t="s">
        <v>76</v>
      </c>
      <c r="B107" s="47"/>
      <c r="C107" s="48" t="s">
        <v>195</v>
      </c>
      <c r="D107" s="46" t="s">
        <v>203</v>
      </c>
      <c r="E107" s="50" t="s">
        <v>205</v>
      </c>
      <c r="F107" s="63" t="s">
        <v>150</v>
      </c>
      <c r="G107" s="64">
        <v>2.992</v>
      </c>
      <c r="H107" s="52" t="s">
        <v>56</v>
      </c>
      <c r="I107" s="63" t="s">
        <v>206</v>
      </c>
      <c r="J107" s="65">
        <v>5</v>
      </c>
      <c r="K107" s="66">
        <v>15.9</v>
      </c>
      <c r="L107" s="55">
        <v>162.65534591194969</v>
      </c>
      <c r="M107" s="66">
        <v>8.1</v>
      </c>
      <c r="N107" s="57">
        <v>11.7</v>
      </c>
      <c r="O107" s="52" t="s">
        <v>175</v>
      </c>
      <c r="P107" s="52" t="s">
        <v>63</v>
      </c>
      <c r="Q107" s="51" t="s">
        <v>119</v>
      </c>
      <c r="R107" s="58"/>
      <c r="S107" s="59"/>
      <c r="T107" s="60">
        <v>196</v>
      </c>
      <c r="U107" s="53">
        <v>135</v>
      </c>
    </row>
    <row r="108" spans="1:23" s="72" customFormat="1" ht="24" customHeight="1">
      <c r="A108" s="46" t="s">
        <v>76</v>
      </c>
      <c r="B108" s="47"/>
      <c r="C108" s="48" t="s">
        <v>207</v>
      </c>
      <c r="D108" s="46" t="s">
        <v>196</v>
      </c>
      <c r="E108" s="50" t="s">
        <v>208</v>
      </c>
      <c r="F108" s="63" t="s">
        <v>150</v>
      </c>
      <c r="G108" s="64">
        <v>2.992</v>
      </c>
      <c r="H108" s="52" t="s">
        <v>56</v>
      </c>
      <c r="I108" s="63" t="s">
        <v>209</v>
      </c>
      <c r="J108" s="65">
        <v>7</v>
      </c>
      <c r="K108" s="66">
        <v>15.5</v>
      </c>
      <c r="L108" s="55">
        <v>166.85290322580647</v>
      </c>
      <c r="M108" s="66">
        <v>8.1</v>
      </c>
      <c r="N108" s="57">
        <v>11.7</v>
      </c>
      <c r="O108" s="52" t="s">
        <v>175</v>
      </c>
      <c r="P108" s="52" t="s">
        <v>63</v>
      </c>
      <c r="Q108" s="51" t="s">
        <v>119</v>
      </c>
      <c r="R108" s="58"/>
      <c r="S108" s="59"/>
      <c r="T108" s="60">
        <v>191</v>
      </c>
      <c r="U108" s="53">
        <v>132</v>
      </c>
    </row>
    <row r="109" spans="1:23" s="72" customFormat="1" ht="24" customHeight="1">
      <c r="A109" s="46" t="s">
        <v>95</v>
      </c>
      <c r="B109" s="47"/>
      <c r="C109" s="48" t="s">
        <v>210</v>
      </c>
      <c r="D109" s="67" t="s">
        <v>211</v>
      </c>
      <c r="E109" s="50" t="s">
        <v>84</v>
      </c>
      <c r="F109" s="63" t="s">
        <v>137</v>
      </c>
      <c r="G109" s="64">
        <v>2.992</v>
      </c>
      <c r="H109" s="52" t="s">
        <v>105</v>
      </c>
      <c r="I109" s="63">
        <v>2270</v>
      </c>
      <c r="J109" s="65">
        <v>5</v>
      </c>
      <c r="K109" s="66">
        <v>16.2</v>
      </c>
      <c r="L109" s="55">
        <v>159.64320987654321</v>
      </c>
      <c r="M109" s="66">
        <v>9.6</v>
      </c>
      <c r="N109" s="57">
        <v>13.1</v>
      </c>
      <c r="O109" s="52" t="s">
        <v>99</v>
      </c>
      <c r="P109" s="52" t="s">
        <v>63</v>
      </c>
      <c r="Q109" s="51" t="s">
        <v>119</v>
      </c>
      <c r="R109" s="58"/>
      <c r="S109" s="59" t="s">
        <v>87</v>
      </c>
      <c r="T109" s="60">
        <v>168</v>
      </c>
      <c r="U109" s="53">
        <v>123</v>
      </c>
    </row>
    <row r="110" spans="1:23" s="72" customFormat="1" ht="24" customHeight="1">
      <c r="A110" s="46" t="s">
        <v>95</v>
      </c>
      <c r="B110" s="47"/>
      <c r="C110" s="48" t="s">
        <v>210</v>
      </c>
      <c r="D110" s="67" t="s">
        <v>211</v>
      </c>
      <c r="E110" s="50" t="s">
        <v>88</v>
      </c>
      <c r="F110" s="63" t="s">
        <v>137</v>
      </c>
      <c r="G110" s="64">
        <v>2.992</v>
      </c>
      <c r="H110" s="52" t="s">
        <v>105</v>
      </c>
      <c r="I110" s="63">
        <v>2280</v>
      </c>
      <c r="J110" s="65">
        <v>5</v>
      </c>
      <c r="K110" s="66">
        <v>16.2</v>
      </c>
      <c r="L110" s="55">
        <v>159.64320987654321</v>
      </c>
      <c r="M110" s="66">
        <v>8.1</v>
      </c>
      <c r="N110" s="57">
        <v>11.7</v>
      </c>
      <c r="O110" s="52" t="s">
        <v>99</v>
      </c>
      <c r="P110" s="52" t="s">
        <v>63</v>
      </c>
      <c r="Q110" s="51" t="s">
        <v>119</v>
      </c>
      <c r="R110" s="58"/>
      <c r="S110" s="59" t="s">
        <v>87</v>
      </c>
      <c r="T110" s="60">
        <v>200</v>
      </c>
      <c r="U110" s="53">
        <v>138</v>
      </c>
    </row>
    <row r="111" spans="1:23" s="72" customFormat="1" ht="24" customHeight="1">
      <c r="A111" s="46" t="s">
        <v>95</v>
      </c>
      <c r="B111" s="47"/>
      <c r="C111" s="48" t="s">
        <v>210</v>
      </c>
      <c r="D111" s="67" t="s">
        <v>211</v>
      </c>
      <c r="E111" s="50" t="s">
        <v>89</v>
      </c>
      <c r="F111" s="63" t="s">
        <v>137</v>
      </c>
      <c r="G111" s="64">
        <v>2.992</v>
      </c>
      <c r="H111" s="52" t="s">
        <v>105</v>
      </c>
      <c r="I111" s="63">
        <v>2330</v>
      </c>
      <c r="J111" s="65">
        <v>5</v>
      </c>
      <c r="K111" s="66">
        <v>16.2</v>
      </c>
      <c r="L111" s="55">
        <v>159.64320987654321</v>
      </c>
      <c r="M111" s="66">
        <v>8.1</v>
      </c>
      <c r="N111" s="57">
        <v>11.7</v>
      </c>
      <c r="O111" s="52" t="s">
        <v>99</v>
      </c>
      <c r="P111" s="52" t="s">
        <v>63</v>
      </c>
      <c r="Q111" s="51" t="s">
        <v>119</v>
      </c>
      <c r="R111" s="58"/>
      <c r="S111" s="59" t="s">
        <v>87</v>
      </c>
      <c r="T111" s="60">
        <v>200</v>
      </c>
      <c r="U111" s="53">
        <v>138</v>
      </c>
    </row>
    <row r="112" spans="1:23" s="72" customFormat="1" ht="24" customHeight="1">
      <c r="A112" s="46" t="s">
        <v>95</v>
      </c>
      <c r="B112" s="47"/>
      <c r="C112" s="48" t="s">
        <v>210</v>
      </c>
      <c r="D112" s="67" t="s">
        <v>211</v>
      </c>
      <c r="E112" s="50" t="s">
        <v>90</v>
      </c>
      <c r="F112" s="63" t="s">
        <v>137</v>
      </c>
      <c r="G112" s="64">
        <v>2.992</v>
      </c>
      <c r="H112" s="52" t="s">
        <v>105</v>
      </c>
      <c r="I112" s="63">
        <v>2290</v>
      </c>
      <c r="J112" s="65">
        <v>5</v>
      </c>
      <c r="K112" s="66">
        <v>16.2</v>
      </c>
      <c r="L112" s="55">
        <v>159.64320987654321</v>
      </c>
      <c r="M112" s="66">
        <v>8.1</v>
      </c>
      <c r="N112" s="57">
        <v>11.7</v>
      </c>
      <c r="O112" s="52" t="s">
        <v>99</v>
      </c>
      <c r="P112" s="52" t="s">
        <v>63</v>
      </c>
      <c r="Q112" s="51" t="s">
        <v>119</v>
      </c>
      <c r="R112" s="58"/>
      <c r="S112" s="59" t="s">
        <v>87</v>
      </c>
      <c r="T112" s="60">
        <v>200</v>
      </c>
      <c r="U112" s="53">
        <v>138</v>
      </c>
    </row>
    <row r="113" spans="1:21" s="72" customFormat="1" ht="24" customHeight="1">
      <c r="A113" s="46" t="s">
        <v>95</v>
      </c>
      <c r="B113" s="47"/>
      <c r="C113" s="48" t="s">
        <v>210</v>
      </c>
      <c r="D113" s="67" t="s">
        <v>211</v>
      </c>
      <c r="E113" s="50" t="s">
        <v>162</v>
      </c>
      <c r="F113" s="63" t="s">
        <v>137</v>
      </c>
      <c r="G113" s="64">
        <v>2.992</v>
      </c>
      <c r="H113" s="52" t="s">
        <v>105</v>
      </c>
      <c r="I113" s="63">
        <v>2300</v>
      </c>
      <c r="J113" s="65">
        <v>5</v>
      </c>
      <c r="K113" s="66">
        <v>16.2</v>
      </c>
      <c r="L113" s="55">
        <v>159.64320987654321</v>
      </c>
      <c r="M113" s="66">
        <v>8.1</v>
      </c>
      <c r="N113" s="57">
        <v>11.7</v>
      </c>
      <c r="O113" s="52" t="s">
        <v>99</v>
      </c>
      <c r="P113" s="52" t="s">
        <v>63</v>
      </c>
      <c r="Q113" s="51" t="s">
        <v>119</v>
      </c>
      <c r="R113" s="58"/>
      <c r="S113" s="59" t="s">
        <v>87</v>
      </c>
      <c r="T113" s="60">
        <v>200</v>
      </c>
      <c r="U113" s="53">
        <v>138</v>
      </c>
    </row>
    <row r="114" spans="1:21" s="72" customFormat="1" ht="24" customHeight="1">
      <c r="A114" s="46" t="s">
        <v>95</v>
      </c>
      <c r="B114" s="47"/>
      <c r="C114" s="48" t="s">
        <v>210</v>
      </c>
      <c r="D114" s="67" t="s">
        <v>211</v>
      </c>
      <c r="E114" s="50" t="s">
        <v>163</v>
      </c>
      <c r="F114" s="63" t="s">
        <v>137</v>
      </c>
      <c r="G114" s="64">
        <v>2.992</v>
      </c>
      <c r="H114" s="52" t="s">
        <v>105</v>
      </c>
      <c r="I114" s="63">
        <v>2330</v>
      </c>
      <c r="J114" s="65">
        <v>5</v>
      </c>
      <c r="K114" s="66">
        <v>16.2</v>
      </c>
      <c r="L114" s="55">
        <v>159.64320987654321</v>
      </c>
      <c r="M114" s="66">
        <v>8.1</v>
      </c>
      <c r="N114" s="57">
        <v>11.7</v>
      </c>
      <c r="O114" s="52" t="s">
        <v>99</v>
      </c>
      <c r="P114" s="52" t="s">
        <v>63</v>
      </c>
      <c r="Q114" s="51" t="s">
        <v>119</v>
      </c>
      <c r="R114" s="58"/>
      <c r="S114" s="59" t="s">
        <v>87</v>
      </c>
      <c r="T114" s="60">
        <v>200</v>
      </c>
      <c r="U114" s="53">
        <v>138</v>
      </c>
    </row>
    <row r="115" spans="1:21" s="72" customFormat="1" ht="24" customHeight="1">
      <c r="A115" s="46" t="s">
        <v>95</v>
      </c>
      <c r="B115" s="47"/>
      <c r="C115" s="48" t="s">
        <v>210</v>
      </c>
      <c r="D115" s="67" t="s">
        <v>211</v>
      </c>
      <c r="E115" s="50" t="s">
        <v>164</v>
      </c>
      <c r="F115" s="63" t="s">
        <v>137</v>
      </c>
      <c r="G115" s="64">
        <v>2.992</v>
      </c>
      <c r="H115" s="52" t="s">
        <v>105</v>
      </c>
      <c r="I115" s="63">
        <v>2300</v>
      </c>
      <c r="J115" s="65">
        <v>5</v>
      </c>
      <c r="K115" s="66">
        <v>16.2</v>
      </c>
      <c r="L115" s="55">
        <v>159.64320987654321</v>
      </c>
      <c r="M115" s="66">
        <v>8.1</v>
      </c>
      <c r="N115" s="57">
        <v>11.7</v>
      </c>
      <c r="O115" s="52" t="s">
        <v>99</v>
      </c>
      <c r="P115" s="52" t="s">
        <v>63</v>
      </c>
      <c r="Q115" s="51" t="s">
        <v>119</v>
      </c>
      <c r="R115" s="58"/>
      <c r="S115" s="59" t="s">
        <v>87</v>
      </c>
      <c r="T115" s="60">
        <v>200</v>
      </c>
      <c r="U115" s="53">
        <v>138</v>
      </c>
    </row>
    <row r="116" spans="1:21" s="72" customFormat="1" ht="24" customHeight="1">
      <c r="A116" s="46" t="s">
        <v>95</v>
      </c>
      <c r="B116" s="47"/>
      <c r="C116" s="48" t="s">
        <v>210</v>
      </c>
      <c r="D116" s="67" t="s">
        <v>211</v>
      </c>
      <c r="E116" s="50" t="s">
        <v>165</v>
      </c>
      <c r="F116" s="63" t="s">
        <v>137</v>
      </c>
      <c r="G116" s="64">
        <v>2.992</v>
      </c>
      <c r="H116" s="52" t="s">
        <v>105</v>
      </c>
      <c r="I116" s="63">
        <v>2310</v>
      </c>
      <c r="J116" s="65">
        <v>5</v>
      </c>
      <c r="K116" s="66">
        <v>16.2</v>
      </c>
      <c r="L116" s="55">
        <v>159.64320987654321</v>
      </c>
      <c r="M116" s="66">
        <v>8.1</v>
      </c>
      <c r="N116" s="57">
        <v>11.7</v>
      </c>
      <c r="O116" s="52" t="s">
        <v>99</v>
      </c>
      <c r="P116" s="52" t="s">
        <v>63</v>
      </c>
      <c r="Q116" s="51" t="s">
        <v>119</v>
      </c>
      <c r="R116" s="58"/>
      <c r="S116" s="59" t="s">
        <v>87</v>
      </c>
      <c r="T116" s="60">
        <v>200</v>
      </c>
      <c r="U116" s="53">
        <v>138</v>
      </c>
    </row>
    <row r="117" spans="1:21" s="72" customFormat="1" ht="24" customHeight="1">
      <c r="A117" s="46" t="s">
        <v>95</v>
      </c>
      <c r="B117" s="47"/>
      <c r="C117" s="48" t="s">
        <v>210</v>
      </c>
      <c r="D117" s="67" t="s">
        <v>211</v>
      </c>
      <c r="E117" s="50" t="s">
        <v>190</v>
      </c>
      <c r="F117" s="63" t="s">
        <v>137</v>
      </c>
      <c r="G117" s="64">
        <v>2.992</v>
      </c>
      <c r="H117" s="52" t="s">
        <v>105</v>
      </c>
      <c r="I117" s="63">
        <v>2350</v>
      </c>
      <c r="J117" s="65">
        <v>5</v>
      </c>
      <c r="K117" s="66">
        <v>16.2</v>
      </c>
      <c r="L117" s="55">
        <v>159.64320987654321</v>
      </c>
      <c r="M117" s="66">
        <v>8.1</v>
      </c>
      <c r="N117" s="57">
        <v>11.7</v>
      </c>
      <c r="O117" s="52" t="s">
        <v>99</v>
      </c>
      <c r="P117" s="52" t="s">
        <v>63</v>
      </c>
      <c r="Q117" s="51" t="s">
        <v>119</v>
      </c>
      <c r="R117" s="58"/>
      <c r="S117" s="59" t="s">
        <v>87</v>
      </c>
      <c r="T117" s="60">
        <v>200</v>
      </c>
      <c r="U117" s="53">
        <v>138</v>
      </c>
    </row>
    <row r="118" spans="1:21" s="72" customFormat="1" ht="24" customHeight="1">
      <c r="A118" s="46" t="s">
        <v>95</v>
      </c>
      <c r="B118" s="47"/>
      <c r="C118" s="48" t="s">
        <v>210</v>
      </c>
      <c r="D118" s="67" t="s">
        <v>211</v>
      </c>
      <c r="E118" s="50" t="s">
        <v>191</v>
      </c>
      <c r="F118" s="63" t="s">
        <v>137</v>
      </c>
      <c r="G118" s="64">
        <v>2.992</v>
      </c>
      <c r="H118" s="52" t="s">
        <v>105</v>
      </c>
      <c r="I118" s="63">
        <v>2360</v>
      </c>
      <c r="J118" s="65">
        <v>5</v>
      </c>
      <c r="K118" s="66">
        <v>16.2</v>
      </c>
      <c r="L118" s="55">
        <v>159.64320987654321</v>
      </c>
      <c r="M118" s="66">
        <v>8.1</v>
      </c>
      <c r="N118" s="57">
        <v>11.7</v>
      </c>
      <c r="O118" s="52" t="s">
        <v>99</v>
      </c>
      <c r="P118" s="52" t="s">
        <v>63</v>
      </c>
      <c r="Q118" s="51" t="s">
        <v>119</v>
      </c>
      <c r="R118" s="58"/>
      <c r="S118" s="59" t="s">
        <v>87</v>
      </c>
      <c r="T118" s="60">
        <v>200</v>
      </c>
      <c r="U118" s="53">
        <v>138</v>
      </c>
    </row>
    <row r="119" spans="1:21" s="72" customFormat="1" ht="24" customHeight="1">
      <c r="A119" s="46" t="s">
        <v>95</v>
      </c>
      <c r="B119" s="47"/>
      <c r="C119" s="48" t="s">
        <v>210</v>
      </c>
      <c r="D119" s="67" t="s">
        <v>211</v>
      </c>
      <c r="E119" s="50" t="s">
        <v>192</v>
      </c>
      <c r="F119" s="63" t="s">
        <v>137</v>
      </c>
      <c r="G119" s="64">
        <v>2.992</v>
      </c>
      <c r="H119" s="52" t="s">
        <v>105</v>
      </c>
      <c r="I119" s="63">
        <v>2350</v>
      </c>
      <c r="J119" s="65">
        <v>5</v>
      </c>
      <c r="K119" s="66">
        <v>16.2</v>
      </c>
      <c r="L119" s="55">
        <v>159.64320987654321</v>
      </c>
      <c r="M119" s="66">
        <v>8.1</v>
      </c>
      <c r="N119" s="57">
        <v>11.7</v>
      </c>
      <c r="O119" s="52" t="s">
        <v>99</v>
      </c>
      <c r="P119" s="52" t="s">
        <v>63</v>
      </c>
      <c r="Q119" s="51" t="s">
        <v>119</v>
      </c>
      <c r="R119" s="58"/>
      <c r="S119" s="59" t="s">
        <v>87</v>
      </c>
      <c r="T119" s="60">
        <v>200</v>
      </c>
      <c r="U119" s="53">
        <v>138</v>
      </c>
    </row>
    <row r="120" spans="1:21" s="72" customFormat="1" ht="24" customHeight="1">
      <c r="A120" s="46" t="s">
        <v>95</v>
      </c>
      <c r="B120" s="47"/>
      <c r="C120" s="48" t="s">
        <v>210</v>
      </c>
      <c r="D120" s="67" t="s">
        <v>211</v>
      </c>
      <c r="E120" s="50" t="s">
        <v>193</v>
      </c>
      <c r="F120" s="63" t="s">
        <v>137</v>
      </c>
      <c r="G120" s="64">
        <v>2.992</v>
      </c>
      <c r="H120" s="52" t="s">
        <v>105</v>
      </c>
      <c r="I120" s="63">
        <v>2360</v>
      </c>
      <c r="J120" s="65">
        <v>5</v>
      </c>
      <c r="K120" s="66">
        <v>16.2</v>
      </c>
      <c r="L120" s="55">
        <v>159.64320987654321</v>
      </c>
      <c r="M120" s="66">
        <v>8.1</v>
      </c>
      <c r="N120" s="57">
        <v>11.7</v>
      </c>
      <c r="O120" s="52" t="s">
        <v>99</v>
      </c>
      <c r="P120" s="52" t="s">
        <v>63</v>
      </c>
      <c r="Q120" s="51" t="s">
        <v>119</v>
      </c>
      <c r="R120" s="58"/>
      <c r="S120" s="59" t="s">
        <v>87</v>
      </c>
      <c r="T120" s="60">
        <v>200</v>
      </c>
      <c r="U120" s="53">
        <v>138</v>
      </c>
    </row>
    <row r="121" spans="1:21" s="72" customFormat="1" ht="24" customHeight="1">
      <c r="A121" s="46" t="s">
        <v>76</v>
      </c>
      <c r="B121" s="47"/>
      <c r="C121" s="48" t="s">
        <v>212</v>
      </c>
      <c r="D121" s="46" t="s">
        <v>213</v>
      </c>
      <c r="E121" s="50" t="s">
        <v>214</v>
      </c>
      <c r="F121" s="63" t="s">
        <v>150</v>
      </c>
      <c r="G121" s="64">
        <v>2.992</v>
      </c>
      <c r="H121" s="52" t="s">
        <v>56</v>
      </c>
      <c r="I121" s="63" t="s">
        <v>215</v>
      </c>
      <c r="J121" s="65">
        <v>5</v>
      </c>
      <c r="K121" s="66">
        <v>15.7</v>
      </c>
      <c r="L121" s="55">
        <v>164.72738853503185</v>
      </c>
      <c r="M121" s="66">
        <v>9.6</v>
      </c>
      <c r="N121" s="57">
        <v>13.1</v>
      </c>
      <c r="O121" s="52" t="s">
        <v>175</v>
      </c>
      <c r="P121" s="52" t="s">
        <v>63</v>
      </c>
      <c r="Q121" s="51" t="s">
        <v>119</v>
      </c>
      <c r="R121" s="58"/>
      <c r="S121" s="59"/>
      <c r="T121" s="60">
        <v>163</v>
      </c>
      <c r="U121" s="53">
        <v>119</v>
      </c>
    </row>
    <row r="122" spans="1:21" s="72" customFormat="1" ht="24" customHeight="1">
      <c r="A122" s="46" t="s">
        <v>76</v>
      </c>
      <c r="B122" s="47"/>
      <c r="C122" s="48" t="s">
        <v>212</v>
      </c>
      <c r="D122" s="46" t="s">
        <v>213</v>
      </c>
      <c r="E122" s="50" t="s">
        <v>216</v>
      </c>
      <c r="F122" s="63" t="s">
        <v>150</v>
      </c>
      <c r="G122" s="64">
        <v>2.992</v>
      </c>
      <c r="H122" s="52" t="s">
        <v>56</v>
      </c>
      <c r="I122" s="71" t="s">
        <v>217</v>
      </c>
      <c r="J122" s="65">
        <v>5</v>
      </c>
      <c r="K122" s="66">
        <v>15.7</v>
      </c>
      <c r="L122" s="55">
        <v>164.72738853503185</v>
      </c>
      <c r="M122" s="66">
        <v>8.1</v>
      </c>
      <c r="N122" s="57">
        <v>11.7</v>
      </c>
      <c r="O122" s="52" t="s">
        <v>175</v>
      </c>
      <c r="P122" s="52" t="s">
        <v>63</v>
      </c>
      <c r="Q122" s="51" t="s">
        <v>119</v>
      </c>
      <c r="R122" s="58"/>
      <c r="S122" s="59"/>
      <c r="T122" s="60">
        <v>193</v>
      </c>
      <c r="U122" s="53">
        <v>134</v>
      </c>
    </row>
    <row r="123" spans="1:21" s="72" customFormat="1" ht="24" customHeight="1">
      <c r="A123" s="46" t="s">
        <v>76</v>
      </c>
      <c r="B123" s="47"/>
      <c r="C123" s="48" t="s">
        <v>218</v>
      </c>
      <c r="D123" s="67" t="s">
        <v>219</v>
      </c>
      <c r="E123" s="50" t="s">
        <v>84</v>
      </c>
      <c r="F123" s="63" t="s">
        <v>137</v>
      </c>
      <c r="G123" s="64">
        <v>2.992</v>
      </c>
      <c r="H123" s="52" t="s">
        <v>138</v>
      </c>
      <c r="I123" s="63">
        <v>2520</v>
      </c>
      <c r="J123" s="65">
        <v>7</v>
      </c>
      <c r="K123" s="66">
        <v>14.6</v>
      </c>
      <c r="L123" s="55">
        <v>177.13835616438354</v>
      </c>
      <c r="M123" s="66">
        <v>8.1</v>
      </c>
      <c r="N123" s="57">
        <v>11.7</v>
      </c>
      <c r="O123" s="52" t="s">
        <v>99</v>
      </c>
      <c r="P123" s="52" t="s">
        <v>63</v>
      </c>
      <c r="Q123" s="51" t="s">
        <v>119</v>
      </c>
      <c r="R123" s="58"/>
      <c r="S123" s="59" t="s">
        <v>87</v>
      </c>
      <c r="T123" s="60">
        <v>180</v>
      </c>
      <c r="U123" s="53">
        <v>124</v>
      </c>
    </row>
    <row r="124" spans="1:21" s="72" customFormat="1" ht="24" customHeight="1">
      <c r="A124" s="46" t="s">
        <v>76</v>
      </c>
      <c r="B124" s="47"/>
      <c r="C124" s="48" t="s">
        <v>218</v>
      </c>
      <c r="D124" s="67" t="s">
        <v>219</v>
      </c>
      <c r="E124" s="50" t="s">
        <v>88</v>
      </c>
      <c r="F124" s="63" t="s">
        <v>137</v>
      </c>
      <c r="G124" s="64">
        <v>2.992</v>
      </c>
      <c r="H124" s="52" t="s">
        <v>138</v>
      </c>
      <c r="I124" s="63">
        <v>2530</v>
      </c>
      <c r="J124" s="65">
        <v>7</v>
      </c>
      <c r="K124" s="66">
        <v>14.6</v>
      </c>
      <c r="L124" s="55">
        <v>177.13835616438354</v>
      </c>
      <c r="M124" s="66">
        <v>8.1</v>
      </c>
      <c r="N124" s="57">
        <v>11.7</v>
      </c>
      <c r="O124" s="52" t="s">
        <v>99</v>
      </c>
      <c r="P124" s="52" t="s">
        <v>63</v>
      </c>
      <c r="Q124" s="51" t="s">
        <v>119</v>
      </c>
      <c r="R124" s="58"/>
      <c r="S124" s="59" t="s">
        <v>87</v>
      </c>
      <c r="T124" s="60">
        <v>180</v>
      </c>
      <c r="U124" s="53">
        <v>124</v>
      </c>
    </row>
    <row r="125" spans="1:21" s="72" customFormat="1" ht="24" customHeight="1">
      <c r="A125" s="46" t="s">
        <v>76</v>
      </c>
      <c r="B125" s="47"/>
      <c r="C125" s="48" t="s">
        <v>218</v>
      </c>
      <c r="D125" s="67" t="s">
        <v>219</v>
      </c>
      <c r="E125" s="50" t="s">
        <v>89</v>
      </c>
      <c r="F125" s="63" t="s">
        <v>137</v>
      </c>
      <c r="G125" s="64">
        <v>2.992</v>
      </c>
      <c r="H125" s="52" t="s">
        <v>138</v>
      </c>
      <c r="I125" s="63">
        <v>2560</v>
      </c>
      <c r="J125" s="65">
        <v>7</v>
      </c>
      <c r="K125" s="66">
        <v>14.6</v>
      </c>
      <c r="L125" s="55">
        <v>177.13835616438354</v>
      </c>
      <c r="M125" s="66">
        <v>8.1</v>
      </c>
      <c r="N125" s="57">
        <v>11.7</v>
      </c>
      <c r="O125" s="52" t="s">
        <v>99</v>
      </c>
      <c r="P125" s="52" t="s">
        <v>63</v>
      </c>
      <c r="Q125" s="51" t="s">
        <v>119</v>
      </c>
      <c r="R125" s="58"/>
      <c r="S125" s="59" t="s">
        <v>87</v>
      </c>
      <c r="T125" s="60">
        <v>180</v>
      </c>
      <c r="U125" s="53">
        <v>124</v>
      </c>
    </row>
    <row r="126" spans="1:21" s="72" customFormat="1" ht="24" customHeight="1">
      <c r="A126" s="46" t="s">
        <v>76</v>
      </c>
      <c r="B126" s="47"/>
      <c r="C126" s="48" t="s">
        <v>218</v>
      </c>
      <c r="D126" s="67" t="s">
        <v>219</v>
      </c>
      <c r="E126" s="50" t="s">
        <v>90</v>
      </c>
      <c r="F126" s="63" t="s">
        <v>137</v>
      </c>
      <c r="G126" s="64">
        <v>2.992</v>
      </c>
      <c r="H126" s="52" t="s">
        <v>138</v>
      </c>
      <c r="I126" s="63">
        <v>2570</v>
      </c>
      <c r="J126" s="65">
        <v>7</v>
      </c>
      <c r="K126" s="66">
        <v>14.6</v>
      </c>
      <c r="L126" s="55">
        <v>177.13835616438354</v>
      </c>
      <c r="M126" s="66">
        <v>8.1</v>
      </c>
      <c r="N126" s="57">
        <v>11.7</v>
      </c>
      <c r="O126" s="52" t="s">
        <v>99</v>
      </c>
      <c r="P126" s="52" t="s">
        <v>63</v>
      </c>
      <c r="Q126" s="51" t="s">
        <v>119</v>
      </c>
      <c r="R126" s="58"/>
      <c r="S126" s="59" t="s">
        <v>87</v>
      </c>
      <c r="T126" s="60">
        <v>180</v>
      </c>
      <c r="U126" s="53">
        <v>124</v>
      </c>
    </row>
    <row r="127" spans="1:21" s="72" customFormat="1" ht="24" customHeight="1">
      <c r="A127" s="46" t="s">
        <v>76</v>
      </c>
      <c r="B127" s="47"/>
      <c r="C127" s="48" t="s">
        <v>218</v>
      </c>
      <c r="D127" s="67" t="s">
        <v>219</v>
      </c>
      <c r="E127" s="50" t="s">
        <v>162</v>
      </c>
      <c r="F127" s="63" t="s">
        <v>137</v>
      </c>
      <c r="G127" s="64">
        <v>2.992</v>
      </c>
      <c r="H127" s="52" t="s">
        <v>138</v>
      </c>
      <c r="I127" s="63">
        <v>2530</v>
      </c>
      <c r="J127" s="65">
        <v>7</v>
      </c>
      <c r="K127" s="66">
        <v>14.6</v>
      </c>
      <c r="L127" s="55">
        <v>177.13835616438354</v>
      </c>
      <c r="M127" s="66">
        <v>8.1</v>
      </c>
      <c r="N127" s="57">
        <v>11.7</v>
      </c>
      <c r="O127" s="52" t="s">
        <v>99</v>
      </c>
      <c r="P127" s="52" t="s">
        <v>63</v>
      </c>
      <c r="Q127" s="51" t="s">
        <v>119</v>
      </c>
      <c r="R127" s="58"/>
      <c r="S127" s="59" t="s">
        <v>87</v>
      </c>
      <c r="T127" s="60">
        <v>180</v>
      </c>
      <c r="U127" s="53">
        <v>124</v>
      </c>
    </row>
    <row r="128" spans="1:21" s="72" customFormat="1" ht="24" customHeight="1">
      <c r="A128" s="46" t="s">
        <v>76</v>
      </c>
      <c r="B128" s="47"/>
      <c r="C128" s="48" t="s">
        <v>218</v>
      </c>
      <c r="D128" s="67" t="s">
        <v>219</v>
      </c>
      <c r="E128" s="50" t="s">
        <v>163</v>
      </c>
      <c r="F128" s="63" t="s">
        <v>137</v>
      </c>
      <c r="G128" s="64">
        <v>2.992</v>
      </c>
      <c r="H128" s="52" t="s">
        <v>138</v>
      </c>
      <c r="I128" s="63">
        <v>2540</v>
      </c>
      <c r="J128" s="65">
        <v>7</v>
      </c>
      <c r="K128" s="66">
        <v>14.6</v>
      </c>
      <c r="L128" s="55">
        <v>177.13835616438354</v>
      </c>
      <c r="M128" s="66">
        <v>8.1</v>
      </c>
      <c r="N128" s="57">
        <v>11.7</v>
      </c>
      <c r="O128" s="52" t="s">
        <v>99</v>
      </c>
      <c r="P128" s="52" t="s">
        <v>63</v>
      </c>
      <c r="Q128" s="51" t="s">
        <v>119</v>
      </c>
      <c r="R128" s="58"/>
      <c r="S128" s="59" t="s">
        <v>87</v>
      </c>
      <c r="T128" s="60">
        <v>180</v>
      </c>
      <c r="U128" s="53">
        <v>124</v>
      </c>
    </row>
    <row r="129" spans="1:23" s="72" customFormat="1" ht="24" customHeight="1">
      <c r="A129" s="46" t="s">
        <v>76</v>
      </c>
      <c r="B129" s="47"/>
      <c r="C129" s="48" t="s">
        <v>218</v>
      </c>
      <c r="D129" s="67" t="s">
        <v>219</v>
      </c>
      <c r="E129" s="50" t="s">
        <v>91</v>
      </c>
      <c r="F129" s="63" t="s">
        <v>137</v>
      </c>
      <c r="G129" s="64">
        <v>2.992</v>
      </c>
      <c r="H129" s="52" t="s">
        <v>138</v>
      </c>
      <c r="I129" s="63">
        <v>2520</v>
      </c>
      <c r="J129" s="65">
        <v>6</v>
      </c>
      <c r="K129" s="66">
        <v>14.6</v>
      </c>
      <c r="L129" s="55">
        <v>177.13835616438354</v>
      </c>
      <c r="M129" s="66">
        <v>8.1</v>
      </c>
      <c r="N129" s="57">
        <v>11.7</v>
      </c>
      <c r="O129" s="52" t="s">
        <v>99</v>
      </c>
      <c r="P129" s="52" t="s">
        <v>63</v>
      </c>
      <c r="Q129" s="51" t="s">
        <v>119</v>
      </c>
      <c r="R129" s="58"/>
      <c r="S129" s="59" t="s">
        <v>87</v>
      </c>
      <c r="T129" s="60">
        <v>180</v>
      </c>
      <c r="U129" s="53">
        <v>124</v>
      </c>
    </row>
    <row r="130" spans="1:23" s="72" customFormat="1" ht="24" customHeight="1">
      <c r="A130" s="46" t="s">
        <v>76</v>
      </c>
      <c r="B130" s="47"/>
      <c r="C130" s="48" t="s">
        <v>218</v>
      </c>
      <c r="D130" s="67" t="s">
        <v>219</v>
      </c>
      <c r="E130" s="50" t="s">
        <v>92</v>
      </c>
      <c r="F130" s="63" t="s">
        <v>137</v>
      </c>
      <c r="G130" s="64">
        <v>2.992</v>
      </c>
      <c r="H130" s="52" t="s">
        <v>138</v>
      </c>
      <c r="I130" s="63">
        <v>2530</v>
      </c>
      <c r="J130" s="65">
        <v>6</v>
      </c>
      <c r="K130" s="66">
        <v>14.6</v>
      </c>
      <c r="L130" s="55">
        <v>177.13835616438354</v>
      </c>
      <c r="M130" s="66">
        <v>8.1</v>
      </c>
      <c r="N130" s="57">
        <v>11.7</v>
      </c>
      <c r="O130" s="52" t="s">
        <v>99</v>
      </c>
      <c r="P130" s="52" t="s">
        <v>63</v>
      </c>
      <c r="Q130" s="51" t="s">
        <v>119</v>
      </c>
      <c r="R130" s="58"/>
      <c r="S130" s="59" t="s">
        <v>87</v>
      </c>
      <c r="T130" s="60">
        <v>180</v>
      </c>
      <c r="U130" s="53">
        <v>124</v>
      </c>
    </row>
    <row r="131" spans="1:23" s="72" customFormat="1" ht="24" customHeight="1">
      <c r="A131" s="46" t="s">
        <v>76</v>
      </c>
      <c r="B131" s="47"/>
      <c r="C131" s="48" t="s">
        <v>218</v>
      </c>
      <c r="D131" s="67" t="s">
        <v>219</v>
      </c>
      <c r="E131" s="50" t="s">
        <v>93</v>
      </c>
      <c r="F131" s="63" t="s">
        <v>137</v>
      </c>
      <c r="G131" s="64">
        <v>2.992</v>
      </c>
      <c r="H131" s="52" t="s">
        <v>138</v>
      </c>
      <c r="I131" s="63">
        <v>2560</v>
      </c>
      <c r="J131" s="65">
        <v>6</v>
      </c>
      <c r="K131" s="66">
        <v>14.6</v>
      </c>
      <c r="L131" s="55">
        <v>177.13835616438354</v>
      </c>
      <c r="M131" s="66">
        <v>8.1</v>
      </c>
      <c r="N131" s="57">
        <v>11.7</v>
      </c>
      <c r="O131" s="52" t="s">
        <v>99</v>
      </c>
      <c r="P131" s="52" t="s">
        <v>63</v>
      </c>
      <c r="Q131" s="51" t="s">
        <v>119</v>
      </c>
      <c r="R131" s="58"/>
      <c r="S131" s="59" t="s">
        <v>87</v>
      </c>
      <c r="T131" s="60">
        <v>180</v>
      </c>
      <c r="U131" s="53">
        <v>124</v>
      </c>
    </row>
    <row r="132" spans="1:23" s="72" customFormat="1" ht="24" customHeight="1">
      <c r="A132" s="46" t="s">
        <v>76</v>
      </c>
      <c r="B132" s="47"/>
      <c r="C132" s="48" t="s">
        <v>218</v>
      </c>
      <c r="D132" s="67" t="s">
        <v>219</v>
      </c>
      <c r="E132" s="50" t="s">
        <v>94</v>
      </c>
      <c r="F132" s="63" t="s">
        <v>137</v>
      </c>
      <c r="G132" s="64">
        <v>2.992</v>
      </c>
      <c r="H132" s="52" t="s">
        <v>138</v>
      </c>
      <c r="I132" s="63">
        <v>2570</v>
      </c>
      <c r="J132" s="65">
        <v>6</v>
      </c>
      <c r="K132" s="66">
        <v>14.6</v>
      </c>
      <c r="L132" s="55">
        <v>177.13835616438354</v>
      </c>
      <c r="M132" s="66">
        <v>8.1</v>
      </c>
      <c r="N132" s="57">
        <v>11.7</v>
      </c>
      <c r="O132" s="52" t="s">
        <v>99</v>
      </c>
      <c r="P132" s="52" t="s">
        <v>63</v>
      </c>
      <c r="Q132" s="51" t="s">
        <v>119</v>
      </c>
      <c r="R132" s="58"/>
      <c r="S132" s="59" t="s">
        <v>87</v>
      </c>
      <c r="T132" s="60">
        <v>180</v>
      </c>
      <c r="U132" s="53">
        <v>124</v>
      </c>
    </row>
    <row r="133" spans="1:23" s="72" customFormat="1" ht="24" customHeight="1">
      <c r="A133" s="46" t="s">
        <v>76</v>
      </c>
      <c r="B133" s="47"/>
      <c r="C133" s="48" t="s">
        <v>218</v>
      </c>
      <c r="D133" s="67" t="s">
        <v>219</v>
      </c>
      <c r="E133" s="50" t="s">
        <v>220</v>
      </c>
      <c r="F133" s="63" t="s">
        <v>137</v>
      </c>
      <c r="G133" s="64">
        <v>2.992</v>
      </c>
      <c r="H133" s="52" t="s">
        <v>138</v>
      </c>
      <c r="I133" s="63">
        <v>2530</v>
      </c>
      <c r="J133" s="65">
        <v>6</v>
      </c>
      <c r="K133" s="66">
        <v>14.6</v>
      </c>
      <c r="L133" s="55">
        <v>177.13835616438354</v>
      </c>
      <c r="M133" s="66">
        <v>8.1</v>
      </c>
      <c r="N133" s="57">
        <v>11.7</v>
      </c>
      <c r="O133" s="52" t="s">
        <v>99</v>
      </c>
      <c r="P133" s="52" t="s">
        <v>63</v>
      </c>
      <c r="Q133" s="51" t="s">
        <v>119</v>
      </c>
      <c r="R133" s="58"/>
      <c r="S133" s="59" t="s">
        <v>87</v>
      </c>
      <c r="T133" s="60">
        <v>180</v>
      </c>
      <c r="U133" s="53">
        <v>124</v>
      </c>
    </row>
    <row r="134" spans="1:23" s="72" customFormat="1" ht="24" customHeight="1">
      <c r="A134" s="46" t="s">
        <v>76</v>
      </c>
      <c r="B134" s="47"/>
      <c r="C134" s="48" t="s">
        <v>218</v>
      </c>
      <c r="D134" s="67" t="s">
        <v>219</v>
      </c>
      <c r="E134" s="50" t="s">
        <v>221</v>
      </c>
      <c r="F134" s="63" t="s">
        <v>137</v>
      </c>
      <c r="G134" s="64">
        <v>2.992</v>
      </c>
      <c r="H134" s="52" t="s">
        <v>138</v>
      </c>
      <c r="I134" s="63">
        <v>2540</v>
      </c>
      <c r="J134" s="65">
        <v>6</v>
      </c>
      <c r="K134" s="66">
        <v>14.6</v>
      </c>
      <c r="L134" s="55">
        <v>177.13835616438354</v>
      </c>
      <c r="M134" s="66">
        <v>8.1</v>
      </c>
      <c r="N134" s="57">
        <v>11.7</v>
      </c>
      <c r="O134" s="52" t="s">
        <v>99</v>
      </c>
      <c r="P134" s="52" t="s">
        <v>63</v>
      </c>
      <c r="Q134" s="51" t="s">
        <v>119</v>
      </c>
      <c r="R134" s="58"/>
      <c r="S134" s="59" t="s">
        <v>87</v>
      </c>
      <c r="T134" s="60">
        <v>180</v>
      </c>
      <c r="U134" s="53">
        <v>124</v>
      </c>
    </row>
    <row r="135" spans="1:23" s="72" customFormat="1" ht="24" customHeight="1">
      <c r="A135" s="46" t="s">
        <v>76</v>
      </c>
      <c r="B135" s="47"/>
      <c r="C135" s="48" t="s">
        <v>218</v>
      </c>
      <c r="D135" s="67" t="s">
        <v>222</v>
      </c>
      <c r="E135" s="50" t="s">
        <v>223</v>
      </c>
      <c r="F135" s="63" t="s">
        <v>150</v>
      </c>
      <c r="G135" s="64">
        <v>2.992</v>
      </c>
      <c r="H135" s="52" t="s">
        <v>56</v>
      </c>
      <c r="I135" s="63" t="s">
        <v>224</v>
      </c>
      <c r="J135" s="65">
        <v>7</v>
      </c>
      <c r="K135" s="66">
        <v>14.3</v>
      </c>
      <c r="L135" s="55">
        <v>180.85454545454544</v>
      </c>
      <c r="M135" s="66">
        <v>8.1</v>
      </c>
      <c r="N135" s="57">
        <v>11.7</v>
      </c>
      <c r="O135" s="52" t="s">
        <v>175</v>
      </c>
      <c r="P135" s="52" t="s">
        <v>63</v>
      </c>
      <c r="Q135" s="51" t="s">
        <v>119</v>
      </c>
      <c r="R135" s="58"/>
      <c r="S135" s="59"/>
      <c r="T135" s="60">
        <v>176</v>
      </c>
      <c r="U135" s="53">
        <v>122</v>
      </c>
    </row>
    <row r="136" spans="1:23" s="72" customFormat="1" ht="24" customHeight="1">
      <c r="A136" s="46" t="s">
        <v>76</v>
      </c>
      <c r="B136" s="47"/>
      <c r="C136" s="48" t="s">
        <v>218</v>
      </c>
      <c r="D136" s="67" t="s">
        <v>222</v>
      </c>
      <c r="E136" s="50" t="s">
        <v>201</v>
      </c>
      <c r="F136" s="63" t="s">
        <v>150</v>
      </c>
      <c r="G136" s="64">
        <v>2.992</v>
      </c>
      <c r="H136" s="52" t="s">
        <v>56</v>
      </c>
      <c r="I136" s="63" t="s">
        <v>224</v>
      </c>
      <c r="J136" s="65">
        <v>6</v>
      </c>
      <c r="K136" s="66">
        <v>14.3</v>
      </c>
      <c r="L136" s="55">
        <v>180.85454545454544</v>
      </c>
      <c r="M136" s="66">
        <v>8.1</v>
      </c>
      <c r="N136" s="57">
        <v>11.7</v>
      </c>
      <c r="O136" s="52" t="s">
        <v>175</v>
      </c>
      <c r="P136" s="52" t="s">
        <v>63</v>
      </c>
      <c r="Q136" s="51" t="s">
        <v>119</v>
      </c>
      <c r="R136" s="58"/>
      <c r="S136" s="59"/>
      <c r="T136" s="60">
        <v>176</v>
      </c>
      <c r="U136" s="53">
        <v>122</v>
      </c>
    </row>
    <row r="137" spans="1:23" ht="24" customHeight="1">
      <c r="A137" s="46"/>
      <c r="B137" s="47"/>
      <c r="C137" s="48"/>
      <c r="D137" s="67"/>
      <c r="E137" s="50"/>
      <c r="F137" s="63"/>
      <c r="G137" s="64"/>
      <c r="H137" s="52"/>
      <c r="I137" s="63"/>
      <c r="J137" s="65"/>
      <c r="K137" s="66"/>
      <c r="L137" s="55"/>
      <c r="M137" s="66"/>
      <c r="N137" s="57"/>
      <c r="O137" s="52"/>
      <c r="P137" s="52"/>
      <c r="Q137" s="51"/>
      <c r="R137" s="58"/>
      <c r="S137" s="59"/>
      <c r="T137" s="60"/>
      <c r="U137" s="53"/>
      <c r="V137" s="1"/>
      <c r="W137" s="1"/>
    </row>
    <row r="138" spans="1:23" ht="24" customHeight="1">
      <c r="A138" s="46"/>
      <c r="B138" s="47"/>
      <c r="C138" s="48"/>
      <c r="D138" s="67"/>
      <c r="E138" s="50"/>
      <c r="F138" s="63"/>
      <c r="G138" s="64"/>
      <c r="H138" s="52"/>
      <c r="I138" s="63"/>
      <c r="J138" s="65"/>
      <c r="K138" s="66"/>
      <c r="L138" s="55"/>
      <c r="M138" s="66"/>
      <c r="N138" s="57"/>
      <c r="O138" s="52"/>
      <c r="P138" s="52"/>
      <c r="Q138" s="51"/>
      <c r="R138" s="58"/>
      <c r="S138" s="59"/>
      <c r="T138" s="60"/>
      <c r="U138" s="53"/>
      <c r="V138" s="1"/>
      <c r="W138" s="1"/>
    </row>
    <row r="139" spans="1:23" ht="24" customHeight="1">
      <c r="A139" s="46"/>
      <c r="B139" s="47"/>
      <c r="C139" s="48"/>
      <c r="D139" s="67"/>
      <c r="E139" s="50"/>
      <c r="F139" s="63"/>
      <c r="G139" s="64"/>
      <c r="H139" s="52"/>
      <c r="I139" s="63"/>
      <c r="J139" s="65"/>
      <c r="K139" s="66"/>
      <c r="L139" s="55"/>
      <c r="M139" s="66"/>
      <c r="N139" s="57"/>
      <c r="O139" s="52"/>
      <c r="P139" s="52"/>
      <c r="Q139" s="51"/>
      <c r="R139" s="58"/>
      <c r="S139" s="59"/>
      <c r="T139" s="60"/>
      <c r="U139" s="53"/>
      <c r="V139" s="1"/>
      <c r="W139" s="1"/>
    </row>
    <row r="140" spans="1:23" s="75" customFormat="1" ht="9.75" customHeight="1">
      <c r="A140" s="73"/>
      <c r="B140" s="73"/>
      <c r="C140" s="74"/>
      <c r="D140" s="74"/>
      <c r="E140" s="74"/>
      <c r="F140" s="74"/>
      <c r="G140" s="74"/>
      <c r="H140" s="74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</row>
    <row r="141" spans="1:23">
      <c r="C141" s="77" t="s">
        <v>225</v>
      </c>
      <c r="D141" s="77"/>
      <c r="E141" s="77"/>
      <c r="F141" s="77"/>
      <c r="G141" s="77"/>
      <c r="H141" s="77"/>
      <c r="I141" s="77"/>
      <c r="J141" s="77"/>
      <c r="K141" s="77"/>
      <c r="L141" s="77"/>
    </row>
    <row r="142" spans="1:23">
      <c r="C142" s="77" t="s">
        <v>226</v>
      </c>
      <c r="D142" s="77"/>
      <c r="E142" s="77"/>
      <c r="F142" s="77"/>
      <c r="G142" s="77"/>
      <c r="H142" s="77"/>
      <c r="I142" s="77"/>
      <c r="J142" s="77"/>
      <c r="K142" s="77"/>
      <c r="L142" s="77"/>
    </row>
    <row r="143" spans="1:23">
      <c r="C143" s="77" t="s">
        <v>227</v>
      </c>
      <c r="D143" s="77"/>
      <c r="E143" s="77"/>
      <c r="F143" s="77"/>
      <c r="G143" s="77"/>
      <c r="H143" s="77"/>
      <c r="I143" s="77"/>
      <c r="J143" s="77"/>
      <c r="K143" s="77"/>
      <c r="L143" s="77"/>
    </row>
    <row r="144" spans="1:23">
      <c r="C144" s="77" t="s">
        <v>228</v>
      </c>
      <c r="D144" s="77"/>
      <c r="E144" s="77"/>
      <c r="F144" s="77"/>
      <c r="G144" s="77"/>
      <c r="H144" s="77"/>
      <c r="I144" s="77"/>
      <c r="J144" s="77"/>
      <c r="K144" s="77"/>
      <c r="L144" s="77"/>
    </row>
    <row r="145" spans="3:23">
      <c r="C145" s="77" t="s">
        <v>229</v>
      </c>
      <c r="D145" s="77"/>
      <c r="E145" s="77"/>
      <c r="F145" s="77"/>
      <c r="G145" s="77"/>
      <c r="H145" s="77"/>
      <c r="I145" s="77"/>
      <c r="J145" s="77"/>
      <c r="K145" s="77"/>
      <c r="L145" s="77"/>
    </row>
    <row r="146" spans="3:23">
      <c r="C146" s="77" t="s">
        <v>230</v>
      </c>
      <c r="D146" s="77"/>
      <c r="E146" s="77"/>
      <c r="F146" s="77"/>
      <c r="G146" s="77"/>
      <c r="H146" s="77"/>
      <c r="I146" s="77"/>
      <c r="J146" s="77"/>
      <c r="K146" s="77"/>
      <c r="L146" s="77"/>
    </row>
    <row r="147" spans="3:23">
      <c r="C147" s="77" t="s">
        <v>231</v>
      </c>
      <c r="D147" s="77"/>
      <c r="E147" s="77"/>
      <c r="F147" s="77"/>
      <c r="G147" s="77"/>
      <c r="H147" s="77"/>
      <c r="I147" s="77"/>
      <c r="J147" s="77"/>
      <c r="K147" s="77"/>
      <c r="L147" s="77"/>
    </row>
    <row r="148" spans="3:23">
      <c r="C148" s="77" t="s">
        <v>232</v>
      </c>
      <c r="D148" s="77"/>
      <c r="E148" s="77"/>
      <c r="F148" s="77"/>
      <c r="G148" s="77"/>
      <c r="H148" s="77"/>
      <c r="I148" s="77"/>
      <c r="J148" s="77"/>
      <c r="K148" s="77"/>
      <c r="L148" s="77"/>
    </row>
    <row r="149" spans="3:23">
      <c r="C149" s="77" t="s">
        <v>233</v>
      </c>
      <c r="D149" s="77"/>
      <c r="E149" s="77"/>
      <c r="F149" s="77"/>
      <c r="G149" s="77"/>
      <c r="H149" s="77"/>
      <c r="I149" s="77"/>
      <c r="J149" s="77"/>
      <c r="K149" s="77"/>
      <c r="L149" s="77"/>
    </row>
    <row r="150" spans="3:23">
      <c r="C150" s="78" t="s">
        <v>234</v>
      </c>
      <c r="D150" s="78"/>
      <c r="E150" s="78"/>
      <c r="F150" s="78"/>
      <c r="G150" s="78"/>
      <c r="H150" s="78"/>
      <c r="I150" s="78"/>
      <c r="J150" s="78"/>
      <c r="K150" s="78"/>
      <c r="L150" s="78"/>
      <c r="U150" s="5"/>
      <c r="W150" s="1"/>
    </row>
  </sheetData>
  <sheetProtection selectLockedCells="1"/>
  <autoFilter ref="A7:U139" xr:uid="{00000000-0009-0000-0000-000000000000}"/>
  <mergeCells count="30">
    <mergeCell ref="J1:P1"/>
    <mergeCell ref="Q1:U1"/>
    <mergeCell ref="A2:C2"/>
    <mergeCell ref="R2:U2"/>
    <mergeCell ref="A3:A6"/>
    <mergeCell ref="C3:C6"/>
    <mergeCell ref="F3:G4"/>
    <mergeCell ref="K3:N3"/>
    <mergeCell ref="T3:T6"/>
    <mergeCell ref="U3:U6"/>
    <mergeCell ref="C142:L142"/>
    <mergeCell ref="H4:H6"/>
    <mergeCell ref="I4:I6"/>
    <mergeCell ref="J4:J6"/>
    <mergeCell ref="K4:K6"/>
    <mergeCell ref="L4:L6"/>
    <mergeCell ref="N4:N6"/>
    <mergeCell ref="P4:R4"/>
    <mergeCell ref="G5:G6"/>
    <mergeCell ref="R5:R6"/>
    <mergeCell ref="C141:L141"/>
    <mergeCell ref="M4:M6"/>
    <mergeCell ref="C149:L149"/>
    <mergeCell ref="C150:L150"/>
    <mergeCell ref="C143:L143"/>
    <mergeCell ref="C144:L144"/>
    <mergeCell ref="C145:L145"/>
    <mergeCell ref="C146:L146"/>
    <mergeCell ref="C147:L147"/>
    <mergeCell ref="C148:L148"/>
  </mergeCells>
  <phoneticPr fontId="3"/>
  <conditionalFormatting sqref="A8:C139">
    <cfRule type="expression" dxfId="0" priority="1" stopIfTrue="1">
      <formula>A8=A7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7" fitToHeight="0" orientation="landscape" r:id="rId1"/>
  <headerFooter alignWithMargins="0">
    <oddHeader>&amp;R様式1-2</oddHeader>
    <oddFooter>&amp;R&amp;8（注）「燃費基準相当値」の欄には、燃費基準値をディーゼル車用に換算した値を記載しています。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5872A-1E8C-4E51-948A-7DA4C2173C0C}">
  <sheetPr>
    <tabColor indexed="25"/>
    <pageSetUpPr fitToPage="1"/>
  </sheetPr>
  <dimension ref="A1:X30"/>
  <sheetViews>
    <sheetView view="pageBreakPreview" zoomScaleNormal="100" zoomScaleSheetLayoutView="100" workbookViewId="0">
      <selection activeCell="E19" sqref="A2:U19"/>
    </sheetView>
  </sheetViews>
  <sheetFormatPr defaultRowHeight="11.25"/>
  <cols>
    <col min="1" max="1" width="13.625" style="76" customWidth="1"/>
    <col min="2" max="2" width="1.875" style="76" customWidth="1"/>
    <col min="3" max="3" width="10.75" style="76" customWidth="1"/>
    <col min="4" max="4" width="13.875" style="76" bestFit="1" customWidth="1"/>
    <col min="5" max="5" width="17.5" style="76" customWidth="1"/>
    <col min="6" max="6" width="13.125" style="76" bestFit="1" customWidth="1"/>
    <col min="7" max="7" width="7" style="76" customWidth="1"/>
    <col min="8" max="8" width="12.125" style="76" bestFit="1" customWidth="1"/>
    <col min="9" max="9" width="10.5" style="76" bestFit="1" customWidth="1"/>
    <col min="10" max="10" width="7" style="76" bestFit="1" customWidth="1"/>
    <col min="11" max="11" width="5.875" style="76" bestFit="1" customWidth="1"/>
    <col min="12" max="12" width="8.75" style="76" bestFit="1" customWidth="1"/>
    <col min="13" max="14" width="8.5" style="76" bestFit="1" customWidth="1"/>
    <col min="15" max="15" width="15.625" style="76" customWidth="1"/>
    <col min="16" max="16" width="17.125" style="76" customWidth="1"/>
    <col min="17" max="17" width="6" style="76" customWidth="1"/>
    <col min="18" max="18" width="12.625" style="76" customWidth="1"/>
    <col min="19" max="19" width="11" style="76" customWidth="1"/>
    <col min="20" max="21" width="8.25" style="76" bestFit="1" customWidth="1"/>
    <col min="22" max="22" width="9" style="76"/>
    <col min="23" max="24" width="10.625" style="109" customWidth="1"/>
    <col min="25" max="256" width="9" style="76"/>
    <col min="257" max="257" width="15.875" style="76" customWidth="1"/>
    <col min="258" max="258" width="3.875" style="76" bestFit="1" customWidth="1"/>
    <col min="259" max="259" width="38.25" style="76" customWidth="1"/>
    <col min="260" max="260" width="13.875" style="76" bestFit="1" customWidth="1"/>
    <col min="261" max="261" width="13" style="76" bestFit="1" customWidth="1"/>
    <col min="262" max="262" width="13.125" style="76" bestFit="1" customWidth="1"/>
    <col min="263" max="263" width="7" style="76" customWidth="1"/>
    <col min="264" max="264" width="12.125" style="76" bestFit="1" customWidth="1"/>
    <col min="265" max="265" width="10.5" style="76" bestFit="1" customWidth="1"/>
    <col min="266" max="266" width="7" style="76" bestFit="1" customWidth="1"/>
    <col min="267" max="267" width="5.875" style="76" bestFit="1" customWidth="1"/>
    <col min="268" max="268" width="8.75" style="76" bestFit="1" customWidth="1"/>
    <col min="269" max="270" width="8.5" style="76" bestFit="1" customWidth="1"/>
    <col min="271" max="271" width="14.375" style="76" bestFit="1" customWidth="1"/>
    <col min="272" max="272" width="10" style="76" bestFit="1" customWidth="1"/>
    <col min="273" max="273" width="6" style="76" customWidth="1"/>
    <col min="274" max="274" width="19.375" style="76" customWidth="1"/>
    <col min="275" max="275" width="11" style="76" bestFit="1" customWidth="1"/>
    <col min="276" max="277" width="8.25" style="76" bestFit="1" customWidth="1"/>
    <col min="278" max="512" width="9" style="76"/>
    <col min="513" max="513" width="15.875" style="76" customWidth="1"/>
    <col min="514" max="514" width="3.875" style="76" bestFit="1" customWidth="1"/>
    <col min="515" max="515" width="38.25" style="76" customWidth="1"/>
    <col min="516" max="516" width="13.875" style="76" bestFit="1" customWidth="1"/>
    <col min="517" max="517" width="13" style="76" bestFit="1" customWidth="1"/>
    <col min="518" max="518" width="13.125" style="76" bestFit="1" customWidth="1"/>
    <col min="519" max="519" width="7" style="76" customWidth="1"/>
    <col min="520" max="520" width="12.125" style="76" bestFit="1" customWidth="1"/>
    <col min="521" max="521" width="10.5" style="76" bestFit="1" customWidth="1"/>
    <col min="522" max="522" width="7" style="76" bestFit="1" customWidth="1"/>
    <col min="523" max="523" width="5.875" style="76" bestFit="1" customWidth="1"/>
    <col min="524" max="524" width="8.75" style="76" bestFit="1" customWidth="1"/>
    <col min="525" max="526" width="8.5" style="76" bestFit="1" customWidth="1"/>
    <col min="527" max="527" width="14.375" style="76" bestFit="1" customWidth="1"/>
    <col min="528" max="528" width="10" style="76" bestFit="1" customWidth="1"/>
    <col min="529" max="529" width="6" style="76" customWidth="1"/>
    <col min="530" max="530" width="19.375" style="76" customWidth="1"/>
    <col min="531" max="531" width="11" style="76" bestFit="1" customWidth="1"/>
    <col min="532" max="533" width="8.25" style="76" bestFit="1" customWidth="1"/>
    <col min="534" max="768" width="9" style="76"/>
    <col min="769" max="769" width="15.875" style="76" customWidth="1"/>
    <col min="770" max="770" width="3.875" style="76" bestFit="1" customWidth="1"/>
    <col min="771" max="771" width="38.25" style="76" customWidth="1"/>
    <col min="772" max="772" width="13.875" style="76" bestFit="1" customWidth="1"/>
    <col min="773" max="773" width="13" style="76" bestFit="1" customWidth="1"/>
    <col min="774" max="774" width="13.125" style="76" bestFit="1" customWidth="1"/>
    <col min="775" max="775" width="7" style="76" customWidth="1"/>
    <col min="776" max="776" width="12.125" style="76" bestFit="1" customWidth="1"/>
    <col min="777" max="777" width="10.5" style="76" bestFit="1" customWidth="1"/>
    <col min="778" max="778" width="7" style="76" bestFit="1" customWidth="1"/>
    <col min="779" max="779" width="5.875" style="76" bestFit="1" customWidth="1"/>
    <col min="780" max="780" width="8.75" style="76" bestFit="1" customWidth="1"/>
    <col min="781" max="782" width="8.5" style="76" bestFit="1" customWidth="1"/>
    <col min="783" max="783" width="14.375" style="76" bestFit="1" customWidth="1"/>
    <col min="784" max="784" width="10" style="76" bestFit="1" customWidth="1"/>
    <col min="785" max="785" width="6" style="76" customWidth="1"/>
    <col min="786" max="786" width="19.375" style="76" customWidth="1"/>
    <col min="787" max="787" width="11" style="76" bestFit="1" customWidth="1"/>
    <col min="788" max="789" width="8.25" style="76" bestFit="1" customWidth="1"/>
    <col min="790" max="1024" width="9" style="76"/>
    <col min="1025" max="1025" width="15.875" style="76" customWidth="1"/>
    <col min="1026" max="1026" width="3.875" style="76" bestFit="1" customWidth="1"/>
    <col min="1027" max="1027" width="38.25" style="76" customWidth="1"/>
    <col min="1028" max="1028" width="13.875" style="76" bestFit="1" customWidth="1"/>
    <col min="1029" max="1029" width="13" style="76" bestFit="1" customWidth="1"/>
    <col min="1030" max="1030" width="13.125" style="76" bestFit="1" customWidth="1"/>
    <col min="1031" max="1031" width="7" style="76" customWidth="1"/>
    <col min="1032" max="1032" width="12.125" style="76" bestFit="1" customWidth="1"/>
    <col min="1033" max="1033" width="10.5" style="76" bestFit="1" customWidth="1"/>
    <col min="1034" max="1034" width="7" style="76" bestFit="1" customWidth="1"/>
    <col min="1035" max="1035" width="5.875" style="76" bestFit="1" customWidth="1"/>
    <col min="1036" max="1036" width="8.75" style="76" bestFit="1" customWidth="1"/>
    <col min="1037" max="1038" width="8.5" style="76" bestFit="1" customWidth="1"/>
    <col min="1039" max="1039" width="14.375" style="76" bestFit="1" customWidth="1"/>
    <col min="1040" max="1040" width="10" style="76" bestFit="1" customWidth="1"/>
    <col min="1041" max="1041" width="6" style="76" customWidth="1"/>
    <col min="1042" max="1042" width="19.375" style="76" customWidth="1"/>
    <col min="1043" max="1043" width="11" style="76" bestFit="1" customWidth="1"/>
    <col min="1044" max="1045" width="8.25" style="76" bestFit="1" customWidth="1"/>
    <col min="1046" max="1280" width="9" style="76"/>
    <col min="1281" max="1281" width="15.875" style="76" customWidth="1"/>
    <col min="1282" max="1282" width="3.875" style="76" bestFit="1" customWidth="1"/>
    <col min="1283" max="1283" width="38.25" style="76" customWidth="1"/>
    <col min="1284" max="1284" width="13.875" style="76" bestFit="1" customWidth="1"/>
    <col min="1285" max="1285" width="13" style="76" bestFit="1" customWidth="1"/>
    <col min="1286" max="1286" width="13.125" style="76" bestFit="1" customWidth="1"/>
    <col min="1287" max="1287" width="7" style="76" customWidth="1"/>
    <col min="1288" max="1288" width="12.125" style="76" bestFit="1" customWidth="1"/>
    <col min="1289" max="1289" width="10.5" style="76" bestFit="1" customWidth="1"/>
    <col min="1290" max="1290" width="7" style="76" bestFit="1" customWidth="1"/>
    <col min="1291" max="1291" width="5.875" style="76" bestFit="1" customWidth="1"/>
    <col min="1292" max="1292" width="8.75" style="76" bestFit="1" customWidth="1"/>
    <col min="1293" max="1294" width="8.5" style="76" bestFit="1" customWidth="1"/>
    <col min="1295" max="1295" width="14.375" style="76" bestFit="1" customWidth="1"/>
    <col min="1296" max="1296" width="10" style="76" bestFit="1" customWidth="1"/>
    <col min="1297" max="1297" width="6" style="76" customWidth="1"/>
    <col min="1298" max="1298" width="19.375" style="76" customWidth="1"/>
    <col min="1299" max="1299" width="11" style="76" bestFit="1" customWidth="1"/>
    <col min="1300" max="1301" width="8.25" style="76" bestFit="1" customWidth="1"/>
    <col min="1302" max="1536" width="9" style="76"/>
    <col min="1537" max="1537" width="15.875" style="76" customWidth="1"/>
    <col min="1538" max="1538" width="3.875" style="76" bestFit="1" customWidth="1"/>
    <col min="1539" max="1539" width="38.25" style="76" customWidth="1"/>
    <col min="1540" max="1540" width="13.875" style="76" bestFit="1" customWidth="1"/>
    <col min="1541" max="1541" width="13" style="76" bestFit="1" customWidth="1"/>
    <col min="1542" max="1542" width="13.125" style="76" bestFit="1" customWidth="1"/>
    <col min="1543" max="1543" width="7" style="76" customWidth="1"/>
    <col min="1544" max="1544" width="12.125" style="76" bestFit="1" customWidth="1"/>
    <col min="1545" max="1545" width="10.5" style="76" bestFit="1" customWidth="1"/>
    <col min="1546" max="1546" width="7" style="76" bestFit="1" customWidth="1"/>
    <col min="1547" max="1547" width="5.875" style="76" bestFit="1" customWidth="1"/>
    <col min="1548" max="1548" width="8.75" style="76" bestFit="1" customWidth="1"/>
    <col min="1549" max="1550" width="8.5" style="76" bestFit="1" customWidth="1"/>
    <col min="1551" max="1551" width="14.375" style="76" bestFit="1" customWidth="1"/>
    <col min="1552" max="1552" width="10" style="76" bestFit="1" customWidth="1"/>
    <col min="1553" max="1553" width="6" style="76" customWidth="1"/>
    <col min="1554" max="1554" width="19.375" style="76" customWidth="1"/>
    <col min="1555" max="1555" width="11" style="76" bestFit="1" customWidth="1"/>
    <col min="1556" max="1557" width="8.25" style="76" bestFit="1" customWidth="1"/>
    <col min="1558" max="1792" width="9" style="76"/>
    <col min="1793" max="1793" width="15.875" style="76" customWidth="1"/>
    <col min="1794" max="1794" width="3.875" style="76" bestFit="1" customWidth="1"/>
    <col min="1795" max="1795" width="38.25" style="76" customWidth="1"/>
    <col min="1796" max="1796" width="13.875" style="76" bestFit="1" customWidth="1"/>
    <col min="1797" max="1797" width="13" style="76" bestFit="1" customWidth="1"/>
    <col min="1798" max="1798" width="13.125" style="76" bestFit="1" customWidth="1"/>
    <col min="1799" max="1799" width="7" style="76" customWidth="1"/>
    <col min="1800" max="1800" width="12.125" style="76" bestFit="1" customWidth="1"/>
    <col min="1801" max="1801" width="10.5" style="76" bestFit="1" customWidth="1"/>
    <col min="1802" max="1802" width="7" style="76" bestFit="1" customWidth="1"/>
    <col min="1803" max="1803" width="5.875" style="76" bestFit="1" customWidth="1"/>
    <col min="1804" max="1804" width="8.75" style="76" bestFit="1" customWidth="1"/>
    <col min="1805" max="1806" width="8.5" style="76" bestFit="1" customWidth="1"/>
    <col min="1807" max="1807" width="14.375" style="76" bestFit="1" customWidth="1"/>
    <col min="1808" max="1808" width="10" style="76" bestFit="1" customWidth="1"/>
    <col min="1809" max="1809" width="6" style="76" customWidth="1"/>
    <col min="1810" max="1810" width="19.375" style="76" customWidth="1"/>
    <col min="1811" max="1811" width="11" style="76" bestFit="1" customWidth="1"/>
    <col min="1812" max="1813" width="8.25" style="76" bestFit="1" customWidth="1"/>
    <col min="1814" max="2048" width="9" style="76"/>
    <col min="2049" max="2049" width="15.875" style="76" customWidth="1"/>
    <col min="2050" max="2050" width="3.875" style="76" bestFit="1" customWidth="1"/>
    <col min="2051" max="2051" width="38.25" style="76" customWidth="1"/>
    <col min="2052" max="2052" width="13.875" style="76" bestFit="1" customWidth="1"/>
    <col min="2053" max="2053" width="13" style="76" bestFit="1" customWidth="1"/>
    <col min="2054" max="2054" width="13.125" style="76" bestFit="1" customWidth="1"/>
    <col min="2055" max="2055" width="7" style="76" customWidth="1"/>
    <col min="2056" max="2056" width="12.125" style="76" bestFit="1" customWidth="1"/>
    <col min="2057" max="2057" width="10.5" style="76" bestFit="1" customWidth="1"/>
    <col min="2058" max="2058" width="7" style="76" bestFit="1" customWidth="1"/>
    <col min="2059" max="2059" width="5.875" style="76" bestFit="1" customWidth="1"/>
    <col min="2060" max="2060" width="8.75" style="76" bestFit="1" customWidth="1"/>
    <col min="2061" max="2062" width="8.5" style="76" bestFit="1" customWidth="1"/>
    <col min="2063" max="2063" width="14.375" style="76" bestFit="1" customWidth="1"/>
    <col min="2064" max="2064" width="10" style="76" bestFit="1" customWidth="1"/>
    <col min="2065" max="2065" width="6" style="76" customWidth="1"/>
    <col min="2066" max="2066" width="19.375" style="76" customWidth="1"/>
    <col min="2067" max="2067" width="11" style="76" bestFit="1" customWidth="1"/>
    <col min="2068" max="2069" width="8.25" style="76" bestFit="1" customWidth="1"/>
    <col min="2070" max="2304" width="9" style="76"/>
    <col min="2305" max="2305" width="15.875" style="76" customWidth="1"/>
    <col min="2306" max="2306" width="3.875" style="76" bestFit="1" customWidth="1"/>
    <col min="2307" max="2307" width="38.25" style="76" customWidth="1"/>
    <col min="2308" max="2308" width="13.875" style="76" bestFit="1" customWidth="1"/>
    <col min="2309" max="2309" width="13" style="76" bestFit="1" customWidth="1"/>
    <col min="2310" max="2310" width="13.125" style="76" bestFit="1" customWidth="1"/>
    <col min="2311" max="2311" width="7" style="76" customWidth="1"/>
    <col min="2312" max="2312" width="12.125" style="76" bestFit="1" customWidth="1"/>
    <col min="2313" max="2313" width="10.5" style="76" bestFit="1" customWidth="1"/>
    <col min="2314" max="2314" width="7" style="76" bestFit="1" customWidth="1"/>
    <col min="2315" max="2315" width="5.875" style="76" bestFit="1" customWidth="1"/>
    <col min="2316" max="2316" width="8.75" style="76" bestFit="1" customWidth="1"/>
    <col min="2317" max="2318" width="8.5" style="76" bestFit="1" customWidth="1"/>
    <col min="2319" max="2319" width="14.375" style="76" bestFit="1" customWidth="1"/>
    <col min="2320" max="2320" width="10" style="76" bestFit="1" customWidth="1"/>
    <col min="2321" max="2321" width="6" style="76" customWidth="1"/>
    <col min="2322" max="2322" width="19.375" style="76" customWidth="1"/>
    <col min="2323" max="2323" width="11" style="76" bestFit="1" customWidth="1"/>
    <col min="2324" max="2325" width="8.25" style="76" bestFit="1" customWidth="1"/>
    <col min="2326" max="2560" width="9" style="76"/>
    <col min="2561" max="2561" width="15.875" style="76" customWidth="1"/>
    <col min="2562" max="2562" width="3.875" style="76" bestFit="1" customWidth="1"/>
    <col min="2563" max="2563" width="38.25" style="76" customWidth="1"/>
    <col min="2564" max="2564" width="13.875" style="76" bestFit="1" customWidth="1"/>
    <col min="2565" max="2565" width="13" style="76" bestFit="1" customWidth="1"/>
    <col min="2566" max="2566" width="13.125" style="76" bestFit="1" customWidth="1"/>
    <col min="2567" max="2567" width="7" style="76" customWidth="1"/>
    <col min="2568" max="2568" width="12.125" style="76" bestFit="1" customWidth="1"/>
    <col min="2569" max="2569" width="10.5" style="76" bestFit="1" customWidth="1"/>
    <col min="2570" max="2570" width="7" style="76" bestFit="1" customWidth="1"/>
    <col min="2571" max="2571" width="5.875" style="76" bestFit="1" customWidth="1"/>
    <col min="2572" max="2572" width="8.75" style="76" bestFit="1" customWidth="1"/>
    <col min="2573" max="2574" width="8.5" style="76" bestFit="1" customWidth="1"/>
    <col min="2575" max="2575" width="14.375" style="76" bestFit="1" customWidth="1"/>
    <col min="2576" max="2576" width="10" style="76" bestFit="1" customWidth="1"/>
    <col min="2577" max="2577" width="6" style="76" customWidth="1"/>
    <col min="2578" max="2578" width="19.375" style="76" customWidth="1"/>
    <col min="2579" max="2579" width="11" style="76" bestFit="1" customWidth="1"/>
    <col min="2580" max="2581" width="8.25" style="76" bestFit="1" customWidth="1"/>
    <col min="2582" max="2816" width="9" style="76"/>
    <col min="2817" max="2817" width="15.875" style="76" customWidth="1"/>
    <col min="2818" max="2818" width="3.875" style="76" bestFit="1" customWidth="1"/>
    <col min="2819" max="2819" width="38.25" style="76" customWidth="1"/>
    <col min="2820" max="2820" width="13.875" style="76" bestFit="1" customWidth="1"/>
    <col min="2821" max="2821" width="13" style="76" bestFit="1" customWidth="1"/>
    <col min="2822" max="2822" width="13.125" style="76" bestFit="1" customWidth="1"/>
    <col min="2823" max="2823" width="7" style="76" customWidth="1"/>
    <col min="2824" max="2824" width="12.125" style="76" bestFit="1" customWidth="1"/>
    <col min="2825" max="2825" width="10.5" style="76" bestFit="1" customWidth="1"/>
    <col min="2826" max="2826" width="7" style="76" bestFit="1" customWidth="1"/>
    <col min="2827" max="2827" width="5.875" style="76" bestFit="1" customWidth="1"/>
    <col min="2828" max="2828" width="8.75" style="76" bestFit="1" customWidth="1"/>
    <col min="2829" max="2830" width="8.5" style="76" bestFit="1" customWidth="1"/>
    <col min="2831" max="2831" width="14.375" style="76" bestFit="1" customWidth="1"/>
    <col min="2832" max="2832" width="10" style="76" bestFit="1" customWidth="1"/>
    <col min="2833" max="2833" width="6" style="76" customWidth="1"/>
    <col min="2834" max="2834" width="19.375" style="76" customWidth="1"/>
    <col min="2835" max="2835" width="11" style="76" bestFit="1" customWidth="1"/>
    <col min="2836" max="2837" width="8.25" style="76" bestFit="1" customWidth="1"/>
    <col min="2838" max="3072" width="9" style="76"/>
    <col min="3073" max="3073" width="15.875" style="76" customWidth="1"/>
    <col min="3074" max="3074" width="3.875" style="76" bestFit="1" customWidth="1"/>
    <col min="3075" max="3075" width="38.25" style="76" customWidth="1"/>
    <col min="3076" max="3076" width="13.875" style="76" bestFit="1" customWidth="1"/>
    <col min="3077" max="3077" width="13" style="76" bestFit="1" customWidth="1"/>
    <col min="3078" max="3078" width="13.125" style="76" bestFit="1" customWidth="1"/>
    <col min="3079" max="3079" width="7" style="76" customWidth="1"/>
    <col min="3080" max="3080" width="12.125" style="76" bestFit="1" customWidth="1"/>
    <col min="3081" max="3081" width="10.5" style="76" bestFit="1" customWidth="1"/>
    <col min="3082" max="3082" width="7" style="76" bestFit="1" customWidth="1"/>
    <col min="3083" max="3083" width="5.875" style="76" bestFit="1" customWidth="1"/>
    <col min="3084" max="3084" width="8.75" style="76" bestFit="1" customWidth="1"/>
    <col min="3085" max="3086" width="8.5" style="76" bestFit="1" customWidth="1"/>
    <col min="3087" max="3087" width="14.375" style="76" bestFit="1" customWidth="1"/>
    <col min="3088" max="3088" width="10" style="76" bestFit="1" customWidth="1"/>
    <col min="3089" max="3089" width="6" style="76" customWidth="1"/>
    <col min="3090" max="3090" width="19.375" style="76" customWidth="1"/>
    <col min="3091" max="3091" width="11" style="76" bestFit="1" customWidth="1"/>
    <col min="3092" max="3093" width="8.25" style="76" bestFit="1" customWidth="1"/>
    <col min="3094" max="3328" width="9" style="76"/>
    <col min="3329" max="3329" width="15.875" style="76" customWidth="1"/>
    <col min="3330" max="3330" width="3.875" style="76" bestFit="1" customWidth="1"/>
    <col min="3331" max="3331" width="38.25" style="76" customWidth="1"/>
    <col min="3332" max="3332" width="13.875" style="76" bestFit="1" customWidth="1"/>
    <col min="3333" max="3333" width="13" style="76" bestFit="1" customWidth="1"/>
    <col min="3334" max="3334" width="13.125" style="76" bestFit="1" customWidth="1"/>
    <col min="3335" max="3335" width="7" style="76" customWidth="1"/>
    <col min="3336" max="3336" width="12.125" style="76" bestFit="1" customWidth="1"/>
    <col min="3337" max="3337" width="10.5" style="76" bestFit="1" customWidth="1"/>
    <col min="3338" max="3338" width="7" style="76" bestFit="1" customWidth="1"/>
    <col min="3339" max="3339" width="5.875" style="76" bestFit="1" customWidth="1"/>
    <col min="3340" max="3340" width="8.75" style="76" bestFit="1" customWidth="1"/>
    <col min="3341" max="3342" width="8.5" style="76" bestFit="1" customWidth="1"/>
    <col min="3343" max="3343" width="14.375" style="76" bestFit="1" customWidth="1"/>
    <col min="3344" max="3344" width="10" style="76" bestFit="1" customWidth="1"/>
    <col min="3345" max="3345" width="6" style="76" customWidth="1"/>
    <col min="3346" max="3346" width="19.375" style="76" customWidth="1"/>
    <col min="3347" max="3347" width="11" style="76" bestFit="1" customWidth="1"/>
    <col min="3348" max="3349" width="8.25" style="76" bestFit="1" customWidth="1"/>
    <col min="3350" max="3584" width="9" style="76"/>
    <col min="3585" max="3585" width="15.875" style="76" customWidth="1"/>
    <col min="3586" max="3586" width="3.875" style="76" bestFit="1" customWidth="1"/>
    <col min="3587" max="3587" width="38.25" style="76" customWidth="1"/>
    <col min="3588" max="3588" width="13.875" style="76" bestFit="1" customWidth="1"/>
    <col min="3589" max="3589" width="13" style="76" bestFit="1" customWidth="1"/>
    <col min="3590" max="3590" width="13.125" style="76" bestFit="1" customWidth="1"/>
    <col min="3591" max="3591" width="7" style="76" customWidth="1"/>
    <col min="3592" max="3592" width="12.125" style="76" bestFit="1" customWidth="1"/>
    <col min="3593" max="3593" width="10.5" style="76" bestFit="1" customWidth="1"/>
    <col min="3594" max="3594" width="7" style="76" bestFit="1" customWidth="1"/>
    <col min="3595" max="3595" width="5.875" style="76" bestFit="1" customWidth="1"/>
    <col min="3596" max="3596" width="8.75" style="76" bestFit="1" customWidth="1"/>
    <col min="3597" max="3598" width="8.5" style="76" bestFit="1" customWidth="1"/>
    <col min="3599" max="3599" width="14.375" style="76" bestFit="1" customWidth="1"/>
    <col min="3600" max="3600" width="10" style="76" bestFit="1" customWidth="1"/>
    <col min="3601" max="3601" width="6" style="76" customWidth="1"/>
    <col min="3602" max="3602" width="19.375" style="76" customWidth="1"/>
    <col min="3603" max="3603" width="11" style="76" bestFit="1" customWidth="1"/>
    <col min="3604" max="3605" width="8.25" style="76" bestFit="1" customWidth="1"/>
    <col min="3606" max="3840" width="9" style="76"/>
    <col min="3841" max="3841" width="15.875" style="76" customWidth="1"/>
    <col min="3842" max="3842" width="3.875" style="76" bestFit="1" customWidth="1"/>
    <col min="3843" max="3843" width="38.25" style="76" customWidth="1"/>
    <col min="3844" max="3844" width="13.875" style="76" bestFit="1" customWidth="1"/>
    <col min="3845" max="3845" width="13" style="76" bestFit="1" customWidth="1"/>
    <col min="3846" max="3846" width="13.125" style="76" bestFit="1" customWidth="1"/>
    <col min="3847" max="3847" width="7" style="76" customWidth="1"/>
    <col min="3848" max="3848" width="12.125" style="76" bestFit="1" customWidth="1"/>
    <col min="3849" max="3849" width="10.5" style="76" bestFit="1" customWidth="1"/>
    <col min="3850" max="3850" width="7" style="76" bestFit="1" customWidth="1"/>
    <col min="3851" max="3851" width="5.875" style="76" bestFit="1" customWidth="1"/>
    <col min="3852" max="3852" width="8.75" style="76" bestFit="1" customWidth="1"/>
    <col min="3853" max="3854" width="8.5" style="76" bestFit="1" customWidth="1"/>
    <col min="3855" max="3855" width="14.375" style="76" bestFit="1" customWidth="1"/>
    <col min="3856" max="3856" width="10" style="76" bestFit="1" customWidth="1"/>
    <col min="3857" max="3857" width="6" style="76" customWidth="1"/>
    <col min="3858" max="3858" width="19.375" style="76" customWidth="1"/>
    <col min="3859" max="3859" width="11" style="76" bestFit="1" customWidth="1"/>
    <col min="3860" max="3861" width="8.25" style="76" bestFit="1" customWidth="1"/>
    <col min="3862" max="4096" width="9" style="76"/>
    <col min="4097" max="4097" width="15.875" style="76" customWidth="1"/>
    <col min="4098" max="4098" width="3.875" style="76" bestFit="1" customWidth="1"/>
    <col min="4099" max="4099" width="38.25" style="76" customWidth="1"/>
    <col min="4100" max="4100" width="13.875" style="76" bestFit="1" customWidth="1"/>
    <col min="4101" max="4101" width="13" style="76" bestFit="1" customWidth="1"/>
    <col min="4102" max="4102" width="13.125" style="76" bestFit="1" customWidth="1"/>
    <col min="4103" max="4103" width="7" style="76" customWidth="1"/>
    <col min="4104" max="4104" width="12.125" style="76" bestFit="1" customWidth="1"/>
    <col min="4105" max="4105" width="10.5" style="76" bestFit="1" customWidth="1"/>
    <col min="4106" max="4106" width="7" style="76" bestFit="1" customWidth="1"/>
    <col min="4107" max="4107" width="5.875" style="76" bestFit="1" customWidth="1"/>
    <col min="4108" max="4108" width="8.75" style="76" bestFit="1" customWidth="1"/>
    <col min="4109" max="4110" width="8.5" style="76" bestFit="1" customWidth="1"/>
    <col min="4111" max="4111" width="14.375" style="76" bestFit="1" customWidth="1"/>
    <col min="4112" max="4112" width="10" style="76" bestFit="1" customWidth="1"/>
    <col min="4113" max="4113" width="6" style="76" customWidth="1"/>
    <col min="4114" max="4114" width="19.375" style="76" customWidth="1"/>
    <col min="4115" max="4115" width="11" style="76" bestFit="1" customWidth="1"/>
    <col min="4116" max="4117" width="8.25" style="76" bestFit="1" customWidth="1"/>
    <col min="4118" max="4352" width="9" style="76"/>
    <col min="4353" max="4353" width="15.875" style="76" customWidth="1"/>
    <col min="4354" max="4354" width="3.875" style="76" bestFit="1" customWidth="1"/>
    <col min="4355" max="4355" width="38.25" style="76" customWidth="1"/>
    <col min="4356" max="4356" width="13.875" style="76" bestFit="1" customWidth="1"/>
    <col min="4357" max="4357" width="13" style="76" bestFit="1" customWidth="1"/>
    <col min="4358" max="4358" width="13.125" style="76" bestFit="1" customWidth="1"/>
    <col min="4359" max="4359" width="7" style="76" customWidth="1"/>
    <col min="4360" max="4360" width="12.125" style="76" bestFit="1" customWidth="1"/>
    <col min="4361" max="4361" width="10.5" style="76" bestFit="1" customWidth="1"/>
    <col min="4362" max="4362" width="7" style="76" bestFit="1" customWidth="1"/>
    <col min="4363" max="4363" width="5.875" style="76" bestFit="1" customWidth="1"/>
    <col min="4364" max="4364" width="8.75" style="76" bestFit="1" customWidth="1"/>
    <col min="4365" max="4366" width="8.5" style="76" bestFit="1" customWidth="1"/>
    <col min="4367" max="4367" width="14.375" style="76" bestFit="1" customWidth="1"/>
    <col min="4368" max="4368" width="10" style="76" bestFit="1" customWidth="1"/>
    <col min="4369" max="4369" width="6" style="76" customWidth="1"/>
    <col min="4370" max="4370" width="19.375" style="76" customWidth="1"/>
    <col min="4371" max="4371" width="11" style="76" bestFit="1" customWidth="1"/>
    <col min="4372" max="4373" width="8.25" style="76" bestFit="1" customWidth="1"/>
    <col min="4374" max="4608" width="9" style="76"/>
    <col min="4609" max="4609" width="15.875" style="76" customWidth="1"/>
    <col min="4610" max="4610" width="3.875" style="76" bestFit="1" customWidth="1"/>
    <col min="4611" max="4611" width="38.25" style="76" customWidth="1"/>
    <col min="4612" max="4612" width="13.875" style="76" bestFit="1" customWidth="1"/>
    <col min="4613" max="4613" width="13" style="76" bestFit="1" customWidth="1"/>
    <col min="4614" max="4614" width="13.125" style="76" bestFit="1" customWidth="1"/>
    <col min="4615" max="4615" width="7" style="76" customWidth="1"/>
    <col min="4616" max="4616" width="12.125" style="76" bestFit="1" customWidth="1"/>
    <col min="4617" max="4617" width="10.5" style="76" bestFit="1" customWidth="1"/>
    <col min="4618" max="4618" width="7" style="76" bestFit="1" customWidth="1"/>
    <col min="4619" max="4619" width="5.875" style="76" bestFit="1" customWidth="1"/>
    <col min="4620" max="4620" width="8.75" style="76" bestFit="1" customWidth="1"/>
    <col min="4621" max="4622" width="8.5" style="76" bestFit="1" customWidth="1"/>
    <col min="4623" max="4623" width="14.375" style="76" bestFit="1" customWidth="1"/>
    <col min="4624" max="4624" width="10" style="76" bestFit="1" customWidth="1"/>
    <col min="4625" max="4625" width="6" style="76" customWidth="1"/>
    <col min="4626" max="4626" width="19.375" style="76" customWidth="1"/>
    <col min="4627" max="4627" width="11" style="76" bestFit="1" customWidth="1"/>
    <col min="4628" max="4629" width="8.25" style="76" bestFit="1" customWidth="1"/>
    <col min="4630" max="4864" width="9" style="76"/>
    <col min="4865" max="4865" width="15.875" style="76" customWidth="1"/>
    <col min="4866" max="4866" width="3.875" style="76" bestFit="1" customWidth="1"/>
    <col min="4867" max="4867" width="38.25" style="76" customWidth="1"/>
    <col min="4868" max="4868" width="13.875" style="76" bestFit="1" customWidth="1"/>
    <col min="4869" max="4869" width="13" style="76" bestFit="1" customWidth="1"/>
    <col min="4870" max="4870" width="13.125" style="76" bestFit="1" customWidth="1"/>
    <col min="4871" max="4871" width="7" style="76" customWidth="1"/>
    <col min="4872" max="4872" width="12.125" style="76" bestFit="1" customWidth="1"/>
    <col min="4873" max="4873" width="10.5" style="76" bestFit="1" customWidth="1"/>
    <col min="4874" max="4874" width="7" style="76" bestFit="1" customWidth="1"/>
    <col min="4875" max="4875" width="5.875" style="76" bestFit="1" customWidth="1"/>
    <col min="4876" max="4876" width="8.75" style="76" bestFit="1" customWidth="1"/>
    <col min="4877" max="4878" width="8.5" style="76" bestFit="1" customWidth="1"/>
    <col min="4879" max="4879" width="14.375" style="76" bestFit="1" customWidth="1"/>
    <col min="4880" max="4880" width="10" style="76" bestFit="1" customWidth="1"/>
    <col min="4881" max="4881" width="6" style="76" customWidth="1"/>
    <col min="4882" max="4882" width="19.375" style="76" customWidth="1"/>
    <col min="4883" max="4883" width="11" style="76" bestFit="1" customWidth="1"/>
    <col min="4884" max="4885" width="8.25" style="76" bestFit="1" customWidth="1"/>
    <col min="4886" max="5120" width="9" style="76"/>
    <col min="5121" max="5121" width="15.875" style="76" customWidth="1"/>
    <col min="5122" max="5122" width="3.875" style="76" bestFit="1" customWidth="1"/>
    <col min="5123" max="5123" width="38.25" style="76" customWidth="1"/>
    <col min="5124" max="5124" width="13.875" style="76" bestFit="1" customWidth="1"/>
    <col min="5125" max="5125" width="13" style="76" bestFit="1" customWidth="1"/>
    <col min="5126" max="5126" width="13.125" style="76" bestFit="1" customWidth="1"/>
    <col min="5127" max="5127" width="7" style="76" customWidth="1"/>
    <col min="5128" max="5128" width="12.125" style="76" bestFit="1" customWidth="1"/>
    <col min="5129" max="5129" width="10.5" style="76" bestFit="1" customWidth="1"/>
    <col min="5130" max="5130" width="7" style="76" bestFit="1" customWidth="1"/>
    <col min="5131" max="5131" width="5.875" style="76" bestFit="1" customWidth="1"/>
    <col min="5132" max="5132" width="8.75" style="76" bestFit="1" customWidth="1"/>
    <col min="5133" max="5134" width="8.5" style="76" bestFit="1" customWidth="1"/>
    <col min="5135" max="5135" width="14.375" style="76" bestFit="1" customWidth="1"/>
    <col min="5136" max="5136" width="10" style="76" bestFit="1" customWidth="1"/>
    <col min="5137" max="5137" width="6" style="76" customWidth="1"/>
    <col min="5138" max="5138" width="19.375" style="76" customWidth="1"/>
    <col min="5139" max="5139" width="11" style="76" bestFit="1" customWidth="1"/>
    <col min="5140" max="5141" width="8.25" style="76" bestFit="1" customWidth="1"/>
    <col min="5142" max="5376" width="9" style="76"/>
    <col min="5377" max="5377" width="15.875" style="76" customWidth="1"/>
    <col min="5378" max="5378" width="3.875" style="76" bestFit="1" customWidth="1"/>
    <col min="5379" max="5379" width="38.25" style="76" customWidth="1"/>
    <col min="5380" max="5380" width="13.875" style="76" bestFit="1" customWidth="1"/>
    <col min="5381" max="5381" width="13" style="76" bestFit="1" customWidth="1"/>
    <col min="5382" max="5382" width="13.125" style="76" bestFit="1" customWidth="1"/>
    <col min="5383" max="5383" width="7" style="76" customWidth="1"/>
    <col min="5384" max="5384" width="12.125" style="76" bestFit="1" customWidth="1"/>
    <col min="5385" max="5385" width="10.5" style="76" bestFit="1" customWidth="1"/>
    <col min="5386" max="5386" width="7" style="76" bestFit="1" customWidth="1"/>
    <col min="5387" max="5387" width="5.875" style="76" bestFit="1" customWidth="1"/>
    <col min="5388" max="5388" width="8.75" style="76" bestFit="1" customWidth="1"/>
    <col min="5389" max="5390" width="8.5" style="76" bestFit="1" customWidth="1"/>
    <col min="5391" max="5391" width="14.375" style="76" bestFit="1" customWidth="1"/>
    <col min="5392" max="5392" width="10" style="76" bestFit="1" customWidth="1"/>
    <col min="5393" max="5393" width="6" style="76" customWidth="1"/>
    <col min="5394" max="5394" width="19.375" style="76" customWidth="1"/>
    <col min="5395" max="5395" width="11" style="76" bestFit="1" customWidth="1"/>
    <col min="5396" max="5397" width="8.25" style="76" bestFit="1" customWidth="1"/>
    <col min="5398" max="5632" width="9" style="76"/>
    <col min="5633" max="5633" width="15.875" style="76" customWidth="1"/>
    <col min="5634" max="5634" width="3.875" style="76" bestFit="1" customWidth="1"/>
    <col min="5635" max="5635" width="38.25" style="76" customWidth="1"/>
    <col min="5636" max="5636" width="13.875" style="76" bestFit="1" customWidth="1"/>
    <col min="5637" max="5637" width="13" style="76" bestFit="1" customWidth="1"/>
    <col min="5638" max="5638" width="13.125" style="76" bestFit="1" customWidth="1"/>
    <col min="5639" max="5639" width="7" style="76" customWidth="1"/>
    <col min="5640" max="5640" width="12.125" style="76" bestFit="1" customWidth="1"/>
    <col min="5641" max="5641" width="10.5" style="76" bestFit="1" customWidth="1"/>
    <col min="5642" max="5642" width="7" style="76" bestFit="1" customWidth="1"/>
    <col min="5643" max="5643" width="5.875" style="76" bestFit="1" customWidth="1"/>
    <col min="5644" max="5644" width="8.75" style="76" bestFit="1" customWidth="1"/>
    <col min="5645" max="5646" width="8.5" style="76" bestFit="1" customWidth="1"/>
    <col min="5647" max="5647" width="14.375" style="76" bestFit="1" customWidth="1"/>
    <col min="5648" max="5648" width="10" style="76" bestFit="1" customWidth="1"/>
    <col min="5649" max="5649" width="6" style="76" customWidth="1"/>
    <col min="5650" max="5650" width="19.375" style="76" customWidth="1"/>
    <col min="5651" max="5651" width="11" style="76" bestFit="1" customWidth="1"/>
    <col min="5652" max="5653" width="8.25" style="76" bestFit="1" customWidth="1"/>
    <col min="5654" max="5888" width="9" style="76"/>
    <col min="5889" max="5889" width="15.875" style="76" customWidth="1"/>
    <col min="5890" max="5890" width="3.875" style="76" bestFit="1" customWidth="1"/>
    <col min="5891" max="5891" width="38.25" style="76" customWidth="1"/>
    <col min="5892" max="5892" width="13.875" style="76" bestFit="1" customWidth="1"/>
    <col min="5893" max="5893" width="13" style="76" bestFit="1" customWidth="1"/>
    <col min="5894" max="5894" width="13.125" style="76" bestFit="1" customWidth="1"/>
    <col min="5895" max="5895" width="7" style="76" customWidth="1"/>
    <col min="5896" max="5896" width="12.125" style="76" bestFit="1" customWidth="1"/>
    <col min="5897" max="5897" width="10.5" style="76" bestFit="1" customWidth="1"/>
    <col min="5898" max="5898" width="7" style="76" bestFit="1" customWidth="1"/>
    <col min="5899" max="5899" width="5.875" style="76" bestFit="1" customWidth="1"/>
    <col min="5900" max="5900" width="8.75" style="76" bestFit="1" customWidth="1"/>
    <col min="5901" max="5902" width="8.5" style="76" bestFit="1" customWidth="1"/>
    <col min="5903" max="5903" width="14.375" style="76" bestFit="1" customWidth="1"/>
    <col min="5904" max="5904" width="10" style="76" bestFit="1" customWidth="1"/>
    <col min="5905" max="5905" width="6" style="76" customWidth="1"/>
    <col min="5906" max="5906" width="19.375" style="76" customWidth="1"/>
    <col min="5907" max="5907" width="11" style="76" bestFit="1" customWidth="1"/>
    <col min="5908" max="5909" width="8.25" style="76" bestFit="1" customWidth="1"/>
    <col min="5910" max="6144" width="9" style="76"/>
    <col min="6145" max="6145" width="15.875" style="76" customWidth="1"/>
    <col min="6146" max="6146" width="3.875" style="76" bestFit="1" customWidth="1"/>
    <col min="6147" max="6147" width="38.25" style="76" customWidth="1"/>
    <col min="6148" max="6148" width="13.875" style="76" bestFit="1" customWidth="1"/>
    <col min="6149" max="6149" width="13" style="76" bestFit="1" customWidth="1"/>
    <col min="6150" max="6150" width="13.125" style="76" bestFit="1" customWidth="1"/>
    <col min="6151" max="6151" width="7" style="76" customWidth="1"/>
    <col min="6152" max="6152" width="12.125" style="76" bestFit="1" customWidth="1"/>
    <col min="6153" max="6153" width="10.5" style="76" bestFit="1" customWidth="1"/>
    <col min="6154" max="6154" width="7" style="76" bestFit="1" customWidth="1"/>
    <col min="6155" max="6155" width="5.875" style="76" bestFit="1" customWidth="1"/>
    <col min="6156" max="6156" width="8.75" style="76" bestFit="1" customWidth="1"/>
    <col min="6157" max="6158" width="8.5" style="76" bestFit="1" customWidth="1"/>
    <col min="6159" max="6159" width="14.375" style="76" bestFit="1" customWidth="1"/>
    <col min="6160" max="6160" width="10" style="76" bestFit="1" customWidth="1"/>
    <col min="6161" max="6161" width="6" style="76" customWidth="1"/>
    <col min="6162" max="6162" width="19.375" style="76" customWidth="1"/>
    <col min="6163" max="6163" width="11" style="76" bestFit="1" customWidth="1"/>
    <col min="6164" max="6165" width="8.25" style="76" bestFit="1" customWidth="1"/>
    <col min="6166" max="6400" width="9" style="76"/>
    <col min="6401" max="6401" width="15.875" style="76" customWidth="1"/>
    <col min="6402" max="6402" width="3.875" style="76" bestFit="1" customWidth="1"/>
    <col min="6403" max="6403" width="38.25" style="76" customWidth="1"/>
    <col min="6404" max="6404" width="13.875" style="76" bestFit="1" customWidth="1"/>
    <col min="6405" max="6405" width="13" style="76" bestFit="1" customWidth="1"/>
    <col min="6406" max="6406" width="13.125" style="76" bestFit="1" customWidth="1"/>
    <col min="6407" max="6407" width="7" style="76" customWidth="1"/>
    <col min="6408" max="6408" width="12.125" style="76" bestFit="1" customWidth="1"/>
    <col min="6409" max="6409" width="10.5" style="76" bestFit="1" customWidth="1"/>
    <col min="6410" max="6410" width="7" style="76" bestFit="1" customWidth="1"/>
    <col min="6411" max="6411" width="5.875" style="76" bestFit="1" customWidth="1"/>
    <col min="6412" max="6412" width="8.75" style="76" bestFit="1" customWidth="1"/>
    <col min="6413" max="6414" width="8.5" style="76" bestFit="1" customWidth="1"/>
    <col min="6415" max="6415" width="14.375" style="76" bestFit="1" customWidth="1"/>
    <col min="6416" max="6416" width="10" style="76" bestFit="1" customWidth="1"/>
    <col min="6417" max="6417" width="6" style="76" customWidth="1"/>
    <col min="6418" max="6418" width="19.375" style="76" customWidth="1"/>
    <col min="6419" max="6419" width="11" style="76" bestFit="1" customWidth="1"/>
    <col min="6420" max="6421" width="8.25" style="76" bestFit="1" customWidth="1"/>
    <col min="6422" max="6656" width="9" style="76"/>
    <col min="6657" max="6657" width="15.875" style="76" customWidth="1"/>
    <col min="6658" max="6658" width="3.875" style="76" bestFit="1" customWidth="1"/>
    <col min="6659" max="6659" width="38.25" style="76" customWidth="1"/>
    <col min="6660" max="6660" width="13.875" style="76" bestFit="1" customWidth="1"/>
    <col min="6661" max="6661" width="13" style="76" bestFit="1" customWidth="1"/>
    <col min="6662" max="6662" width="13.125" style="76" bestFit="1" customWidth="1"/>
    <col min="6663" max="6663" width="7" style="76" customWidth="1"/>
    <col min="6664" max="6664" width="12.125" style="76" bestFit="1" customWidth="1"/>
    <col min="6665" max="6665" width="10.5" style="76" bestFit="1" customWidth="1"/>
    <col min="6666" max="6666" width="7" style="76" bestFit="1" customWidth="1"/>
    <col min="6667" max="6667" width="5.875" style="76" bestFit="1" customWidth="1"/>
    <col min="6668" max="6668" width="8.75" style="76" bestFit="1" customWidth="1"/>
    <col min="6669" max="6670" width="8.5" style="76" bestFit="1" customWidth="1"/>
    <col min="6671" max="6671" width="14.375" style="76" bestFit="1" customWidth="1"/>
    <col min="6672" max="6672" width="10" style="76" bestFit="1" customWidth="1"/>
    <col min="6673" max="6673" width="6" style="76" customWidth="1"/>
    <col min="6674" max="6674" width="19.375" style="76" customWidth="1"/>
    <col min="6675" max="6675" width="11" style="76" bestFit="1" customWidth="1"/>
    <col min="6676" max="6677" width="8.25" style="76" bestFit="1" customWidth="1"/>
    <col min="6678" max="6912" width="9" style="76"/>
    <col min="6913" max="6913" width="15.875" style="76" customWidth="1"/>
    <col min="6914" max="6914" width="3.875" style="76" bestFit="1" customWidth="1"/>
    <col min="6915" max="6915" width="38.25" style="76" customWidth="1"/>
    <col min="6916" max="6916" width="13.875" style="76" bestFit="1" customWidth="1"/>
    <col min="6917" max="6917" width="13" style="76" bestFit="1" customWidth="1"/>
    <col min="6918" max="6918" width="13.125" style="76" bestFit="1" customWidth="1"/>
    <col min="6919" max="6919" width="7" style="76" customWidth="1"/>
    <col min="6920" max="6920" width="12.125" style="76" bestFit="1" customWidth="1"/>
    <col min="6921" max="6921" width="10.5" style="76" bestFit="1" customWidth="1"/>
    <col min="6922" max="6922" width="7" style="76" bestFit="1" customWidth="1"/>
    <col min="6923" max="6923" width="5.875" style="76" bestFit="1" customWidth="1"/>
    <col min="6924" max="6924" width="8.75" style="76" bestFit="1" customWidth="1"/>
    <col min="6925" max="6926" width="8.5" style="76" bestFit="1" customWidth="1"/>
    <col min="6927" max="6927" width="14.375" style="76" bestFit="1" customWidth="1"/>
    <col min="6928" max="6928" width="10" style="76" bestFit="1" customWidth="1"/>
    <col min="6929" max="6929" width="6" style="76" customWidth="1"/>
    <col min="6930" max="6930" width="19.375" style="76" customWidth="1"/>
    <col min="6931" max="6931" width="11" style="76" bestFit="1" customWidth="1"/>
    <col min="6932" max="6933" width="8.25" style="76" bestFit="1" customWidth="1"/>
    <col min="6934" max="7168" width="9" style="76"/>
    <col min="7169" max="7169" width="15.875" style="76" customWidth="1"/>
    <col min="7170" max="7170" width="3.875" style="76" bestFit="1" customWidth="1"/>
    <col min="7171" max="7171" width="38.25" style="76" customWidth="1"/>
    <col min="7172" max="7172" width="13.875" style="76" bestFit="1" customWidth="1"/>
    <col min="7173" max="7173" width="13" style="76" bestFit="1" customWidth="1"/>
    <col min="7174" max="7174" width="13.125" style="76" bestFit="1" customWidth="1"/>
    <col min="7175" max="7175" width="7" style="76" customWidth="1"/>
    <col min="7176" max="7176" width="12.125" style="76" bestFit="1" customWidth="1"/>
    <col min="7177" max="7177" width="10.5" style="76" bestFit="1" customWidth="1"/>
    <col min="7178" max="7178" width="7" style="76" bestFit="1" customWidth="1"/>
    <col min="7179" max="7179" width="5.875" style="76" bestFit="1" customWidth="1"/>
    <col min="7180" max="7180" width="8.75" style="76" bestFit="1" customWidth="1"/>
    <col min="7181" max="7182" width="8.5" style="76" bestFit="1" customWidth="1"/>
    <col min="7183" max="7183" width="14.375" style="76" bestFit="1" customWidth="1"/>
    <col min="7184" max="7184" width="10" style="76" bestFit="1" customWidth="1"/>
    <col min="7185" max="7185" width="6" style="76" customWidth="1"/>
    <col min="7186" max="7186" width="19.375" style="76" customWidth="1"/>
    <col min="7187" max="7187" width="11" style="76" bestFit="1" customWidth="1"/>
    <col min="7188" max="7189" width="8.25" style="76" bestFit="1" customWidth="1"/>
    <col min="7190" max="7424" width="9" style="76"/>
    <col min="7425" max="7425" width="15.875" style="76" customWidth="1"/>
    <col min="7426" max="7426" width="3.875" style="76" bestFit="1" customWidth="1"/>
    <col min="7427" max="7427" width="38.25" style="76" customWidth="1"/>
    <col min="7428" max="7428" width="13.875" style="76" bestFit="1" customWidth="1"/>
    <col min="7429" max="7429" width="13" style="76" bestFit="1" customWidth="1"/>
    <col min="7430" max="7430" width="13.125" style="76" bestFit="1" customWidth="1"/>
    <col min="7431" max="7431" width="7" style="76" customWidth="1"/>
    <col min="7432" max="7432" width="12.125" style="76" bestFit="1" customWidth="1"/>
    <col min="7433" max="7433" width="10.5" style="76" bestFit="1" customWidth="1"/>
    <col min="7434" max="7434" width="7" style="76" bestFit="1" customWidth="1"/>
    <col min="7435" max="7435" width="5.875" style="76" bestFit="1" customWidth="1"/>
    <col min="7436" max="7436" width="8.75" style="76" bestFit="1" customWidth="1"/>
    <col min="7437" max="7438" width="8.5" style="76" bestFit="1" customWidth="1"/>
    <col min="7439" max="7439" width="14.375" style="76" bestFit="1" customWidth="1"/>
    <col min="7440" max="7440" width="10" style="76" bestFit="1" customWidth="1"/>
    <col min="7441" max="7441" width="6" style="76" customWidth="1"/>
    <col min="7442" max="7442" width="19.375" style="76" customWidth="1"/>
    <col min="7443" max="7443" width="11" style="76" bestFit="1" customWidth="1"/>
    <col min="7444" max="7445" width="8.25" style="76" bestFit="1" customWidth="1"/>
    <col min="7446" max="7680" width="9" style="76"/>
    <col min="7681" max="7681" width="15.875" style="76" customWidth="1"/>
    <col min="7682" max="7682" width="3.875" style="76" bestFit="1" customWidth="1"/>
    <col min="7683" max="7683" width="38.25" style="76" customWidth="1"/>
    <col min="7684" max="7684" width="13.875" style="76" bestFit="1" customWidth="1"/>
    <col min="7685" max="7685" width="13" style="76" bestFit="1" customWidth="1"/>
    <col min="7686" max="7686" width="13.125" style="76" bestFit="1" customWidth="1"/>
    <col min="7687" max="7687" width="7" style="76" customWidth="1"/>
    <col min="7688" max="7688" width="12.125" style="76" bestFit="1" customWidth="1"/>
    <col min="7689" max="7689" width="10.5" style="76" bestFit="1" customWidth="1"/>
    <col min="7690" max="7690" width="7" style="76" bestFit="1" customWidth="1"/>
    <col min="7691" max="7691" width="5.875" style="76" bestFit="1" customWidth="1"/>
    <col min="7692" max="7692" width="8.75" style="76" bestFit="1" customWidth="1"/>
    <col min="7693" max="7694" width="8.5" style="76" bestFit="1" customWidth="1"/>
    <col min="7695" max="7695" width="14.375" style="76" bestFit="1" customWidth="1"/>
    <col min="7696" max="7696" width="10" style="76" bestFit="1" customWidth="1"/>
    <col min="7697" max="7697" width="6" style="76" customWidth="1"/>
    <col min="7698" max="7698" width="19.375" style="76" customWidth="1"/>
    <col min="7699" max="7699" width="11" style="76" bestFit="1" customWidth="1"/>
    <col min="7700" max="7701" width="8.25" style="76" bestFit="1" customWidth="1"/>
    <col min="7702" max="7936" width="9" style="76"/>
    <col min="7937" max="7937" width="15.875" style="76" customWidth="1"/>
    <col min="7938" max="7938" width="3.875" style="76" bestFit="1" customWidth="1"/>
    <col min="7939" max="7939" width="38.25" style="76" customWidth="1"/>
    <col min="7940" max="7940" width="13.875" style="76" bestFit="1" customWidth="1"/>
    <col min="7941" max="7941" width="13" style="76" bestFit="1" customWidth="1"/>
    <col min="7942" max="7942" width="13.125" style="76" bestFit="1" customWidth="1"/>
    <col min="7943" max="7943" width="7" style="76" customWidth="1"/>
    <col min="7944" max="7944" width="12.125" style="76" bestFit="1" customWidth="1"/>
    <col min="7945" max="7945" width="10.5" style="76" bestFit="1" customWidth="1"/>
    <col min="7946" max="7946" width="7" style="76" bestFit="1" customWidth="1"/>
    <col min="7947" max="7947" width="5.875" style="76" bestFit="1" customWidth="1"/>
    <col min="7948" max="7948" width="8.75" style="76" bestFit="1" customWidth="1"/>
    <col min="7949" max="7950" width="8.5" style="76" bestFit="1" customWidth="1"/>
    <col min="7951" max="7951" width="14.375" style="76" bestFit="1" customWidth="1"/>
    <col min="7952" max="7952" width="10" style="76" bestFit="1" customWidth="1"/>
    <col min="7953" max="7953" width="6" style="76" customWidth="1"/>
    <col min="7954" max="7954" width="19.375" style="76" customWidth="1"/>
    <col min="7955" max="7955" width="11" style="76" bestFit="1" customWidth="1"/>
    <col min="7956" max="7957" width="8.25" style="76" bestFit="1" customWidth="1"/>
    <col min="7958" max="8192" width="9" style="76"/>
    <col min="8193" max="8193" width="15.875" style="76" customWidth="1"/>
    <col min="8194" max="8194" width="3.875" style="76" bestFit="1" customWidth="1"/>
    <col min="8195" max="8195" width="38.25" style="76" customWidth="1"/>
    <col min="8196" max="8196" width="13.875" style="76" bestFit="1" customWidth="1"/>
    <col min="8197" max="8197" width="13" style="76" bestFit="1" customWidth="1"/>
    <col min="8198" max="8198" width="13.125" style="76" bestFit="1" customWidth="1"/>
    <col min="8199" max="8199" width="7" style="76" customWidth="1"/>
    <col min="8200" max="8200" width="12.125" style="76" bestFit="1" customWidth="1"/>
    <col min="8201" max="8201" width="10.5" style="76" bestFit="1" customWidth="1"/>
    <col min="8202" max="8202" width="7" style="76" bestFit="1" customWidth="1"/>
    <col min="8203" max="8203" width="5.875" style="76" bestFit="1" customWidth="1"/>
    <col min="8204" max="8204" width="8.75" style="76" bestFit="1" customWidth="1"/>
    <col min="8205" max="8206" width="8.5" style="76" bestFit="1" customWidth="1"/>
    <col min="8207" max="8207" width="14.375" style="76" bestFit="1" customWidth="1"/>
    <col min="8208" max="8208" width="10" style="76" bestFit="1" customWidth="1"/>
    <col min="8209" max="8209" width="6" style="76" customWidth="1"/>
    <col min="8210" max="8210" width="19.375" style="76" customWidth="1"/>
    <col min="8211" max="8211" width="11" style="76" bestFit="1" customWidth="1"/>
    <col min="8212" max="8213" width="8.25" style="76" bestFit="1" customWidth="1"/>
    <col min="8214" max="8448" width="9" style="76"/>
    <col min="8449" max="8449" width="15.875" style="76" customWidth="1"/>
    <col min="8450" max="8450" width="3.875" style="76" bestFit="1" customWidth="1"/>
    <col min="8451" max="8451" width="38.25" style="76" customWidth="1"/>
    <col min="8452" max="8452" width="13.875" style="76" bestFit="1" customWidth="1"/>
    <col min="8453" max="8453" width="13" style="76" bestFit="1" customWidth="1"/>
    <col min="8454" max="8454" width="13.125" style="76" bestFit="1" customWidth="1"/>
    <col min="8455" max="8455" width="7" style="76" customWidth="1"/>
    <col min="8456" max="8456" width="12.125" style="76" bestFit="1" customWidth="1"/>
    <col min="8457" max="8457" width="10.5" style="76" bestFit="1" customWidth="1"/>
    <col min="8458" max="8458" width="7" style="76" bestFit="1" customWidth="1"/>
    <col min="8459" max="8459" width="5.875" style="76" bestFit="1" customWidth="1"/>
    <col min="8460" max="8460" width="8.75" style="76" bestFit="1" customWidth="1"/>
    <col min="8461" max="8462" width="8.5" style="76" bestFit="1" customWidth="1"/>
    <col min="8463" max="8463" width="14.375" style="76" bestFit="1" customWidth="1"/>
    <col min="8464" max="8464" width="10" style="76" bestFit="1" customWidth="1"/>
    <col min="8465" max="8465" width="6" style="76" customWidth="1"/>
    <col min="8466" max="8466" width="19.375" style="76" customWidth="1"/>
    <col min="8467" max="8467" width="11" style="76" bestFit="1" customWidth="1"/>
    <col min="8468" max="8469" width="8.25" style="76" bestFit="1" customWidth="1"/>
    <col min="8470" max="8704" width="9" style="76"/>
    <col min="8705" max="8705" width="15.875" style="76" customWidth="1"/>
    <col min="8706" max="8706" width="3.875" style="76" bestFit="1" customWidth="1"/>
    <col min="8707" max="8707" width="38.25" style="76" customWidth="1"/>
    <col min="8708" max="8708" width="13.875" style="76" bestFit="1" customWidth="1"/>
    <col min="8709" max="8709" width="13" style="76" bestFit="1" customWidth="1"/>
    <col min="8710" max="8710" width="13.125" style="76" bestFit="1" customWidth="1"/>
    <col min="8711" max="8711" width="7" style="76" customWidth="1"/>
    <col min="8712" max="8712" width="12.125" style="76" bestFit="1" customWidth="1"/>
    <col min="8713" max="8713" width="10.5" style="76" bestFit="1" customWidth="1"/>
    <col min="8714" max="8714" width="7" style="76" bestFit="1" customWidth="1"/>
    <col min="8715" max="8715" width="5.875" style="76" bestFit="1" customWidth="1"/>
    <col min="8716" max="8716" width="8.75" style="76" bestFit="1" customWidth="1"/>
    <col min="8717" max="8718" width="8.5" style="76" bestFit="1" customWidth="1"/>
    <col min="8719" max="8719" width="14.375" style="76" bestFit="1" customWidth="1"/>
    <col min="8720" max="8720" width="10" style="76" bestFit="1" customWidth="1"/>
    <col min="8721" max="8721" width="6" style="76" customWidth="1"/>
    <col min="8722" max="8722" width="19.375" style="76" customWidth="1"/>
    <col min="8723" max="8723" width="11" style="76" bestFit="1" customWidth="1"/>
    <col min="8724" max="8725" width="8.25" style="76" bestFit="1" customWidth="1"/>
    <col min="8726" max="8960" width="9" style="76"/>
    <col min="8961" max="8961" width="15.875" style="76" customWidth="1"/>
    <col min="8962" max="8962" width="3.875" style="76" bestFit="1" customWidth="1"/>
    <col min="8963" max="8963" width="38.25" style="76" customWidth="1"/>
    <col min="8964" max="8964" width="13.875" style="76" bestFit="1" customWidth="1"/>
    <col min="8965" max="8965" width="13" style="76" bestFit="1" customWidth="1"/>
    <col min="8966" max="8966" width="13.125" style="76" bestFit="1" customWidth="1"/>
    <col min="8967" max="8967" width="7" style="76" customWidth="1"/>
    <col min="8968" max="8968" width="12.125" style="76" bestFit="1" customWidth="1"/>
    <col min="8969" max="8969" width="10.5" style="76" bestFit="1" customWidth="1"/>
    <col min="8970" max="8970" width="7" style="76" bestFit="1" customWidth="1"/>
    <col min="8971" max="8971" width="5.875" style="76" bestFit="1" customWidth="1"/>
    <col min="8972" max="8972" width="8.75" style="76" bestFit="1" customWidth="1"/>
    <col min="8973" max="8974" width="8.5" style="76" bestFit="1" customWidth="1"/>
    <col min="8975" max="8975" width="14.375" style="76" bestFit="1" customWidth="1"/>
    <col min="8976" max="8976" width="10" style="76" bestFit="1" customWidth="1"/>
    <col min="8977" max="8977" width="6" style="76" customWidth="1"/>
    <col min="8978" max="8978" width="19.375" style="76" customWidth="1"/>
    <col min="8979" max="8979" width="11" style="76" bestFit="1" customWidth="1"/>
    <col min="8980" max="8981" width="8.25" style="76" bestFit="1" customWidth="1"/>
    <col min="8982" max="9216" width="9" style="76"/>
    <col min="9217" max="9217" width="15.875" style="76" customWidth="1"/>
    <col min="9218" max="9218" width="3.875" style="76" bestFit="1" customWidth="1"/>
    <col min="9219" max="9219" width="38.25" style="76" customWidth="1"/>
    <col min="9220" max="9220" width="13.875" style="76" bestFit="1" customWidth="1"/>
    <col min="9221" max="9221" width="13" style="76" bestFit="1" customWidth="1"/>
    <col min="9222" max="9222" width="13.125" style="76" bestFit="1" customWidth="1"/>
    <col min="9223" max="9223" width="7" style="76" customWidth="1"/>
    <col min="9224" max="9224" width="12.125" style="76" bestFit="1" customWidth="1"/>
    <col min="9225" max="9225" width="10.5" style="76" bestFit="1" customWidth="1"/>
    <col min="9226" max="9226" width="7" style="76" bestFit="1" customWidth="1"/>
    <col min="9227" max="9227" width="5.875" style="76" bestFit="1" customWidth="1"/>
    <col min="9228" max="9228" width="8.75" style="76" bestFit="1" customWidth="1"/>
    <col min="9229" max="9230" width="8.5" style="76" bestFit="1" customWidth="1"/>
    <col min="9231" max="9231" width="14.375" style="76" bestFit="1" customWidth="1"/>
    <col min="9232" max="9232" width="10" style="76" bestFit="1" customWidth="1"/>
    <col min="9233" max="9233" width="6" style="76" customWidth="1"/>
    <col min="9234" max="9234" width="19.375" style="76" customWidth="1"/>
    <col min="9235" max="9235" width="11" style="76" bestFit="1" customWidth="1"/>
    <col min="9236" max="9237" width="8.25" style="76" bestFit="1" customWidth="1"/>
    <col min="9238" max="9472" width="9" style="76"/>
    <col min="9473" max="9473" width="15.875" style="76" customWidth="1"/>
    <col min="9474" max="9474" width="3.875" style="76" bestFit="1" customWidth="1"/>
    <col min="9475" max="9475" width="38.25" style="76" customWidth="1"/>
    <col min="9476" max="9476" width="13.875" style="76" bestFit="1" customWidth="1"/>
    <col min="9477" max="9477" width="13" style="76" bestFit="1" customWidth="1"/>
    <col min="9478" max="9478" width="13.125" style="76" bestFit="1" customWidth="1"/>
    <col min="9479" max="9479" width="7" style="76" customWidth="1"/>
    <col min="9480" max="9480" width="12.125" style="76" bestFit="1" customWidth="1"/>
    <col min="9481" max="9481" width="10.5" style="76" bestFit="1" customWidth="1"/>
    <col min="9482" max="9482" width="7" style="76" bestFit="1" customWidth="1"/>
    <col min="9483" max="9483" width="5.875" style="76" bestFit="1" customWidth="1"/>
    <col min="9484" max="9484" width="8.75" style="76" bestFit="1" customWidth="1"/>
    <col min="9485" max="9486" width="8.5" style="76" bestFit="1" customWidth="1"/>
    <col min="9487" max="9487" width="14.375" style="76" bestFit="1" customWidth="1"/>
    <col min="9488" max="9488" width="10" style="76" bestFit="1" customWidth="1"/>
    <col min="9489" max="9489" width="6" style="76" customWidth="1"/>
    <col min="9490" max="9490" width="19.375" style="76" customWidth="1"/>
    <col min="9491" max="9491" width="11" style="76" bestFit="1" customWidth="1"/>
    <col min="9492" max="9493" width="8.25" style="76" bestFit="1" customWidth="1"/>
    <col min="9494" max="9728" width="9" style="76"/>
    <col min="9729" max="9729" width="15.875" style="76" customWidth="1"/>
    <col min="9730" max="9730" width="3.875" style="76" bestFit="1" customWidth="1"/>
    <col min="9731" max="9731" width="38.25" style="76" customWidth="1"/>
    <col min="9732" max="9732" width="13.875" style="76" bestFit="1" customWidth="1"/>
    <col min="9733" max="9733" width="13" style="76" bestFit="1" customWidth="1"/>
    <col min="9734" max="9734" width="13.125" style="76" bestFit="1" customWidth="1"/>
    <col min="9735" max="9735" width="7" style="76" customWidth="1"/>
    <col min="9736" max="9736" width="12.125" style="76" bestFit="1" customWidth="1"/>
    <col min="9737" max="9737" width="10.5" style="76" bestFit="1" customWidth="1"/>
    <col min="9738" max="9738" width="7" style="76" bestFit="1" customWidth="1"/>
    <col min="9739" max="9739" width="5.875" style="76" bestFit="1" customWidth="1"/>
    <col min="9740" max="9740" width="8.75" style="76" bestFit="1" customWidth="1"/>
    <col min="9741" max="9742" width="8.5" style="76" bestFit="1" customWidth="1"/>
    <col min="9743" max="9743" width="14.375" style="76" bestFit="1" customWidth="1"/>
    <col min="9744" max="9744" width="10" style="76" bestFit="1" customWidth="1"/>
    <col min="9745" max="9745" width="6" style="76" customWidth="1"/>
    <col min="9746" max="9746" width="19.375" style="76" customWidth="1"/>
    <col min="9747" max="9747" width="11" style="76" bestFit="1" customWidth="1"/>
    <col min="9748" max="9749" width="8.25" style="76" bestFit="1" customWidth="1"/>
    <col min="9750" max="9984" width="9" style="76"/>
    <col min="9985" max="9985" width="15.875" style="76" customWidth="1"/>
    <col min="9986" max="9986" width="3.875" style="76" bestFit="1" customWidth="1"/>
    <col min="9987" max="9987" width="38.25" style="76" customWidth="1"/>
    <col min="9988" max="9988" width="13.875" style="76" bestFit="1" customWidth="1"/>
    <col min="9989" max="9989" width="13" style="76" bestFit="1" customWidth="1"/>
    <col min="9990" max="9990" width="13.125" style="76" bestFit="1" customWidth="1"/>
    <col min="9991" max="9991" width="7" style="76" customWidth="1"/>
    <col min="9992" max="9992" width="12.125" style="76" bestFit="1" customWidth="1"/>
    <col min="9993" max="9993" width="10.5" style="76" bestFit="1" customWidth="1"/>
    <col min="9994" max="9994" width="7" style="76" bestFit="1" customWidth="1"/>
    <col min="9995" max="9995" width="5.875" style="76" bestFit="1" customWidth="1"/>
    <col min="9996" max="9996" width="8.75" style="76" bestFit="1" customWidth="1"/>
    <col min="9997" max="9998" width="8.5" style="76" bestFit="1" customWidth="1"/>
    <col min="9999" max="9999" width="14.375" style="76" bestFit="1" customWidth="1"/>
    <col min="10000" max="10000" width="10" style="76" bestFit="1" customWidth="1"/>
    <col min="10001" max="10001" width="6" style="76" customWidth="1"/>
    <col min="10002" max="10002" width="19.375" style="76" customWidth="1"/>
    <col min="10003" max="10003" width="11" style="76" bestFit="1" customWidth="1"/>
    <col min="10004" max="10005" width="8.25" style="76" bestFit="1" customWidth="1"/>
    <col min="10006" max="10240" width="9" style="76"/>
    <col min="10241" max="10241" width="15.875" style="76" customWidth="1"/>
    <col min="10242" max="10242" width="3.875" style="76" bestFit="1" customWidth="1"/>
    <col min="10243" max="10243" width="38.25" style="76" customWidth="1"/>
    <col min="10244" max="10244" width="13.875" style="76" bestFit="1" customWidth="1"/>
    <col min="10245" max="10245" width="13" style="76" bestFit="1" customWidth="1"/>
    <col min="10246" max="10246" width="13.125" style="76" bestFit="1" customWidth="1"/>
    <col min="10247" max="10247" width="7" style="76" customWidth="1"/>
    <col min="10248" max="10248" width="12.125" style="76" bestFit="1" customWidth="1"/>
    <col min="10249" max="10249" width="10.5" style="76" bestFit="1" customWidth="1"/>
    <col min="10250" max="10250" width="7" style="76" bestFit="1" customWidth="1"/>
    <col min="10251" max="10251" width="5.875" style="76" bestFit="1" customWidth="1"/>
    <col min="10252" max="10252" width="8.75" style="76" bestFit="1" customWidth="1"/>
    <col min="10253" max="10254" width="8.5" style="76" bestFit="1" customWidth="1"/>
    <col min="10255" max="10255" width="14.375" style="76" bestFit="1" customWidth="1"/>
    <col min="10256" max="10256" width="10" style="76" bestFit="1" customWidth="1"/>
    <col min="10257" max="10257" width="6" style="76" customWidth="1"/>
    <col min="10258" max="10258" width="19.375" style="76" customWidth="1"/>
    <col min="10259" max="10259" width="11" style="76" bestFit="1" customWidth="1"/>
    <col min="10260" max="10261" width="8.25" style="76" bestFit="1" customWidth="1"/>
    <col min="10262" max="10496" width="9" style="76"/>
    <col min="10497" max="10497" width="15.875" style="76" customWidth="1"/>
    <col min="10498" max="10498" width="3.875" style="76" bestFit="1" customWidth="1"/>
    <col min="10499" max="10499" width="38.25" style="76" customWidth="1"/>
    <col min="10500" max="10500" width="13.875" style="76" bestFit="1" customWidth="1"/>
    <col min="10501" max="10501" width="13" style="76" bestFit="1" customWidth="1"/>
    <col min="10502" max="10502" width="13.125" style="76" bestFit="1" customWidth="1"/>
    <col min="10503" max="10503" width="7" style="76" customWidth="1"/>
    <col min="10504" max="10504" width="12.125" style="76" bestFit="1" customWidth="1"/>
    <col min="10505" max="10505" width="10.5" style="76" bestFit="1" customWidth="1"/>
    <col min="10506" max="10506" width="7" style="76" bestFit="1" customWidth="1"/>
    <col min="10507" max="10507" width="5.875" style="76" bestFit="1" customWidth="1"/>
    <col min="10508" max="10508" width="8.75" style="76" bestFit="1" customWidth="1"/>
    <col min="10509" max="10510" width="8.5" style="76" bestFit="1" customWidth="1"/>
    <col min="10511" max="10511" width="14.375" style="76" bestFit="1" customWidth="1"/>
    <col min="10512" max="10512" width="10" style="76" bestFit="1" customWidth="1"/>
    <col min="10513" max="10513" width="6" style="76" customWidth="1"/>
    <col min="10514" max="10514" width="19.375" style="76" customWidth="1"/>
    <col min="10515" max="10515" width="11" style="76" bestFit="1" customWidth="1"/>
    <col min="10516" max="10517" width="8.25" style="76" bestFit="1" customWidth="1"/>
    <col min="10518" max="10752" width="9" style="76"/>
    <col min="10753" max="10753" width="15.875" style="76" customWidth="1"/>
    <col min="10754" max="10754" width="3.875" style="76" bestFit="1" customWidth="1"/>
    <col min="10755" max="10755" width="38.25" style="76" customWidth="1"/>
    <col min="10756" max="10756" width="13.875" style="76" bestFit="1" customWidth="1"/>
    <col min="10757" max="10757" width="13" style="76" bestFit="1" customWidth="1"/>
    <col min="10758" max="10758" width="13.125" style="76" bestFit="1" customWidth="1"/>
    <col min="10759" max="10759" width="7" style="76" customWidth="1"/>
    <col min="10760" max="10760" width="12.125" style="76" bestFit="1" customWidth="1"/>
    <col min="10761" max="10761" width="10.5" style="76" bestFit="1" customWidth="1"/>
    <col min="10762" max="10762" width="7" style="76" bestFit="1" customWidth="1"/>
    <col min="10763" max="10763" width="5.875" style="76" bestFit="1" customWidth="1"/>
    <col min="10764" max="10764" width="8.75" style="76" bestFit="1" customWidth="1"/>
    <col min="10765" max="10766" width="8.5" style="76" bestFit="1" customWidth="1"/>
    <col min="10767" max="10767" width="14.375" style="76" bestFit="1" customWidth="1"/>
    <col min="10768" max="10768" width="10" style="76" bestFit="1" customWidth="1"/>
    <col min="10769" max="10769" width="6" style="76" customWidth="1"/>
    <col min="10770" max="10770" width="19.375" style="76" customWidth="1"/>
    <col min="10771" max="10771" width="11" style="76" bestFit="1" customWidth="1"/>
    <col min="10772" max="10773" width="8.25" style="76" bestFit="1" customWidth="1"/>
    <col min="10774" max="11008" width="9" style="76"/>
    <col min="11009" max="11009" width="15.875" style="76" customWidth="1"/>
    <col min="11010" max="11010" width="3.875" style="76" bestFit="1" customWidth="1"/>
    <col min="11011" max="11011" width="38.25" style="76" customWidth="1"/>
    <col min="11012" max="11012" width="13.875" style="76" bestFit="1" customWidth="1"/>
    <col min="11013" max="11013" width="13" style="76" bestFit="1" customWidth="1"/>
    <col min="11014" max="11014" width="13.125" style="76" bestFit="1" customWidth="1"/>
    <col min="11015" max="11015" width="7" style="76" customWidth="1"/>
    <col min="11016" max="11016" width="12.125" style="76" bestFit="1" customWidth="1"/>
    <col min="11017" max="11017" width="10.5" style="76" bestFit="1" customWidth="1"/>
    <col min="11018" max="11018" width="7" style="76" bestFit="1" customWidth="1"/>
    <col min="11019" max="11019" width="5.875" style="76" bestFit="1" customWidth="1"/>
    <col min="11020" max="11020" width="8.75" style="76" bestFit="1" customWidth="1"/>
    <col min="11021" max="11022" width="8.5" style="76" bestFit="1" customWidth="1"/>
    <col min="11023" max="11023" width="14.375" style="76" bestFit="1" customWidth="1"/>
    <col min="11024" max="11024" width="10" style="76" bestFit="1" customWidth="1"/>
    <col min="11025" max="11025" width="6" style="76" customWidth="1"/>
    <col min="11026" max="11026" width="19.375" style="76" customWidth="1"/>
    <col min="11027" max="11027" width="11" style="76" bestFit="1" customWidth="1"/>
    <col min="11028" max="11029" width="8.25" style="76" bestFit="1" customWidth="1"/>
    <col min="11030" max="11264" width="9" style="76"/>
    <col min="11265" max="11265" width="15.875" style="76" customWidth="1"/>
    <col min="11266" max="11266" width="3.875" style="76" bestFit="1" customWidth="1"/>
    <col min="11267" max="11267" width="38.25" style="76" customWidth="1"/>
    <col min="11268" max="11268" width="13.875" style="76" bestFit="1" customWidth="1"/>
    <col min="11269" max="11269" width="13" style="76" bestFit="1" customWidth="1"/>
    <col min="11270" max="11270" width="13.125" style="76" bestFit="1" customWidth="1"/>
    <col min="11271" max="11271" width="7" style="76" customWidth="1"/>
    <col min="11272" max="11272" width="12.125" style="76" bestFit="1" customWidth="1"/>
    <col min="11273" max="11273" width="10.5" style="76" bestFit="1" customWidth="1"/>
    <col min="11274" max="11274" width="7" style="76" bestFit="1" customWidth="1"/>
    <col min="11275" max="11275" width="5.875" style="76" bestFit="1" customWidth="1"/>
    <col min="11276" max="11276" width="8.75" style="76" bestFit="1" customWidth="1"/>
    <col min="11277" max="11278" width="8.5" style="76" bestFit="1" customWidth="1"/>
    <col min="11279" max="11279" width="14.375" style="76" bestFit="1" customWidth="1"/>
    <col min="11280" max="11280" width="10" style="76" bestFit="1" customWidth="1"/>
    <col min="11281" max="11281" width="6" style="76" customWidth="1"/>
    <col min="11282" max="11282" width="19.375" style="76" customWidth="1"/>
    <col min="11283" max="11283" width="11" style="76" bestFit="1" customWidth="1"/>
    <col min="11284" max="11285" width="8.25" style="76" bestFit="1" customWidth="1"/>
    <col min="11286" max="11520" width="9" style="76"/>
    <col min="11521" max="11521" width="15.875" style="76" customWidth="1"/>
    <col min="11522" max="11522" width="3.875" style="76" bestFit="1" customWidth="1"/>
    <col min="11523" max="11523" width="38.25" style="76" customWidth="1"/>
    <col min="11524" max="11524" width="13.875" style="76" bestFit="1" customWidth="1"/>
    <col min="11525" max="11525" width="13" style="76" bestFit="1" customWidth="1"/>
    <col min="11526" max="11526" width="13.125" style="76" bestFit="1" customWidth="1"/>
    <col min="11527" max="11527" width="7" style="76" customWidth="1"/>
    <col min="11528" max="11528" width="12.125" style="76" bestFit="1" customWidth="1"/>
    <col min="11529" max="11529" width="10.5" style="76" bestFit="1" customWidth="1"/>
    <col min="11530" max="11530" width="7" style="76" bestFit="1" customWidth="1"/>
    <col min="11531" max="11531" width="5.875" style="76" bestFit="1" customWidth="1"/>
    <col min="11532" max="11532" width="8.75" style="76" bestFit="1" customWidth="1"/>
    <col min="11533" max="11534" width="8.5" style="76" bestFit="1" customWidth="1"/>
    <col min="11535" max="11535" width="14.375" style="76" bestFit="1" customWidth="1"/>
    <col min="11536" max="11536" width="10" style="76" bestFit="1" customWidth="1"/>
    <col min="11537" max="11537" width="6" style="76" customWidth="1"/>
    <col min="11538" max="11538" width="19.375" style="76" customWidth="1"/>
    <col min="11539" max="11539" width="11" style="76" bestFit="1" customWidth="1"/>
    <col min="11540" max="11541" width="8.25" style="76" bestFit="1" customWidth="1"/>
    <col min="11542" max="11776" width="9" style="76"/>
    <col min="11777" max="11777" width="15.875" style="76" customWidth="1"/>
    <col min="11778" max="11778" width="3.875" style="76" bestFit="1" customWidth="1"/>
    <col min="11779" max="11779" width="38.25" style="76" customWidth="1"/>
    <col min="11780" max="11780" width="13.875" style="76" bestFit="1" customWidth="1"/>
    <col min="11781" max="11781" width="13" style="76" bestFit="1" customWidth="1"/>
    <col min="11782" max="11782" width="13.125" style="76" bestFit="1" customWidth="1"/>
    <col min="11783" max="11783" width="7" style="76" customWidth="1"/>
    <col min="11784" max="11784" width="12.125" style="76" bestFit="1" customWidth="1"/>
    <col min="11785" max="11785" width="10.5" style="76" bestFit="1" customWidth="1"/>
    <col min="11786" max="11786" width="7" style="76" bestFit="1" customWidth="1"/>
    <col min="11787" max="11787" width="5.875" style="76" bestFit="1" customWidth="1"/>
    <col min="11788" max="11788" width="8.75" style="76" bestFit="1" customWidth="1"/>
    <col min="11789" max="11790" width="8.5" style="76" bestFit="1" customWidth="1"/>
    <col min="11791" max="11791" width="14.375" style="76" bestFit="1" customWidth="1"/>
    <col min="11792" max="11792" width="10" style="76" bestFit="1" customWidth="1"/>
    <col min="11793" max="11793" width="6" style="76" customWidth="1"/>
    <col min="11794" max="11794" width="19.375" style="76" customWidth="1"/>
    <col min="11795" max="11795" width="11" style="76" bestFit="1" customWidth="1"/>
    <col min="11796" max="11797" width="8.25" style="76" bestFit="1" customWidth="1"/>
    <col min="11798" max="12032" width="9" style="76"/>
    <col min="12033" max="12033" width="15.875" style="76" customWidth="1"/>
    <col min="12034" max="12034" width="3.875" style="76" bestFit="1" customWidth="1"/>
    <col min="12035" max="12035" width="38.25" style="76" customWidth="1"/>
    <col min="12036" max="12036" width="13.875" style="76" bestFit="1" customWidth="1"/>
    <col min="12037" max="12037" width="13" style="76" bestFit="1" customWidth="1"/>
    <col min="12038" max="12038" width="13.125" style="76" bestFit="1" customWidth="1"/>
    <col min="12039" max="12039" width="7" style="76" customWidth="1"/>
    <col min="12040" max="12040" width="12.125" style="76" bestFit="1" customWidth="1"/>
    <col min="12041" max="12041" width="10.5" style="76" bestFit="1" customWidth="1"/>
    <col min="12042" max="12042" width="7" style="76" bestFit="1" customWidth="1"/>
    <col min="12043" max="12043" width="5.875" style="76" bestFit="1" customWidth="1"/>
    <col min="12044" max="12044" width="8.75" style="76" bestFit="1" customWidth="1"/>
    <col min="12045" max="12046" width="8.5" style="76" bestFit="1" customWidth="1"/>
    <col min="12047" max="12047" width="14.375" style="76" bestFit="1" customWidth="1"/>
    <col min="12048" max="12048" width="10" style="76" bestFit="1" customWidth="1"/>
    <col min="12049" max="12049" width="6" style="76" customWidth="1"/>
    <col min="12050" max="12050" width="19.375" style="76" customWidth="1"/>
    <col min="12051" max="12051" width="11" style="76" bestFit="1" customWidth="1"/>
    <col min="12052" max="12053" width="8.25" style="76" bestFit="1" customWidth="1"/>
    <col min="12054" max="12288" width="9" style="76"/>
    <col min="12289" max="12289" width="15.875" style="76" customWidth="1"/>
    <col min="12290" max="12290" width="3.875" style="76" bestFit="1" customWidth="1"/>
    <col min="12291" max="12291" width="38.25" style="76" customWidth="1"/>
    <col min="12292" max="12292" width="13.875" style="76" bestFit="1" customWidth="1"/>
    <col min="12293" max="12293" width="13" style="76" bestFit="1" customWidth="1"/>
    <col min="12294" max="12294" width="13.125" style="76" bestFit="1" customWidth="1"/>
    <col min="12295" max="12295" width="7" style="76" customWidth="1"/>
    <col min="12296" max="12296" width="12.125" style="76" bestFit="1" customWidth="1"/>
    <col min="12297" max="12297" width="10.5" style="76" bestFit="1" customWidth="1"/>
    <col min="12298" max="12298" width="7" style="76" bestFit="1" customWidth="1"/>
    <col min="12299" max="12299" width="5.875" style="76" bestFit="1" customWidth="1"/>
    <col min="12300" max="12300" width="8.75" style="76" bestFit="1" customWidth="1"/>
    <col min="12301" max="12302" width="8.5" style="76" bestFit="1" customWidth="1"/>
    <col min="12303" max="12303" width="14.375" style="76" bestFit="1" customWidth="1"/>
    <col min="12304" max="12304" width="10" style="76" bestFit="1" customWidth="1"/>
    <col min="12305" max="12305" width="6" style="76" customWidth="1"/>
    <col min="12306" max="12306" width="19.375" style="76" customWidth="1"/>
    <col min="12307" max="12307" width="11" style="76" bestFit="1" customWidth="1"/>
    <col min="12308" max="12309" width="8.25" style="76" bestFit="1" customWidth="1"/>
    <col min="12310" max="12544" width="9" style="76"/>
    <col min="12545" max="12545" width="15.875" style="76" customWidth="1"/>
    <col min="12546" max="12546" width="3.875" style="76" bestFit="1" customWidth="1"/>
    <col min="12547" max="12547" width="38.25" style="76" customWidth="1"/>
    <col min="12548" max="12548" width="13.875" style="76" bestFit="1" customWidth="1"/>
    <col min="12549" max="12549" width="13" style="76" bestFit="1" customWidth="1"/>
    <col min="12550" max="12550" width="13.125" style="76" bestFit="1" customWidth="1"/>
    <col min="12551" max="12551" width="7" style="76" customWidth="1"/>
    <col min="12552" max="12552" width="12.125" style="76" bestFit="1" customWidth="1"/>
    <col min="12553" max="12553" width="10.5" style="76" bestFit="1" customWidth="1"/>
    <col min="12554" max="12554" width="7" style="76" bestFit="1" customWidth="1"/>
    <col min="12555" max="12555" width="5.875" style="76" bestFit="1" customWidth="1"/>
    <col min="12556" max="12556" width="8.75" style="76" bestFit="1" customWidth="1"/>
    <col min="12557" max="12558" width="8.5" style="76" bestFit="1" customWidth="1"/>
    <col min="12559" max="12559" width="14.375" style="76" bestFit="1" customWidth="1"/>
    <col min="12560" max="12560" width="10" style="76" bestFit="1" customWidth="1"/>
    <col min="12561" max="12561" width="6" style="76" customWidth="1"/>
    <col min="12562" max="12562" width="19.375" style="76" customWidth="1"/>
    <col min="12563" max="12563" width="11" style="76" bestFit="1" customWidth="1"/>
    <col min="12564" max="12565" width="8.25" style="76" bestFit="1" customWidth="1"/>
    <col min="12566" max="12800" width="9" style="76"/>
    <col min="12801" max="12801" width="15.875" style="76" customWidth="1"/>
    <col min="12802" max="12802" width="3.875" style="76" bestFit="1" customWidth="1"/>
    <col min="12803" max="12803" width="38.25" style="76" customWidth="1"/>
    <col min="12804" max="12804" width="13.875" style="76" bestFit="1" customWidth="1"/>
    <col min="12805" max="12805" width="13" style="76" bestFit="1" customWidth="1"/>
    <col min="12806" max="12806" width="13.125" style="76" bestFit="1" customWidth="1"/>
    <col min="12807" max="12807" width="7" style="76" customWidth="1"/>
    <col min="12808" max="12808" width="12.125" style="76" bestFit="1" customWidth="1"/>
    <col min="12809" max="12809" width="10.5" style="76" bestFit="1" customWidth="1"/>
    <col min="12810" max="12810" width="7" style="76" bestFit="1" customWidth="1"/>
    <col min="12811" max="12811" width="5.875" style="76" bestFit="1" customWidth="1"/>
    <col min="12812" max="12812" width="8.75" style="76" bestFit="1" customWidth="1"/>
    <col min="12813" max="12814" width="8.5" style="76" bestFit="1" customWidth="1"/>
    <col min="12815" max="12815" width="14.375" style="76" bestFit="1" customWidth="1"/>
    <col min="12816" max="12816" width="10" style="76" bestFit="1" customWidth="1"/>
    <col min="12817" max="12817" width="6" style="76" customWidth="1"/>
    <col min="12818" max="12818" width="19.375" style="76" customWidth="1"/>
    <col min="12819" max="12819" width="11" style="76" bestFit="1" customWidth="1"/>
    <col min="12820" max="12821" width="8.25" style="76" bestFit="1" customWidth="1"/>
    <col min="12822" max="13056" width="9" style="76"/>
    <col min="13057" max="13057" width="15.875" style="76" customWidth="1"/>
    <col min="13058" max="13058" width="3.875" style="76" bestFit="1" customWidth="1"/>
    <col min="13059" max="13059" width="38.25" style="76" customWidth="1"/>
    <col min="13060" max="13060" width="13.875" style="76" bestFit="1" customWidth="1"/>
    <col min="13061" max="13061" width="13" style="76" bestFit="1" customWidth="1"/>
    <col min="13062" max="13062" width="13.125" style="76" bestFit="1" customWidth="1"/>
    <col min="13063" max="13063" width="7" style="76" customWidth="1"/>
    <col min="13064" max="13064" width="12.125" style="76" bestFit="1" customWidth="1"/>
    <col min="13065" max="13065" width="10.5" style="76" bestFit="1" customWidth="1"/>
    <col min="13066" max="13066" width="7" style="76" bestFit="1" customWidth="1"/>
    <col min="13067" max="13067" width="5.875" style="76" bestFit="1" customWidth="1"/>
    <col min="13068" max="13068" width="8.75" style="76" bestFit="1" customWidth="1"/>
    <col min="13069" max="13070" width="8.5" style="76" bestFit="1" customWidth="1"/>
    <col min="13071" max="13071" width="14.375" style="76" bestFit="1" customWidth="1"/>
    <col min="13072" max="13072" width="10" style="76" bestFit="1" customWidth="1"/>
    <col min="13073" max="13073" width="6" style="76" customWidth="1"/>
    <col min="13074" max="13074" width="19.375" style="76" customWidth="1"/>
    <col min="13075" max="13075" width="11" style="76" bestFit="1" customWidth="1"/>
    <col min="13076" max="13077" width="8.25" style="76" bestFit="1" customWidth="1"/>
    <col min="13078" max="13312" width="9" style="76"/>
    <col min="13313" max="13313" width="15.875" style="76" customWidth="1"/>
    <col min="13314" max="13314" width="3.875" style="76" bestFit="1" customWidth="1"/>
    <col min="13315" max="13315" width="38.25" style="76" customWidth="1"/>
    <col min="13316" max="13316" width="13.875" style="76" bestFit="1" customWidth="1"/>
    <col min="13317" max="13317" width="13" style="76" bestFit="1" customWidth="1"/>
    <col min="13318" max="13318" width="13.125" style="76" bestFit="1" customWidth="1"/>
    <col min="13319" max="13319" width="7" style="76" customWidth="1"/>
    <col min="13320" max="13320" width="12.125" style="76" bestFit="1" customWidth="1"/>
    <col min="13321" max="13321" width="10.5" style="76" bestFit="1" customWidth="1"/>
    <col min="13322" max="13322" width="7" style="76" bestFit="1" customWidth="1"/>
    <col min="13323" max="13323" width="5.875" style="76" bestFit="1" customWidth="1"/>
    <col min="13324" max="13324" width="8.75" style="76" bestFit="1" customWidth="1"/>
    <col min="13325" max="13326" width="8.5" style="76" bestFit="1" customWidth="1"/>
    <col min="13327" max="13327" width="14.375" style="76" bestFit="1" customWidth="1"/>
    <col min="13328" max="13328" width="10" style="76" bestFit="1" customWidth="1"/>
    <col min="13329" max="13329" width="6" style="76" customWidth="1"/>
    <col min="13330" max="13330" width="19.375" style="76" customWidth="1"/>
    <col min="13331" max="13331" width="11" style="76" bestFit="1" customWidth="1"/>
    <col min="13332" max="13333" width="8.25" style="76" bestFit="1" customWidth="1"/>
    <col min="13334" max="13568" width="9" style="76"/>
    <col min="13569" max="13569" width="15.875" style="76" customWidth="1"/>
    <col min="13570" max="13570" width="3.875" style="76" bestFit="1" customWidth="1"/>
    <col min="13571" max="13571" width="38.25" style="76" customWidth="1"/>
    <col min="13572" max="13572" width="13.875" style="76" bestFit="1" customWidth="1"/>
    <col min="13573" max="13573" width="13" style="76" bestFit="1" customWidth="1"/>
    <col min="13574" max="13574" width="13.125" style="76" bestFit="1" customWidth="1"/>
    <col min="13575" max="13575" width="7" style="76" customWidth="1"/>
    <col min="13576" max="13576" width="12.125" style="76" bestFit="1" customWidth="1"/>
    <col min="13577" max="13577" width="10.5" style="76" bestFit="1" customWidth="1"/>
    <col min="13578" max="13578" width="7" style="76" bestFit="1" customWidth="1"/>
    <col min="13579" max="13579" width="5.875" style="76" bestFit="1" customWidth="1"/>
    <col min="13580" max="13580" width="8.75" style="76" bestFit="1" customWidth="1"/>
    <col min="13581" max="13582" width="8.5" style="76" bestFit="1" customWidth="1"/>
    <col min="13583" max="13583" width="14.375" style="76" bestFit="1" customWidth="1"/>
    <col min="13584" max="13584" width="10" style="76" bestFit="1" customWidth="1"/>
    <col min="13585" max="13585" width="6" style="76" customWidth="1"/>
    <col min="13586" max="13586" width="19.375" style="76" customWidth="1"/>
    <col min="13587" max="13587" width="11" style="76" bestFit="1" customWidth="1"/>
    <col min="13588" max="13589" width="8.25" style="76" bestFit="1" customWidth="1"/>
    <col min="13590" max="13824" width="9" style="76"/>
    <col min="13825" max="13825" width="15.875" style="76" customWidth="1"/>
    <col min="13826" max="13826" width="3.875" style="76" bestFit="1" customWidth="1"/>
    <col min="13827" max="13827" width="38.25" style="76" customWidth="1"/>
    <col min="13828" max="13828" width="13.875" style="76" bestFit="1" customWidth="1"/>
    <col min="13829" max="13829" width="13" style="76" bestFit="1" customWidth="1"/>
    <col min="13830" max="13830" width="13.125" style="76" bestFit="1" customWidth="1"/>
    <col min="13831" max="13831" width="7" style="76" customWidth="1"/>
    <col min="13832" max="13832" width="12.125" style="76" bestFit="1" customWidth="1"/>
    <col min="13833" max="13833" width="10.5" style="76" bestFit="1" customWidth="1"/>
    <col min="13834" max="13834" width="7" style="76" bestFit="1" customWidth="1"/>
    <col min="13835" max="13835" width="5.875" style="76" bestFit="1" customWidth="1"/>
    <col min="13836" max="13836" width="8.75" style="76" bestFit="1" customWidth="1"/>
    <col min="13837" max="13838" width="8.5" style="76" bestFit="1" customWidth="1"/>
    <col min="13839" max="13839" width="14.375" style="76" bestFit="1" customWidth="1"/>
    <col min="13840" max="13840" width="10" style="76" bestFit="1" customWidth="1"/>
    <col min="13841" max="13841" width="6" style="76" customWidth="1"/>
    <col min="13842" max="13842" width="19.375" style="76" customWidth="1"/>
    <col min="13843" max="13843" width="11" style="76" bestFit="1" customWidth="1"/>
    <col min="13844" max="13845" width="8.25" style="76" bestFit="1" customWidth="1"/>
    <col min="13846" max="14080" width="9" style="76"/>
    <col min="14081" max="14081" width="15.875" style="76" customWidth="1"/>
    <col min="14082" max="14082" width="3.875" style="76" bestFit="1" customWidth="1"/>
    <col min="14083" max="14083" width="38.25" style="76" customWidth="1"/>
    <col min="14084" max="14084" width="13.875" style="76" bestFit="1" customWidth="1"/>
    <col min="14085" max="14085" width="13" style="76" bestFit="1" customWidth="1"/>
    <col min="14086" max="14086" width="13.125" style="76" bestFit="1" customWidth="1"/>
    <col min="14087" max="14087" width="7" style="76" customWidth="1"/>
    <col min="14088" max="14088" width="12.125" style="76" bestFit="1" customWidth="1"/>
    <col min="14089" max="14089" width="10.5" style="76" bestFit="1" customWidth="1"/>
    <col min="14090" max="14090" width="7" style="76" bestFit="1" customWidth="1"/>
    <col min="14091" max="14091" width="5.875" style="76" bestFit="1" customWidth="1"/>
    <col min="14092" max="14092" width="8.75" style="76" bestFit="1" customWidth="1"/>
    <col min="14093" max="14094" width="8.5" style="76" bestFit="1" customWidth="1"/>
    <col min="14095" max="14095" width="14.375" style="76" bestFit="1" customWidth="1"/>
    <col min="14096" max="14096" width="10" style="76" bestFit="1" customWidth="1"/>
    <col min="14097" max="14097" width="6" style="76" customWidth="1"/>
    <col min="14098" max="14098" width="19.375" style="76" customWidth="1"/>
    <col min="14099" max="14099" width="11" style="76" bestFit="1" customWidth="1"/>
    <col min="14100" max="14101" width="8.25" style="76" bestFit="1" customWidth="1"/>
    <col min="14102" max="14336" width="9" style="76"/>
    <col min="14337" max="14337" width="15.875" style="76" customWidth="1"/>
    <col min="14338" max="14338" width="3.875" style="76" bestFit="1" customWidth="1"/>
    <col min="14339" max="14339" width="38.25" style="76" customWidth="1"/>
    <col min="14340" max="14340" width="13.875" style="76" bestFit="1" customWidth="1"/>
    <col min="14341" max="14341" width="13" style="76" bestFit="1" customWidth="1"/>
    <col min="14342" max="14342" width="13.125" style="76" bestFit="1" customWidth="1"/>
    <col min="14343" max="14343" width="7" style="76" customWidth="1"/>
    <col min="14344" max="14344" width="12.125" style="76" bestFit="1" customWidth="1"/>
    <col min="14345" max="14345" width="10.5" style="76" bestFit="1" customWidth="1"/>
    <col min="14346" max="14346" width="7" style="76" bestFit="1" customWidth="1"/>
    <col min="14347" max="14347" width="5.875" style="76" bestFit="1" customWidth="1"/>
    <col min="14348" max="14348" width="8.75" style="76" bestFit="1" customWidth="1"/>
    <col min="14349" max="14350" width="8.5" style="76" bestFit="1" customWidth="1"/>
    <col min="14351" max="14351" width="14.375" style="76" bestFit="1" customWidth="1"/>
    <col min="14352" max="14352" width="10" style="76" bestFit="1" customWidth="1"/>
    <col min="14353" max="14353" width="6" style="76" customWidth="1"/>
    <col min="14354" max="14354" width="19.375" style="76" customWidth="1"/>
    <col min="14355" max="14355" width="11" style="76" bestFit="1" customWidth="1"/>
    <col min="14356" max="14357" width="8.25" style="76" bestFit="1" customWidth="1"/>
    <col min="14358" max="14592" width="9" style="76"/>
    <col min="14593" max="14593" width="15.875" style="76" customWidth="1"/>
    <col min="14594" max="14594" width="3.875" style="76" bestFit="1" customWidth="1"/>
    <col min="14595" max="14595" width="38.25" style="76" customWidth="1"/>
    <col min="14596" max="14596" width="13.875" style="76" bestFit="1" customWidth="1"/>
    <col min="14597" max="14597" width="13" style="76" bestFit="1" customWidth="1"/>
    <col min="14598" max="14598" width="13.125" style="76" bestFit="1" customWidth="1"/>
    <col min="14599" max="14599" width="7" style="76" customWidth="1"/>
    <col min="14600" max="14600" width="12.125" style="76" bestFit="1" customWidth="1"/>
    <col min="14601" max="14601" width="10.5" style="76" bestFit="1" customWidth="1"/>
    <col min="14602" max="14602" width="7" style="76" bestFit="1" customWidth="1"/>
    <col min="14603" max="14603" width="5.875" style="76" bestFit="1" customWidth="1"/>
    <col min="14604" max="14604" width="8.75" style="76" bestFit="1" customWidth="1"/>
    <col min="14605" max="14606" width="8.5" style="76" bestFit="1" customWidth="1"/>
    <col min="14607" max="14607" width="14.375" style="76" bestFit="1" customWidth="1"/>
    <col min="14608" max="14608" width="10" style="76" bestFit="1" customWidth="1"/>
    <col min="14609" max="14609" width="6" style="76" customWidth="1"/>
    <col min="14610" max="14610" width="19.375" style="76" customWidth="1"/>
    <col min="14611" max="14611" width="11" style="76" bestFit="1" customWidth="1"/>
    <col min="14612" max="14613" width="8.25" style="76" bestFit="1" customWidth="1"/>
    <col min="14614" max="14848" width="9" style="76"/>
    <col min="14849" max="14849" width="15.875" style="76" customWidth="1"/>
    <col min="14850" max="14850" width="3.875" style="76" bestFit="1" customWidth="1"/>
    <col min="14851" max="14851" width="38.25" style="76" customWidth="1"/>
    <col min="14852" max="14852" width="13.875" style="76" bestFit="1" customWidth="1"/>
    <col min="14853" max="14853" width="13" style="76" bestFit="1" customWidth="1"/>
    <col min="14854" max="14854" width="13.125" style="76" bestFit="1" customWidth="1"/>
    <col min="14855" max="14855" width="7" style="76" customWidth="1"/>
    <col min="14856" max="14856" width="12.125" style="76" bestFit="1" customWidth="1"/>
    <col min="14857" max="14857" width="10.5" style="76" bestFit="1" customWidth="1"/>
    <col min="14858" max="14858" width="7" style="76" bestFit="1" customWidth="1"/>
    <col min="14859" max="14859" width="5.875" style="76" bestFit="1" customWidth="1"/>
    <col min="14860" max="14860" width="8.75" style="76" bestFit="1" customWidth="1"/>
    <col min="14861" max="14862" width="8.5" style="76" bestFit="1" customWidth="1"/>
    <col min="14863" max="14863" width="14.375" style="76" bestFit="1" customWidth="1"/>
    <col min="14864" max="14864" width="10" style="76" bestFit="1" customWidth="1"/>
    <col min="14865" max="14865" width="6" style="76" customWidth="1"/>
    <col min="14866" max="14866" width="19.375" style="76" customWidth="1"/>
    <col min="14867" max="14867" width="11" style="76" bestFit="1" customWidth="1"/>
    <col min="14868" max="14869" width="8.25" style="76" bestFit="1" customWidth="1"/>
    <col min="14870" max="15104" width="9" style="76"/>
    <col min="15105" max="15105" width="15.875" style="76" customWidth="1"/>
    <col min="15106" max="15106" width="3.875" style="76" bestFit="1" customWidth="1"/>
    <col min="15107" max="15107" width="38.25" style="76" customWidth="1"/>
    <col min="15108" max="15108" width="13.875" style="76" bestFit="1" customWidth="1"/>
    <col min="15109" max="15109" width="13" style="76" bestFit="1" customWidth="1"/>
    <col min="15110" max="15110" width="13.125" style="76" bestFit="1" customWidth="1"/>
    <col min="15111" max="15111" width="7" style="76" customWidth="1"/>
    <col min="15112" max="15112" width="12.125" style="76" bestFit="1" customWidth="1"/>
    <col min="15113" max="15113" width="10.5" style="76" bestFit="1" customWidth="1"/>
    <col min="15114" max="15114" width="7" style="76" bestFit="1" customWidth="1"/>
    <col min="15115" max="15115" width="5.875" style="76" bestFit="1" customWidth="1"/>
    <col min="15116" max="15116" width="8.75" style="76" bestFit="1" customWidth="1"/>
    <col min="15117" max="15118" width="8.5" style="76" bestFit="1" customWidth="1"/>
    <col min="15119" max="15119" width="14.375" style="76" bestFit="1" customWidth="1"/>
    <col min="15120" max="15120" width="10" style="76" bestFit="1" customWidth="1"/>
    <col min="15121" max="15121" width="6" style="76" customWidth="1"/>
    <col min="15122" max="15122" width="19.375" style="76" customWidth="1"/>
    <col min="15123" max="15123" width="11" style="76" bestFit="1" customWidth="1"/>
    <col min="15124" max="15125" width="8.25" style="76" bestFit="1" customWidth="1"/>
    <col min="15126" max="15360" width="9" style="76"/>
    <col min="15361" max="15361" width="15.875" style="76" customWidth="1"/>
    <col min="15362" max="15362" width="3.875" style="76" bestFit="1" customWidth="1"/>
    <col min="15363" max="15363" width="38.25" style="76" customWidth="1"/>
    <col min="15364" max="15364" width="13.875" style="76" bestFit="1" customWidth="1"/>
    <col min="15365" max="15365" width="13" style="76" bestFit="1" customWidth="1"/>
    <col min="15366" max="15366" width="13.125" style="76" bestFit="1" customWidth="1"/>
    <col min="15367" max="15367" width="7" style="76" customWidth="1"/>
    <col min="15368" max="15368" width="12.125" style="76" bestFit="1" customWidth="1"/>
    <col min="15369" max="15369" width="10.5" style="76" bestFit="1" customWidth="1"/>
    <col min="15370" max="15370" width="7" style="76" bestFit="1" customWidth="1"/>
    <col min="15371" max="15371" width="5.875" style="76" bestFit="1" customWidth="1"/>
    <col min="15372" max="15372" width="8.75" style="76" bestFit="1" customWidth="1"/>
    <col min="15373" max="15374" width="8.5" style="76" bestFit="1" customWidth="1"/>
    <col min="15375" max="15375" width="14.375" style="76" bestFit="1" customWidth="1"/>
    <col min="15376" max="15376" width="10" style="76" bestFit="1" customWidth="1"/>
    <col min="15377" max="15377" width="6" style="76" customWidth="1"/>
    <col min="15378" max="15378" width="19.375" style="76" customWidth="1"/>
    <col min="15379" max="15379" width="11" style="76" bestFit="1" customWidth="1"/>
    <col min="15380" max="15381" width="8.25" style="76" bestFit="1" customWidth="1"/>
    <col min="15382" max="15616" width="9" style="76"/>
    <col min="15617" max="15617" width="15.875" style="76" customWidth="1"/>
    <col min="15618" max="15618" width="3.875" style="76" bestFit="1" customWidth="1"/>
    <col min="15619" max="15619" width="38.25" style="76" customWidth="1"/>
    <col min="15620" max="15620" width="13.875" style="76" bestFit="1" customWidth="1"/>
    <col min="15621" max="15621" width="13" style="76" bestFit="1" customWidth="1"/>
    <col min="15622" max="15622" width="13.125" style="76" bestFit="1" customWidth="1"/>
    <col min="15623" max="15623" width="7" style="76" customWidth="1"/>
    <col min="15624" max="15624" width="12.125" style="76" bestFit="1" customWidth="1"/>
    <col min="15625" max="15625" width="10.5" style="76" bestFit="1" customWidth="1"/>
    <col min="15626" max="15626" width="7" style="76" bestFit="1" customWidth="1"/>
    <col min="15627" max="15627" width="5.875" style="76" bestFit="1" customWidth="1"/>
    <col min="15628" max="15628" width="8.75" style="76" bestFit="1" customWidth="1"/>
    <col min="15629" max="15630" width="8.5" style="76" bestFit="1" customWidth="1"/>
    <col min="15631" max="15631" width="14.375" style="76" bestFit="1" customWidth="1"/>
    <col min="15632" max="15632" width="10" style="76" bestFit="1" customWidth="1"/>
    <col min="15633" max="15633" width="6" style="76" customWidth="1"/>
    <col min="15634" max="15634" width="19.375" style="76" customWidth="1"/>
    <col min="15635" max="15635" width="11" style="76" bestFit="1" customWidth="1"/>
    <col min="15636" max="15637" width="8.25" style="76" bestFit="1" customWidth="1"/>
    <col min="15638" max="15872" width="9" style="76"/>
    <col min="15873" max="15873" width="15.875" style="76" customWidth="1"/>
    <col min="15874" max="15874" width="3.875" style="76" bestFit="1" customWidth="1"/>
    <col min="15875" max="15875" width="38.25" style="76" customWidth="1"/>
    <col min="15876" max="15876" width="13.875" style="76" bestFit="1" customWidth="1"/>
    <col min="15877" max="15877" width="13" style="76" bestFit="1" customWidth="1"/>
    <col min="15878" max="15878" width="13.125" style="76" bestFit="1" customWidth="1"/>
    <col min="15879" max="15879" width="7" style="76" customWidth="1"/>
    <col min="15880" max="15880" width="12.125" style="76" bestFit="1" customWidth="1"/>
    <col min="15881" max="15881" width="10.5" style="76" bestFit="1" customWidth="1"/>
    <col min="15882" max="15882" width="7" style="76" bestFit="1" customWidth="1"/>
    <col min="15883" max="15883" width="5.875" style="76" bestFit="1" customWidth="1"/>
    <col min="15884" max="15884" width="8.75" style="76" bestFit="1" customWidth="1"/>
    <col min="15885" max="15886" width="8.5" style="76" bestFit="1" customWidth="1"/>
    <col min="15887" max="15887" width="14.375" style="76" bestFit="1" customWidth="1"/>
    <col min="15888" max="15888" width="10" style="76" bestFit="1" customWidth="1"/>
    <col min="15889" max="15889" width="6" style="76" customWidth="1"/>
    <col min="15890" max="15890" width="19.375" style="76" customWidth="1"/>
    <col min="15891" max="15891" width="11" style="76" bestFit="1" customWidth="1"/>
    <col min="15892" max="15893" width="8.25" style="76" bestFit="1" customWidth="1"/>
    <col min="15894" max="16128" width="9" style="76"/>
    <col min="16129" max="16129" width="15.875" style="76" customWidth="1"/>
    <col min="16130" max="16130" width="3.875" style="76" bestFit="1" customWidth="1"/>
    <col min="16131" max="16131" width="38.25" style="76" customWidth="1"/>
    <col min="16132" max="16132" width="13.875" style="76" bestFit="1" customWidth="1"/>
    <col min="16133" max="16133" width="13" style="76" bestFit="1" customWidth="1"/>
    <col min="16134" max="16134" width="13.125" style="76" bestFit="1" customWidth="1"/>
    <col min="16135" max="16135" width="7" style="76" customWidth="1"/>
    <col min="16136" max="16136" width="12.125" style="76" bestFit="1" customWidth="1"/>
    <col min="16137" max="16137" width="10.5" style="76" bestFit="1" customWidth="1"/>
    <col min="16138" max="16138" width="7" style="76" bestFit="1" customWidth="1"/>
    <col min="16139" max="16139" width="5.875" style="76" bestFit="1" customWidth="1"/>
    <col min="16140" max="16140" width="8.75" style="76" bestFit="1" customWidth="1"/>
    <col min="16141" max="16142" width="8.5" style="76" bestFit="1" customWidth="1"/>
    <col min="16143" max="16143" width="14.375" style="76" bestFit="1" customWidth="1"/>
    <col min="16144" max="16144" width="10" style="76" bestFit="1" customWidth="1"/>
    <col min="16145" max="16145" width="6" style="76" customWidth="1"/>
    <col min="16146" max="16146" width="19.375" style="76" customWidth="1"/>
    <col min="16147" max="16147" width="11" style="76" bestFit="1" customWidth="1"/>
    <col min="16148" max="16149" width="8.25" style="76" bestFit="1" customWidth="1"/>
    <col min="16150" max="16384" width="9" style="76"/>
  </cols>
  <sheetData>
    <row r="1" spans="1:24" ht="21.75" customHeight="1">
      <c r="A1" s="216"/>
      <c r="B1" s="216"/>
      <c r="Q1" s="215"/>
    </row>
    <row r="2" spans="1:24" ht="15.75">
      <c r="F2" s="214"/>
      <c r="J2" s="210" t="s">
        <v>290</v>
      </c>
      <c r="K2" s="210"/>
      <c r="L2" s="210"/>
      <c r="M2" s="210"/>
      <c r="N2" s="210"/>
      <c r="O2" s="210"/>
      <c r="P2" s="210"/>
      <c r="Q2" s="213" t="s">
        <v>289</v>
      </c>
      <c r="R2" s="213"/>
      <c r="S2" s="213"/>
      <c r="T2" s="213"/>
      <c r="U2" s="213"/>
    </row>
    <row r="3" spans="1:24" ht="23.25" customHeight="1">
      <c r="A3" s="212" t="s">
        <v>2</v>
      </c>
      <c r="B3" s="211"/>
      <c r="J3" s="210"/>
      <c r="Q3" s="209"/>
      <c r="R3" s="208" t="s">
        <v>288</v>
      </c>
      <c r="S3" s="208"/>
      <c r="T3" s="208"/>
      <c r="U3" s="208"/>
      <c r="W3" s="207" t="s">
        <v>287</v>
      </c>
      <c r="X3" s="206"/>
    </row>
    <row r="4" spans="1:24" ht="14.25" customHeight="1" thickBot="1">
      <c r="A4" s="177" t="s">
        <v>286</v>
      </c>
      <c r="B4" s="202" t="s">
        <v>285</v>
      </c>
      <c r="C4" s="205"/>
      <c r="D4" s="204"/>
      <c r="E4" s="203"/>
      <c r="F4" s="202" t="s">
        <v>284</v>
      </c>
      <c r="G4" s="201"/>
      <c r="H4" s="178" t="s">
        <v>283</v>
      </c>
      <c r="I4" s="179" t="s">
        <v>282</v>
      </c>
      <c r="J4" s="200" t="s">
        <v>281</v>
      </c>
      <c r="K4" s="199" t="s">
        <v>7</v>
      </c>
      <c r="L4" s="198"/>
      <c r="M4" s="198"/>
      <c r="N4" s="197"/>
      <c r="O4" s="178" t="s">
        <v>280</v>
      </c>
      <c r="P4" s="196" t="s">
        <v>279</v>
      </c>
      <c r="Q4" s="195"/>
      <c r="R4" s="194"/>
      <c r="S4" s="193" t="s">
        <v>278</v>
      </c>
      <c r="T4" s="192" t="s">
        <v>8</v>
      </c>
      <c r="U4" s="178" t="s">
        <v>9</v>
      </c>
      <c r="W4" s="166" t="s">
        <v>277</v>
      </c>
      <c r="X4" s="166" t="s">
        <v>276</v>
      </c>
    </row>
    <row r="5" spans="1:24" ht="11.25" customHeight="1">
      <c r="A5" s="167"/>
      <c r="B5" s="174"/>
      <c r="C5" s="175"/>
      <c r="D5" s="191"/>
      <c r="E5" s="190"/>
      <c r="F5" s="164"/>
      <c r="G5" s="189"/>
      <c r="H5" s="167"/>
      <c r="I5" s="167"/>
      <c r="J5" s="174"/>
      <c r="K5" s="188" t="s">
        <v>275</v>
      </c>
      <c r="L5" s="187" t="s">
        <v>274</v>
      </c>
      <c r="M5" s="186" t="s">
        <v>273</v>
      </c>
      <c r="N5" s="185" t="s">
        <v>272</v>
      </c>
      <c r="O5" s="170"/>
      <c r="P5" s="184"/>
      <c r="Q5" s="183"/>
      <c r="R5" s="182"/>
      <c r="S5" s="181"/>
      <c r="T5" s="168"/>
      <c r="U5" s="167"/>
      <c r="W5" s="166"/>
      <c r="X5" s="166"/>
    </row>
    <row r="6" spans="1:24">
      <c r="A6" s="167"/>
      <c r="B6" s="174"/>
      <c r="C6" s="175"/>
      <c r="D6" s="177" t="s">
        <v>271</v>
      </c>
      <c r="E6" s="180" t="s">
        <v>26</v>
      </c>
      <c r="F6" s="177" t="s">
        <v>271</v>
      </c>
      <c r="G6" s="179" t="s">
        <v>270</v>
      </c>
      <c r="H6" s="167"/>
      <c r="I6" s="167"/>
      <c r="J6" s="174"/>
      <c r="K6" s="172"/>
      <c r="L6" s="173"/>
      <c r="M6" s="172"/>
      <c r="N6" s="171"/>
      <c r="O6" s="170"/>
      <c r="P6" s="178" t="s">
        <v>269</v>
      </c>
      <c r="Q6" s="178" t="s">
        <v>268</v>
      </c>
      <c r="R6" s="177" t="s">
        <v>267</v>
      </c>
      <c r="S6" s="176" t="s">
        <v>266</v>
      </c>
      <c r="T6" s="168"/>
      <c r="U6" s="167"/>
      <c r="W6" s="166"/>
      <c r="X6" s="166"/>
    </row>
    <row r="7" spans="1:24">
      <c r="A7" s="167"/>
      <c r="B7" s="174"/>
      <c r="C7" s="175"/>
      <c r="D7" s="167"/>
      <c r="E7" s="167"/>
      <c r="F7" s="167"/>
      <c r="G7" s="167"/>
      <c r="H7" s="167"/>
      <c r="I7" s="167"/>
      <c r="J7" s="174"/>
      <c r="K7" s="172"/>
      <c r="L7" s="173"/>
      <c r="M7" s="172"/>
      <c r="N7" s="171"/>
      <c r="O7" s="170"/>
      <c r="P7" s="170"/>
      <c r="Q7" s="170"/>
      <c r="R7" s="167"/>
      <c r="S7" s="169"/>
      <c r="T7" s="168"/>
      <c r="U7" s="167"/>
      <c r="W7" s="166"/>
      <c r="X7" s="166"/>
    </row>
    <row r="8" spans="1:24">
      <c r="A8" s="157"/>
      <c r="B8" s="164"/>
      <c r="C8" s="165"/>
      <c r="D8" s="157"/>
      <c r="E8" s="157"/>
      <c r="F8" s="157"/>
      <c r="G8" s="157"/>
      <c r="H8" s="157"/>
      <c r="I8" s="157"/>
      <c r="J8" s="164"/>
      <c r="K8" s="162"/>
      <c r="L8" s="163"/>
      <c r="M8" s="162"/>
      <c r="N8" s="161"/>
      <c r="O8" s="160"/>
      <c r="P8" s="160"/>
      <c r="Q8" s="160"/>
      <c r="R8" s="157"/>
      <c r="S8" s="159"/>
      <c r="T8" s="158"/>
      <c r="U8" s="157"/>
      <c r="W8" s="156"/>
      <c r="X8" s="156"/>
    </row>
    <row r="9" spans="1:24" ht="15.75" customHeight="1">
      <c r="A9" s="155" t="s">
        <v>303</v>
      </c>
      <c r="B9" s="491"/>
      <c r="C9" s="146" t="s">
        <v>302</v>
      </c>
      <c r="D9" s="131" t="s">
        <v>301</v>
      </c>
      <c r="E9" s="130" t="s">
        <v>84</v>
      </c>
      <c r="F9" s="129" t="s">
        <v>238</v>
      </c>
      <c r="G9" s="128">
        <v>1.498</v>
      </c>
      <c r="H9" s="127" t="s">
        <v>237</v>
      </c>
      <c r="I9" s="126" t="str">
        <f>IF(W9="","",(IF(X9-W9&gt;0,CONCATENATE(TEXT(W9,"#,##0"),"~",TEXT(X9,"#,##0")),TEXT(W9,"#,##0"))))</f>
        <v>1,360</v>
      </c>
      <c r="J9" s="125">
        <v>5</v>
      </c>
      <c r="K9" s="124">
        <v>23.7</v>
      </c>
      <c r="L9" s="123">
        <f>IF(K9&gt;0,1/K9*37.7*68.6,"")</f>
        <v>109.12320675105485</v>
      </c>
      <c r="M9" s="122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17.400000000000002</v>
      </c>
      <c r="N9" s="121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20.9</v>
      </c>
      <c r="O9" s="119" t="s">
        <v>236</v>
      </c>
      <c r="P9" s="120" t="s">
        <v>235</v>
      </c>
      <c r="Q9" s="119" t="s">
        <v>86</v>
      </c>
      <c r="R9" s="118"/>
      <c r="S9" s="117" t="str">
        <f>IF((LEFT(D9,1)="6"),"☆☆☆☆☆",IF((LEFT(D9,1)="5"),"☆☆☆☆",IF((LEFT(D9,1)="4"),"☆☆☆"," ")))</f>
        <v xml:space="preserve"> </v>
      </c>
      <c r="T9" s="116">
        <f>IFERROR(IF(K9&lt;M9,"",(ROUNDDOWN(K9/M9*100,0))),"")</f>
        <v>136</v>
      </c>
      <c r="U9" s="115">
        <f>IFERROR(IF(K9&lt;N9,"",(ROUNDDOWN(K9/N9*100,0))),"")</f>
        <v>113</v>
      </c>
      <c r="W9" s="112">
        <v>1360</v>
      </c>
      <c r="X9" s="112"/>
    </row>
    <row r="10" spans="1:24" ht="15.75" customHeight="1">
      <c r="A10" s="492"/>
      <c r="B10" s="493"/>
      <c r="C10" s="132"/>
      <c r="D10" s="131" t="s">
        <v>301</v>
      </c>
      <c r="E10" s="130" t="s">
        <v>88</v>
      </c>
      <c r="F10" s="129" t="s">
        <v>238</v>
      </c>
      <c r="G10" s="128">
        <v>1.498</v>
      </c>
      <c r="H10" s="127" t="s">
        <v>237</v>
      </c>
      <c r="I10" s="126" t="str">
        <f>IF(W10="","",(IF(X10-W10&gt;0,CONCATENATE(TEXT(W10,"#,##0"),"~",TEXT(X10,"#,##0")),TEXT(W10,"#,##0"))))</f>
        <v>1,380</v>
      </c>
      <c r="J10" s="125">
        <v>5</v>
      </c>
      <c r="K10" s="124">
        <v>23.7</v>
      </c>
      <c r="L10" s="123">
        <f>IF(K10&gt;0,1/K10*37.7*68.6,"")</f>
        <v>109.12320675105485</v>
      </c>
      <c r="M10" s="122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17.400000000000002</v>
      </c>
      <c r="N10" s="121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20.9</v>
      </c>
      <c r="O10" s="119" t="s">
        <v>236</v>
      </c>
      <c r="P10" s="120" t="s">
        <v>235</v>
      </c>
      <c r="Q10" s="119" t="s">
        <v>86</v>
      </c>
      <c r="R10" s="118"/>
      <c r="S10" s="117" t="str">
        <f>IF((LEFT(D10,1)="6"),"☆☆☆☆☆",IF((LEFT(D10,1)="5"),"☆☆☆☆",IF((LEFT(D10,1)="4"),"☆☆☆"," ")))</f>
        <v xml:space="preserve"> </v>
      </c>
      <c r="T10" s="116">
        <f>IFERROR(IF(K10&lt;M10,"",(ROUNDDOWN(K10/M10*100,0))),"")</f>
        <v>136</v>
      </c>
      <c r="U10" s="115">
        <f>IFERROR(IF(K10&lt;N10,"",(ROUNDDOWN(K10/N10*100,0))),"")</f>
        <v>113</v>
      </c>
      <c r="W10" s="112">
        <v>1380</v>
      </c>
      <c r="X10" s="112"/>
    </row>
    <row r="11" spans="1:24" ht="15.75" customHeight="1">
      <c r="A11" s="492"/>
      <c r="B11" s="494"/>
      <c r="C11" s="136" t="s">
        <v>557</v>
      </c>
      <c r="D11" s="131" t="s">
        <v>297</v>
      </c>
      <c r="E11" s="130" t="s">
        <v>300</v>
      </c>
      <c r="F11" s="129" t="s">
        <v>247</v>
      </c>
      <c r="G11" s="128">
        <v>1.9970000000000001</v>
      </c>
      <c r="H11" s="127" t="s">
        <v>237</v>
      </c>
      <c r="I11" s="126" t="str">
        <f>IF(W11="","",(IF(X11-W11&gt;0,CONCATENATE(TEXT(W11,"#,##0"),"~",TEXT(X11,"#,##0")),TEXT(W11,"#,##0"))))</f>
        <v>1,620~1,650</v>
      </c>
      <c r="J11" s="125">
        <v>5</v>
      </c>
      <c r="K11" s="124">
        <v>19.2</v>
      </c>
      <c r="L11" s="123">
        <f>IF(K11&gt;0,1/K11*37.7*68.6,"")</f>
        <v>134.69895833333334</v>
      </c>
      <c r="M11" s="122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14.6</v>
      </c>
      <c r="N11" s="121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18.200000000000003</v>
      </c>
      <c r="O11" s="119" t="s">
        <v>236</v>
      </c>
      <c r="P11" s="120" t="s">
        <v>235</v>
      </c>
      <c r="Q11" s="119" t="s">
        <v>86</v>
      </c>
      <c r="R11" s="118"/>
      <c r="S11" s="117" t="str">
        <f>IF((LEFT(D11,1)="6"),"☆☆☆☆☆",IF((LEFT(D11,1)="5"),"☆☆☆☆",IF((LEFT(D11,1)="4"),"☆☆☆"," ")))</f>
        <v xml:space="preserve"> </v>
      </c>
      <c r="T11" s="116">
        <f>IFERROR(IF(K11&lt;M11,"",(ROUNDDOWN(K11/M11*100,0))),"")</f>
        <v>131</v>
      </c>
      <c r="U11" s="115">
        <f>IFERROR(IF(K11&lt;N11,"",(ROUNDDOWN(K11/N11*100,0))),"")</f>
        <v>105</v>
      </c>
      <c r="W11" s="112">
        <v>1620</v>
      </c>
      <c r="X11" s="112">
        <v>1650</v>
      </c>
    </row>
    <row r="12" spans="1:24" ht="15.75" customHeight="1">
      <c r="A12" s="492"/>
      <c r="B12" s="494"/>
      <c r="C12" s="136"/>
      <c r="D12" s="131" t="s">
        <v>297</v>
      </c>
      <c r="E12" s="130" t="s">
        <v>299</v>
      </c>
      <c r="F12" s="129" t="s">
        <v>247</v>
      </c>
      <c r="G12" s="128">
        <v>1.9970000000000001</v>
      </c>
      <c r="H12" s="127" t="s">
        <v>237</v>
      </c>
      <c r="I12" s="126" t="str">
        <f>IF(W12="","",(IF(X12-W12&gt;0,CONCATENATE(TEXT(W12,"#,##0"),"~",TEXT(X12,"#,##0")),TEXT(W12,"#,##0"))))</f>
        <v>1,620~1,650</v>
      </c>
      <c r="J12" s="125">
        <v>5</v>
      </c>
      <c r="K12" s="124">
        <v>19.600000000000001</v>
      </c>
      <c r="L12" s="123">
        <f>IF(K12&gt;0,1/K12*37.7*68.6,"")</f>
        <v>131.94999999999999</v>
      </c>
      <c r="M12" s="122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14.6</v>
      </c>
      <c r="N12" s="121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18.200000000000003</v>
      </c>
      <c r="O12" s="119" t="s">
        <v>236</v>
      </c>
      <c r="P12" s="120" t="s">
        <v>235</v>
      </c>
      <c r="Q12" s="119" t="s">
        <v>86</v>
      </c>
      <c r="R12" s="118"/>
      <c r="S12" s="117" t="str">
        <f>IF((LEFT(D12,1)="6"),"☆☆☆☆☆",IF((LEFT(D12,1)="5"),"☆☆☆☆",IF((LEFT(D12,1)="4"),"☆☆☆"," ")))</f>
        <v xml:space="preserve"> </v>
      </c>
      <c r="T12" s="116">
        <f>IFERROR(IF(K12&lt;M12,"",(ROUNDDOWN(K12/M12*100,0))),"")</f>
        <v>134</v>
      </c>
      <c r="U12" s="115">
        <f>IFERROR(IF(K12&lt;N12,"",(ROUNDDOWN(K12/N12*100,0))),"")</f>
        <v>107</v>
      </c>
      <c r="W12" s="112">
        <v>1620</v>
      </c>
      <c r="X12" s="112">
        <v>1650</v>
      </c>
    </row>
    <row r="13" spans="1:24" ht="15.75" customHeight="1">
      <c r="A13" s="492"/>
      <c r="B13" s="494"/>
      <c r="C13" s="136"/>
      <c r="D13" s="131" t="s">
        <v>297</v>
      </c>
      <c r="E13" s="130" t="s">
        <v>298</v>
      </c>
      <c r="F13" s="129" t="s">
        <v>247</v>
      </c>
      <c r="G13" s="128">
        <v>1.9970000000000001</v>
      </c>
      <c r="H13" s="127" t="s">
        <v>237</v>
      </c>
      <c r="I13" s="126" t="str">
        <f>IF(W13="","",(IF(X13-W13&gt;0,CONCATENATE(TEXT(W13,"#,##0"),"~",TEXT(X13,"#,##0")),TEXT(W13,"#,##0"))))</f>
        <v>1,670~1,690</v>
      </c>
      <c r="J13" s="125">
        <v>5</v>
      </c>
      <c r="K13" s="124">
        <v>19.2</v>
      </c>
      <c r="L13" s="123">
        <f>IF(K13&gt;0,1/K13*37.7*68.6,"")</f>
        <v>134.69895833333334</v>
      </c>
      <c r="M13" s="122">
        <f>IFERROR(VALUE(IF(W13="","",ROUNDUP(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*1.1,1))),"")</f>
        <v>13.5</v>
      </c>
      <c r="N13" s="121">
        <f>IFERROR(VALUE(IF(W13="","",ROUNDUP(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*1.1,1))),"")</f>
        <v>17</v>
      </c>
      <c r="O13" s="119" t="s">
        <v>236</v>
      </c>
      <c r="P13" s="120" t="s">
        <v>235</v>
      </c>
      <c r="Q13" s="119" t="s">
        <v>86</v>
      </c>
      <c r="R13" s="118"/>
      <c r="S13" s="117" t="str">
        <f>IF((LEFT(D13,1)="6"),"☆☆☆☆☆",IF((LEFT(D13,1)="5"),"☆☆☆☆",IF((LEFT(D13,1)="4"),"☆☆☆"," ")))</f>
        <v xml:space="preserve"> </v>
      </c>
      <c r="T13" s="116">
        <f>IFERROR(IF(K13&lt;M13,"",(ROUNDDOWN(K13/M13*100,0))),"")</f>
        <v>142</v>
      </c>
      <c r="U13" s="115">
        <f>IFERROR(IF(K13&lt;N13,"",(ROUNDDOWN(K13/N13*100,0))),"")</f>
        <v>112</v>
      </c>
      <c r="W13" s="112">
        <v>1670</v>
      </c>
      <c r="X13" s="112">
        <v>1690</v>
      </c>
    </row>
    <row r="14" spans="1:24" ht="15.75" customHeight="1">
      <c r="A14" s="492"/>
      <c r="B14" s="494"/>
      <c r="C14" s="136"/>
      <c r="D14" s="131" t="s">
        <v>297</v>
      </c>
      <c r="E14" s="130" t="s">
        <v>296</v>
      </c>
      <c r="F14" s="129" t="s">
        <v>247</v>
      </c>
      <c r="G14" s="128">
        <v>1.9970000000000001</v>
      </c>
      <c r="H14" s="127" t="s">
        <v>237</v>
      </c>
      <c r="I14" s="126" t="str">
        <f>IF(W14="","",(IF(X14-W14&gt;0,CONCATENATE(TEXT(W14,"#,##0"),"~",TEXT(X14,"#,##0")),TEXT(W14,"#,##0"))))</f>
        <v>1,670</v>
      </c>
      <c r="J14" s="125">
        <v>5</v>
      </c>
      <c r="K14" s="124">
        <v>19.600000000000001</v>
      </c>
      <c r="L14" s="123">
        <f>IF(K14&gt;0,1/K14*37.7*68.6,"")</f>
        <v>131.94999999999999</v>
      </c>
      <c r="M14" s="122">
        <f>IFERROR(VALUE(IF(W14="","",ROUNDUP(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*1.1,1))),"")</f>
        <v>13.5</v>
      </c>
      <c r="N14" s="121">
        <f>IFERROR(VALUE(IF(W14="","",ROUNDUP(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*1.1,1))),"")</f>
        <v>17</v>
      </c>
      <c r="O14" s="119" t="s">
        <v>236</v>
      </c>
      <c r="P14" s="120" t="s">
        <v>235</v>
      </c>
      <c r="Q14" s="119" t="s">
        <v>86</v>
      </c>
      <c r="R14" s="118"/>
      <c r="S14" s="117" t="str">
        <f>IF((LEFT(D14,1)="6"),"☆☆☆☆☆",IF((LEFT(D14,1)="5"),"☆☆☆☆",IF((LEFT(D14,1)="4"),"☆☆☆"," ")))</f>
        <v xml:space="preserve"> </v>
      </c>
      <c r="T14" s="116">
        <f>IFERROR(IF(K14&lt;M14,"",(ROUNDDOWN(K14/M14*100,0))),"")</f>
        <v>145</v>
      </c>
      <c r="U14" s="115">
        <f>IFERROR(IF(K14&lt;N14,"",(ROUNDDOWN(K14/N14*100,0))),"")</f>
        <v>115</v>
      </c>
      <c r="W14" s="112">
        <v>1670</v>
      </c>
      <c r="X14" s="112"/>
    </row>
    <row r="15" spans="1:24" ht="15.75" customHeight="1">
      <c r="A15" s="495"/>
      <c r="B15" s="496"/>
      <c r="C15" s="142" t="s">
        <v>295</v>
      </c>
      <c r="D15" s="131" t="s">
        <v>292</v>
      </c>
      <c r="E15" s="130" t="s">
        <v>294</v>
      </c>
      <c r="F15" s="129" t="s">
        <v>238</v>
      </c>
      <c r="G15" s="128">
        <v>1.498</v>
      </c>
      <c r="H15" s="127" t="s">
        <v>237</v>
      </c>
      <c r="I15" s="126" t="str">
        <f>IF(W15="","",(IF(X15-W15&gt;0,CONCATENATE(TEXT(W15,"#,##0"),"~",TEXT(X15,"#,##0")),TEXT(W15,"#,##0"))))</f>
        <v>1,610~1,630</v>
      </c>
      <c r="J15" s="125">
        <v>5</v>
      </c>
      <c r="K15" s="124">
        <v>21.2</v>
      </c>
      <c r="L15" s="123">
        <f>IF(K15&gt;0,1/K15*37.7*68.6,"")</f>
        <v>121.99150943396228</v>
      </c>
      <c r="M15" s="122">
        <f>IFERROR(VALUE(IF(W15="","",ROUNDUP(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*1.1,1))),"")</f>
        <v>14.6</v>
      </c>
      <c r="N15" s="121">
        <f>IFERROR(VALUE(IF(W15="","",ROUNDUP(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*1.1,1))),"")</f>
        <v>18.200000000000003</v>
      </c>
      <c r="O15" s="119" t="s">
        <v>236</v>
      </c>
      <c r="P15" s="120" t="s">
        <v>235</v>
      </c>
      <c r="Q15" s="119" t="s">
        <v>86</v>
      </c>
      <c r="R15" s="118"/>
      <c r="S15" s="117" t="str">
        <f>IF((LEFT(D15,1)="6"),"☆☆☆☆☆",IF((LEFT(D15,1)="5"),"☆☆☆☆",IF((LEFT(D15,1)="4"),"☆☆☆"," ")))</f>
        <v xml:space="preserve"> </v>
      </c>
      <c r="T15" s="116">
        <f>IFERROR(IF(K15&lt;M15,"",(ROUNDDOWN(K15/M15*100,0))),"")</f>
        <v>145</v>
      </c>
      <c r="U15" s="115">
        <f>IFERROR(IF(K15&lt;N15,"",(ROUNDDOWN(K15/N15*100,0))),"")</f>
        <v>116</v>
      </c>
      <c r="W15" s="112">
        <v>1610</v>
      </c>
      <c r="X15" s="112">
        <v>1630</v>
      </c>
    </row>
    <row r="16" spans="1:24" ht="15.75" customHeight="1">
      <c r="A16" s="497"/>
      <c r="B16" s="497"/>
      <c r="C16" s="140"/>
      <c r="D16" s="131" t="s">
        <v>292</v>
      </c>
      <c r="E16" s="130" t="s">
        <v>293</v>
      </c>
      <c r="F16" s="129" t="s">
        <v>238</v>
      </c>
      <c r="G16" s="128">
        <v>1.498</v>
      </c>
      <c r="H16" s="127" t="s">
        <v>237</v>
      </c>
      <c r="I16" s="126" t="str">
        <f>IF(W16="","",(IF(X16-W16&gt;0,CONCATENATE(TEXT(W16,"#,##0"),"~",TEXT(X16,"#,##0")),TEXT(W16,"#,##0"))))</f>
        <v>1,670~1,720</v>
      </c>
      <c r="J16" s="125">
        <v>7</v>
      </c>
      <c r="K16" s="124">
        <v>21.2</v>
      </c>
      <c r="L16" s="123">
        <f>IF(K16&gt;0,1/K16*37.7*68.6,"")</f>
        <v>121.99150943396228</v>
      </c>
      <c r="M16" s="122">
        <f>IFERROR(VALUE(IF(W16="","",ROUNDUP(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*1.1,1))),"")</f>
        <v>13.5</v>
      </c>
      <c r="N16" s="121">
        <f>IFERROR(VALUE(IF(W16="","",ROUNDUP(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*1.1,1))),"")</f>
        <v>17</v>
      </c>
      <c r="O16" s="119" t="s">
        <v>236</v>
      </c>
      <c r="P16" s="120" t="s">
        <v>235</v>
      </c>
      <c r="Q16" s="119" t="s">
        <v>86</v>
      </c>
      <c r="R16" s="118"/>
      <c r="S16" s="117" t="str">
        <f>IF((LEFT(D16,1)="6"),"☆☆☆☆☆",IF((LEFT(D16,1)="5"),"☆☆☆☆",IF((LEFT(D16,1)="4"),"☆☆☆"," ")))</f>
        <v xml:space="preserve"> </v>
      </c>
      <c r="T16" s="116">
        <f>IFERROR(IF(K16&lt;M16,"",(ROUNDDOWN(K16/M16*100,0))),"")</f>
        <v>157</v>
      </c>
      <c r="U16" s="115">
        <f>IFERROR(IF(K16&lt;N16,"",(ROUNDDOWN(K16/N16*100,0))),"")</f>
        <v>124</v>
      </c>
      <c r="W16" s="112">
        <v>1670</v>
      </c>
      <c r="X16" s="112">
        <v>1720</v>
      </c>
    </row>
    <row r="17" spans="1:24" ht="28.5" customHeight="1">
      <c r="A17" s="497"/>
      <c r="B17" s="497"/>
      <c r="C17" s="140"/>
      <c r="D17" s="131" t="s">
        <v>292</v>
      </c>
      <c r="E17" s="139" t="s">
        <v>243</v>
      </c>
      <c r="F17" s="129" t="s">
        <v>238</v>
      </c>
      <c r="G17" s="128">
        <v>1.498</v>
      </c>
      <c r="H17" s="127" t="s">
        <v>237</v>
      </c>
      <c r="I17" s="126" t="str">
        <f>IF(W17="","",(IF(X17-W17&gt;0,CONCATENATE(TEXT(W17,"#,##0"),"~",TEXT(X17,"#,##0")),TEXT(W17,"#,##0"))))</f>
        <v>1,580~1,630</v>
      </c>
      <c r="J17" s="125">
        <v>5</v>
      </c>
      <c r="K17" s="124">
        <v>22.9</v>
      </c>
      <c r="L17" s="123">
        <f>IF(K17&gt;0,1/K17*37.7*68.6,"")</f>
        <v>112.93537117903932</v>
      </c>
      <c r="M17" s="122">
        <f>IFERROR(VALUE(IF(W17="","",ROUNDUP(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*1.1,1))),"")</f>
        <v>14.6</v>
      </c>
      <c r="N17" s="121">
        <f>IFERROR(VALUE(IF(W17="","",ROUNDUP(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*1.1,1))),"")</f>
        <v>18.200000000000003</v>
      </c>
      <c r="O17" s="119" t="s">
        <v>236</v>
      </c>
      <c r="P17" s="120" t="s">
        <v>235</v>
      </c>
      <c r="Q17" s="119" t="s">
        <v>86</v>
      </c>
      <c r="R17" s="118"/>
      <c r="S17" s="117" t="str">
        <f>IF((LEFT(D17,1)="6"),"☆☆☆☆☆",IF((LEFT(D17,1)="5"),"☆☆☆☆",IF((LEFT(D17,1)="4"),"☆☆☆"," ")))</f>
        <v xml:space="preserve"> </v>
      </c>
      <c r="T17" s="116">
        <f>IFERROR(IF(K17&lt;M17,"",(ROUNDDOWN(K17/M17*100,0))),"")</f>
        <v>156</v>
      </c>
      <c r="U17" s="115">
        <f>IFERROR(IF(K17&lt;N17,"",(ROUNDDOWN(K17/N17*100,0))),"")</f>
        <v>125</v>
      </c>
      <c r="W17" s="112">
        <v>1580</v>
      </c>
      <c r="X17" s="112">
        <v>1630</v>
      </c>
    </row>
    <row r="18" spans="1:24" ht="15.75" customHeight="1">
      <c r="A18" s="497"/>
      <c r="B18" s="497"/>
      <c r="C18" s="140"/>
      <c r="D18" s="131" t="s">
        <v>292</v>
      </c>
      <c r="E18" s="130" t="s">
        <v>241</v>
      </c>
      <c r="F18" s="129" t="s">
        <v>238</v>
      </c>
      <c r="G18" s="128">
        <v>1.498</v>
      </c>
      <c r="H18" s="127" t="s">
        <v>237</v>
      </c>
      <c r="I18" s="126" t="str">
        <f>IF(W18="","",(IF(X18-W18&gt;0,CONCATENATE(TEXT(W18,"#,##0"),"~",TEXT(X18,"#,##0")),TEXT(W18,"#,##0"))))</f>
        <v>1,670</v>
      </c>
      <c r="J18" s="125">
        <v>7</v>
      </c>
      <c r="K18" s="124">
        <v>22.9</v>
      </c>
      <c r="L18" s="123">
        <f>IF(K18&gt;0,1/K18*37.7*68.6,"")</f>
        <v>112.93537117903932</v>
      </c>
      <c r="M18" s="122">
        <f>IFERROR(VALUE(IF(W18="","",ROUNDUP(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*1.1,1))),"")</f>
        <v>13.5</v>
      </c>
      <c r="N18" s="121">
        <f>IFERROR(VALUE(IF(W18="","",ROUNDUP(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*1.1,1))),"")</f>
        <v>17</v>
      </c>
      <c r="O18" s="119" t="s">
        <v>236</v>
      </c>
      <c r="P18" s="120" t="s">
        <v>235</v>
      </c>
      <c r="Q18" s="119" t="s">
        <v>86</v>
      </c>
      <c r="R18" s="118"/>
      <c r="S18" s="117" t="str">
        <f>IF((LEFT(D18,1)="6"),"☆☆☆☆☆",IF((LEFT(D18,1)="5"),"☆☆☆☆",IF((LEFT(D18,1)="4"),"☆☆☆"," ")))</f>
        <v xml:space="preserve"> </v>
      </c>
      <c r="T18" s="116">
        <f>IFERROR(IF(K18&lt;M18,"",(ROUNDDOWN(K18/M18*100,0))),"")</f>
        <v>169</v>
      </c>
      <c r="U18" s="115">
        <f>IFERROR(IF(K18&lt;N18,"",(ROUNDDOWN(K18/N18*100,0))),"")</f>
        <v>134</v>
      </c>
      <c r="W18" s="112">
        <v>1670</v>
      </c>
      <c r="X18" s="112"/>
    </row>
    <row r="19" spans="1:24" ht="15.75" customHeight="1">
      <c r="A19" s="498"/>
      <c r="B19" s="498"/>
      <c r="C19" s="499"/>
      <c r="D19" s="131" t="s">
        <v>291</v>
      </c>
      <c r="E19" s="130" t="s">
        <v>239</v>
      </c>
      <c r="F19" s="129" t="s">
        <v>238</v>
      </c>
      <c r="G19" s="128">
        <v>1.498</v>
      </c>
      <c r="H19" s="127" t="s">
        <v>237</v>
      </c>
      <c r="I19" s="126" t="str">
        <f>IF(W19="","",(IF(X19-W19&gt;0,CONCATENATE(TEXT(W19,"#,##0"),"~",TEXT(X19,"#,##0")),TEXT(W19,"#,##0"))))</f>
        <v>1,660~1,680</v>
      </c>
      <c r="J19" s="125">
        <v>7</v>
      </c>
      <c r="K19" s="124">
        <v>22.9</v>
      </c>
      <c r="L19" s="123">
        <f>IF(K19&gt;0,1/K19*37.7*68.6,"")</f>
        <v>112.93537117903932</v>
      </c>
      <c r="M19" s="122">
        <f>IFERROR(VALUE(IF(W19="","",ROUNDUP(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*1.1,1))),"")</f>
        <v>13.5</v>
      </c>
      <c r="N19" s="121">
        <f>IFERROR(VALUE(IF(W19="","",ROUNDUP(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*1.1,1))),"")</f>
        <v>17</v>
      </c>
      <c r="O19" s="119" t="s">
        <v>236</v>
      </c>
      <c r="P19" s="120" t="s">
        <v>235</v>
      </c>
      <c r="Q19" s="119" t="s">
        <v>86</v>
      </c>
      <c r="R19" s="118"/>
      <c r="S19" s="117" t="str">
        <f>IF((LEFT(D19,1)="6"),"☆☆☆☆☆",IF((LEFT(D19,1)="5"),"☆☆☆☆",IF((LEFT(D19,1)="4"),"☆☆☆"," ")))</f>
        <v xml:space="preserve"> </v>
      </c>
      <c r="T19" s="116">
        <f>IFERROR(IF(K19&lt;M19,"",(ROUNDDOWN(K19/M19*100,0))),"")</f>
        <v>169</v>
      </c>
      <c r="U19" s="115">
        <f>IFERROR(IF(K19&lt;N19,"",(ROUNDDOWN(K19/N19*100,0))),"")</f>
        <v>134</v>
      </c>
      <c r="W19" s="112">
        <v>1660</v>
      </c>
      <c r="X19" s="112">
        <v>1680</v>
      </c>
    </row>
    <row r="20" spans="1:24" ht="24" customHeight="1">
      <c r="J20" s="111"/>
    </row>
    <row r="21" spans="1:24" ht="10.5" customHeight="1">
      <c r="B21" s="76" t="s">
        <v>225</v>
      </c>
    </row>
    <row r="22" spans="1:24" ht="10.5" customHeight="1">
      <c r="B22" s="76" t="s">
        <v>226</v>
      </c>
    </row>
    <row r="23" spans="1:24" ht="10.5" customHeight="1">
      <c r="B23" s="76" t="s">
        <v>227</v>
      </c>
    </row>
    <row r="24" spans="1:24" ht="10.5" customHeight="1">
      <c r="B24" s="76" t="s">
        <v>228</v>
      </c>
    </row>
    <row r="25" spans="1:24" ht="10.5" customHeight="1">
      <c r="B25" s="76" t="s">
        <v>229</v>
      </c>
    </row>
    <row r="26" spans="1:24" ht="10.5" customHeight="1">
      <c r="B26" s="76" t="s">
        <v>230</v>
      </c>
    </row>
    <row r="27" spans="1:24" ht="10.5" customHeight="1">
      <c r="B27" s="76" t="s">
        <v>231</v>
      </c>
    </row>
    <row r="28" spans="1:24" ht="10.5" customHeight="1">
      <c r="B28" s="76" t="s">
        <v>232</v>
      </c>
    </row>
    <row r="29" spans="1:24" ht="10.5" customHeight="1">
      <c r="B29" s="76" t="s">
        <v>233</v>
      </c>
    </row>
    <row r="30" spans="1:24" ht="10.5" customHeight="1">
      <c r="C30" s="76" t="s">
        <v>234</v>
      </c>
    </row>
  </sheetData>
  <sheetProtection selectLockedCells="1"/>
  <mergeCells count="30">
    <mergeCell ref="J4:J8"/>
    <mergeCell ref="D6:D8"/>
    <mergeCell ref="E6:E8"/>
    <mergeCell ref="F6:F8"/>
    <mergeCell ref="G6:G8"/>
    <mergeCell ref="P6:P8"/>
    <mergeCell ref="O4:O8"/>
    <mergeCell ref="P4:R5"/>
    <mergeCell ref="N5:N8"/>
    <mergeCell ref="K4:N4"/>
    <mergeCell ref="I4:I8"/>
    <mergeCell ref="U4:U8"/>
    <mergeCell ref="K5:K8"/>
    <mergeCell ref="L5:L8"/>
    <mergeCell ref="M5:M8"/>
    <mergeCell ref="S4:S5"/>
    <mergeCell ref="T4:T8"/>
    <mergeCell ref="R6:R8"/>
    <mergeCell ref="S6:S8"/>
    <mergeCell ref="Q6:Q8"/>
    <mergeCell ref="W4:W8"/>
    <mergeCell ref="X4:X8"/>
    <mergeCell ref="Q2:U2"/>
    <mergeCell ref="R3:U3"/>
    <mergeCell ref="A4:A8"/>
    <mergeCell ref="B4:C8"/>
    <mergeCell ref="D4:D5"/>
    <mergeCell ref="E4:E5"/>
    <mergeCell ref="F4:G5"/>
    <mergeCell ref="H4:H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5" firstPageNumber="0" fitToHeight="0" orientation="landscape" r:id="rId1"/>
  <headerFooter alignWithMargins="0">
    <oddHeader>&amp;R様式1-7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C080-CE63-4A64-B839-36A1470FB6D3}">
  <sheetPr>
    <tabColor indexed="25"/>
    <pageSetUpPr fitToPage="1"/>
  </sheetPr>
  <dimension ref="A1:X21"/>
  <sheetViews>
    <sheetView view="pageBreakPreview" zoomScaleNormal="100" zoomScaleSheetLayoutView="100" workbookViewId="0">
      <selection activeCell="A2" sqref="A2"/>
    </sheetView>
  </sheetViews>
  <sheetFormatPr defaultRowHeight="11.25"/>
  <cols>
    <col min="1" max="1" width="12.125" style="76" customWidth="1"/>
    <col min="2" max="2" width="3.875" style="76" bestFit="1" customWidth="1"/>
    <col min="3" max="3" width="7.25" style="76" customWidth="1"/>
    <col min="4" max="4" width="13.875" style="76" bestFit="1" customWidth="1"/>
    <col min="5" max="5" width="18.5" style="110" customWidth="1"/>
    <col min="6" max="6" width="13.125" style="76" bestFit="1" customWidth="1"/>
    <col min="7" max="7" width="7" style="76" customWidth="1"/>
    <col min="8" max="8" width="12.125" style="76" bestFit="1" customWidth="1"/>
    <col min="9" max="9" width="10.5" style="76" bestFit="1" customWidth="1"/>
    <col min="10" max="10" width="7" style="76" bestFit="1" customWidth="1"/>
    <col min="11" max="11" width="5.875" style="76" bestFit="1" customWidth="1"/>
    <col min="12" max="12" width="8.75" style="76" bestFit="1" customWidth="1"/>
    <col min="13" max="14" width="8.5" style="76" bestFit="1" customWidth="1"/>
    <col min="15" max="15" width="14.375" style="76" bestFit="1" customWidth="1"/>
    <col min="16" max="16" width="15.5" style="76" customWidth="1"/>
    <col min="17" max="17" width="6" style="76" customWidth="1"/>
    <col min="18" max="18" width="19.375" style="76" customWidth="1"/>
    <col min="19" max="19" width="11" style="76" bestFit="1" customWidth="1"/>
    <col min="20" max="21" width="8.25" style="76" bestFit="1" customWidth="1"/>
    <col min="22" max="22" width="9" style="76"/>
    <col min="23" max="24" width="10.625" style="109" customWidth="1"/>
    <col min="25" max="256" width="9" style="76"/>
    <col min="257" max="257" width="15.875" style="76" customWidth="1"/>
    <col min="258" max="258" width="3.875" style="76" bestFit="1" customWidth="1"/>
    <col min="259" max="259" width="38.25" style="76" customWidth="1"/>
    <col min="260" max="260" width="13.875" style="76" bestFit="1" customWidth="1"/>
    <col min="261" max="261" width="13" style="76" bestFit="1" customWidth="1"/>
    <col min="262" max="262" width="13.125" style="76" bestFit="1" customWidth="1"/>
    <col min="263" max="263" width="7" style="76" customWidth="1"/>
    <col min="264" max="264" width="12.125" style="76" bestFit="1" customWidth="1"/>
    <col min="265" max="265" width="10.5" style="76" bestFit="1" customWidth="1"/>
    <col min="266" max="266" width="7" style="76" bestFit="1" customWidth="1"/>
    <col min="267" max="267" width="5.875" style="76" bestFit="1" customWidth="1"/>
    <col min="268" max="268" width="8.75" style="76" bestFit="1" customWidth="1"/>
    <col min="269" max="270" width="8.5" style="76" bestFit="1" customWidth="1"/>
    <col min="271" max="271" width="14.375" style="76" bestFit="1" customWidth="1"/>
    <col min="272" max="272" width="10" style="76" bestFit="1" customWidth="1"/>
    <col min="273" max="273" width="6" style="76" customWidth="1"/>
    <col min="274" max="274" width="19.375" style="76" customWidth="1"/>
    <col min="275" max="275" width="11" style="76" bestFit="1" customWidth="1"/>
    <col min="276" max="277" width="8.25" style="76" bestFit="1" customWidth="1"/>
    <col min="278" max="512" width="9" style="76"/>
    <col min="513" max="513" width="15.875" style="76" customWidth="1"/>
    <col min="514" max="514" width="3.875" style="76" bestFit="1" customWidth="1"/>
    <col min="515" max="515" width="38.25" style="76" customWidth="1"/>
    <col min="516" max="516" width="13.875" style="76" bestFit="1" customWidth="1"/>
    <col min="517" max="517" width="13" style="76" bestFit="1" customWidth="1"/>
    <col min="518" max="518" width="13.125" style="76" bestFit="1" customWidth="1"/>
    <col min="519" max="519" width="7" style="76" customWidth="1"/>
    <col min="520" max="520" width="12.125" style="76" bestFit="1" customWidth="1"/>
    <col min="521" max="521" width="10.5" style="76" bestFit="1" customWidth="1"/>
    <col min="522" max="522" width="7" style="76" bestFit="1" customWidth="1"/>
    <col min="523" max="523" width="5.875" style="76" bestFit="1" customWidth="1"/>
    <col min="524" max="524" width="8.75" style="76" bestFit="1" customWidth="1"/>
    <col min="525" max="526" width="8.5" style="76" bestFit="1" customWidth="1"/>
    <col min="527" max="527" width="14.375" style="76" bestFit="1" customWidth="1"/>
    <col min="528" max="528" width="10" style="76" bestFit="1" customWidth="1"/>
    <col min="529" max="529" width="6" style="76" customWidth="1"/>
    <col min="530" max="530" width="19.375" style="76" customWidth="1"/>
    <col min="531" max="531" width="11" style="76" bestFit="1" customWidth="1"/>
    <col min="532" max="533" width="8.25" style="76" bestFit="1" customWidth="1"/>
    <col min="534" max="768" width="9" style="76"/>
    <col min="769" max="769" width="15.875" style="76" customWidth="1"/>
    <col min="770" max="770" width="3.875" style="76" bestFit="1" customWidth="1"/>
    <col min="771" max="771" width="38.25" style="76" customWidth="1"/>
    <col min="772" max="772" width="13.875" style="76" bestFit="1" customWidth="1"/>
    <col min="773" max="773" width="13" style="76" bestFit="1" customWidth="1"/>
    <col min="774" max="774" width="13.125" style="76" bestFit="1" customWidth="1"/>
    <col min="775" max="775" width="7" style="76" customWidth="1"/>
    <col min="776" max="776" width="12.125" style="76" bestFit="1" customWidth="1"/>
    <col min="777" max="777" width="10.5" style="76" bestFit="1" customWidth="1"/>
    <col min="778" max="778" width="7" style="76" bestFit="1" customWidth="1"/>
    <col min="779" max="779" width="5.875" style="76" bestFit="1" customWidth="1"/>
    <col min="780" max="780" width="8.75" style="76" bestFit="1" customWidth="1"/>
    <col min="781" max="782" width="8.5" style="76" bestFit="1" customWidth="1"/>
    <col min="783" max="783" width="14.375" style="76" bestFit="1" customWidth="1"/>
    <col min="784" max="784" width="10" style="76" bestFit="1" customWidth="1"/>
    <col min="785" max="785" width="6" style="76" customWidth="1"/>
    <col min="786" max="786" width="19.375" style="76" customWidth="1"/>
    <col min="787" max="787" width="11" style="76" bestFit="1" customWidth="1"/>
    <col min="788" max="789" width="8.25" style="76" bestFit="1" customWidth="1"/>
    <col min="790" max="1024" width="9" style="76"/>
    <col min="1025" max="1025" width="15.875" style="76" customWidth="1"/>
    <col min="1026" max="1026" width="3.875" style="76" bestFit="1" customWidth="1"/>
    <col min="1027" max="1027" width="38.25" style="76" customWidth="1"/>
    <col min="1028" max="1028" width="13.875" style="76" bestFit="1" customWidth="1"/>
    <col min="1029" max="1029" width="13" style="76" bestFit="1" customWidth="1"/>
    <col min="1030" max="1030" width="13.125" style="76" bestFit="1" customWidth="1"/>
    <col min="1031" max="1031" width="7" style="76" customWidth="1"/>
    <col min="1032" max="1032" width="12.125" style="76" bestFit="1" customWidth="1"/>
    <col min="1033" max="1033" width="10.5" style="76" bestFit="1" customWidth="1"/>
    <col min="1034" max="1034" width="7" style="76" bestFit="1" customWidth="1"/>
    <col min="1035" max="1035" width="5.875" style="76" bestFit="1" customWidth="1"/>
    <col min="1036" max="1036" width="8.75" style="76" bestFit="1" customWidth="1"/>
    <col min="1037" max="1038" width="8.5" style="76" bestFit="1" customWidth="1"/>
    <col min="1039" max="1039" width="14.375" style="76" bestFit="1" customWidth="1"/>
    <col min="1040" max="1040" width="10" style="76" bestFit="1" customWidth="1"/>
    <col min="1041" max="1041" width="6" style="76" customWidth="1"/>
    <col min="1042" max="1042" width="19.375" style="76" customWidth="1"/>
    <col min="1043" max="1043" width="11" style="76" bestFit="1" customWidth="1"/>
    <col min="1044" max="1045" width="8.25" style="76" bestFit="1" customWidth="1"/>
    <col min="1046" max="1280" width="9" style="76"/>
    <col min="1281" max="1281" width="15.875" style="76" customWidth="1"/>
    <col min="1282" max="1282" width="3.875" style="76" bestFit="1" customWidth="1"/>
    <col min="1283" max="1283" width="38.25" style="76" customWidth="1"/>
    <col min="1284" max="1284" width="13.875" style="76" bestFit="1" customWidth="1"/>
    <col min="1285" max="1285" width="13" style="76" bestFit="1" customWidth="1"/>
    <col min="1286" max="1286" width="13.125" style="76" bestFit="1" customWidth="1"/>
    <col min="1287" max="1287" width="7" style="76" customWidth="1"/>
    <col min="1288" max="1288" width="12.125" style="76" bestFit="1" customWidth="1"/>
    <col min="1289" max="1289" width="10.5" style="76" bestFit="1" customWidth="1"/>
    <col min="1290" max="1290" width="7" style="76" bestFit="1" customWidth="1"/>
    <col min="1291" max="1291" width="5.875" style="76" bestFit="1" customWidth="1"/>
    <col min="1292" max="1292" width="8.75" style="76" bestFit="1" customWidth="1"/>
    <col min="1293" max="1294" width="8.5" style="76" bestFit="1" customWidth="1"/>
    <col min="1295" max="1295" width="14.375" style="76" bestFit="1" customWidth="1"/>
    <col min="1296" max="1296" width="10" style="76" bestFit="1" customWidth="1"/>
    <col min="1297" max="1297" width="6" style="76" customWidth="1"/>
    <col min="1298" max="1298" width="19.375" style="76" customWidth="1"/>
    <col min="1299" max="1299" width="11" style="76" bestFit="1" customWidth="1"/>
    <col min="1300" max="1301" width="8.25" style="76" bestFit="1" customWidth="1"/>
    <col min="1302" max="1536" width="9" style="76"/>
    <col min="1537" max="1537" width="15.875" style="76" customWidth="1"/>
    <col min="1538" max="1538" width="3.875" style="76" bestFit="1" customWidth="1"/>
    <col min="1539" max="1539" width="38.25" style="76" customWidth="1"/>
    <col min="1540" max="1540" width="13.875" style="76" bestFit="1" customWidth="1"/>
    <col min="1541" max="1541" width="13" style="76" bestFit="1" customWidth="1"/>
    <col min="1542" max="1542" width="13.125" style="76" bestFit="1" customWidth="1"/>
    <col min="1543" max="1543" width="7" style="76" customWidth="1"/>
    <col min="1544" max="1544" width="12.125" style="76" bestFit="1" customWidth="1"/>
    <col min="1545" max="1545" width="10.5" style="76" bestFit="1" customWidth="1"/>
    <col min="1546" max="1546" width="7" style="76" bestFit="1" customWidth="1"/>
    <col min="1547" max="1547" width="5.875" style="76" bestFit="1" customWidth="1"/>
    <col min="1548" max="1548" width="8.75" style="76" bestFit="1" customWidth="1"/>
    <col min="1549" max="1550" width="8.5" style="76" bestFit="1" customWidth="1"/>
    <col min="1551" max="1551" width="14.375" style="76" bestFit="1" customWidth="1"/>
    <col min="1552" max="1552" width="10" style="76" bestFit="1" customWidth="1"/>
    <col min="1553" max="1553" width="6" style="76" customWidth="1"/>
    <col min="1554" max="1554" width="19.375" style="76" customWidth="1"/>
    <col min="1555" max="1555" width="11" style="76" bestFit="1" customWidth="1"/>
    <col min="1556" max="1557" width="8.25" style="76" bestFit="1" customWidth="1"/>
    <col min="1558" max="1792" width="9" style="76"/>
    <col min="1793" max="1793" width="15.875" style="76" customWidth="1"/>
    <col min="1794" max="1794" width="3.875" style="76" bestFit="1" customWidth="1"/>
    <col min="1795" max="1795" width="38.25" style="76" customWidth="1"/>
    <col min="1796" max="1796" width="13.875" style="76" bestFit="1" customWidth="1"/>
    <col min="1797" max="1797" width="13" style="76" bestFit="1" customWidth="1"/>
    <col min="1798" max="1798" width="13.125" style="76" bestFit="1" customWidth="1"/>
    <col min="1799" max="1799" width="7" style="76" customWidth="1"/>
    <col min="1800" max="1800" width="12.125" style="76" bestFit="1" customWidth="1"/>
    <col min="1801" max="1801" width="10.5" style="76" bestFit="1" customWidth="1"/>
    <col min="1802" max="1802" width="7" style="76" bestFit="1" customWidth="1"/>
    <col min="1803" max="1803" width="5.875" style="76" bestFit="1" customWidth="1"/>
    <col min="1804" max="1804" width="8.75" style="76" bestFit="1" customWidth="1"/>
    <col min="1805" max="1806" width="8.5" style="76" bestFit="1" customWidth="1"/>
    <col min="1807" max="1807" width="14.375" style="76" bestFit="1" customWidth="1"/>
    <col min="1808" max="1808" width="10" style="76" bestFit="1" customWidth="1"/>
    <col min="1809" max="1809" width="6" style="76" customWidth="1"/>
    <col min="1810" max="1810" width="19.375" style="76" customWidth="1"/>
    <col min="1811" max="1811" width="11" style="76" bestFit="1" customWidth="1"/>
    <col min="1812" max="1813" width="8.25" style="76" bestFit="1" customWidth="1"/>
    <col min="1814" max="2048" width="9" style="76"/>
    <col min="2049" max="2049" width="15.875" style="76" customWidth="1"/>
    <col min="2050" max="2050" width="3.875" style="76" bestFit="1" customWidth="1"/>
    <col min="2051" max="2051" width="38.25" style="76" customWidth="1"/>
    <col min="2052" max="2052" width="13.875" style="76" bestFit="1" customWidth="1"/>
    <col min="2053" max="2053" width="13" style="76" bestFit="1" customWidth="1"/>
    <col min="2054" max="2054" width="13.125" style="76" bestFit="1" customWidth="1"/>
    <col min="2055" max="2055" width="7" style="76" customWidth="1"/>
    <col min="2056" max="2056" width="12.125" style="76" bestFit="1" customWidth="1"/>
    <col min="2057" max="2057" width="10.5" style="76" bestFit="1" customWidth="1"/>
    <col min="2058" max="2058" width="7" style="76" bestFit="1" customWidth="1"/>
    <col min="2059" max="2059" width="5.875" style="76" bestFit="1" customWidth="1"/>
    <col min="2060" max="2060" width="8.75" style="76" bestFit="1" customWidth="1"/>
    <col min="2061" max="2062" width="8.5" style="76" bestFit="1" customWidth="1"/>
    <col min="2063" max="2063" width="14.375" style="76" bestFit="1" customWidth="1"/>
    <col min="2064" max="2064" width="10" style="76" bestFit="1" customWidth="1"/>
    <col min="2065" max="2065" width="6" style="76" customWidth="1"/>
    <col min="2066" max="2066" width="19.375" style="76" customWidth="1"/>
    <col min="2067" max="2067" width="11" style="76" bestFit="1" customWidth="1"/>
    <col min="2068" max="2069" width="8.25" style="76" bestFit="1" customWidth="1"/>
    <col min="2070" max="2304" width="9" style="76"/>
    <col min="2305" max="2305" width="15.875" style="76" customWidth="1"/>
    <col min="2306" max="2306" width="3.875" style="76" bestFit="1" customWidth="1"/>
    <col min="2307" max="2307" width="38.25" style="76" customWidth="1"/>
    <col min="2308" max="2308" width="13.875" style="76" bestFit="1" customWidth="1"/>
    <col min="2309" max="2309" width="13" style="76" bestFit="1" customWidth="1"/>
    <col min="2310" max="2310" width="13.125" style="76" bestFit="1" customWidth="1"/>
    <col min="2311" max="2311" width="7" style="76" customWidth="1"/>
    <col min="2312" max="2312" width="12.125" style="76" bestFit="1" customWidth="1"/>
    <col min="2313" max="2313" width="10.5" style="76" bestFit="1" customWidth="1"/>
    <col min="2314" max="2314" width="7" style="76" bestFit="1" customWidth="1"/>
    <col min="2315" max="2315" width="5.875" style="76" bestFit="1" customWidth="1"/>
    <col min="2316" max="2316" width="8.75" style="76" bestFit="1" customWidth="1"/>
    <col min="2317" max="2318" width="8.5" style="76" bestFit="1" customWidth="1"/>
    <col min="2319" max="2319" width="14.375" style="76" bestFit="1" customWidth="1"/>
    <col min="2320" max="2320" width="10" style="76" bestFit="1" customWidth="1"/>
    <col min="2321" max="2321" width="6" style="76" customWidth="1"/>
    <col min="2322" max="2322" width="19.375" style="76" customWidth="1"/>
    <col min="2323" max="2323" width="11" style="76" bestFit="1" customWidth="1"/>
    <col min="2324" max="2325" width="8.25" style="76" bestFit="1" customWidth="1"/>
    <col min="2326" max="2560" width="9" style="76"/>
    <col min="2561" max="2561" width="15.875" style="76" customWidth="1"/>
    <col min="2562" max="2562" width="3.875" style="76" bestFit="1" customWidth="1"/>
    <col min="2563" max="2563" width="38.25" style="76" customWidth="1"/>
    <col min="2564" max="2564" width="13.875" style="76" bestFit="1" customWidth="1"/>
    <col min="2565" max="2565" width="13" style="76" bestFit="1" customWidth="1"/>
    <col min="2566" max="2566" width="13.125" style="76" bestFit="1" customWidth="1"/>
    <col min="2567" max="2567" width="7" style="76" customWidth="1"/>
    <col min="2568" max="2568" width="12.125" style="76" bestFit="1" customWidth="1"/>
    <col min="2569" max="2569" width="10.5" style="76" bestFit="1" customWidth="1"/>
    <col min="2570" max="2570" width="7" style="76" bestFit="1" customWidth="1"/>
    <col min="2571" max="2571" width="5.875" style="76" bestFit="1" customWidth="1"/>
    <col min="2572" max="2572" width="8.75" style="76" bestFit="1" customWidth="1"/>
    <col min="2573" max="2574" width="8.5" style="76" bestFit="1" customWidth="1"/>
    <col min="2575" max="2575" width="14.375" style="76" bestFit="1" customWidth="1"/>
    <col min="2576" max="2576" width="10" style="76" bestFit="1" customWidth="1"/>
    <col min="2577" max="2577" width="6" style="76" customWidth="1"/>
    <col min="2578" max="2578" width="19.375" style="76" customWidth="1"/>
    <col min="2579" max="2579" width="11" style="76" bestFit="1" customWidth="1"/>
    <col min="2580" max="2581" width="8.25" style="76" bestFit="1" customWidth="1"/>
    <col min="2582" max="2816" width="9" style="76"/>
    <col min="2817" max="2817" width="15.875" style="76" customWidth="1"/>
    <col min="2818" max="2818" width="3.875" style="76" bestFit="1" customWidth="1"/>
    <col min="2819" max="2819" width="38.25" style="76" customWidth="1"/>
    <col min="2820" max="2820" width="13.875" style="76" bestFit="1" customWidth="1"/>
    <col min="2821" max="2821" width="13" style="76" bestFit="1" customWidth="1"/>
    <col min="2822" max="2822" width="13.125" style="76" bestFit="1" customWidth="1"/>
    <col min="2823" max="2823" width="7" style="76" customWidth="1"/>
    <col min="2824" max="2824" width="12.125" style="76" bestFit="1" customWidth="1"/>
    <col min="2825" max="2825" width="10.5" style="76" bestFit="1" customWidth="1"/>
    <col min="2826" max="2826" width="7" style="76" bestFit="1" customWidth="1"/>
    <col min="2827" max="2827" width="5.875" style="76" bestFit="1" customWidth="1"/>
    <col min="2828" max="2828" width="8.75" style="76" bestFit="1" customWidth="1"/>
    <col min="2829" max="2830" width="8.5" style="76" bestFit="1" customWidth="1"/>
    <col min="2831" max="2831" width="14.375" style="76" bestFit="1" customWidth="1"/>
    <col min="2832" max="2832" width="10" style="76" bestFit="1" customWidth="1"/>
    <col min="2833" max="2833" width="6" style="76" customWidth="1"/>
    <col min="2834" max="2834" width="19.375" style="76" customWidth="1"/>
    <col min="2835" max="2835" width="11" style="76" bestFit="1" customWidth="1"/>
    <col min="2836" max="2837" width="8.25" style="76" bestFit="1" customWidth="1"/>
    <col min="2838" max="3072" width="9" style="76"/>
    <col min="3073" max="3073" width="15.875" style="76" customWidth="1"/>
    <col min="3074" max="3074" width="3.875" style="76" bestFit="1" customWidth="1"/>
    <col min="3075" max="3075" width="38.25" style="76" customWidth="1"/>
    <col min="3076" max="3076" width="13.875" style="76" bestFit="1" customWidth="1"/>
    <col min="3077" max="3077" width="13" style="76" bestFit="1" customWidth="1"/>
    <col min="3078" max="3078" width="13.125" style="76" bestFit="1" customWidth="1"/>
    <col min="3079" max="3079" width="7" style="76" customWidth="1"/>
    <col min="3080" max="3080" width="12.125" style="76" bestFit="1" customWidth="1"/>
    <col min="3081" max="3081" width="10.5" style="76" bestFit="1" customWidth="1"/>
    <col min="3082" max="3082" width="7" style="76" bestFit="1" customWidth="1"/>
    <col min="3083" max="3083" width="5.875" style="76" bestFit="1" customWidth="1"/>
    <col min="3084" max="3084" width="8.75" style="76" bestFit="1" customWidth="1"/>
    <col min="3085" max="3086" width="8.5" style="76" bestFit="1" customWidth="1"/>
    <col min="3087" max="3087" width="14.375" style="76" bestFit="1" customWidth="1"/>
    <col min="3088" max="3088" width="10" style="76" bestFit="1" customWidth="1"/>
    <col min="3089" max="3089" width="6" style="76" customWidth="1"/>
    <col min="3090" max="3090" width="19.375" style="76" customWidth="1"/>
    <col min="3091" max="3091" width="11" style="76" bestFit="1" customWidth="1"/>
    <col min="3092" max="3093" width="8.25" style="76" bestFit="1" customWidth="1"/>
    <col min="3094" max="3328" width="9" style="76"/>
    <col min="3329" max="3329" width="15.875" style="76" customWidth="1"/>
    <col min="3330" max="3330" width="3.875" style="76" bestFit="1" customWidth="1"/>
    <col min="3331" max="3331" width="38.25" style="76" customWidth="1"/>
    <col min="3332" max="3332" width="13.875" style="76" bestFit="1" customWidth="1"/>
    <col min="3333" max="3333" width="13" style="76" bestFit="1" customWidth="1"/>
    <col min="3334" max="3334" width="13.125" style="76" bestFit="1" customWidth="1"/>
    <col min="3335" max="3335" width="7" style="76" customWidth="1"/>
    <col min="3336" max="3336" width="12.125" style="76" bestFit="1" customWidth="1"/>
    <col min="3337" max="3337" width="10.5" style="76" bestFit="1" customWidth="1"/>
    <col min="3338" max="3338" width="7" style="76" bestFit="1" customWidth="1"/>
    <col min="3339" max="3339" width="5.875" style="76" bestFit="1" customWidth="1"/>
    <col min="3340" max="3340" width="8.75" style="76" bestFit="1" customWidth="1"/>
    <col min="3341" max="3342" width="8.5" style="76" bestFit="1" customWidth="1"/>
    <col min="3343" max="3343" width="14.375" style="76" bestFit="1" customWidth="1"/>
    <col min="3344" max="3344" width="10" style="76" bestFit="1" customWidth="1"/>
    <col min="3345" max="3345" width="6" style="76" customWidth="1"/>
    <col min="3346" max="3346" width="19.375" style="76" customWidth="1"/>
    <col min="3347" max="3347" width="11" style="76" bestFit="1" customWidth="1"/>
    <col min="3348" max="3349" width="8.25" style="76" bestFit="1" customWidth="1"/>
    <col min="3350" max="3584" width="9" style="76"/>
    <col min="3585" max="3585" width="15.875" style="76" customWidth="1"/>
    <col min="3586" max="3586" width="3.875" style="76" bestFit="1" customWidth="1"/>
    <col min="3587" max="3587" width="38.25" style="76" customWidth="1"/>
    <col min="3588" max="3588" width="13.875" style="76" bestFit="1" customWidth="1"/>
    <col min="3589" max="3589" width="13" style="76" bestFit="1" customWidth="1"/>
    <col min="3590" max="3590" width="13.125" style="76" bestFit="1" customWidth="1"/>
    <col min="3591" max="3591" width="7" style="76" customWidth="1"/>
    <col min="3592" max="3592" width="12.125" style="76" bestFit="1" customWidth="1"/>
    <col min="3593" max="3593" width="10.5" style="76" bestFit="1" customWidth="1"/>
    <col min="3594" max="3594" width="7" style="76" bestFit="1" customWidth="1"/>
    <col min="3595" max="3595" width="5.875" style="76" bestFit="1" customWidth="1"/>
    <col min="3596" max="3596" width="8.75" style="76" bestFit="1" customWidth="1"/>
    <col min="3597" max="3598" width="8.5" style="76" bestFit="1" customWidth="1"/>
    <col min="3599" max="3599" width="14.375" style="76" bestFit="1" customWidth="1"/>
    <col min="3600" max="3600" width="10" style="76" bestFit="1" customWidth="1"/>
    <col min="3601" max="3601" width="6" style="76" customWidth="1"/>
    <col min="3602" max="3602" width="19.375" style="76" customWidth="1"/>
    <col min="3603" max="3603" width="11" style="76" bestFit="1" customWidth="1"/>
    <col min="3604" max="3605" width="8.25" style="76" bestFit="1" customWidth="1"/>
    <col min="3606" max="3840" width="9" style="76"/>
    <col min="3841" max="3841" width="15.875" style="76" customWidth="1"/>
    <col min="3842" max="3842" width="3.875" style="76" bestFit="1" customWidth="1"/>
    <col min="3843" max="3843" width="38.25" style="76" customWidth="1"/>
    <col min="3844" max="3844" width="13.875" style="76" bestFit="1" customWidth="1"/>
    <col min="3845" max="3845" width="13" style="76" bestFit="1" customWidth="1"/>
    <col min="3846" max="3846" width="13.125" style="76" bestFit="1" customWidth="1"/>
    <col min="3847" max="3847" width="7" style="76" customWidth="1"/>
    <col min="3848" max="3848" width="12.125" style="76" bestFit="1" customWidth="1"/>
    <col min="3849" max="3849" width="10.5" style="76" bestFit="1" customWidth="1"/>
    <col min="3850" max="3850" width="7" style="76" bestFit="1" customWidth="1"/>
    <col min="3851" max="3851" width="5.875" style="76" bestFit="1" customWidth="1"/>
    <col min="3852" max="3852" width="8.75" style="76" bestFit="1" customWidth="1"/>
    <col min="3853" max="3854" width="8.5" style="76" bestFit="1" customWidth="1"/>
    <col min="3855" max="3855" width="14.375" style="76" bestFit="1" customWidth="1"/>
    <col min="3856" max="3856" width="10" style="76" bestFit="1" customWidth="1"/>
    <col min="3857" max="3857" width="6" style="76" customWidth="1"/>
    <col min="3858" max="3858" width="19.375" style="76" customWidth="1"/>
    <col min="3859" max="3859" width="11" style="76" bestFit="1" customWidth="1"/>
    <col min="3860" max="3861" width="8.25" style="76" bestFit="1" customWidth="1"/>
    <col min="3862" max="4096" width="9" style="76"/>
    <col min="4097" max="4097" width="15.875" style="76" customWidth="1"/>
    <col min="4098" max="4098" width="3.875" style="76" bestFit="1" customWidth="1"/>
    <col min="4099" max="4099" width="38.25" style="76" customWidth="1"/>
    <col min="4100" max="4100" width="13.875" style="76" bestFit="1" customWidth="1"/>
    <col min="4101" max="4101" width="13" style="76" bestFit="1" customWidth="1"/>
    <col min="4102" max="4102" width="13.125" style="76" bestFit="1" customWidth="1"/>
    <col min="4103" max="4103" width="7" style="76" customWidth="1"/>
    <col min="4104" max="4104" width="12.125" style="76" bestFit="1" customWidth="1"/>
    <col min="4105" max="4105" width="10.5" style="76" bestFit="1" customWidth="1"/>
    <col min="4106" max="4106" width="7" style="76" bestFit="1" customWidth="1"/>
    <col min="4107" max="4107" width="5.875" style="76" bestFit="1" customWidth="1"/>
    <col min="4108" max="4108" width="8.75" style="76" bestFit="1" customWidth="1"/>
    <col min="4109" max="4110" width="8.5" style="76" bestFit="1" customWidth="1"/>
    <col min="4111" max="4111" width="14.375" style="76" bestFit="1" customWidth="1"/>
    <col min="4112" max="4112" width="10" style="76" bestFit="1" customWidth="1"/>
    <col min="4113" max="4113" width="6" style="76" customWidth="1"/>
    <col min="4114" max="4114" width="19.375" style="76" customWidth="1"/>
    <col min="4115" max="4115" width="11" style="76" bestFit="1" customWidth="1"/>
    <col min="4116" max="4117" width="8.25" style="76" bestFit="1" customWidth="1"/>
    <col min="4118" max="4352" width="9" style="76"/>
    <col min="4353" max="4353" width="15.875" style="76" customWidth="1"/>
    <col min="4354" max="4354" width="3.875" style="76" bestFit="1" customWidth="1"/>
    <col min="4355" max="4355" width="38.25" style="76" customWidth="1"/>
    <col min="4356" max="4356" width="13.875" style="76" bestFit="1" customWidth="1"/>
    <col min="4357" max="4357" width="13" style="76" bestFit="1" customWidth="1"/>
    <col min="4358" max="4358" width="13.125" style="76" bestFit="1" customWidth="1"/>
    <col min="4359" max="4359" width="7" style="76" customWidth="1"/>
    <col min="4360" max="4360" width="12.125" style="76" bestFit="1" customWidth="1"/>
    <col min="4361" max="4361" width="10.5" style="76" bestFit="1" customWidth="1"/>
    <col min="4362" max="4362" width="7" style="76" bestFit="1" customWidth="1"/>
    <col min="4363" max="4363" width="5.875" style="76" bestFit="1" customWidth="1"/>
    <col min="4364" max="4364" width="8.75" style="76" bestFit="1" customWidth="1"/>
    <col min="4365" max="4366" width="8.5" style="76" bestFit="1" customWidth="1"/>
    <col min="4367" max="4367" width="14.375" style="76" bestFit="1" customWidth="1"/>
    <col min="4368" max="4368" width="10" style="76" bestFit="1" customWidth="1"/>
    <col min="4369" max="4369" width="6" style="76" customWidth="1"/>
    <col min="4370" max="4370" width="19.375" style="76" customWidth="1"/>
    <col min="4371" max="4371" width="11" style="76" bestFit="1" customWidth="1"/>
    <col min="4372" max="4373" width="8.25" style="76" bestFit="1" customWidth="1"/>
    <col min="4374" max="4608" width="9" style="76"/>
    <col min="4609" max="4609" width="15.875" style="76" customWidth="1"/>
    <col min="4610" max="4610" width="3.875" style="76" bestFit="1" customWidth="1"/>
    <col min="4611" max="4611" width="38.25" style="76" customWidth="1"/>
    <col min="4612" max="4612" width="13.875" style="76" bestFit="1" customWidth="1"/>
    <col min="4613" max="4613" width="13" style="76" bestFit="1" customWidth="1"/>
    <col min="4614" max="4614" width="13.125" style="76" bestFit="1" customWidth="1"/>
    <col min="4615" max="4615" width="7" style="76" customWidth="1"/>
    <col min="4616" max="4616" width="12.125" style="76" bestFit="1" customWidth="1"/>
    <col min="4617" max="4617" width="10.5" style="76" bestFit="1" customWidth="1"/>
    <col min="4618" max="4618" width="7" style="76" bestFit="1" customWidth="1"/>
    <col min="4619" max="4619" width="5.875" style="76" bestFit="1" customWidth="1"/>
    <col min="4620" max="4620" width="8.75" style="76" bestFit="1" customWidth="1"/>
    <col min="4621" max="4622" width="8.5" style="76" bestFit="1" customWidth="1"/>
    <col min="4623" max="4623" width="14.375" style="76" bestFit="1" customWidth="1"/>
    <col min="4624" max="4624" width="10" style="76" bestFit="1" customWidth="1"/>
    <col min="4625" max="4625" width="6" style="76" customWidth="1"/>
    <col min="4626" max="4626" width="19.375" style="76" customWidth="1"/>
    <col min="4627" max="4627" width="11" style="76" bestFit="1" customWidth="1"/>
    <col min="4628" max="4629" width="8.25" style="76" bestFit="1" customWidth="1"/>
    <col min="4630" max="4864" width="9" style="76"/>
    <col min="4865" max="4865" width="15.875" style="76" customWidth="1"/>
    <col min="4866" max="4866" width="3.875" style="76" bestFit="1" customWidth="1"/>
    <col min="4867" max="4867" width="38.25" style="76" customWidth="1"/>
    <col min="4868" max="4868" width="13.875" style="76" bestFit="1" customWidth="1"/>
    <col min="4869" max="4869" width="13" style="76" bestFit="1" customWidth="1"/>
    <col min="4870" max="4870" width="13.125" style="76" bestFit="1" customWidth="1"/>
    <col min="4871" max="4871" width="7" style="76" customWidth="1"/>
    <col min="4872" max="4872" width="12.125" style="76" bestFit="1" customWidth="1"/>
    <col min="4873" max="4873" width="10.5" style="76" bestFit="1" customWidth="1"/>
    <col min="4874" max="4874" width="7" style="76" bestFit="1" customWidth="1"/>
    <col min="4875" max="4875" width="5.875" style="76" bestFit="1" customWidth="1"/>
    <col min="4876" max="4876" width="8.75" style="76" bestFit="1" customWidth="1"/>
    <col min="4877" max="4878" width="8.5" style="76" bestFit="1" customWidth="1"/>
    <col min="4879" max="4879" width="14.375" style="76" bestFit="1" customWidth="1"/>
    <col min="4880" max="4880" width="10" style="76" bestFit="1" customWidth="1"/>
    <col min="4881" max="4881" width="6" style="76" customWidth="1"/>
    <col min="4882" max="4882" width="19.375" style="76" customWidth="1"/>
    <col min="4883" max="4883" width="11" style="76" bestFit="1" customWidth="1"/>
    <col min="4884" max="4885" width="8.25" style="76" bestFit="1" customWidth="1"/>
    <col min="4886" max="5120" width="9" style="76"/>
    <col min="5121" max="5121" width="15.875" style="76" customWidth="1"/>
    <col min="5122" max="5122" width="3.875" style="76" bestFit="1" customWidth="1"/>
    <col min="5123" max="5123" width="38.25" style="76" customWidth="1"/>
    <col min="5124" max="5124" width="13.875" style="76" bestFit="1" customWidth="1"/>
    <col min="5125" max="5125" width="13" style="76" bestFit="1" customWidth="1"/>
    <col min="5126" max="5126" width="13.125" style="76" bestFit="1" customWidth="1"/>
    <col min="5127" max="5127" width="7" style="76" customWidth="1"/>
    <col min="5128" max="5128" width="12.125" style="76" bestFit="1" customWidth="1"/>
    <col min="5129" max="5129" width="10.5" style="76" bestFit="1" customWidth="1"/>
    <col min="5130" max="5130" width="7" style="76" bestFit="1" customWidth="1"/>
    <col min="5131" max="5131" width="5.875" style="76" bestFit="1" customWidth="1"/>
    <col min="5132" max="5132" width="8.75" style="76" bestFit="1" customWidth="1"/>
    <col min="5133" max="5134" width="8.5" style="76" bestFit="1" customWidth="1"/>
    <col min="5135" max="5135" width="14.375" style="76" bestFit="1" customWidth="1"/>
    <col min="5136" max="5136" width="10" style="76" bestFit="1" customWidth="1"/>
    <col min="5137" max="5137" width="6" style="76" customWidth="1"/>
    <col min="5138" max="5138" width="19.375" style="76" customWidth="1"/>
    <col min="5139" max="5139" width="11" style="76" bestFit="1" customWidth="1"/>
    <col min="5140" max="5141" width="8.25" style="76" bestFit="1" customWidth="1"/>
    <col min="5142" max="5376" width="9" style="76"/>
    <col min="5377" max="5377" width="15.875" style="76" customWidth="1"/>
    <col min="5378" max="5378" width="3.875" style="76" bestFit="1" customWidth="1"/>
    <col min="5379" max="5379" width="38.25" style="76" customWidth="1"/>
    <col min="5380" max="5380" width="13.875" style="76" bestFit="1" customWidth="1"/>
    <col min="5381" max="5381" width="13" style="76" bestFit="1" customWidth="1"/>
    <col min="5382" max="5382" width="13.125" style="76" bestFit="1" customWidth="1"/>
    <col min="5383" max="5383" width="7" style="76" customWidth="1"/>
    <col min="5384" max="5384" width="12.125" style="76" bestFit="1" customWidth="1"/>
    <col min="5385" max="5385" width="10.5" style="76" bestFit="1" customWidth="1"/>
    <col min="5386" max="5386" width="7" style="76" bestFit="1" customWidth="1"/>
    <col min="5387" max="5387" width="5.875" style="76" bestFit="1" customWidth="1"/>
    <col min="5388" max="5388" width="8.75" style="76" bestFit="1" customWidth="1"/>
    <col min="5389" max="5390" width="8.5" style="76" bestFit="1" customWidth="1"/>
    <col min="5391" max="5391" width="14.375" style="76" bestFit="1" customWidth="1"/>
    <col min="5392" max="5392" width="10" style="76" bestFit="1" customWidth="1"/>
    <col min="5393" max="5393" width="6" style="76" customWidth="1"/>
    <col min="5394" max="5394" width="19.375" style="76" customWidth="1"/>
    <col min="5395" max="5395" width="11" style="76" bestFit="1" customWidth="1"/>
    <col min="5396" max="5397" width="8.25" style="76" bestFit="1" customWidth="1"/>
    <col min="5398" max="5632" width="9" style="76"/>
    <col min="5633" max="5633" width="15.875" style="76" customWidth="1"/>
    <col min="5634" max="5634" width="3.875" style="76" bestFit="1" customWidth="1"/>
    <col min="5635" max="5635" width="38.25" style="76" customWidth="1"/>
    <col min="5636" max="5636" width="13.875" style="76" bestFit="1" customWidth="1"/>
    <col min="5637" max="5637" width="13" style="76" bestFit="1" customWidth="1"/>
    <col min="5638" max="5638" width="13.125" style="76" bestFit="1" customWidth="1"/>
    <col min="5639" max="5639" width="7" style="76" customWidth="1"/>
    <col min="5640" max="5640" width="12.125" style="76" bestFit="1" customWidth="1"/>
    <col min="5641" max="5641" width="10.5" style="76" bestFit="1" customWidth="1"/>
    <col min="5642" max="5642" width="7" style="76" bestFit="1" customWidth="1"/>
    <col min="5643" max="5643" width="5.875" style="76" bestFit="1" customWidth="1"/>
    <col min="5644" max="5644" width="8.75" style="76" bestFit="1" customWidth="1"/>
    <col min="5645" max="5646" width="8.5" style="76" bestFit="1" customWidth="1"/>
    <col min="5647" max="5647" width="14.375" style="76" bestFit="1" customWidth="1"/>
    <col min="5648" max="5648" width="10" style="76" bestFit="1" customWidth="1"/>
    <col min="5649" max="5649" width="6" style="76" customWidth="1"/>
    <col min="5650" max="5650" width="19.375" style="76" customWidth="1"/>
    <col min="5651" max="5651" width="11" style="76" bestFit="1" customWidth="1"/>
    <col min="5652" max="5653" width="8.25" style="76" bestFit="1" customWidth="1"/>
    <col min="5654" max="5888" width="9" style="76"/>
    <col min="5889" max="5889" width="15.875" style="76" customWidth="1"/>
    <col min="5890" max="5890" width="3.875" style="76" bestFit="1" customWidth="1"/>
    <col min="5891" max="5891" width="38.25" style="76" customWidth="1"/>
    <col min="5892" max="5892" width="13.875" style="76" bestFit="1" customWidth="1"/>
    <col min="5893" max="5893" width="13" style="76" bestFit="1" customWidth="1"/>
    <col min="5894" max="5894" width="13.125" style="76" bestFit="1" customWidth="1"/>
    <col min="5895" max="5895" width="7" style="76" customWidth="1"/>
    <col min="5896" max="5896" width="12.125" style="76" bestFit="1" customWidth="1"/>
    <col min="5897" max="5897" width="10.5" style="76" bestFit="1" customWidth="1"/>
    <col min="5898" max="5898" width="7" style="76" bestFit="1" customWidth="1"/>
    <col min="5899" max="5899" width="5.875" style="76" bestFit="1" customWidth="1"/>
    <col min="5900" max="5900" width="8.75" style="76" bestFit="1" customWidth="1"/>
    <col min="5901" max="5902" width="8.5" style="76" bestFit="1" customWidth="1"/>
    <col min="5903" max="5903" width="14.375" style="76" bestFit="1" customWidth="1"/>
    <col min="5904" max="5904" width="10" style="76" bestFit="1" customWidth="1"/>
    <col min="5905" max="5905" width="6" style="76" customWidth="1"/>
    <col min="5906" max="5906" width="19.375" style="76" customWidth="1"/>
    <col min="5907" max="5907" width="11" style="76" bestFit="1" customWidth="1"/>
    <col min="5908" max="5909" width="8.25" style="76" bestFit="1" customWidth="1"/>
    <col min="5910" max="6144" width="9" style="76"/>
    <col min="6145" max="6145" width="15.875" style="76" customWidth="1"/>
    <col min="6146" max="6146" width="3.875" style="76" bestFit="1" customWidth="1"/>
    <col min="6147" max="6147" width="38.25" style="76" customWidth="1"/>
    <col min="6148" max="6148" width="13.875" style="76" bestFit="1" customWidth="1"/>
    <col min="6149" max="6149" width="13" style="76" bestFit="1" customWidth="1"/>
    <col min="6150" max="6150" width="13.125" style="76" bestFit="1" customWidth="1"/>
    <col min="6151" max="6151" width="7" style="76" customWidth="1"/>
    <col min="6152" max="6152" width="12.125" style="76" bestFit="1" customWidth="1"/>
    <col min="6153" max="6153" width="10.5" style="76" bestFit="1" customWidth="1"/>
    <col min="6154" max="6154" width="7" style="76" bestFit="1" customWidth="1"/>
    <col min="6155" max="6155" width="5.875" style="76" bestFit="1" customWidth="1"/>
    <col min="6156" max="6156" width="8.75" style="76" bestFit="1" customWidth="1"/>
    <col min="6157" max="6158" width="8.5" style="76" bestFit="1" customWidth="1"/>
    <col min="6159" max="6159" width="14.375" style="76" bestFit="1" customWidth="1"/>
    <col min="6160" max="6160" width="10" style="76" bestFit="1" customWidth="1"/>
    <col min="6161" max="6161" width="6" style="76" customWidth="1"/>
    <col min="6162" max="6162" width="19.375" style="76" customWidth="1"/>
    <col min="6163" max="6163" width="11" style="76" bestFit="1" customWidth="1"/>
    <col min="6164" max="6165" width="8.25" style="76" bestFit="1" customWidth="1"/>
    <col min="6166" max="6400" width="9" style="76"/>
    <col min="6401" max="6401" width="15.875" style="76" customWidth="1"/>
    <col min="6402" max="6402" width="3.875" style="76" bestFit="1" customWidth="1"/>
    <col min="6403" max="6403" width="38.25" style="76" customWidth="1"/>
    <col min="6404" max="6404" width="13.875" style="76" bestFit="1" customWidth="1"/>
    <col min="6405" max="6405" width="13" style="76" bestFit="1" customWidth="1"/>
    <col min="6406" max="6406" width="13.125" style="76" bestFit="1" customWidth="1"/>
    <col min="6407" max="6407" width="7" style="76" customWidth="1"/>
    <col min="6408" max="6408" width="12.125" style="76" bestFit="1" customWidth="1"/>
    <col min="6409" max="6409" width="10.5" style="76" bestFit="1" customWidth="1"/>
    <col min="6410" max="6410" width="7" style="76" bestFit="1" customWidth="1"/>
    <col min="6411" max="6411" width="5.875" style="76" bestFit="1" customWidth="1"/>
    <col min="6412" max="6412" width="8.75" style="76" bestFit="1" customWidth="1"/>
    <col min="6413" max="6414" width="8.5" style="76" bestFit="1" customWidth="1"/>
    <col min="6415" max="6415" width="14.375" style="76" bestFit="1" customWidth="1"/>
    <col min="6416" max="6416" width="10" style="76" bestFit="1" customWidth="1"/>
    <col min="6417" max="6417" width="6" style="76" customWidth="1"/>
    <col min="6418" max="6418" width="19.375" style="76" customWidth="1"/>
    <col min="6419" max="6419" width="11" style="76" bestFit="1" customWidth="1"/>
    <col min="6420" max="6421" width="8.25" style="76" bestFit="1" customWidth="1"/>
    <col min="6422" max="6656" width="9" style="76"/>
    <col min="6657" max="6657" width="15.875" style="76" customWidth="1"/>
    <col min="6658" max="6658" width="3.875" style="76" bestFit="1" customWidth="1"/>
    <col min="6659" max="6659" width="38.25" style="76" customWidth="1"/>
    <col min="6660" max="6660" width="13.875" style="76" bestFit="1" customWidth="1"/>
    <col min="6661" max="6661" width="13" style="76" bestFit="1" customWidth="1"/>
    <col min="6662" max="6662" width="13.125" style="76" bestFit="1" customWidth="1"/>
    <col min="6663" max="6663" width="7" style="76" customWidth="1"/>
    <col min="6664" max="6664" width="12.125" style="76" bestFit="1" customWidth="1"/>
    <col min="6665" max="6665" width="10.5" style="76" bestFit="1" customWidth="1"/>
    <col min="6666" max="6666" width="7" style="76" bestFit="1" customWidth="1"/>
    <col min="6667" max="6667" width="5.875" style="76" bestFit="1" customWidth="1"/>
    <col min="6668" max="6668" width="8.75" style="76" bestFit="1" customWidth="1"/>
    <col min="6669" max="6670" width="8.5" style="76" bestFit="1" customWidth="1"/>
    <col min="6671" max="6671" width="14.375" style="76" bestFit="1" customWidth="1"/>
    <col min="6672" max="6672" width="10" style="76" bestFit="1" customWidth="1"/>
    <col min="6673" max="6673" width="6" style="76" customWidth="1"/>
    <col min="6674" max="6674" width="19.375" style="76" customWidth="1"/>
    <col min="6675" max="6675" width="11" style="76" bestFit="1" customWidth="1"/>
    <col min="6676" max="6677" width="8.25" style="76" bestFit="1" customWidth="1"/>
    <col min="6678" max="6912" width="9" style="76"/>
    <col min="6913" max="6913" width="15.875" style="76" customWidth="1"/>
    <col min="6914" max="6914" width="3.875" style="76" bestFit="1" customWidth="1"/>
    <col min="6915" max="6915" width="38.25" style="76" customWidth="1"/>
    <col min="6916" max="6916" width="13.875" style="76" bestFit="1" customWidth="1"/>
    <col min="6917" max="6917" width="13" style="76" bestFit="1" customWidth="1"/>
    <col min="6918" max="6918" width="13.125" style="76" bestFit="1" customWidth="1"/>
    <col min="6919" max="6919" width="7" style="76" customWidth="1"/>
    <col min="6920" max="6920" width="12.125" style="76" bestFit="1" customWidth="1"/>
    <col min="6921" max="6921" width="10.5" style="76" bestFit="1" customWidth="1"/>
    <col min="6922" max="6922" width="7" style="76" bestFit="1" customWidth="1"/>
    <col min="6923" max="6923" width="5.875" style="76" bestFit="1" customWidth="1"/>
    <col min="6924" max="6924" width="8.75" style="76" bestFit="1" customWidth="1"/>
    <col min="6925" max="6926" width="8.5" style="76" bestFit="1" customWidth="1"/>
    <col min="6927" max="6927" width="14.375" style="76" bestFit="1" customWidth="1"/>
    <col min="6928" max="6928" width="10" style="76" bestFit="1" customWidth="1"/>
    <col min="6929" max="6929" width="6" style="76" customWidth="1"/>
    <col min="6930" max="6930" width="19.375" style="76" customWidth="1"/>
    <col min="6931" max="6931" width="11" style="76" bestFit="1" customWidth="1"/>
    <col min="6932" max="6933" width="8.25" style="76" bestFit="1" customWidth="1"/>
    <col min="6934" max="7168" width="9" style="76"/>
    <col min="7169" max="7169" width="15.875" style="76" customWidth="1"/>
    <col min="7170" max="7170" width="3.875" style="76" bestFit="1" customWidth="1"/>
    <col min="7171" max="7171" width="38.25" style="76" customWidth="1"/>
    <col min="7172" max="7172" width="13.875" style="76" bestFit="1" customWidth="1"/>
    <col min="7173" max="7173" width="13" style="76" bestFit="1" customWidth="1"/>
    <col min="7174" max="7174" width="13.125" style="76" bestFit="1" customWidth="1"/>
    <col min="7175" max="7175" width="7" style="76" customWidth="1"/>
    <col min="7176" max="7176" width="12.125" style="76" bestFit="1" customWidth="1"/>
    <col min="7177" max="7177" width="10.5" style="76" bestFit="1" customWidth="1"/>
    <col min="7178" max="7178" width="7" style="76" bestFit="1" customWidth="1"/>
    <col min="7179" max="7179" width="5.875" style="76" bestFit="1" customWidth="1"/>
    <col min="7180" max="7180" width="8.75" style="76" bestFit="1" customWidth="1"/>
    <col min="7181" max="7182" width="8.5" style="76" bestFit="1" customWidth="1"/>
    <col min="7183" max="7183" width="14.375" style="76" bestFit="1" customWidth="1"/>
    <col min="7184" max="7184" width="10" style="76" bestFit="1" customWidth="1"/>
    <col min="7185" max="7185" width="6" style="76" customWidth="1"/>
    <col min="7186" max="7186" width="19.375" style="76" customWidth="1"/>
    <col min="7187" max="7187" width="11" style="76" bestFit="1" customWidth="1"/>
    <col min="7188" max="7189" width="8.25" style="76" bestFit="1" customWidth="1"/>
    <col min="7190" max="7424" width="9" style="76"/>
    <col min="7425" max="7425" width="15.875" style="76" customWidth="1"/>
    <col min="7426" max="7426" width="3.875" style="76" bestFit="1" customWidth="1"/>
    <col min="7427" max="7427" width="38.25" style="76" customWidth="1"/>
    <col min="7428" max="7428" width="13.875" style="76" bestFit="1" customWidth="1"/>
    <col min="7429" max="7429" width="13" style="76" bestFit="1" customWidth="1"/>
    <col min="7430" max="7430" width="13.125" style="76" bestFit="1" customWidth="1"/>
    <col min="7431" max="7431" width="7" style="76" customWidth="1"/>
    <col min="7432" max="7432" width="12.125" style="76" bestFit="1" customWidth="1"/>
    <col min="7433" max="7433" width="10.5" style="76" bestFit="1" customWidth="1"/>
    <col min="7434" max="7434" width="7" style="76" bestFit="1" customWidth="1"/>
    <col min="7435" max="7435" width="5.875" style="76" bestFit="1" customWidth="1"/>
    <col min="7436" max="7436" width="8.75" style="76" bestFit="1" customWidth="1"/>
    <col min="7437" max="7438" width="8.5" style="76" bestFit="1" customWidth="1"/>
    <col min="7439" max="7439" width="14.375" style="76" bestFit="1" customWidth="1"/>
    <col min="7440" max="7440" width="10" style="76" bestFit="1" customWidth="1"/>
    <col min="7441" max="7441" width="6" style="76" customWidth="1"/>
    <col min="7442" max="7442" width="19.375" style="76" customWidth="1"/>
    <col min="7443" max="7443" width="11" style="76" bestFit="1" customWidth="1"/>
    <col min="7444" max="7445" width="8.25" style="76" bestFit="1" customWidth="1"/>
    <col min="7446" max="7680" width="9" style="76"/>
    <col min="7681" max="7681" width="15.875" style="76" customWidth="1"/>
    <col min="7682" max="7682" width="3.875" style="76" bestFit="1" customWidth="1"/>
    <col min="7683" max="7683" width="38.25" style="76" customWidth="1"/>
    <col min="7684" max="7684" width="13.875" style="76" bestFit="1" customWidth="1"/>
    <col min="7685" max="7685" width="13" style="76" bestFit="1" customWidth="1"/>
    <col min="7686" max="7686" width="13.125" style="76" bestFit="1" customWidth="1"/>
    <col min="7687" max="7687" width="7" style="76" customWidth="1"/>
    <col min="7688" max="7688" width="12.125" style="76" bestFit="1" customWidth="1"/>
    <col min="7689" max="7689" width="10.5" style="76" bestFit="1" customWidth="1"/>
    <col min="7690" max="7690" width="7" style="76" bestFit="1" customWidth="1"/>
    <col min="7691" max="7691" width="5.875" style="76" bestFit="1" customWidth="1"/>
    <col min="7692" max="7692" width="8.75" style="76" bestFit="1" customWidth="1"/>
    <col min="7693" max="7694" width="8.5" style="76" bestFit="1" customWidth="1"/>
    <col min="7695" max="7695" width="14.375" style="76" bestFit="1" customWidth="1"/>
    <col min="7696" max="7696" width="10" style="76" bestFit="1" customWidth="1"/>
    <col min="7697" max="7697" width="6" style="76" customWidth="1"/>
    <col min="7698" max="7698" width="19.375" style="76" customWidth="1"/>
    <col min="7699" max="7699" width="11" style="76" bestFit="1" customWidth="1"/>
    <col min="7700" max="7701" width="8.25" style="76" bestFit="1" customWidth="1"/>
    <col min="7702" max="7936" width="9" style="76"/>
    <col min="7937" max="7937" width="15.875" style="76" customWidth="1"/>
    <col min="7938" max="7938" width="3.875" style="76" bestFit="1" customWidth="1"/>
    <col min="7939" max="7939" width="38.25" style="76" customWidth="1"/>
    <col min="7940" max="7940" width="13.875" style="76" bestFit="1" customWidth="1"/>
    <col min="7941" max="7941" width="13" style="76" bestFit="1" customWidth="1"/>
    <col min="7942" max="7942" width="13.125" style="76" bestFit="1" customWidth="1"/>
    <col min="7943" max="7943" width="7" style="76" customWidth="1"/>
    <col min="7944" max="7944" width="12.125" style="76" bestFit="1" customWidth="1"/>
    <col min="7945" max="7945" width="10.5" style="76" bestFit="1" customWidth="1"/>
    <col min="7946" max="7946" width="7" style="76" bestFit="1" customWidth="1"/>
    <col min="7947" max="7947" width="5.875" style="76" bestFit="1" customWidth="1"/>
    <col min="7948" max="7948" width="8.75" style="76" bestFit="1" customWidth="1"/>
    <col min="7949" max="7950" width="8.5" style="76" bestFit="1" customWidth="1"/>
    <col min="7951" max="7951" width="14.375" style="76" bestFit="1" customWidth="1"/>
    <col min="7952" max="7952" width="10" style="76" bestFit="1" customWidth="1"/>
    <col min="7953" max="7953" width="6" style="76" customWidth="1"/>
    <col min="7954" max="7954" width="19.375" style="76" customWidth="1"/>
    <col min="7955" max="7955" width="11" style="76" bestFit="1" customWidth="1"/>
    <col min="7956" max="7957" width="8.25" style="76" bestFit="1" customWidth="1"/>
    <col min="7958" max="8192" width="9" style="76"/>
    <col min="8193" max="8193" width="15.875" style="76" customWidth="1"/>
    <col min="8194" max="8194" width="3.875" style="76" bestFit="1" customWidth="1"/>
    <col min="8195" max="8195" width="38.25" style="76" customWidth="1"/>
    <col min="8196" max="8196" width="13.875" style="76" bestFit="1" customWidth="1"/>
    <col min="8197" max="8197" width="13" style="76" bestFit="1" customWidth="1"/>
    <col min="8198" max="8198" width="13.125" style="76" bestFit="1" customWidth="1"/>
    <col min="8199" max="8199" width="7" style="76" customWidth="1"/>
    <col min="8200" max="8200" width="12.125" style="76" bestFit="1" customWidth="1"/>
    <col min="8201" max="8201" width="10.5" style="76" bestFit="1" customWidth="1"/>
    <col min="8202" max="8202" width="7" style="76" bestFit="1" customWidth="1"/>
    <col min="8203" max="8203" width="5.875" style="76" bestFit="1" customWidth="1"/>
    <col min="8204" max="8204" width="8.75" style="76" bestFit="1" customWidth="1"/>
    <col min="8205" max="8206" width="8.5" style="76" bestFit="1" customWidth="1"/>
    <col min="8207" max="8207" width="14.375" style="76" bestFit="1" customWidth="1"/>
    <col min="8208" max="8208" width="10" style="76" bestFit="1" customWidth="1"/>
    <col min="8209" max="8209" width="6" style="76" customWidth="1"/>
    <col min="8210" max="8210" width="19.375" style="76" customWidth="1"/>
    <col min="8211" max="8211" width="11" style="76" bestFit="1" customWidth="1"/>
    <col min="8212" max="8213" width="8.25" style="76" bestFit="1" customWidth="1"/>
    <col min="8214" max="8448" width="9" style="76"/>
    <col min="8449" max="8449" width="15.875" style="76" customWidth="1"/>
    <col min="8450" max="8450" width="3.875" style="76" bestFit="1" customWidth="1"/>
    <col min="8451" max="8451" width="38.25" style="76" customWidth="1"/>
    <col min="8452" max="8452" width="13.875" style="76" bestFit="1" customWidth="1"/>
    <col min="8453" max="8453" width="13" style="76" bestFit="1" customWidth="1"/>
    <col min="8454" max="8454" width="13.125" style="76" bestFit="1" customWidth="1"/>
    <col min="8455" max="8455" width="7" style="76" customWidth="1"/>
    <col min="8456" max="8456" width="12.125" style="76" bestFit="1" customWidth="1"/>
    <col min="8457" max="8457" width="10.5" style="76" bestFit="1" customWidth="1"/>
    <col min="8458" max="8458" width="7" style="76" bestFit="1" customWidth="1"/>
    <col min="8459" max="8459" width="5.875" style="76" bestFit="1" customWidth="1"/>
    <col min="8460" max="8460" width="8.75" style="76" bestFit="1" customWidth="1"/>
    <col min="8461" max="8462" width="8.5" style="76" bestFit="1" customWidth="1"/>
    <col min="8463" max="8463" width="14.375" style="76" bestFit="1" customWidth="1"/>
    <col min="8464" max="8464" width="10" style="76" bestFit="1" customWidth="1"/>
    <col min="8465" max="8465" width="6" style="76" customWidth="1"/>
    <col min="8466" max="8466" width="19.375" style="76" customWidth="1"/>
    <col min="8467" max="8467" width="11" style="76" bestFit="1" customWidth="1"/>
    <col min="8468" max="8469" width="8.25" style="76" bestFit="1" customWidth="1"/>
    <col min="8470" max="8704" width="9" style="76"/>
    <col min="8705" max="8705" width="15.875" style="76" customWidth="1"/>
    <col min="8706" max="8706" width="3.875" style="76" bestFit="1" customWidth="1"/>
    <col min="8707" max="8707" width="38.25" style="76" customWidth="1"/>
    <col min="8708" max="8708" width="13.875" style="76" bestFit="1" customWidth="1"/>
    <col min="8709" max="8709" width="13" style="76" bestFit="1" customWidth="1"/>
    <col min="8710" max="8710" width="13.125" style="76" bestFit="1" customWidth="1"/>
    <col min="8711" max="8711" width="7" style="76" customWidth="1"/>
    <col min="8712" max="8712" width="12.125" style="76" bestFit="1" customWidth="1"/>
    <col min="8713" max="8713" width="10.5" style="76" bestFit="1" customWidth="1"/>
    <col min="8714" max="8714" width="7" style="76" bestFit="1" customWidth="1"/>
    <col min="8715" max="8715" width="5.875" style="76" bestFit="1" customWidth="1"/>
    <col min="8716" max="8716" width="8.75" style="76" bestFit="1" customWidth="1"/>
    <col min="8717" max="8718" width="8.5" style="76" bestFit="1" customWidth="1"/>
    <col min="8719" max="8719" width="14.375" style="76" bestFit="1" customWidth="1"/>
    <col min="8720" max="8720" width="10" style="76" bestFit="1" customWidth="1"/>
    <col min="8721" max="8721" width="6" style="76" customWidth="1"/>
    <col min="8722" max="8722" width="19.375" style="76" customWidth="1"/>
    <col min="8723" max="8723" width="11" style="76" bestFit="1" customWidth="1"/>
    <col min="8724" max="8725" width="8.25" style="76" bestFit="1" customWidth="1"/>
    <col min="8726" max="8960" width="9" style="76"/>
    <col min="8961" max="8961" width="15.875" style="76" customWidth="1"/>
    <col min="8962" max="8962" width="3.875" style="76" bestFit="1" customWidth="1"/>
    <col min="8963" max="8963" width="38.25" style="76" customWidth="1"/>
    <col min="8964" max="8964" width="13.875" style="76" bestFit="1" customWidth="1"/>
    <col min="8965" max="8965" width="13" style="76" bestFit="1" customWidth="1"/>
    <col min="8966" max="8966" width="13.125" style="76" bestFit="1" customWidth="1"/>
    <col min="8967" max="8967" width="7" style="76" customWidth="1"/>
    <col min="8968" max="8968" width="12.125" style="76" bestFit="1" customWidth="1"/>
    <col min="8969" max="8969" width="10.5" style="76" bestFit="1" customWidth="1"/>
    <col min="8970" max="8970" width="7" style="76" bestFit="1" customWidth="1"/>
    <col min="8971" max="8971" width="5.875" style="76" bestFit="1" customWidth="1"/>
    <col min="8972" max="8972" width="8.75" style="76" bestFit="1" customWidth="1"/>
    <col min="8973" max="8974" width="8.5" style="76" bestFit="1" customWidth="1"/>
    <col min="8975" max="8975" width="14.375" style="76" bestFit="1" customWidth="1"/>
    <col min="8976" max="8976" width="10" style="76" bestFit="1" customWidth="1"/>
    <col min="8977" max="8977" width="6" style="76" customWidth="1"/>
    <col min="8978" max="8978" width="19.375" style="76" customWidth="1"/>
    <col min="8979" max="8979" width="11" style="76" bestFit="1" customWidth="1"/>
    <col min="8980" max="8981" width="8.25" style="76" bestFit="1" customWidth="1"/>
    <col min="8982" max="9216" width="9" style="76"/>
    <col min="9217" max="9217" width="15.875" style="76" customWidth="1"/>
    <col min="9218" max="9218" width="3.875" style="76" bestFit="1" customWidth="1"/>
    <col min="9219" max="9219" width="38.25" style="76" customWidth="1"/>
    <col min="9220" max="9220" width="13.875" style="76" bestFit="1" customWidth="1"/>
    <col min="9221" max="9221" width="13" style="76" bestFit="1" customWidth="1"/>
    <col min="9222" max="9222" width="13.125" style="76" bestFit="1" customWidth="1"/>
    <col min="9223" max="9223" width="7" style="76" customWidth="1"/>
    <col min="9224" max="9224" width="12.125" style="76" bestFit="1" customWidth="1"/>
    <col min="9225" max="9225" width="10.5" style="76" bestFit="1" customWidth="1"/>
    <col min="9226" max="9226" width="7" style="76" bestFit="1" customWidth="1"/>
    <col min="9227" max="9227" width="5.875" style="76" bestFit="1" customWidth="1"/>
    <col min="9228" max="9228" width="8.75" style="76" bestFit="1" customWidth="1"/>
    <col min="9229" max="9230" width="8.5" style="76" bestFit="1" customWidth="1"/>
    <col min="9231" max="9231" width="14.375" style="76" bestFit="1" customWidth="1"/>
    <col min="9232" max="9232" width="10" style="76" bestFit="1" customWidth="1"/>
    <col min="9233" max="9233" width="6" style="76" customWidth="1"/>
    <col min="9234" max="9234" width="19.375" style="76" customWidth="1"/>
    <col min="9235" max="9235" width="11" style="76" bestFit="1" customWidth="1"/>
    <col min="9236" max="9237" width="8.25" style="76" bestFit="1" customWidth="1"/>
    <col min="9238" max="9472" width="9" style="76"/>
    <col min="9473" max="9473" width="15.875" style="76" customWidth="1"/>
    <col min="9474" max="9474" width="3.875" style="76" bestFit="1" customWidth="1"/>
    <col min="9475" max="9475" width="38.25" style="76" customWidth="1"/>
    <col min="9476" max="9476" width="13.875" style="76" bestFit="1" customWidth="1"/>
    <col min="9477" max="9477" width="13" style="76" bestFit="1" customWidth="1"/>
    <col min="9478" max="9478" width="13.125" style="76" bestFit="1" customWidth="1"/>
    <col min="9479" max="9479" width="7" style="76" customWidth="1"/>
    <col min="9480" max="9480" width="12.125" style="76" bestFit="1" customWidth="1"/>
    <col min="9481" max="9481" width="10.5" style="76" bestFit="1" customWidth="1"/>
    <col min="9482" max="9482" width="7" style="76" bestFit="1" customWidth="1"/>
    <col min="9483" max="9483" width="5.875" style="76" bestFit="1" customWidth="1"/>
    <col min="9484" max="9484" width="8.75" style="76" bestFit="1" customWidth="1"/>
    <col min="9485" max="9486" width="8.5" style="76" bestFit="1" customWidth="1"/>
    <col min="9487" max="9487" width="14.375" style="76" bestFit="1" customWidth="1"/>
    <col min="9488" max="9488" width="10" style="76" bestFit="1" customWidth="1"/>
    <col min="9489" max="9489" width="6" style="76" customWidth="1"/>
    <col min="9490" max="9490" width="19.375" style="76" customWidth="1"/>
    <col min="9491" max="9491" width="11" style="76" bestFit="1" customWidth="1"/>
    <col min="9492" max="9493" width="8.25" style="76" bestFit="1" customWidth="1"/>
    <col min="9494" max="9728" width="9" style="76"/>
    <col min="9729" max="9729" width="15.875" style="76" customWidth="1"/>
    <col min="9730" max="9730" width="3.875" style="76" bestFit="1" customWidth="1"/>
    <col min="9731" max="9731" width="38.25" style="76" customWidth="1"/>
    <col min="9732" max="9732" width="13.875" style="76" bestFit="1" customWidth="1"/>
    <col min="9733" max="9733" width="13" style="76" bestFit="1" customWidth="1"/>
    <col min="9734" max="9734" width="13.125" style="76" bestFit="1" customWidth="1"/>
    <col min="9735" max="9735" width="7" style="76" customWidth="1"/>
    <col min="9736" max="9736" width="12.125" style="76" bestFit="1" customWidth="1"/>
    <col min="9737" max="9737" width="10.5" style="76" bestFit="1" customWidth="1"/>
    <col min="9738" max="9738" width="7" style="76" bestFit="1" customWidth="1"/>
    <col min="9739" max="9739" width="5.875" style="76" bestFit="1" customWidth="1"/>
    <col min="9740" max="9740" width="8.75" style="76" bestFit="1" customWidth="1"/>
    <col min="9741" max="9742" width="8.5" style="76" bestFit="1" customWidth="1"/>
    <col min="9743" max="9743" width="14.375" style="76" bestFit="1" customWidth="1"/>
    <col min="9744" max="9744" width="10" style="76" bestFit="1" customWidth="1"/>
    <col min="9745" max="9745" width="6" style="76" customWidth="1"/>
    <col min="9746" max="9746" width="19.375" style="76" customWidth="1"/>
    <col min="9747" max="9747" width="11" style="76" bestFit="1" customWidth="1"/>
    <col min="9748" max="9749" width="8.25" style="76" bestFit="1" customWidth="1"/>
    <col min="9750" max="9984" width="9" style="76"/>
    <col min="9985" max="9985" width="15.875" style="76" customWidth="1"/>
    <col min="9986" max="9986" width="3.875" style="76" bestFit="1" customWidth="1"/>
    <col min="9987" max="9987" width="38.25" style="76" customWidth="1"/>
    <col min="9988" max="9988" width="13.875" style="76" bestFit="1" customWidth="1"/>
    <col min="9989" max="9989" width="13" style="76" bestFit="1" customWidth="1"/>
    <col min="9990" max="9990" width="13.125" style="76" bestFit="1" customWidth="1"/>
    <col min="9991" max="9991" width="7" style="76" customWidth="1"/>
    <col min="9992" max="9992" width="12.125" style="76" bestFit="1" customWidth="1"/>
    <col min="9993" max="9993" width="10.5" style="76" bestFit="1" customWidth="1"/>
    <col min="9994" max="9994" width="7" style="76" bestFit="1" customWidth="1"/>
    <col min="9995" max="9995" width="5.875" style="76" bestFit="1" customWidth="1"/>
    <col min="9996" max="9996" width="8.75" style="76" bestFit="1" customWidth="1"/>
    <col min="9997" max="9998" width="8.5" style="76" bestFit="1" customWidth="1"/>
    <col min="9999" max="9999" width="14.375" style="76" bestFit="1" customWidth="1"/>
    <col min="10000" max="10000" width="10" style="76" bestFit="1" customWidth="1"/>
    <col min="10001" max="10001" width="6" style="76" customWidth="1"/>
    <col min="10002" max="10002" width="19.375" style="76" customWidth="1"/>
    <col min="10003" max="10003" width="11" style="76" bestFit="1" customWidth="1"/>
    <col min="10004" max="10005" width="8.25" style="76" bestFit="1" customWidth="1"/>
    <col min="10006" max="10240" width="9" style="76"/>
    <col min="10241" max="10241" width="15.875" style="76" customWidth="1"/>
    <col min="10242" max="10242" width="3.875" style="76" bestFit="1" customWidth="1"/>
    <col min="10243" max="10243" width="38.25" style="76" customWidth="1"/>
    <col min="10244" max="10244" width="13.875" style="76" bestFit="1" customWidth="1"/>
    <col min="10245" max="10245" width="13" style="76" bestFit="1" customWidth="1"/>
    <col min="10246" max="10246" width="13.125" style="76" bestFit="1" customWidth="1"/>
    <col min="10247" max="10247" width="7" style="76" customWidth="1"/>
    <col min="10248" max="10248" width="12.125" style="76" bestFit="1" customWidth="1"/>
    <col min="10249" max="10249" width="10.5" style="76" bestFit="1" customWidth="1"/>
    <col min="10250" max="10250" width="7" style="76" bestFit="1" customWidth="1"/>
    <col min="10251" max="10251" width="5.875" style="76" bestFit="1" customWidth="1"/>
    <col min="10252" max="10252" width="8.75" style="76" bestFit="1" customWidth="1"/>
    <col min="10253" max="10254" width="8.5" style="76" bestFit="1" customWidth="1"/>
    <col min="10255" max="10255" width="14.375" style="76" bestFit="1" customWidth="1"/>
    <col min="10256" max="10256" width="10" style="76" bestFit="1" customWidth="1"/>
    <col min="10257" max="10257" width="6" style="76" customWidth="1"/>
    <col min="10258" max="10258" width="19.375" style="76" customWidth="1"/>
    <col min="10259" max="10259" width="11" style="76" bestFit="1" customWidth="1"/>
    <col min="10260" max="10261" width="8.25" style="76" bestFit="1" customWidth="1"/>
    <col min="10262" max="10496" width="9" style="76"/>
    <col min="10497" max="10497" width="15.875" style="76" customWidth="1"/>
    <col min="10498" max="10498" width="3.875" style="76" bestFit="1" customWidth="1"/>
    <col min="10499" max="10499" width="38.25" style="76" customWidth="1"/>
    <col min="10500" max="10500" width="13.875" style="76" bestFit="1" customWidth="1"/>
    <col min="10501" max="10501" width="13" style="76" bestFit="1" customWidth="1"/>
    <col min="10502" max="10502" width="13.125" style="76" bestFit="1" customWidth="1"/>
    <col min="10503" max="10503" width="7" style="76" customWidth="1"/>
    <col min="10504" max="10504" width="12.125" style="76" bestFit="1" customWidth="1"/>
    <col min="10505" max="10505" width="10.5" style="76" bestFit="1" customWidth="1"/>
    <col min="10506" max="10506" width="7" style="76" bestFit="1" customWidth="1"/>
    <col min="10507" max="10507" width="5.875" style="76" bestFit="1" customWidth="1"/>
    <col min="10508" max="10508" width="8.75" style="76" bestFit="1" customWidth="1"/>
    <col min="10509" max="10510" width="8.5" style="76" bestFit="1" customWidth="1"/>
    <col min="10511" max="10511" width="14.375" style="76" bestFit="1" customWidth="1"/>
    <col min="10512" max="10512" width="10" style="76" bestFit="1" customWidth="1"/>
    <col min="10513" max="10513" width="6" style="76" customWidth="1"/>
    <col min="10514" max="10514" width="19.375" style="76" customWidth="1"/>
    <col min="10515" max="10515" width="11" style="76" bestFit="1" customWidth="1"/>
    <col min="10516" max="10517" width="8.25" style="76" bestFit="1" customWidth="1"/>
    <col min="10518" max="10752" width="9" style="76"/>
    <col min="10753" max="10753" width="15.875" style="76" customWidth="1"/>
    <col min="10754" max="10754" width="3.875" style="76" bestFit="1" customWidth="1"/>
    <col min="10755" max="10755" width="38.25" style="76" customWidth="1"/>
    <col min="10756" max="10756" width="13.875" style="76" bestFit="1" customWidth="1"/>
    <col min="10757" max="10757" width="13" style="76" bestFit="1" customWidth="1"/>
    <col min="10758" max="10758" width="13.125" style="76" bestFit="1" customWidth="1"/>
    <col min="10759" max="10759" width="7" style="76" customWidth="1"/>
    <col min="10760" max="10760" width="12.125" style="76" bestFit="1" customWidth="1"/>
    <col min="10761" max="10761" width="10.5" style="76" bestFit="1" customWidth="1"/>
    <col min="10762" max="10762" width="7" style="76" bestFit="1" customWidth="1"/>
    <col min="10763" max="10763" width="5.875" style="76" bestFit="1" customWidth="1"/>
    <col min="10764" max="10764" width="8.75" style="76" bestFit="1" customWidth="1"/>
    <col min="10765" max="10766" width="8.5" style="76" bestFit="1" customWidth="1"/>
    <col min="10767" max="10767" width="14.375" style="76" bestFit="1" customWidth="1"/>
    <col min="10768" max="10768" width="10" style="76" bestFit="1" customWidth="1"/>
    <col min="10769" max="10769" width="6" style="76" customWidth="1"/>
    <col min="10770" max="10770" width="19.375" style="76" customWidth="1"/>
    <col min="10771" max="10771" width="11" style="76" bestFit="1" customWidth="1"/>
    <col min="10772" max="10773" width="8.25" style="76" bestFit="1" customWidth="1"/>
    <col min="10774" max="11008" width="9" style="76"/>
    <col min="11009" max="11009" width="15.875" style="76" customWidth="1"/>
    <col min="11010" max="11010" width="3.875" style="76" bestFit="1" customWidth="1"/>
    <col min="11011" max="11011" width="38.25" style="76" customWidth="1"/>
    <col min="11012" max="11012" width="13.875" style="76" bestFit="1" customWidth="1"/>
    <col min="11013" max="11013" width="13" style="76" bestFit="1" customWidth="1"/>
    <col min="11014" max="11014" width="13.125" style="76" bestFit="1" customWidth="1"/>
    <col min="11015" max="11015" width="7" style="76" customWidth="1"/>
    <col min="11016" max="11016" width="12.125" style="76" bestFit="1" customWidth="1"/>
    <col min="11017" max="11017" width="10.5" style="76" bestFit="1" customWidth="1"/>
    <col min="11018" max="11018" width="7" style="76" bestFit="1" customWidth="1"/>
    <col min="11019" max="11019" width="5.875" style="76" bestFit="1" customWidth="1"/>
    <col min="11020" max="11020" width="8.75" style="76" bestFit="1" customWidth="1"/>
    <col min="11021" max="11022" width="8.5" style="76" bestFit="1" customWidth="1"/>
    <col min="11023" max="11023" width="14.375" style="76" bestFit="1" customWidth="1"/>
    <col min="11024" max="11024" width="10" style="76" bestFit="1" customWidth="1"/>
    <col min="11025" max="11025" width="6" style="76" customWidth="1"/>
    <col min="11026" max="11026" width="19.375" style="76" customWidth="1"/>
    <col min="11027" max="11027" width="11" style="76" bestFit="1" customWidth="1"/>
    <col min="11028" max="11029" width="8.25" style="76" bestFit="1" customWidth="1"/>
    <col min="11030" max="11264" width="9" style="76"/>
    <col min="11265" max="11265" width="15.875" style="76" customWidth="1"/>
    <col min="11266" max="11266" width="3.875" style="76" bestFit="1" customWidth="1"/>
    <col min="11267" max="11267" width="38.25" style="76" customWidth="1"/>
    <col min="11268" max="11268" width="13.875" style="76" bestFit="1" customWidth="1"/>
    <col min="11269" max="11269" width="13" style="76" bestFit="1" customWidth="1"/>
    <col min="11270" max="11270" width="13.125" style="76" bestFit="1" customWidth="1"/>
    <col min="11271" max="11271" width="7" style="76" customWidth="1"/>
    <col min="11272" max="11272" width="12.125" style="76" bestFit="1" customWidth="1"/>
    <col min="11273" max="11273" width="10.5" style="76" bestFit="1" customWidth="1"/>
    <col min="11274" max="11274" width="7" style="76" bestFit="1" customWidth="1"/>
    <col min="11275" max="11275" width="5.875" style="76" bestFit="1" customWidth="1"/>
    <col min="11276" max="11276" width="8.75" style="76" bestFit="1" customWidth="1"/>
    <col min="11277" max="11278" width="8.5" style="76" bestFit="1" customWidth="1"/>
    <col min="11279" max="11279" width="14.375" style="76" bestFit="1" customWidth="1"/>
    <col min="11280" max="11280" width="10" style="76" bestFit="1" customWidth="1"/>
    <col min="11281" max="11281" width="6" style="76" customWidth="1"/>
    <col min="11282" max="11282" width="19.375" style="76" customWidth="1"/>
    <col min="11283" max="11283" width="11" style="76" bestFit="1" customWidth="1"/>
    <col min="11284" max="11285" width="8.25" style="76" bestFit="1" customWidth="1"/>
    <col min="11286" max="11520" width="9" style="76"/>
    <col min="11521" max="11521" width="15.875" style="76" customWidth="1"/>
    <col min="11522" max="11522" width="3.875" style="76" bestFit="1" customWidth="1"/>
    <col min="11523" max="11523" width="38.25" style="76" customWidth="1"/>
    <col min="11524" max="11524" width="13.875" style="76" bestFit="1" customWidth="1"/>
    <col min="11525" max="11525" width="13" style="76" bestFit="1" customWidth="1"/>
    <col min="11526" max="11526" width="13.125" style="76" bestFit="1" customWidth="1"/>
    <col min="11527" max="11527" width="7" style="76" customWidth="1"/>
    <col min="11528" max="11528" width="12.125" style="76" bestFit="1" customWidth="1"/>
    <col min="11529" max="11529" width="10.5" style="76" bestFit="1" customWidth="1"/>
    <col min="11530" max="11530" width="7" style="76" bestFit="1" customWidth="1"/>
    <col min="11531" max="11531" width="5.875" style="76" bestFit="1" customWidth="1"/>
    <col min="11532" max="11532" width="8.75" style="76" bestFit="1" customWidth="1"/>
    <col min="11533" max="11534" width="8.5" style="76" bestFit="1" customWidth="1"/>
    <col min="11535" max="11535" width="14.375" style="76" bestFit="1" customWidth="1"/>
    <col min="11536" max="11536" width="10" style="76" bestFit="1" customWidth="1"/>
    <col min="11537" max="11537" width="6" style="76" customWidth="1"/>
    <col min="11538" max="11538" width="19.375" style="76" customWidth="1"/>
    <col min="11539" max="11539" width="11" style="76" bestFit="1" customWidth="1"/>
    <col min="11540" max="11541" width="8.25" style="76" bestFit="1" customWidth="1"/>
    <col min="11542" max="11776" width="9" style="76"/>
    <col min="11777" max="11777" width="15.875" style="76" customWidth="1"/>
    <col min="11778" max="11778" width="3.875" style="76" bestFit="1" customWidth="1"/>
    <col min="11779" max="11779" width="38.25" style="76" customWidth="1"/>
    <col min="11780" max="11780" width="13.875" style="76" bestFit="1" customWidth="1"/>
    <col min="11781" max="11781" width="13" style="76" bestFit="1" customWidth="1"/>
    <col min="11782" max="11782" width="13.125" style="76" bestFit="1" customWidth="1"/>
    <col min="11783" max="11783" width="7" style="76" customWidth="1"/>
    <col min="11784" max="11784" width="12.125" style="76" bestFit="1" customWidth="1"/>
    <col min="11785" max="11785" width="10.5" style="76" bestFit="1" customWidth="1"/>
    <col min="11786" max="11786" width="7" style="76" bestFit="1" customWidth="1"/>
    <col min="11787" max="11787" width="5.875" style="76" bestFit="1" customWidth="1"/>
    <col min="11788" max="11788" width="8.75" style="76" bestFit="1" customWidth="1"/>
    <col min="11789" max="11790" width="8.5" style="76" bestFit="1" customWidth="1"/>
    <col min="11791" max="11791" width="14.375" style="76" bestFit="1" customWidth="1"/>
    <col min="11792" max="11792" width="10" style="76" bestFit="1" customWidth="1"/>
    <col min="11793" max="11793" width="6" style="76" customWidth="1"/>
    <col min="11794" max="11794" width="19.375" style="76" customWidth="1"/>
    <col min="11795" max="11795" width="11" style="76" bestFit="1" customWidth="1"/>
    <col min="11796" max="11797" width="8.25" style="76" bestFit="1" customWidth="1"/>
    <col min="11798" max="12032" width="9" style="76"/>
    <col min="12033" max="12033" width="15.875" style="76" customWidth="1"/>
    <col min="12034" max="12034" width="3.875" style="76" bestFit="1" customWidth="1"/>
    <col min="12035" max="12035" width="38.25" style="76" customWidth="1"/>
    <col min="12036" max="12036" width="13.875" style="76" bestFit="1" customWidth="1"/>
    <col min="12037" max="12037" width="13" style="76" bestFit="1" customWidth="1"/>
    <col min="12038" max="12038" width="13.125" style="76" bestFit="1" customWidth="1"/>
    <col min="12039" max="12039" width="7" style="76" customWidth="1"/>
    <col min="12040" max="12040" width="12.125" style="76" bestFit="1" customWidth="1"/>
    <col min="12041" max="12041" width="10.5" style="76" bestFit="1" customWidth="1"/>
    <col min="12042" max="12042" width="7" style="76" bestFit="1" customWidth="1"/>
    <col min="12043" max="12043" width="5.875" style="76" bestFit="1" customWidth="1"/>
    <col min="12044" max="12044" width="8.75" style="76" bestFit="1" customWidth="1"/>
    <col min="12045" max="12046" width="8.5" style="76" bestFit="1" customWidth="1"/>
    <col min="12047" max="12047" width="14.375" style="76" bestFit="1" customWidth="1"/>
    <col min="12048" max="12048" width="10" style="76" bestFit="1" customWidth="1"/>
    <col min="12049" max="12049" width="6" style="76" customWidth="1"/>
    <col min="12050" max="12050" width="19.375" style="76" customWidth="1"/>
    <col min="12051" max="12051" width="11" style="76" bestFit="1" customWidth="1"/>
    <col min="12052" max="12053" width="8.25" style="76" bestFit="1" customWidth="1"/>
    <col min="12054" max="12288" width="9" style="76"/>
    <col min="12289" max="12289" width="15.875" style="76" customWidth="1"/>
    <col min="12290" max="12290" width="3.875" style="76" bestFit="1" customWidth="1"/>
    <col min="12291" max="12291" width="38.25" style="76" customWidth="1"/>
    <col min="12292" max="12292" width="13.875" style="76" bestFit="1" customWidth="1"/>
    <col min="12293" max="12293" width="13" style="76" bestFit="1" customWidth="1"/>
    <col min="12294" max="12294" width="13.125" style="76" bestFit="1" customWidth="1"/>
    <col min="12295" max="12295" width="7" style="76" customWidth="1"/>
    <col min="12296" max="12296" width="12.125" style="76" bestFit="1" customWidth="1"/>
    <col min="12297" max="12297" width="10.5" style="76" bestFit="1" customWidth="1"/>
    <col min="12298" max="12298" width="7" style="76" bestFit="1" customWidth="1"/>
    <col min="12299" max="12299" width="5.875" style="76" bestFit="1" customWidth="1"/>
    <col min="12300" max="12300" width="8.75" style="76" bestFit="1" customWidth="1"/>
    <col min="12301" max="12302" width="8.5" style="76" bestFit="1" customWidth="1"/>
    <col min="12303" max="12303" width="14.375" style="76" bestFit="1" customWidth="1"/>
    <col min="12304" max="12304" width="10" style="76" bestFit="1" customWidth="1"/>
    <col min="12305" max="12305" width="6" style="76" customWidth="1"/>
    <col min="12306" max="12306" width="19.375" style="76" customWidth="1"/>
    <col min="12307" max="12307" width="11" style="76" bestFit="1" customWidth="1"/>
    <col min="12308" max="12309" width="8.25" style="76" bestFit="1" customWidth="1"/>
    <col min="12310" max="12544" width="9" style="76"/>
    <col min="12545" max="12545" width="15.875" style="76" customWidth="1"/>
    <col min="12546" max="12546" width="3.875" style="76" bestFit="1" customWidth="1"/>
    <col min="12547" max="12547" width="38.25" style="76" customWidth="1"/>
    <col min="12548" max="12548" width="13.875" style="76" bestFit="1" customWidth="1"/>
    <col min="12549" max="12549" width="13" style="76" bestFit="1" customWidth="1"/>
    <col min="12550" max="12550" width="13.125" style="76" bestFit="1" customWidth="1"/>
    <col min="12551" max="12551" width="7" style="76" customWidth="1"/>
    <col min="12552" max="12552" width="12.125" style="76" bestFit="1" customWidth="1"/>
    <col min="12553" max="12553" width="10.5" style="76" bestFit="1" customWidth="1"/>
    <col min="12554" max="12554" width="7" style="76" bestFit="1" customWidth="1"/>
    <col min="12555" max="12555" width="5.875" style="76" bestFit="1" customWidth="1"/>
    <col min="12556" max="12556" width="8.75" style="76" bestFit="1" customWidth="1"/>
    <col min="12557" max="12558" width="8.5" style="76" bestFit="1" customWidth="1"/>
    <col min="12559" max="12559" width="14.375" style="76" bestFit="1" customWidth="1"/>
    <col min="12560" max="12560" width="10" style="76" bestFit="1" customWidth="1"/>
    <col min="12561" max="12561" width="6" style="76" customWidth="1"/>
    <col min="12562" max="12562" width="19.375" style="76" customWidth="1"/>
    <col min="12563" max="12563" width="11" style="76" bestFit="1" customWidth="1"/>
    <col min="12564" max="12565" width="8.25" style="76" bestFit="1" customWidth="1"/>
    <col min="12566" max="12800" width="9" style="76"/>
    <col min="12801" max="12801" width="15.875" style="76" customWidth="1"/>
    <col min="12802" max="12802" width="3.875" style="76" bestFit="1" customWidth="1"/>
    <col min="12803" max="12803" width="38.25" style="76" customWidth="1"/>
    <col min="12804" max="12804" width="13.875" style="76" bestFit="1" customWidth="1"/>
    <col min="12805" max="12805" width="13" style="76" bestFit="1" customWidth="1"/>
    <col min="12806" max="12806" width="13.125" style="76" bestFit="1" customWidth="1"/>
    <col min="12807" max="12807" width="7" style="76" customWidth="1"/>
    <col min="12808" max="12808" width="12.125" style="76" bestFit="1" customWidth="1"/>
    <col min="12809" max="12809" width="10.5" style="76" bestFit="1" customWidth="1"/>
    <col min="12810" max="12810" width="7" style="76" bestFit="1" customWidth="1"/>
    <col min="12811" max="12811" width="5.875" style="76" bestFit="1" customWidth="1"/>
    <col min="12812" max="12812" width="8.75" style="76" bestFit="1" customWidth="1"/>
    <col min="12813" max="12814" width="8.5" style="76" bestFit="1" customWidth="1"/>
    <col min="12815" max="12815" width="14.375" style="76" bestFit="1" customWidth="1"/>
    <col min="12816" max="12816" width="10" style="76" bestFit="1" customWidth="1"/>
    <col min="12817" max="12817" width="6" style="76" customWidth="1"/>
    <col min="12818" max="12818" width="19.375" style="76" customWidth="1"/>
    <col min="12819" max="12819" width="11" style="76" bestFit="1" customWidth="1"/>
    <col min="12820" max="12821" width="8.25" style="76" bestFit="1" customWidth="1"/>
    <col min="12822" max="13056" width="9" style="76"/>
    <col min="13057" max="13057" width="15.875" style="76" customWidth="1"/>
    <col min="13058" max="13058" width="3.875" style="76" bestFit="1" customWidth="1"/>
    <col min="13059" max="13059" width="38.25" style="76" customWidth="1"/>
    <col min="13060" max="13060" width="13.875" style="76" bestFit="1" customWidth="1"/>
    <col min="13061" max="13061" width="13" style="76" bestFit="1" customWidth="1"/>
    <col min="13062" max="13062" width="13.125" style="76" bestFit="1" customWidth="1"/>
    <col min="13063" max="13063" width="7" style="76" customWidth="1"/>
    <col min="13064" max="13064" width="12.125" style="76" bestFit="1" customWidth="1"/>
    <col min="13065" max="13065" width="10.5" style="76" bestFit="1" customWidth="1"/>
    <col min="13066" max="13066" width="7" style="76" bestFit="1" customWidth="1"/>
    <col min="13067" max="13067" width="5.875" style="76" bestFit="1" customWidth="1"/>
    <col min="13068" max="13068" width="8.75" style="76" bestFit="1" customWidth="1"/>
    <col min="13069" max="13070" width="8.5" style="76" bestFit="1" customWidth="1"/>
    <col min="13071" max="13071" width="14.375" style="76" bestFit="1" customWidth="1"/>
    <col min="13072" max="13072" width="10" style="76" bestFit="1" customWidth="1"/>
    <col min="13073" max="13073" width="6" style="76" customWidth="1"/>
    <col min="13074" max="13074" width="19.375" style="76" customWidth="1"/>
    <col min="13075" max="13075" width="11" style="76" bestFit="1" customWidth="1"/>
    <col min="13076" max="13077" width="8.25" style="76" bestFit="1" customWidth="1"/>
    <col min="13078" max="13312" width="9" style="76"/>
    <col min="13313" max="13313" width="15.875" style="76" customWidth="1"/>
    <col min="13314" max="13314" width="3.875" style="76" bestFit="1" customWidth="1"/>
    <col min="13315" max="13315" width="38.25" style="76" customWidth="1"/>
    <col min="13316" max="13316" width="13.875" style="76" bestFit="1" customWidth="1"/>
    <col min="13317" max="13317" width="13" style="76" bestFit="1" customWidth="1"/>
    <col min="13318" max="13318" width="13.125" style="76" bestFit="1" customWidth="1"/>
    <col min="13319" max="13319" width="7" style="76" customWidth="1"/>
    <col min="13320" max="13320" width="12.125" style="76" bestFit="1" customWidth="1"/>
    <col min="13321" max="13321" width="10.5" style="76" bestFit="1" customWidth="1"/>
    <col min="13322" max="13322" width="7" style="76" bestFit="1" customWidth="1"/>
    <col min="13323" max="13323" width="5.875" style="76" bestFit="1" customWidth="1"/>
    <col min="13324" max="13324" width="8.75" style="76" bestFit="1" customWidth="1"/>
    <col min="13325" max="13326" width="8.5" style="76" bestFit="1" customWidth="1"/>
    <col min="13327" max="13327" width="14.375" style="76" bestFit="1" customWidth="1"/>
    <col min="13328" max="13328" width="10" style="76" bestFit="1" customWidth="1"/>
    <col min="13329" max="13329" width="6" style="76" customWidth="1"/>
    <col min="13330" max="13330" width="19.375" style="76" customWidth="1"/>
    <col min="13331" max="13331" width="11" style="76" bestFit="1" customWidth="1"/>
    <col min="13332" max="13333" width="8.25" style="76" bestFit="1" customWidth="1"/>
    <col min="13334" max="13568" width="9" style="76"/>
    <col min="13569" max="13569" width="15.875" style="76" customWidth="1"/>
    <col min="13570" max="13570" width="3.875" style="76" bestFit="1" customWidth="1"/>
    <col min="13571" max="13571" width="38.25" style="76" customWidth="1"/>
    <col min="13572" max="13572" width="13.875" style="76" bestFit="1" customWidth="1"/>
    <col min="13573" max="13573" width="13" style="76" bestFit="1" customWidth="1"/>
    <col min="13574" max="13574" width="13.125" style="76" bestFit="1" customWidth="1"/>
    <col min="13575" max="13575" width="7" style="76" customWidth="1"/>
    <col min="13576" max="13576" width="12.125" style="76" bestFit="1" customWidth="1"/>
    <col min="13577" max="13577" width="10.5" style="76" bestFit="1" customWidth="1"/>
    <col min="13578" max="13578" width="7" style="76" bestFit="1" customWidth="1"/>
    <col min="13579" max="13579" width="5.875" style="76" bestFit="1" customWidth="1"/>
    <col min="13580" max="13580" width="8.75" style="76" bestFit="1" customWidth="1"/>
    <col min="13581" max="13582" width="8.5" style="76" bestFit="1" customWidth="1"/>
    <col min="13583" max="13583" width="14.375" style="76" bestFit="1" customWidth="1"/>
    <col min="13584" max="13584" width="10" style="76" bestFit="1" customWidth="1"/>
    <col min="13585" max="13585" width="6" style="76" customWidth="1"/>
    <col min="13586" max="13586" width="19.375" style="76" customWidth="1"/>
    <col min="13587" max="13587" width="11" style="76" bestFit="1" customWidth="1"/>
    <col min="13588" max="13589" width="8.25" style="76" bestFit="1" customWidth="1"/>
    <col min="13590" max="13824" width="9" style="76"/>
    <col min="13825" max="13825" width="15.875" style="76" customWidth="1"/>
    <col min="13826" max="13826" width="3.875" style="76" bestFit="1" customWidth="1"/>
    <col min="13827" max="13827" width="38.25" style="76" customWidth="1"/>
    <col min="13828" max="13828" width="13.875" style="76" bestFit="1" customWidth="1"/>
    <col min="13829" max="13829" width="13" style="76" bestFit="1" customWidth="1"/>
    <col min="13830" max="13830" width="13.125" style="76" bestFit="1" customWidth="1"/>
    <col min="13831" max="13831" width="7" style="76" customWidth="1"/>
    <col min="13832" max="13832" width="12.125" style="76" bestFit="1" customWidth="1"/>
    <col min="13833" max="13833" width="10.5" style="76" bestFit="1" customWidth="1"/>
    <col min="13834" max="13834" width="7" style="76" bestFit="1" customWidth="1"/>
    <col min="13835" max="13835" width="5.875" style="76" bestFit="1" customWidth="1"/>
    <col min="13836" max="13836" width="8.75" style="76" bestFit="1" customWidth="1"/>
    <col min="13837" max="13838" width="8.5" style="76" bestFit="1" customWidth="1"/>
    <col min="13839" max="13839" width="14.375" style="76" bestFit="1" customWidth="1"/>
    <col min="13840" max="13840" width="10" style="76" bestFit="1" customWidth="1"/>
    <col min="13841" max="13841" width="6" style="76" customWidth="1"/>
    <col min="13842" max="13842" width="19.375" style="76" customWidth="1"/>
    <col min="13843" max="13843" width="11" style="76" bestFit="1" customWidth="1"/>
    <col min="13844" max="13845" width="8.25" style="76" bestFit="1" customWidth="1"/>
    <col min="13846" max="14080" width="9" style="76"/>
    <col min="14081" max="14081" width="15.875" style="76" customWidth="1"/>
    <col min="14082" max="14082" width="3.875" style="76" bestFit="1" customWidth="1"/>
    <col min="14083" max="14083" width="38.25" style="76" customWidth="1"/>
    <col min="14084" max="14084" width="13.875" style="76" bestFit="1" customWidth="1"/>
    <col min="14085" max="14085" width="13" style="76" bestFit="1" customWidth="1"/>
    <col min="14086" max="14086" width="13.125" style="76" bestFit="1" customWidth="1"/>
    <col min="14087" max="14087" width="7" style="76" customWidth="1"/>
    <col min="14088" max="14088" width="12.125" style="76" bestFit="1" customWidth="1"/>
    <col min="14089" max="14089" width="10.5" style="76" bestFit="1" customWidth="1"/>
    <col min="14090" max="14090" width="7" style="76" bestFit="1" customWidth="1"/>
    <col min="14091" max="14091" width="5.875" style="76" bestFit="1" customWidth="1"/>
    <col min="14092" max="14092" width="8.75" style="76" bestFit="1" customWidth="1"/>
    <col min="14093" max="14094" width="8.5" style="76" bestFit="1" customWidth="1"/>
    <col min="14095" max="14095" width="14.375" style="76" bestFit="1" customWidth="1"/>
    <col min="14096" max="14096" width="10" style="76" bestFit="1" customWidth="1"/>
    <col min="14097" max="14097" width="6" style="76" customWidth="1"/>
    <col min="14098" max="14098" width="19.375" style="76" customWidth="1"/>
    <col min="14099" max="14099" width="11" style="76" bestFit="1" customWidth="1"/>
    <col min="14100" max="14101" width="8.25" style="76" bestFit="1" customWidth="1"/>
    <col min="14102" max="14336" width="9" style="76"/>
    <col min="14337" max="14337" width="15.875" style="76" customWidth="1"/>
    <col min="14338" max="14338" width="3.875" style="76" bestFit="1" customWidth="1"/>
    <col min="14339" max="14339" width="38.25" style="76" customWidth="1"/>
    <col min="14340" max="14340" width="13.875" style="76" bestFit="1" customWidth="1"/>
    <col min="14341" max="14341" width="13" style="76" bestFit="1" customWidth="1"/>
    <col min="14342" max="14342" width="13.125" style="76" bestFit="1" customWidth="1"/>
    <col min="14343" max="14343" width="7" style="76" customWidth="1"/>
    <col min="14344" max="14344" width="12.125" style="76" bestFit="1" customWidth="1"/>
    <col min="14345" max="14345" width="10.5" style="76" bestFit="1" customWidth="1"/>
    <col min="14346" max="14346" width="7" style="76" bestFit="1" customWidth="1"/>
    <col min="14347" max="14347" width="5.875" style="76" bestFit="1" customWidth="1"/>
    <col min="14348" max="14348" width="8.75" style="76" bestFit="1" customWidth="1"/>
    <col min="14349" max="14350" width="8.5" style="76" bestFit="1" customWidth="1"/>
    <col min="14351" max="14351" width="14.375" style="76" bestFit="1" customWidth="1"/>
    <col min="14352" max="14352" width="10" style="76" bestFit="1" customWidth="1"/>
    <col min="14353" max="14353" width="6" style="76" customWidth="1"/>
    <col min="14354" max="14354" width="19.375" style="76" customWidth="1"/>
    <col min="14355" max="14355" width="11" style="76" bestFit="1" customWidth="1"/>
    <col min="14356" max="14357" width="8.25" style="76" bestFit="1" customWidth="1"/>
    <col min="14358" max="14592" width="9" style="76"/>
    <col min="14593" max="14593" width="15.875" style="76" customWidth="1"/>
    <col min="14594" max="14594" width="3.875" style="76" bestFit="1" customWidth="1"/>
    <col min="14595" max="14595" width="38.25" style="76" customWidth="1"/>
    <col min="14596" max="14596" width="13.875" style="76" bestFit="1" customWidth="1"/>
    <col min="14597" max="14597" width="13" style="76" bestFit="1" customWidth="1"/>
    <col min="14598" max="14598" width="13.125" style="76" bestFit="1" customWidth="1"/>
    <col min="14599" max="14599" width="7" style="76" customWidth="1"/>
    <col min="14600" max="14600" width="12.125" style="76" bestFit="1" customWidth="1"/>
    <col min="14601" max="14601" width="10.5" style="76" bestFit="1" customWidth="1"/>
    <col min="14602" max="14602" width="7" style="76" bestFit="1" customWidth="1"/>
    <col min="14603" max="14603" width="5.875" style="76" bestFit="1" customWidth="1"/>
    <col min="14604" max="14604" width="8.75" style="76" bestFit="1" customWidth="1"/>
    <col min="14605" max="14606" width="8.5" style="76" bestFit="1" customWidth="1"/>
    <col min="14607" max="14607" width="14.375" style="76" bestFit="1" customWidth="1"/>
    <col min="14608" max="14608" width="10" style="76" bestFit="1" customWidth="1"/>
    <col min="14609" max="14609" width="6" style="76" customWidth="1"/>
    <col min="14610" max="14610" width="19.375" style="76" customWidth="1"/>
    <col min="14611" max="14611" width="11" style="76" bestFit="1" customWidth="1"/>
    <col min="14612" max="14613" width="8.25" style="76" bestFit="1" customWidth="1"/>
    <col min="14614" max="14848" width="9" style="76"/>
    <col min="14849" max="14849" width="15.875" style="76" customWidth="1"/>
    <col min="14850" max="14850" width="3.875" style="76" bestFit="1" customWidth="1"/>
    <col min="14851" max="14851" width="38.25" style="76" customWidth="1"/>
    <col min="14852" max="14852" width="13.875" style="76" bestFit="1" customWidth="1"/>
    <col min="14853" max="14853" width="13" style="76" bestFit="1" customWidth="1"/>
    <col min="14854" max="14854" width="13.125" style="76" bestFit="1" customWidth="1"/>
    <col min="14855" max="14855" width="7" style="76" customWidth="1"/>
    <col min="14856" max="14856" width="12.125" style="76" bestFit="1" customWidth="1"/>
    <col min="14857" max="14857" width="10.5" style="76" bestFit="1" customWidth="1"/>
    <col min="14858" max="14858" width="7" style="76" bestFit="1" customWidth="1"/>
    <col min="14859" max="14859" width="5.875" style="76" bestFit="1" customWidth="1"/>
    <col min="14860" max="14860" width="8.75" style="76" bestFit="1" customWidth="1"/>
    <col min="14861" max="14862" width="8.5" style="76" bestFit="1" customWidth="1"/>
    <col min="14863" max="14863" width="14.375" style="76" bestFit="1" customWidth="1"/>
    <col min="14864" max="14864" width="10" style="76" bestFit="1" customWidth="1"/>
    <col min="14865" max="14865" width="6" style="76" customWidth="1"/>
    <col min="14866" max="14866" width="19.375" style="76" customWidth="1"/>
    <col min="14867" max="14867" width="11" style="76" bestFit="1" customWidth="1"/>
    <col min="14868" max="14869" width="8.25" style="76" bestFit="1" customWidth="1"/>
    <col min="14870" max="15104" width="9" style="76"/>
    <col min="15105" max="15105" width="15.875" style="76" customWidth="1"/>
    <col min="15106" max="15106" width="3.875" style="76" bestFit="1" customWidth="1"/>
    <col min="15107" max="15107" width="38.25" style="76" customWidth="1"/>
    <col min="15108" max="15108" width="13.875" style="76" bestFit="1" customWidth="1"/>
    <col min="15109" max="15109" width="13" style="76" bestFit="1" customWidth="1"/>
    <col min="15110" max="15110" width="13.125" style="76" bestFit="1" customWidth="1"/>
    <col min="15111" max="15111" width="7" style="76" customWidth="1"/>
    <col min="15112" max="15112" width="12.125" style="76" bestFit="1" customWidth="1"/>
    <col min="15113" max="15113" width="10.5" style="76" bestFit="1" customWidth="1"/>
    <col min="15114" max="15114" width="7" style="76" bestFit="1" customWidth="1"/>
    <col min="15115" max="15115" width="5.875" style="76" bestFit="1" customWidth="1"/>
    <col min="15116" max="15116" width="8.75" style="76" bestFit="1" customWidth="1"/>
    <col min="15117" max="15118" width="8.5" style="76" bestFit="1" customWidth="1"/>
    <col min="15119" max="15119" width="14.375" style="76" bestFit="1" customWidth="1"/>
    <col min="15120" max="15120" width="10" style="76" bestFit="1" customWidth="1"/>
    <col min="15121" max="15121" width="6" style="76" customWidth="1"/>
    <col min="15122" max="15122" width="19.375" style="76" customWidth="1"/>
    <col min="15123" max="15123" width="11" style="76" bestFit="1" customWidth="1"/>
    <col min="15124" max="15125" width="8.25" style="76" bestFit="1" customWidth="1"/>
    <col min="15126" max="15360" width="9" style="76"/>
    <col min="15361" max="15361" width="15.875" style="76" customWidth="1"/>
    <col min="15362" max="15362" width="3.875" style="76" bestFit="1" customWidth="1"/>
    <col min="15363" max="15363" width="38.25" style="76" customWidth="1"/>
    <col min="15364" max="15364" width="13.875" style="76" bestFit="1" customWidth="1"/>
    <col min="15365" max="15365" width="13" style="76" bestFit="1" customWidth="1"/>
    <col min="15366" max="15366" width="13.125" style="76" bestFit="1" customWidth="1"/>
    <col min="15367" max="15367" width="7" style="76" customWidth="1"/>
    <col min="15368" max="15368" width="12.125" style="76" bestFit="1" customWidth="1"/>
    <col min="15369" max="15369" width="10.5" style="76" bestFit="1" customWidth="1"/>
    <col min="15370" max="15370" width="7" style="76" bestFit="1" customWidth="1"/>
    <col min="15371" max="15371" width="5.875" style="76" bestFit="1" customWidth="1"/>
    <col min="15372" max="15372" width="8.75" style="76" bestFit="1" customWidth="1"/>
    <col min="15373" max="15374" width="8.5" style="76" bestFit="1" customWidth="1"/>
    <col min="15375" max="15375" width="14.375" style="76" bestFit="1" customWidth="1"/>
    <col min="15376" max="15376" width="10" style="76" bestFit="1" customWidth="1"/>
    <col min="15377" max="15377" width="6" style="76" customWidth="1"/>
    <col min="15378" max="15378" width="19.375" style="76" customWidth="1"/>
    <col min="15379" max="15379" width="11" style="76" bestFit="1" customWidth="1"/>
    <col min="15380" max="15381" width="8.25" style="76" bestFit="1" customWidth="1"/>
    <col min="15382" max="15616" width="9" style="76"/>
    <col min="15617" max="15617" width="15.875" style="76" customWidth="1"/>
    <col min="15618" max="15618" width="3.875" style="76" bestFit="1" customWidth="1"/>
    <col min="15619" max="15619" width="38.25" style="76" customWidth="1"/>
    <col min="15620" max="15620" width="13.875" style="76" bestFit="1" customWidth="1"/>
    <col min="15621" max="15621" width="13" style="76" bestFit="1" customWidth="1"/>
    <col min="15622" max="15622" width="13.125" style="76" bestFit="1" customWidth="1"/>
    <col min="15623" max="15623" width="7" style="76" customWidth="1"/>
    <col min="15624" max="15624" width="12.125" style="76" bestFit="1" customWidth="1"/>
    <col min="15625" max="15625" width="10.5" style="76" bestFit="1" customWidth="1"/>
    <col min="15626" max="15626" width="7" style="76" bestFit="1" customWidth="1"/>
    <col min="15627" max="15627" width="5.875" style="76" bestFit="1" customWidth="1"/>
    <col min="15628" max="15628" width="8.75" style="76" bestFit="1" customWidth="1"/>
    <col min="15629" max="15630" width="8.5" style="76" bestFit="1" customWidth="1"/>
    <col min="15631" max="15631" width="14.375" style="76" bestFit="1" customWidth="1"/>
    <col min="15632" max="15632" width="10" style="76" bestFit="1" customWidth="1"/>
    <col min="15633" max="15633" width="6" style="76" customWidth="1"/>
    <col min="15634" max="15634" width="19.375" style="76" customWidth="1"/>
    <col min="15635" max="15635" width="11" style="76" bestFit="1" customWidth="1"/>
    <col min="15636" max="15637" width="8.25" style="76" bestFit="1" customWidth="1"/>
    <col min="15638" max="15872" width="9" style="76"/>
    <col min="15873" max="15873" width="15.875" style="76" customWidth="1"/>
    <col min="15874" max="15874" width="3.875" style="76" bestFit="1" customWidth="1"/>
    <col min="15875" max="15875" width="38.25" style="76" customWidth="1"/>
    <col min="15876" max="15876" width="13.875" style="76" bestFit="1" customWidth="1"/>
    <col min="15877" max="15877" width="13" style="76" bestFit="1" customWidth="1"/>
    <col min="15878" max="15878" width="13.125" style="76" bestFit="1" customWidth="1"/>
    <col min="15879" max="15879" width="7" style="76" customWidth="1"/>
    <col min="15880" max="15880" width="12.125" style="76" bestFit="1" customWidth="1"/>
    <col min="15881" max="15881" width="10.5" style="76" bestFit="1" customWidth="1"/>
    <col min="15882" max="15882" width="7" style="76" bestFit="1" customWidth="1"/>
    <col min="15883" max="15883" width="5.875" style="76" bestFit="1" customWidth="1"/>
    <col min="15884" max="15884" width="8.75" style="76" bestFit="1" customWidth="1"/>
    <col min="15885" max="15886" width="8.5" style="76" bestFit="1" customWidth="1"/>
    <col min="15887" max="15887" width="14.375" style="76" bestFit="1" customWidth="1"/>
    <col min="15888" max="15888" width="10" style="76" bestFit="1" customWidth="1"/>
    <col min="15889" max="15889" width="6" style="76" customWidth="1"/>
    <col min="15890" max="15890" width="19.375" style="76" customWidth="1"/>
    <col min="15891" max="15891" width="11" style="76" bestFit="1" customWidth="1"/>
    <col min="15892" max="15893" width="8.25" style="76" bestFit="1" customWidth="1"/>
    <col min="15894" max="16128" width="9" style="76"/>
    <col min="16129" max="16129" width="15.875" style="76" customWidth="1"/>
    <col min="16130" max="16130" width="3.875" style="76" bestFit="1" customWidth="1"/>
    <col min="16131" max="16131" width="38.25" style="76" customWidth="1"/>
    <col min="16132" max="16132" width="13.875" style="76" bestFit="1" customWidth="1"/>
    <col min="16133" max="16133" width="13" style="76" bestFit="1" customWidth="1"/>
    <col min="16134" max="16134" width="13.125" style="76" bestFit="1" customWidth="1"/>
    <col min="16135" max="16135" width="7" style="76" customWidth="1"/>
    <col min="16136" max="16136" width="12.125" style="76" bestFit="1" customWidth="1"/>
    <col min="16137" max="16137" width="10.5" style="76" bestFit="1" customWidth="1"/>
    <col min="16138" max="16138" width="7" style="76" bestFit="1" customWidth="1"/>
    <col min="16139" max="16139" width="5.875" style="76" bestFit="1" customWidth="1"/>
    <col min="16140" max="16140" width="8.75" style="76" bestFit="1" customWidth="1"/>
    <col min="16141" max="16142" width="8.5" style="76" bestFit="1" customWidth="1"/>
    <col min="16143" max="16143" width="14.375" style="76" bestFit="1" customWidth="1"/>
    <col min="16144" max="16144" width="10" style="76" bestFit="1" customWidth="1"/>
    <col min="16145" max="16145" width="6" style="76" customWidth="1"/>
    <col min="16146" max="16146" width="19.375" style="76" customWidth="1"/>
    <col min="16147" max="16147" width="11" style="76" bestFit="1" customWidth="1"/>
    <col min="16148" max="16149" width="8.25" style="76" bestFit="1" customWidth="1"/>
    <col min="16150" max="16384" width="9" style="76"/>
  </cols>
  <sheetData>
    <row r="1" spans="1:24" ht="21.75" customHeight="1">
      <c r="A1" s="216"/>
      <c r="B1" s="216"/>
      <c r="Q1" s="215"/>
    </row>
    <row r="2" spans="1:24" ht="15.75">
      <c r="E2" s="76"/>
      <c r="F2" s="214"/>
      <c r="J2" s="210" t="s">
        <v>290</v>
      </c>
      <c r="K2" s="210"/>
      <c r="L2" s="210"/>
      <c r="M2" s="210"/>
      <c r="N2" s="210"/>
      <c r="O2" s="210"/>
      <c r="P2" s="210"/>
      <c r="Q2" s="213" t="s">
        <v>289</v>
      </c>
      <c r="R2" s="213"/>
      <c r="S2" s="213"/>
      <c r="T2" s="213"/>
      <c r="U2" s="213"/>
    </row>
    <row r="3" spans="1:24" ht="23.25" customHeight="1">
      <c r="A3" s="212" t="s">
        <v>2</v>
      </c>
      <c r="B3" s="211"/>
      <c r="E3" s="76"/>
      <c r="J3" s="210"/>
      <c r="Q3" s="209"/>
      <c r="R3" s="208" t="s">
        <v>288</v>
      </c>
      <c r="S3" s="208"/>
      <c r="T3" s="208"/>
      <c r="U3" s="208"/>
      <c r="W3" s="207" t="s">
        <v>287</v>
      </c>
      <c r="X3" s="206"/>
    </row>
    <row r="4" spans="1:24" ht="14.25" customHeight="1" thickBot="1">
      <c r="A4" s="177" t="s">
        <v>286</v>
      </c>
      <c r="B4" s="202" t="s">
        <v>285</v>
      </c>
      <c r="C4" s="205"/>
      <c r="D4" s="204"/>
      <c r="E4" s="203"/>
      <c r="F4" s="202" t="s">
        <v>284</v>
      </c>
      <c r="G4" s="201"/>
      <c r="H4" s="178" t="s">
        <v>283</v>
      </c>
      <c r="I4" s="179" t="s">
        <v>282</v>
      </c>
      <c r="J4" s="200" t="s">
        <v>281</v>
      </c>
      <c r="K4" s="199" t="s">
        <v>307</v>
      </c>
      <c r="L4" s="198"/>
      <c r="M4" s="198"/>
      <c r="N4" s="197"/>
      <c r="O4" s="178" t="s">
        <v>280</v>
      </c>
      <c r="P4" s="196" t="s">
        <v>306</v>
      </c>
      <c r="Q4" s="195"/>
      <c r="R4" s="194"/>
      <c r="S4" s="193" t="s">
        <v>278</v>
      </c>
      <c r="T4" s="192" t="s">
        <v>8</v>
      </c>
      <c r="U4" s="178" t="s">
        <v>9</v>
      </c>
      <c r="W4" s="166" t="s">
        <v>277</v>
      </c>
      <c r="X4" s="166" t="s">
        <v>276</v>
      </c>
    </row>
    <row r="5" spans="1:24" ht="11.25" customHeight="1">
      <c r="A5" s="167"/>
      <c r="B5" s="174"/>
      <c r="C5" s="175"/>
      <c r="D5" s="191"/>
      <c r="E5" s="190"/>
      <c r="F5" s="164"/>
      <c r="G5" s="189"/>
      <c r="H5" s="167"/>
      <c r="I5" s="167"/>
      <c r="J5" s="174"/>
      <c r="K5" s="188" t="s">
        <v>275</v>
      </c>
      <c r="L5" s="187" t="s">
        <v>305</v>
      </c>
      <c r="M5" s="186" t="s">
        <v>273</v>
      </c>
      <c r="N5" s="185" t="s">
        <v>272</v>
      </c>
      <c r="O5" s="170"/>
      <c r="P5" s="184"/>
      <c r="Q5" s="183"/>
      <c r="R5" s="182"/>
      <c r="S5" s="181"/>
      <c r="T5" s="168"/>
      <c r="U5" s="167"/>
      <c r="W5" s="166"/>
      <c r="X5" s="166"/>
    </row>
    <row r="6" spans="1:24">
      <c r="A6" s="167"/>
      <c r="B6" s="174"/>
      <c r="C6" s="175"/>
      <c r="D6" s="177" t="s">
        <v>271</v>
      </c>
      <c r="E6" s="180" t="s">
        <v>26</v>
      </c>
      <c r="F6" s="177" t="s">
        <v>271</v>
      </c>
      <c r="G6" s="179" t="s">
        <v>304</v>
      </c>
      <c r="H6" s="167"/>
      <c r="I6" s="167"/>
      <c r="J6" s="174"/>
      <c r="K6" s="172"/>
      <c r="L6" s="173"/>
      <c r="M6" s="172"/>
      <c r="N6" s="171"/>
      <c r="O6" s="170"/>
      <c r="P6" s="178" t="s">
        <v>269</v>
      </c>
      <c r="Q6" s="178" t="s">
        <v>268</v>
      </c>
      <c r="R6" s="177" t="s">
        <v>267</v>
      </c>
      <c r="S6" s="176" t="s">
        <v>266</v>
      </c>
      <c r="T6" s="168"/>
      <c r="U6" s="167"/>
      <c r="W6" s="166"/>
      <c r="X6" s="166"/>
    </row>
    <row r="7" spans="1:24">
      <c r="A7" s="167"/>
      <c r="B7" s="174"/>
      <c r="C7" s="175"/>
      <c r="D7" s="167"/>
      <c r="E7" s="167"/>
      <c r="F7" s="167"/>
      <c r="G7" s="167"/>
      <c r="H7" s="167"/>
      <c r="I7" s="167"/>
      <c r="J7" s="174"/>
      <c r="K7" s="172"/>
      <c r="L7" s="173"/>
      <c r="M7" s="172"/>
      <c r="N7" s="171"/>
      <c r="O7" s="170"/>
      <c r="P7" s="170"/>
      <c r="Q7" s="170"/>
      <c r="R7" s="167"/>
      <c r="S7" s="169"/>
      <c r="T7" s="168"/>
      <c r="U7" s="167"/>
      <c r="W7" s="166"/>
      <c r="X7" s="166"/>
    </row>
    <row r="8" spans="1:24">
      <c r="A8" s="157"/>
      <c r="B8" s="164"/>
      <c r="C8" s="165"/>
      <c r="D8" s="157"/>
      <c r="E8" s="157"/>
      <c r="F8" s="157"/>
      <c r="G8" s="157"/>
      <c r="H8" s="157"/>
      <c r="I8" s="157"/>
      <c r="J8" s="164"/>
      <c r="K8" s="162"/>
      <c r="L8" s="163"/>
      <c r="M8" s="162"/>
      <c r="N8" s="161"/>
      <c r="O8" s="160"/>
      <c r="P8" s="160"/>
      <c r="Q8" s="160"/>
      <c r="R8" s="157"/>
      <c r="S8" s="159"/>
      <c r="T8" s="158"/>
      <c r="U8" s="157"/>
      <c r="W8" s="156"/>
      <c r="X8" s="156"/>
    </row>
    <row r="9" spans="1:24" ht="33" customHeight="1">
      <c r="A9" s="155" t="s">
        <v>361</v>
      </c>
      <c r="B9" s="315"/>
      <c r="C9" s="314" t="s">
        <v>360</v>
      </c>
      <c r="D9" s="131" t="s">
        <v>359</v>
      </c>
      <c r="E9" s="130" t="s">
        <v>358</v>
      </c>
      <c r="F9" s="129" t="s">
        <v>238</v>
      </c>
      <c r="G9" s="128">
        <v>1.498</v>
      </c>
      <c r="H9" s="127" t="s">
        <v>237</v>
      </c>
      <c r="I9" s="126" t="str">
        <f>IF(W9="","",(IF(X9-W9&gt;0,CONCATENATE(TEXT(W9,"#,##0"),"~",TEXT(X9,"#,##0")),TEXT(W9,"#,##0"))))</f>
        <v>1,470~1,530</v>
      </c>
      <c r="J9" s="125">
        <v>5</v>
      </c>
      <c r="K9" s="124">
        <v>22.6</v>
      </c>
      <c r="L9" s="123">
        <f>IF(K9&gt;0,1/K9*37.7*68.6,"")</f>
        <v>114.43451327433628</v>
      </c>
      <c r="M9" s="122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15.9</v>
      </c>
      <c r="N9" s="121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19.400000000000002</v>
      </c>
      <c r="O9" s="119" t="s">
        <v>236</v>
      </c>
      <c r="P9" s="120" t="s">
        <v>235</v>
      </c>
      <c r="Q9" s="119" t="s">
        <v>86</v>
      </c>
      <c r="R9" s="118"/>
      <c r="S9" s="117" t="str">
        <f>IF((LEFT(D9,1)="6"),"☆☆☆☆☆",IF((LEFT(D9,1)="5"),"☆☆☆☆",IF((LEFT(D9,1)="4"),"☆☆☆"," ")))</f>
        <v xml:space="preserve"> </v>
      </c>
      <c r="T9" s="116">
        <f>IFERROR(IF(K9&lt;M9,"",(ROUNDDOWN(K9/M9*100,0))),"")</f>
        <v>142</v>
      </c>
      <c r="U9" s="115">
        <f>IFERROR(IF(K9&lt;N9,"",(ROUNDDOWN(K9/N9*100,0))),"")</f>
        <v>116</v>
      </c>
      <c r="W9" s="112">
        <v>1470</v>
      </c>
      <c r="X9" s="112">
        <v>1530</v>
      </c>
    </row>
    <row r="10" spans="1:24" ht="33" customHeight="1">
      <c r="A10" s="313"/>
      <c r="B10" s="312"/>
      <c r="C10" s="311" t="s">
        <v>357</v>
      </c>
      <c r="D10" s="131" t="s">
        <v>356</v>
      </c>
      <c r="E10" s="139" t="s">
        <v>355</v>
      </c>
      <c r="F10" s="129" t="s">
        <v>247</v>
      </c>
      <c r="G10" s="128">
        <v>1.9970000000000001</v>
      </c>
      <c r="H10" s="127" t="s">
        <v>237</v>
      </c>
      <c r="I10" s="126" t="str">
        <f>IF(W10="","",(IF(X10-W10&gt;0,CONCATENATE(TEXT(W10,"#,##0"),"~",TEXT(X10,"#,##0")),TEXT(W10,"#,##0"))))</f>
        <v>1,670~1,720</v>
      </c>
      <c r="J10" s="125">
        <v>5</v>
      </c>
      <c r="K10" s="124">
        <v>18.8</v>
      </c>
      <c r="L10" s="123">
        <f>IF(K10&gt;0,1/K10*37.7*68.6,"")</f>
        <v>137.56489361702128</v>
      </c>
      <c r="M10" s="122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13.5</v>
      </c>
      <c r="N10" s="121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17</v>
      </c>
      <c r="O10" s="119" t="s">
        <v>236</v>
      </c>
      <c r="P10" s="120" t="s">
        <v>235</v>
      </c>
      <c r="Q10" s="119" t="s">
        <v>86</v>
      </c>
      <c r="R10" s="118"/>
      <c r="S10" s="217" t="str">
        <f>IF((LEFT(D10,1)="6"),"☆☆☆☆☆",IF((LEFT(D10,1)="5"),"☆☆☆☆",IF((LEFT(D10,1)="4"),"☆☆☆"," ")))</f>
        <v xml:space="preserve"> </v>
      </c>
      <c r="T10" s="116">
        <f>IFERROR(IF(K10&lt;M10,"",(ROUNDDOWN(K10/M10*100,0))),"")</f>
        <v>139</v>
      </c>
      <c r="U10" s="115">
        <f>IFERROR(IF(K10&lt;N10,"",(ROUNDDOWN(K10/N10*100,0))),"")</f>
        <v>110</v>
      </c>
      <c r="W10" s="112">
        <v>1670</v>
      </c>
      <c r="X10" s="112">
        <v>1720</v>
      </c>
    </row>
    <row r="11" spans="1:24" ht="24" customHeight="1">
      <c r="E11" s="76"/>
      <c r="J11" s="111"/>
    </row>
    <row r="12" spans="1:24" ht="10.5" customHeight="1">
      <c r="B12" s="76" t="s">
        <v>225</v>
      </c>
      <c r="E12" s="76"/>
    </row>
    <row r="13" spans="1:24" ht="10.5" customHeight="1">
      <c r="B13" s="76" t="s">
        <v>226</v>
      </c>
      <c r="E13" s="76"/>
    </row>
    <row r="14" spans="1:24" ht="10.5" customHeight="1">
      <c r="B14" s="76" t="s">
        <v>227</v>
      </c>
      <c r="E14" s="76"/>
    </row>
    <row r="15" spans="1:24" ht="10.5" customHeight="1">
      <c r="B15" s="76" t="s">
        <v>228</v>
      </c>
      <c r="E15" s="76"/>
    </row>
    <row r="16" spans="1:24" ht="10.5" customHeight="1">
      <c r="B16" s="76" t="s">
        <v>229</v>
      </c>
      <c r="E16" s="76"/>
    </row>
    <row r="17" spans="2:5" ht="10.5" customHeight="1">
      <c r="B17" s="76" t="s">
        <v>230</v>
      </c>
      <c r="E17" s="76"/>
    </row>
    <row r="18" spans="2:5" ht="10.5" customHeight="1">
      <c r="B18" s="76" t="s">
        <v>231</v>
      </c>
      <c r="E18" s="76"/>
    </row>
    <row r="19" spans="2:5" ht="10.5" customHeight="1">
      <c r="B19" s="76" t="s">
        <v>232</v>
      </c>
      <c r="E19" s="76"/>
    </row>
    <row r="20" spans="2:5" ht="10.5" customHeight="1">
      <c r="B20" s="76" t="s">
        <v>233</v>
      </c>
      <c r="E20" s="76"/>
    </row>
    <row r="21" spans="2:5" ht="10.5" customHeight="1">
      <c r="C21" s="76" t="s">
        <v>234</v>
      </c>
      <c r="E21" s="76"/>
    </row>
  </sheetData>
  <sheetProtection selectLockedCells="1"/>
  <mergeCells count="30">
    <mergeCell ref="O4:O8"/>
    <mergeCell ref="P4:R5"/>
    <mergeCell ref="S4:S5"/>
    <mergeCell ref="T4:T8"/>
    <mergeCell ref="U4:U8"/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4" firstPageNumber="0" fitToHeight="0" orientation="landscape" r:id="rId1"/>
  <headerFooter alignWithMargins="0">
    <oddHeader>&amp;R様式1-7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2A5B-A12E-4581-A88B-E3D586CB3D85}">
  <sheetPr>
    <tabColor rgb="FF993366"/>
  </sheetPr>
  <dimension ref="A1:X29"/>
  <sheetViews>
    <sheetView view="pageBreakPreview" zoomScale="110" zoomScaleNormal="100" zoomScaleSheetLayoutView="110" workbookViewId="0">
      <selection activeCell="H24" sqref="H24"/>
    </sheetView>
  </sheetViews>
  <sheetFormatPr defaultColWidth="9" defaultRowHeight="11.25"/>
  <cols>
    <col min="1" max="1" width="15.875" style="218" customWidth="1"/>
    <col min="2" max="2" width="3.875" style="218" bestFit="1" customWidth="1"/>
    <col min="3" max="3" width="38.25" style="218" customWidth="1"/>
    <col min="4" max="4" width="13.875" style="218" bestFit="1" customWidth="1"/>
    <col min="5" max="5" width="13.875" style="247" customWidth="1"/>
    <col min="6" max="6" width="13.125" style="218" bestFit="1" customWidth="1"/>
    <col min="7" max="7" width="5.875" style="218" bestFit="1" customWidth="1"/>
    <col min="8" max="8" width="12.125" style="218" bestFit="1" customWidth="1"/>
    <col min="9" max="9" width="10.5" style="218" bestFit="1" customWidth="1"/>
    <col min="10" max="10" width="7" style="218" bestFit="1" customWidth="1"/>
    <col min="11" max="11" width="5.875" style="218" bestFit="1" customWidth="1"/>
    <col min="12" max="12" width="8.75" style="218" bestFit="1" customWidth="1"/>
    <col min="13" max="14" width="8.5" style="218" bestFit="1" customWidth="1"/>
    <col min="15" max="15" width="14.375" style="218" bestFit="1" customWidth="1"/>
    <col min="16" max="16" width="10" style="218" bestFit="1" customWidth="1"/>
    <col min="17" max="17" width="6" style="218" customWidth="1"/>
    <col min="18" max="18" width="25.25" style="218" bestFit="1" customWidth="1"/>
    <col min="19" max="19" width="11" style="218" bestFit="1" customWidth="1"/>
    <col min="20" max="20" width="8.25" style="218" bestFit="1" customWidth="1"/>
    <col min="21" max="21" width="8.25" style="218" customWidth="1"/>
    <col min="22" max="256" width="9" style="218"/>
    <col min="257" max="257" width="15.875" style="218" customWidth="1"/>
    <col min="258" max="258" width="3.875" style="218" bestFit="1" customWidth="1"/>
    <col min="259" max="259" width="38.25" style="218" customWidth="1"/>
    <col min="260" max="260" width="13.875" style="218" bestFit="1" customWidth="1"/>
    <col min="261" max="261" width="13.875" style="218" customWidth="1"/>
    <col min="262" max="262" width="13.125" style="218" bestFit="1" customWidth="1"/>
    <col min="263" max="263" width="5.875" style="218" bestFit="1" customWidth="1"/>
    <col min="264" max="264" width="12.125" style="218" bestFit="1" customWidth="1"/>
    <col min="265" max="265" width="10.5" style="218" bestFit="1" customWidth="1"/>
    <col min="266" max="266" width="7" style="218" bestFit="1" customWidth="1"/>
    <col min="267" max="267" width="5.875" style="218" bestFit="1" customWidth="1"/>
    <col min="268" max="268" width="8.75" style="218" bestFit="1" customWidth="1"/>
    <col min="269" max="270" width="8.5" style="218" bestFit="1" customWidth="1"/>
    <col min="271" max="271" width="14.375" style="218" bestFit="1" customWidth="1"/>
    <col min="272" max="272" width="10" style="218" bestFit="1" customWidth="1"/>
    <col min="273" max="273" width="6" style="218" customWidth="1"/>
    <col min="274" max="274" width="25.25" style="218" bestFit="1" customWidth="1"/>
    <col min="275" max="275" width="11" style="218" bestFit="1" customWidth="1"/>
    <col min="276" max="277" width="8.25" style="218" bestFit="1" customWidth="1"/>
    <col min="278" max="512" width="9" style="218"/>
    <col min="513" max="513" width="15.875" style="218" customWidth="1"/>
    <col min="514" max="514" width="3.875" style="218" bestFit="1" customWidth="1"/>
    <col min="515" max="515" width="38.25" style="218" customWidth="1"/>
    <col min="516" max="516" width="13.875" style="218" bestFit="1" customWidth="1"/>
    <col min="517" max="517" width="13.875" style="218" customWidth="1"/>
    <col min="518" max="518" width="13.125" style="218" bestFit="1" customWidth="1"/>
    <col min="519" max="519" width="5.875" style="218" bestFit="1" customWidth="1"/>
    <col min="520" max="520" width="12.125" style="218" bestFit="1" customWidth="1"/>
    <col min="521" max="521" width="10.5" style="218" bestFit="1" customWidth="1"/>
    <col min="522" max="522" width="7" style="218" bestFit="1" customWidth="1"/>
    <col min="523" max="523" width="5.875" style="218" bestFit="1" customWidth="1"/>
    <col min="524" max="524" width="8.75" style="218" bestFit="1" customWidth="1"/>
    <col min="525" max="526" width="8.5" style="218" bestFit="1" customWidth="1"/>
    <col min="527" max="527" width="14.375" style="218" bestFit="1" customWidth="1"/>
    <col min="528" max="528" width="10" style="218" bestFit="1" customWidth="1"/>
    <col min="529" max="529" width="6" style="218" customWidth="1"/>
    <col min="530" max="530" width="25.25" style="218" bestFit="1" customWidth="1"/>
    <col min="531" max="531" width="11" style="218" bestFit="1" customWidth="1"/>
    <col min="532" max="533" width="8.25" style="218" bestFit="1" customWidth="1"/>
    <col min="534" max="768" width="9" style="218"/>
    <col min="769" max="769" width="15.875" style="218" customWidth="1"/>
    <col min="770" max="770" width="3.875" style="218" bestFit="1" customWidth="1"/>
    <col min="771" max="771" width="38.25" style="218" customWidth="1"/>
    <col min="772" max="772" width="13.875" style="218" bestFit="1" customWidth="1"/>
    <col min="773" max="773" width="13.875" style="218" customWidth="1"/>
    <col min="774" max="774" width="13.125" style="218" bestFit="1" customWidth="1"/>
    <col min="775" max="775" width="5.875" style="218" bestFit="1" customWidth="1"/>
    <col min="776" max="776" width="12.125" style="218" bestFit="1" customWidth="1"/>
    <col min="777" max="777" width="10.5" style="218" bestFit="1" customWidth="1"/>
    <col min="778" max="778" width="7" style="218" bestFit="1" customWidth="1"/>
    <col min="779" max="779" width="5.875" style="218" bestFit="1" customWidth="1"/>
    <col min="780" max="780" width="8.75" style="218" bestFit="1" customWidth="1"/>
    <col min="781" max="782" width="8.5" style="218" bestFit="1" customWidth="1"/>
    <col min="783" max="783" width="14.375" style="218" bestFit="1" customWidth="1"/>
    <col min="784" max="784" width="10" style="218" bestFit="1" customWidth="1"/>
    <col min="785" max="785" width="6" style="218" customWidth="1"/>
    <col min="786" max="786" width="25.25" style="218" bestFit="1" customWidth="1"/>
    <col min="787" max="787" width="11" style="218" bestFit="1" customWidth="1"/>
    <col min="788" max="789" width="8.25" style="218" bestFit="1" customWidth="1"/>
    <col min="790" max="1024" width="9" style="218"/>
    <col min="1025" max="1025" width="15.875" style="218" customWidth="1"/>
    <col min="1026" max="1026" width="3.875" style="218" bestFit="1" customWidth="1"/>
    <col min="1027" max="1027" width="38.25" style="218" customWidth="1"/>
    <col min="1028" max="1028" width="13.875" style="218" bestFit="1" customWidth="1"/>
    <col min="1029" max="1029" width="13.875" style="218" customWidth="1"/>
    <col min="1030" max="1030" width="13.125" style="218" bestFit="1" customWidth="1"/>
    <col min="1031" max="1031" width="5.875" style="218" bestFit="1" customWidth="1"/>
    <col min="1032" max="1032" width="12.125" style="218" bestFit="1" customWidth="1"/>
    <col min="1033" max="1033" width="10.5" style="218" bestFit="1" customWidth="1"/>
    <col min="1034" max="1034" width="7" style="218" bestFit="1" customWidth="1"/>
    <col min="1035" max="1035" width="5.875" style="218" bestFit="1" customWidth="1"/>
    <col min="1036" max="1036" width="8.75" style="218" bestFit="1" customWidth="1"/>
    <col min="1037" max="1038" width="8.5" style="218" bestFit="1" customWidth="1"/>
    <col min="1039" max="1039" width="14.375" style="218" bestFit="1" customWidth="1"/>
    <col min="1040" max="1040" width="10" style="218" bestFit="1" customWidth="1"/>
    <col min="1041" max="1041" width="6" style="218" customWidth="1"/>
    <col min="1042" max="1042" width="25.25" style="218" bestFit="1" customWidth="1"/>
    <col min="1043" max="1043" width="11" style="218" bestFit="1" customWidth="1"/>
    <col min="1044" max="1045" width="8.25" style="218" bestFit="1" customWidth="1"/>
    <col min="1046" max="1280" width="9" style="218"/>
    <col min="1281" max="1281" width="15.875" style="218" customWidth="1"/>
    <col min="1282" max="1282" width="3.875" style="218" bestFit="1" customWidth="1"/>
    <col min="1283" max="1283" width="38.25" style="218" customWidth="1"/>
    <col min="1284" max="1284" width="13.875" style="218" bestFit="1" customWidth="1"/>
    <col min="1285" max="1285" width="13.875" style="218" customWidth="1"/>
    <col min="1286" max="1286" width="13.125" style="218" bestFit="1" customWidth="1"/>
    <col min="1287" max="1287" width="5.875" style="218" bestFit="1" customWidth="1"/>
    <col min="1288" max="1288" width="12.125" style="218" bestFit="1" customWidth="1"/>
    <col min="1289" max="1289" width="10.5" style="218" bestFit="1" customWidth="1"/>
    <col min="1290" max="1290" width="7" style="218" bestFit="1" customWidth="1"/>
    <col min="1291" max="1291" width="5.875" style="218" bestFit="1" customWidth="1"/>
    <col min="1292" max="1292" width="8.75" style="218" bestFit="1" customWidth="1"/>
    <col min="1293" max="1294" width="8.5" style="218" bestFit="1" customWidth="1"/>
    <col min="1295" max="1295" width="14.375" style="218" bestFit="1" customWidth="1"/>
    <col min="1296" max="1296" width="10" style="218" bestFit="1" customWidth="1"/>
    <col min="1297" max="1297" width="6" style="218" customWidth="1"/>
    <col min="1298" max="1298" width="25.25" style="218" bestFit="1" customWidth="1"/>
    <col min="1299" max="1299" width="11" style="218" bestFit="1" customWidth="1"/>
    <col min="1300" max="1301" width="8.25" style="218" bestFit="1" customWidth="1"/>
    <col min="1302" max="1536" width="9" style="218"/>
    <col min="1537" max="1537" width="15.875" style="218" customWidth="1"/>
    <col min="1538" max="1538" width="3.875" style="218" bestFit="1" customWidth="1"/>
    <col min="1539" max="1539" width="38.25" style="218" customWidth="1"/>
    <col min="1540" max="1540" width="13.875" style="218" bestFit="1" customWidth="1"/>
    <col min="1541" max="1541" width="13.875" style="218" customWidth="1"/>
    <col min="1542" max="1542" width="13.125" style="218" bestFit="1" customWidth="1"/>
    <col min="1543" max="1543" width="5.875" style="218" bestFit="1" customWidth="1"/>
    <col min="1544" max="1544" width="12.125" style="218" bestFit="1" customWidth="1"/>
    <col min="1545" max="1545" width="10.5" style="218" bestFit="1" customWidth="1"/>
    <col min="1546" max="1546" width="7" style="218" bestFit="1" customWidth="1"/>
    <col min="1547" max="1547" width="5.875" style="218" bestFit="1" customWidth="1"/>
    <col min="1548" max="1548" width="8.75" style="218" bestFit="1" customWidth="1"/>
    <col min="1549" max="1550" width="8.5" style="218" bestFit="1" customWidth="1"/>
    <col min="1551" max="1551" width="14.375" style="218" bestFit="1" customWidth="1"/>
    <col min="1552" max="1552" width="10" style="218" bestFit="1" customWidth="1"/>
    <col min="1553" max="1553" width="6" style="218" customWidth="1"/>
    <col min="1554" max="1554" width="25.25" style="218" bestFit="1" customWidth="1"/>
    <col min="1555" max="1555" width="11" style="218" bestFit="1" customWidth="1"/>
    <col min="1556" max="1557" width="8.25" style="218" bestFit="1" customWidth="1"/>
    <col min="1558" max="1792" width="9" style="218"/>
    <col min="1793" max="1793" width="15.875" style="218" customWidth="1"/>
    <col min="1794" max="1794" width="3.875" style="218" bestFit="1" customWidth="1"/>
    <col min="1795" max="1795" width="38.25" style="218" customWidth="1"/>
    <col min="1796" max="1796" width="13.875" style="218" bestFit="1" customWidth="1"/>
    <col min="1797" max="1797" width="13.875" style="218" customWidth="1"/>
    <col min="1798" max="1798" width="13.125" style="218" bestFit="1" customWidth="1"/>
    <col min="1799" max="1799" width="5.875" style="218" bestFit="1" customWidth="1"/>
    <col min="1800" max="1800" width="12.125" style="218" bestFit="1" customWidth="1"/>
    <col min="1801" max="1801" width="10.5" style="218" bestFit="1" customWidth="1"/>
    <col min="1802" max="1802" width="7" style="218" bestFit="1" customWidth="1"/>
    <col min="1803" max="1803" width="5.875" style="218" bestFit="1" customWidth="1"/>
    <col min="1804" max="1804" width="8.75" style="218" bestFit="1" customWidth="1"/>
    <col min="1805" max="1806" width="8.5" style="218" bestFit="1" customWidth="1"/>
    <col min="1807" max="1807" width="14.375" style="218" bestFit="1" customWidth="1"/>
    <col min="1808" max="1808" width="10" style="218" bestFit="1" customWidth="1"/>
    <col min="1809" max="1809" width="6" style="218" customWidth="1"/>
    <col min="1810" max="1810" width="25.25" style="218" bestFit="1" customWidth="1"/>
    <col min="1811" max="1811" width="11" style="218" bestFit="1" customWidth="1"/>
    <col min="1812" max="1813" width="8.25" style="218" bestFit="1" customWidth="1"/>
    <col min="1814" max="2048" width="9" style="218"/>
    <col min="2049" max="2049" width="15.875" style="218" customWidth="1"/>
    <col min="2050" max="2050" width="3.875" style="218" bestFit="1" customWidth="1"/>
    <col min="2051" max="2051" width="38.25" style="218" customWidth="1"/>
    <col min="2052" max="2052" width="13.875" style="218" bestFit="1" customWidth="1"/>
    <col min="2053" max="2053" width="13.875" style="218" customWidth="1"/>
    <col min="2054" max="2054" width="13.125" style="218" bestFit="1" customWidth="1"/>
    <col min="2055" max="2055" width="5.875" style="218" bestFit="1" customWidth="1"/>
    <col min="2056" max="2056" width="12.125" style="218" bestFit="1" customWidth="1"/>
    <col min="2057" max="2057" width="10.5" style="218" bestFit="1" customWidth="1"/>
    <col min="2058" max="2058" width="7" style="218" bestFit="1" customWidth="1"/>
    <col min="2059" max="2059" width="5.875" style="218" bestFit="1" customWidth="1"/>
    <col min="2060" max="2060" width="8.75" style="218" bestFit="1" customWidth="1"/>
    <col min="2061" max="2062" width="8.5" style="218" bestFit="1" customWidth="1"/>
    <col min="2063" max="2063" width="14.375" style="218" bestFit="1" customWidth="1"/>
    <col min="2064" max="2064" width="10" style="218" bestFit="1" customWidth="1"/>
    <col min="2065" max="2065" width="6" style="218" customWidth="1"/>
    <col min="2066" max="2066" width="25.25" style="218" bestFit="1" customWidth="1"/>
    <col min="2067" max="2067" width="11" style="218" bestFit="1" customWidth="1"/>
    <col min="2068" max="2069" width="8.25" style="218" bestFit="1" customWidth="1"/>
    <col min="2070" max="2304" width="9" style="218"/>
    <col min="2305" max="2305" width="15.875" style="218" customWidth="1"/>
    <col min="2306" max="2306" width="3.875" style="218" bestFit="1" customWidth="1"/>
    <col min="2307" max="2307" width="38.25" style="218" customWidth="1"/>
    <col min="2308" max="2308" width="13.875" style="218" bestFit="1" customWidth="1"/>
    <col min="2309" max="2309" width="13.875" style="218" customWidth="1"/>
    <col min="2310" max="2310" width="13.125" style="218" bestFit="1" customWidth="1"/>
    <col min="2311" max="2311" width="5.875" style="218" bestFit="1" customWidth="1"/>
    <col min="2312" max="2312" width="12.125" style="218" bestFit="1" customWidth="1"/>
    <col min="2313" max="2313" width="10.5" style="218" bestFit="1" customWidth="1"/>
    <col min="2314" max="2314" width="7" style="218" bestFit="1" customWidth="1"/>
    <col min="2315" max="2315" width="5.875" style="218" bestFit="1" customWidth="1"/>
    <col min="2316" max="2316" width="8.75" style="218" bestFit="1" customWidth="1"/>
    <col min="2317" max="2318" width="8.5" style="218" bestFit="1" customWidth="1"/>
    <col min="2319" max="2319" width="14.375" style="218" bestFit="1" customWidth="1"/>
    <col min="2320" max="2320" width="10" style="218" bestFit="1" customWidth="1"/>
    <col min="2321" max="2321" width="6" style="218" customWidth="1"/>
    <col min="2322" max="2322" width="25.25" style="218" bestFit="1" customWidth="1"/>
    <col min="2323" max="2323" width="11" style="218" bestFit="1" customWidth="1"/>
    <col min="2324" max="2325" width="8.25" style="218" bestFit="1" customWidth="1"/>
    <col min="2326" max="2560" width="9" style="218"/>
    <col min="2561" max="2561" width="15.875" style="218" customWidth="1"/>
    <col min="2562" max="2562" width="3.875" style="218" bestFit="1" customWidth="1"/>
    <col min="2563" max="2563" width="38.25" style="218" customWidth="1"/>
    <col min="2564" max="2564" width="13.875" style="218" bestFit="1" customWidth="1"/>
    <col min="2565" max="2565" width="13.875" style="218" customWidth="1"/>
    <col min="2566" max="2566" width="13.125" style="218" bestFit="1" customWidth="1"/>
    <col min="2567" max="2567" width="5.875" style="218" bestFit="1" customWidth="1"/>
    <col min="2568" max="2568" width="12.125" style="218" bestFit="1" customWidth="1"/>
    <col min="2569" max="2569" width="10.5" style="218" bestFit="1" customWidth="1"/>
    <col min="2570" max="2570" width="7" style="218" bestFit="1" customWidth="1"/>
    <col min="2571" max="2571" width="5.875" style="218" bestFit="1" customWidth="1"/>
    <col min="2572" max="2572" width="8.75" style="218" bestFit="1" customWidth="1"/>
    <col min="2573" max="2574" width="8.5" style="218" bestFit="1" customWidth="1"/>
    <col min="2575" max="2575" width="14.375" style="218" bestFit="1" customWidth="1"/>
    <col min="2576" max="2576" width="10" style="218" bestFit="1" customWidth="1"/>
    <col min="2577" max="2577" width="6" style="218" customWidth="1"/>
    <col min="2578" max="2578" width="25.25" style="218" bestFit="1" customWidth="1"/>
    <col min="2579" max="2579" width="11" style="218" bestFit="1" customWidth="1"/>
    <col min="2580" max="2581" width="8.25" style="218" bestFit="1" customWidth="1"/>
    <col min="2582" max="2816" width="9" style="218"/>
    <col min="2817" max="2817" width="15.875" style="218" customWidth="1"/>
    <col min="2818" max="2818" width="3.875" style="218" bestFit="1" customWidth="1"/>
    <col min="2819" max="2819" width="38.25" style="218" customWidth="1"/>
    <col min="2820" max="2820" width="13.875" style="218" bestFit="1" customWidth="1"/>
    <col min="2821" max="2821" width="13.875" style="218" customWidth="1"/>
    <col min="2822" max="2822" width="13.125" style="218" bestFit="1" customWidth="1"/>
    <col min="2823" max="2823" width="5.875" style="218" bestFit="1" customWidth="1"/>
    <col min="2824" max="2824" width="12.125" style="218" bestFit="1" customWidth="1"/>
    <col min="2825" max="2825" width="10.5" style="218" bestFit="1" customWidth="1"/>
    <col min="2826" max="2826" width="7" style="218" bestFit="1" customWidth="1"/>
    <col min="2827" max="2827" width="5.875" style="218" bestFit="1" customWidth="1"/>
    <col min="2828" max="2828" width="8.75" style="218" bestFit="1" customWidth="1"/>
    <col min="2829" max="2830" width="8.5" style="218" bestFit="1" customWidth="1"/>
    <col min="2831" max="2831" width="14.375" style="218" bestFit="1" customWidth="1"/>
    <col min="2832" max="2832" width="10" style="218" bestFit="1" customWidth="1"/>
    <col min="2833" max="2833" width="6" style="218" customWidth="1"/>
    <col min="2834" max="2834" width="25.25" style="218" bestFit="1" customWidth="1"/>
    <col min="2835" max="2835" width="11" style="218" bestFit="1" customWidth="1"/>
    <col min="2836" max="2837" width="8.25" style="218" bestFit="1" customWidth="1"/>
    <col min="2838" max="3072" width="9" style="218"/>
    <col min="3073" max="3073" width="15.875" style="218" customWidth="1"/>
    <col min="3074" max="3074" width="3.875" style="218" bestFit="1" customWidth="1"/>
    <col min="3075" max="3075" width="38.25" style="218" customWidth="1"/>
    <col min="3076" max="3076" width="13.875" style="218" bestFit="1" customWidth="1"/>
    <col min="3077" max="3077" width="13.875" style="218" customWidth="1"/>
    <col min="3078" max="3078" width="13.125" style="218" bestFit="1" customWidth="1"/>
    <col min="3079" max="3079" width="5.875" style="218" bestFit="1" customWidth="1"/>
    <col min="3080" max="3080" width="12.125" style="218" bestFit="1" customWidth="1"/>
    <col min="3081" max="3081" width="10.5" style="218" bestFit="1" customWidth="1"/>
    <col min="3082" max="3082" width="7" style="218" bestFit="1" customWidth="1"/>
    <col min="3083" max="3083" width="5.875" style="218" bestFit="1" customWidth="1"/>
    <col min="3084" max="3084" width="8.75" style="218" bestFit="1" customWidth="1"/>
    <col min="3085" max="3086" width="8.5" style="218" bestFit="1" customWidth="1"/>
    <col min="3087" max="3087" width="14.375" style="218" bestFit="1" customWidth="1"/>
    <col min="3088" max="3088" width="10" style="218" bestFit="1" customWidth="1"/>
    <col min="3089" max="3089" width="6" style="218" customWidth="1"/>
    <col min="3090" max="3090" width="25.25" style="218" bestFit="1" customWidth="1"/>
    <col min="3091" max="3091" width="11" style="218" bestFit="1" customWidth="1"/>
    <col min="3092" max="3093" width="8.25" style="218" bestFit="1" customWidth="1"/>
    <col min="3094" max="3328" width="9" style="218"/>
    <col min="3329" max="3329" width="15.875" style="218" customWidth="1"/>
    <col min="3330" max="3330" width="3.875" style="218" bestFit="1" customWidth="1"/>
    <col min="3331" max="3331" width="38.25" style="218" customWidth="1"/>
    <col min="3332" max="3332" width="13.875" style="218" bestFit="1" customWidth="1"/>
    <col min="3333" max="3333" width="13.875" style="218" customWidth="1"/>
    <col min="3334" max="3334" width="13.125" style="218" bestFit="1" customWidth="1"/>
    <col min="3335" max="3335" width="5.875" style="218" bestFit="1" customWidth="1"/>
    <col min="3336" max="3336" width="12.125" style="218" bestFit="1" customWidth="1"/>
    <col min="3337" max="3337" width="10.5" style="218" bestFit="1" customWidth="1"/>
    <col min="3338" max="3338" width="7" style="218" bestFit="1" customWidth="1"/>
    <col min="3339" max="3339" width="5.875" style="218" bestFit="1" customWidth="1"/>
    <col min="3340" max="3340" width="8.75" style="218" bestFit="1" customWidth="1"/>
    <col min="3341" max="3342" width="8.5" style="218" bestFit="1" customWidth="1"/>
    <col min="3343" max="3343" width="14.375" style="218" bestFit="1" customWidth="1"/>
    <col min="3344" max="3344" width="10" style="218" bestFit="1" customWidth="1"/>
    <col min="3345" max="3345" width="6" style="218" customWidth="1"/>
    <col min="3346" max="3346" width="25.25" style="218" bestFit="1" customWidth="1"/>
    <col min="3347" max="3347" width="11" style="218" bestFit="1" customWidth="1"/>
    <col min="3348" max="3349" width="8.25" style="218" bestFit="1" customWidth="1"/>
    <col min="3350" max="3584" width="9" style="218"/>
    <col min="3585" max="3585" width="15.875" style="218" customWidth="1"/>
    <col min="3586" max="3586" width="3.875" style="218" bestFit="1" customWidth="1"/>
    <col min="3587" max="3587" width="38.25" style="218" customWidth="1"/>
    <col min="3588" max="3588" width="13.875" style="218" bestFit="1" customWidth="1"/>
    <col min="3589" max="3589" width="13.875" style="218" customWidth="1"/>
    <col min="3590" max="3590" width="13.125" style="218" bestFit="1" customWidth="1"/>
    <col min="3591" max="3591" width="5.875" style="218" bestFit="1" customWidth="1"/>
    <col min="3592" max="3592" width="12.125" style="218" bestFit="1" customWidth="1"/>
    <col min="3593" max="3593" width="10.5" style="218" bestFit="1" customWidth="1"/>
    <col min="3594" max="3594" width="7" style="218" bestFit="1" customWidth="1"/>
    <col min="3595" max="3595" width="5.875" style="218" bestFit="1" customWidth="1"/>
    <col min="3596" max="3596" width="8.75" style="218" bestFit="1" customWidth="1"/>
    <col min="3597" max="3598" width="8.5" style="218" bestFit="1" customWidth="1"/>
    <col min="3599" max="3599" width="14.375" style="218" bestFit="1" customWidth="1"/>
    <col min="3600" max="3600" width="10" style="218" bestFit="1" customWidth="1"/>
    <col min="3601" max="3601" width="6" style="218" customWidth="1"/>
    <col min="3602" max="3602" width="25.25" style="218" bestFit="1" customWidth="1"/>
    <col min="3603" max="3603" width="11" style="218" bestFit="1" customWidth="1"/>
    <col min="3604" max="3605" width="8.25" style="218" bestFit="1" customWidth="1"/>
    <col min="3606" max="3840" width="9" style="218"/>
    <col min="3841" max="3841" width="15.875" style="218" customWidth="1"/>
    <col min="3842" max="3842" width="3.875" style="218" bestFit="1" customWidth="1"/>
    <col min="3843" max="3843" width="38.25" style="218" customWidth="1"/>
    <col min="3844" max="3844" width="13.875" style="218" bestFit="1" customWidth="1"/>
    <col min="3845" max="3845" width="13.875" style="218" customWidth="1"/>
    <col min="3846" max="3846" width="13.125" style="218" bestFit="1" customWidth="1"/>
    <col min="3847" max="3847" width="5.875" style="218" bestFit="1" customWidth="1"/>
    <col min="3848" max="3848" width="12.125" style="218" bestFit="1" customWidth="1"/>
    <col min="3849" max="3849" width="10.5" style="218" bestFit="1" customWidth="1"/>
    <col min="3850" max="3850" width="7" style="218" bestFit="1" customWidth="1"/>
    <col min="3851" max="3851" width="5.875" style="218" bestFit="1" customWidth="1"/>
    <col min="3852" max="3852" width="8.75" style="218" bestFit="1" customWidth="1"/>
    <col min="3853" max="3854" width="8.5" style="218" bestFit="1" customWidth="1"/>
    <col min="3855" max="3855" width="14.375" style="218" bestFit="1" customWidth="1"/>
    <col min="3856" max="3856" width="10" style="218" bestFit="1" customWidth="1"/>
    <col min="3857" max="3857" width="6" style="218" customWidth="1"/>
    <col min="3858" max="3858" width="25.25" style="218" bestFit="1" customWidth="1"/>
    <col min="3859" max="3859" width="11" style="218" bestFit="1" customWidth="1"/>
    <col min="3860" max="3861" width="8.25" style="218" bestFit="1" customWidth="1"/>
    <col min="3862" max="4096" width="9" style="218"/>
    <col min="4097" max="4097" width="15.875" style="218" customWidth="1"/>
    <col min="4098" max="4098" width="3.875" style="218" bestFit="1" customWidth="1"/>
    <col min="4099" max="4099" width="38.25" style="218" customWidth="1"/>
    <col min="4100" max="4100" width="13.875" style="218" bestFit="1" customWidth="1"/>
    <col min="4101" max="4101" width="13.875" style="218" customWidth="1"/>
    <col min="4102" max="4102" width="13.125" style="218" bestFit="1" customWidth="1"/>
    <col min="4103" max="4103" width="5.875" style="218" bestFit="1" customWidth="1"/>
    <col min="4104" max="4104" width="12.125" style="218" bestFit="1" customWidth="1"/>
    <col min="4105" max="4105" width="10.5" style="218" bestFit="1" customWidth="1"/>
    <col min="4106" max="4106" width="7" style="218" bestFit="1" customWidth="1"/>
    <col min="4107" max="4107" width="5.875" style="218" bestFit="1" customWidth="1"/>
    <col min="4108" max="4108" width="8.75" style="218" bestFit="1" customWidth="1"/>
    <col min="4109" max="4110" width="8.5" style="218" bestFit="1" customWidth="1"/>
    <col min="4111" max="4111" width="14.375" style="218" bestFit="1" customWidth="1"/>
    <col min="4112" max="4112" width="10" style="218" bestFit="1" customWidth="1"/>
    <col min="4113" max="4113" width="6" style="218" customWidth="1"/>
    <col min="4114" max="4114" width="25.25" style="218" bestFit="1" customWidth="1"/>
    <col min="4115" max="4115" width="11" style="218" bestFit="1" customWidth="1"/>
    <col min="4116" max="4117" width="8.25" style="218" bestFit="1" customWidth="1"/>
    <col min="4118" max="4352" width="9" style="218"/>
    <col min="4353" max="4353" width="15.875" style="218" customWidth="1"/>
    <col min="4354" max="4354" width="3.875" style="218" bestFit="1" customWidth="1"/>
    <col min="4355" max="4355" width="38.25" style="218" customWidth="1"/>
    <col min="4356" max="4356" width="13.875" style="218" bestFit="1" customWidth="1"/>
    <col min="4357" max="4357" width="13.875" style="218" customWidth="1"/>
    <col min="4358" max="4358" width="13.125" style="218" bestFit="1" customWidth="1"/>
    <col min="4359" max="4359" width="5.875" style="218" bestFit="1" customWidth="1"/>
    <col min="4360" max="4360" width="12.125" style="218" bestFit="1" customWidth="1"/>
    <col min="4361" max="4361" width="10.5" style="218" bestFit="1" customWidth="1"/>
    <col min="4362" max="4362" width="7" style="218" bestFit="1" customWidth="1"/>
    <col min="4363" max="4363" width="5.875" style="218" bestFit="1" customWidth="1"/>
    <col min="4364" max="4364" width="8.75" style="218" bestFit="1" customWidth="1"/>
    <col min="4365" max="4366" width="8.5" style="218" bestFit="1" customWidth="1"/>
    <col min="4367" max="4367" width="14.375" style="218" bestFit="1" customWidth="1"/>
    <col min="4368" max="4368" width="10" style="218" bestFit="1" customWidth="1"/>
    <col min="4369" max="4369" width="6" style="218" customWidth="1"/>
    <col min="4370" max="4370" width="25.25" style="218" bestFit="1" customWidth="1"/>
    <col min="4371" max="4371" width="11" style="218" bestFit="1" customWidth="1"/>
    <col min="4372" max="4373" width="8.25" style="218" bestFit="1" customWidth="1"/>
    <col min="4374" max="4608" width="9" style="218"/>
    <col min="4609" max="4609" width="15.875" style="218" customWidth="1"/>
    <col min="4610" max="4610" width="3.875" style="218" bestFit="1" customWidth="1"/>
    <col min="4611" max="4611" width="38.25" style="218" customWidth="1"/>
    <col min="4612" max="4612" width="13.875" style="218" bestFit="1" customWidth="1"/>
    <col min="4613" max="4613" width="13.875" style="218" customWidth="1"/>
    <col min="4614" max="4614" width="13.125" style="218" bestFit="1" customWidth="1"/>
    <col min="4615" max="4615" width="5.875" style="218" bestFit="1" customWidth="1"/>
    <col min="4616" max="4616" width="12.125" style="218" bestFit="1" customWidth="1"/>
    <col min="4617" max="4617" width="10.5" style="218" bestFit="1" customWidth="1"/>
    <col min="4618" max="4618" width="7" style="218" bestFit="1" customWidth="1"/>
    <col min="4619" max="4619" width="5.875" style="218" bestFit="1" customWidth="1"/>
    <col min="4620" max="4620" width="8.75" style="218" bestFit="1" customWidth="1"/>
    <col min="4621" max="4622" width="8.5" style="218" bestFit="1" customWidth="1"/>
    <col min="4623" max="4623" width="14.375" style="218" bestFit="1" customWidth="1"/>
    <col min="4624" max="4624" width="10" style="218" bestFit="1" customWidth="1"/>
    <col min="4625" max="4625" width="6" style="218" customWidth="1"/>
    <col min="4626" max="4626" width="25.25" style="218" bestFit="1" customWidth="1"/>
    <col min="4627" max="4627" width="11" style="218" bestFit="1" customWidth="1"/>
    <col min="4628" max="4629" width="8.25" style="218" bestFit="1" customWidth="1"/>
    <col min="4630" max="4864" width="9" style="218"/>
    <col min="4865" max="4865" width="15.875" style="218" customWidth="1"/>
    <col min="4866" max="4866" width="3.875" style="218" bestFit="1" customWidth="1"/>
    <col min="4867" max="4867" width="38.25" style="218" customWidth="1"/>
    <col min="4868" max="4868" width="13.875" style="218" bestFit="1" customWidth="1"/>
    <col min="4869" max="4869" width="13.875" style="218" customWidth="1"/>
    <col min="4870" max="4870" width="13.125" style="218" bestFit="1" customWidth="1"/>
    <col min="4871" max="4871" width="5.875" style="218" bestFit="1" customWidth="1"/>
    <col min="4872" max="4872" width="12.125" style="218" bestFit="1" customWidth="1"/>
    <col min="4873" max="4873" width="10.5" style="218" bestFit="1" customWidth="1"/>
    <col min="4874" max="4874" width="7" style="218" bestFit="1" customWidth="1"/>
    <col min="4875" max="4875" width="5.875" style="218" bestFit="1" customWidth="1"/>
    <col min="4876" max="4876" width="8.75" style="218" bestFit="1" customWidth="1"/>
    <col min="4877" max="4878" width="8.5" style="218" bestFit="1" customWidth="1"/>
    <col min="4879" max="4879" width="14.375" style="218" bestFit="1" customWidth="1"/>
    <col min="4880" max="4880" width="10" style="218" bestFit="1" customWidth="1"/>
    <col min="4881" max="4881" width="6" style="218" customWidth="1"/>
    <col min="4882" max="4882" width="25.25" style="218" bestFit="1" customWidth="1"/>
    <col min="4883" max="4883" width="11" style="218" bestFit="1" customWidth="1"/>
    <col min="4884" max="4885" width="8.25" style="218" bestFit="1" customWidth="1"/>
    <col min="4886" max="5120" width="9" style="218"/>
    <col min="5121" max="5121" width="15.875" style="218" customWidth="1"/>
    <col min="5122" max="5122" width="3.875" style="218" bestFit="1" customWidth="1"/>
    <col min="5123" max="5123" width="38.25" style="218" customWidth="1"/>
    <col min="5124" max="5124" width="13.875" style="218" bestFit="1" customWidth="1"/>
    <col min="5125" max="5125" width="13.875" style="218" customWidth="1"/>
    <col min="5126" max="5126" width="13.125" style="218" bestFit="1" customWidth="1"/>
    <col min="5127" max="5127" width="5.875" style="218" bestFit="1" customWidth="1"/>
    <col min="5128" max="5128" width="12.125" style="218" bestFit="1" customWidth="1"/>
    <col min="5129" max="5129" width="10.5" style="218" bestFit="1" customWidth="1"/>
    <col min="5130" max="5130" width="7" style="218" bestFit="1" customWidth="1"/>
    <col min="5131" max="5131" width="5.875" style="218" bestFit="1" customWidth="1"/>
    <col min="5132" max="5132" width="8.75" style="218" bestFit="1" customWidth="1"/>
    <col min="5133" max="5134" width="8.5" style="218" bestFit="1" customWidth="1"/>
    <col min="5135" max="5135" width="14.375" style="218" bestFit="1" customWidth="1"/>
    <col min="5136" max="5136" width="10" style="218" bestFit="1" customWidth="1"/>
    <col min="5137" max="5137" width="6" style="218" customWidth="1"/>
    <col min="5138" max="5138" width="25.25" style="218" bestFit="1" customWidth="1"/>
    <col min="5139" max="5139" width="11" style="218" bestFit="1" customWidth="1"/>
    <col min="5140" max="5141" width="8.25" style="218" bestFit="1" customWidth="1"/>
    <col min="5142" max="5376" width="9" style="218"/>
    <col min="5377" max="5377" width="15.875" style="218" customWidth="1"/>
    <col min="5378" max="5378" width="3.875" style="218" bestFit="1" customWidth="1"/>
    <col min="5379" max="5379" width="38.25" style="218" customWidth="1"/>
    <col min="5380" max="5380" width="13.875" style="218" bestFit="1" customWidth="1"/>
    <col min="5381" max="5381" width="13.875" style="218" customWidth="1"/>
    <col min="5382" max="5382" width="13.125" style="218" bestFit="1" customWidth="1"/>
    <col min="5383" max="5383" width="5.875" style="218" bestFit="1" customWidth="1"/>
    <col min="5384" max="5384" width="12.125" style="218" bestFit="1" customWidth="1"/>
    <col min="5385" max="5385" width="10.5" style="218" bestFit="1" customWidth="1"/>
    <col min="5386" max="5386" width="7" style="218" bestFit="1" customWidth="1"/>
    <col min="5387" max="5387" width="5.875" style="218" bestFit="1" customWidth="1"/>
    <col min="5388" max="5388" width="8.75" style="218" bestFit="1" customWidth="1"/>
    <col min="5389" max="5390" width="8.5" style="218" bestFit="1" customWidth="1"/>
    <col min="5391" max="5391" width="14.375" style="218" bestFit="1" customWidth="1"/>
    <col min="5392" max="5392" width="10" style="218" bestFit="1" customWidth="1"/>
    <col min="5393" max="5393" width="6" style="218" customWidth="1"/>
    <col min="5394" max="5394" width="25.25" style="218" bestFit="1" customWidth="1"/>
    <col min="5395" max="5395" width="11" style="218" bestFit="1" customWidth="1"/>
    <col min="5396" max="5397" width="8.25" style="218" bestFit="1" customWidth="1"/>
    <col min="5398" max="5632" width="9" style="218"/>
    <col min="5633" max="5633" width="15.875" style="218" customWidth="1"/>
    <col min="5634" max="5634" width="3.875" style="218" bestFit="1" customWidth="1"/>
    <col min="5635" max="5635" width="38.25" style="218" customWidth="1"/>
    <col min="5636" max="5636" width="13.875" style="218" bestFit="1" customWidth="1"/>
    <col min="5637" max="5637" width="13.875" style="218" customWidth="1"/>
    <col min="5638" max="5638" width="13.125" style="218" bestFit="1" customWidth="1"/>
    <col min="5639" max="5639" width="5.875" style="218" bestFit="1" customWidth="1"/>
    <col min="5640" max="5640" width="12.125" style="218" bestFit="1" customWidth="1"/>
    <col min="5641" max="5641" width="10.5" style="218" bestFit="1" customWidth="1"/>
    <col min="5642" max="5642" width="7" style="218" bestFit="1" customWidth="1"/>
    <col min="5643" max="5643" width="5.875" style="218" bestFit="1" customWidth="1"/>
    <col min="5644" max="5644" width="8.75" style="218" bestFit="1" customWidth="1"/>
    <col min="5645" max="5646" width="8.5" style="218" bestFit="1" customWidth="1"/>
    <col min="5647" max="5647" width="14.375" style="218" bestFit="1" customWidth="1"/>
    <col min="5648" max="5648" width="10" style="218" bestFit="1" customWidth="1"/>
    <col min="5649" max="5649" width="6" style="218" customWidth="1"/>
    <col min="5650" max="5650" width="25.25" style="218" bestFit="1" customWidth="1"/>
    <col min="5651" max="5651" width="11" style="218" bestFit="1" customWidth="1"/>
    <col min="5652" max="5653" width="8.25" style="218" bestFit="1" customWidth="1"/>
    <col min="5654" max="5888" width="9" style="218"/>
    <col min="5889" max="5889" width="15.875" style="218" customWidth="1"/>
    <col min="5890" max="5890" width="3.875" style="218" bestFit="1" customWidth="1"/>
    <col min="5891" max="5891" width="38.25" style="218" customWidth="1"/>
    <col min="5892" max="5892" width="13.875" style="218" bestFit="1" customWidth="1"/>
    <col min="5893" max="5893" width="13.875" style="218" customWidth="1"/>
    <col min="5894" max="5894" width="13.125" style="218" bestFit="1" customWidth="1"/>
    <col min="5895" max="5895" width="5.875" style="218" bestFit="1" customWidth="1"/>
    <col min="5896" max="5896" width="12.125" style="218" bestFit="1" customWidth="1"/>
    <col min="5897" max="5897" width="10.5" style="218" bestFit="1" customWidth="1"/>
    <col min="5898" max="5898" width="7" style="218" bestFit="1" customWidth="1"/>
    <col min="5899" max="5899" width="5.875" style="218" bestFit="1" customWidth="1"/>
    <col min="5900" max="5900" width="8.75" style="218" bestFit="1" customWidth="1"/>
    <col min="5901" max="5902" width="8.5" style="218" bestFit="1" customWidth="1"/>
    <col min="5903" max="5903" width="14.375" style="218" bestFit="1" customWidth="1"/>
    <col min="5904" max="5904" width="10" style="218" bestFit="1" customWidth="1"/>
    <col min="5905" max="5905" width="6" style="218" customWidth="1"/>
    <col min="5906" max="5906" width="25.25" style="218" bestFit="1" customWidth="1"/>
    <col min="5907" max="5907" width="11" style="218" bestFit="1" customWidth="1"/>
    <col min="5908" max="5909" width="8.25" style="218" bestFit="1" customWidth="1"/>
    <col min="5910" max="6144" width="9" style="218"/>
    <col min="6145" max="6145" width="15.875" style="218" customWidth="1"/>
    <col min="6146" max="6146" width="3.875" style="218" bestFit="1" customWidth="1"/>
    <col min="6147" max="6147" width="38.25" style="218" customWidth="1"/>
    <col min="6148" max="6148" width="13.875" style="218" bestFit="1" customWidth="1"/>
    <col min="6149" max="6149" width="13.875" style="218" customWidth="1"/>
    <col min="6150" max="6150" width="13.125" style="218" bestFit="1" customWidth="1"/>
    <col min="6151" max="6151" width="5.875" style="218" bestFit="1" customWidth="1"/>
    <col min="6152" max="6152" width="12.125" style="218" bestFit="1" customWidth="1"/>
    <col min="6153" max="6153" width="10.5" style="218" bestFit="1" customWidth="1"/>
    <col min="6154" max="6154" width="7" style="218" bestFit="1" customWidth="1"/>
    <col min="6155" max="6155" width="5.875" style="218" bestFit="1" customWidth="1"/>
    <col min="6156" max="6156" width="8.75" style="218" bestFit="1" customWidth="1"/>
    <col min="6157" max="6158" width="8.5" style="218" bestFit="1" customWidth="1"/>
    <col min="6159" max="6159" width="14.375" style="218" bestFit="1" customWidth="1"/>
    <col min="6160" max="6160" width="10" style="218" bestFit="1" customWidth="1"/>
    <col min="6161" max="6161" width="6" style="218" customWidth="1"/>
    <col min="6162" max="6162" width="25.25" style="218" bestFit="1" customWidth="1"/>
    <col min="6163" max="6163" width="11" style="218" bestFit="1" customWidth="1"/>
    <col min="6164" max="6165" width="8.25" style="218" bestFit="1" customWidth="1"/>
    <col min="6166" max="6400" width="9" style="218"/>
    <col min="6401" max="6401" width="15.875" style="218" customWidth="1"/>
    <col min="6402" max="6402" width="3.875" style="218" bestFit="1" customWidth="1"/>
    <col min="6403" max="6403" width="38.25" style="218" customWidth="1"/>
    <col min="6404" max="6404" width="13.875" style="218" bestFit="1" customWidth="1"/>
    <col min="6405" max="6405" width="13.875" style="218" customWidth="1"/>
    <col min="6406" max="6406" width="13.125" style="218" bestFit="1" customWidth="1"/>
    <col min="6407" max="6407" width="5.875" style="218" bestFit="1" customWidth="1"/>
    <col min="6408" max="6408" width="12.125" style="218" bestFit="1" customWidth="1"/>
    <col min="6409" max="6409" width="10.5" style="218" bestFit="1" customWidth="1"/>
    <col min="6410" max="6410" width="7" style="218" bestFit="1" customWidth="1"/>
    <col min="6411" max="6411" width="5.875" style="218" bestFit="1" customWidth="1"/>
    <col min="6412" max="6412" width="8.75" style="218" bestFit="1" customWidth="1"/>
    <col min="6413" max="6414" width="8.5" style="218" bestFit="1" customWidth="1"/>
    <col min="6415" max="6415" width="14.375" style="218" bestFit="1" customWidth="1"/>
    <col min="6416" max="6416" width="10" style="218" bestFit="1" customWidth="1"/>
    <col min="6417" max="6417" width="6" style="218" customWidth="1"/>
    <col min="6418" max="6418" width="25.25" style="218" bestFit="1" customWidth="1"/>
    <col min="6419" max="6419" width="11" style="218" bestFit="1" customWidth="1"/>
    <col min="6420" max="6421" width="8.25" style="218" bestFit="1" customWidth="1"/>
    <col min="6422" max="6656" width="9" style="218"/>
    <col min="6657" max="6657" width="15.875" style="218" customWidth="1"/>
    <col min="6658" max="6658" width="3.875" style="218" bestFit="1" customWidth="1"/>
    <col min="6659" max="6659" width="38.25" style="218" customWidth="1"/>
    <col min="6660" max="6660" width="13.875" style="218" bestFit="1" customWidth="1"/>
    <col min="6661" max="6661" width="13.875" style="218" customWidth="1"/>
    <col min="6662" max="6662" width="13.125" style="218" bestFit="1" customWidth="1"/>
    <col min="6663" max="6663" width="5.875" style="218" bestFit="1" customWidth="1"/>
    <col min="6664" max="6664" width="12.125" style="218" bestFit="1" customWidth="1"/>
    <col min="6665" max="6665" width="10.5" style="218" bestFit="1" customWidth="1"/>
    <col min="6666" max="6666" width="7" style="218" bestFit="1" customWidth="1"/>
    <col min="6667" max="6667" width="5.875" style="218" bestFit="1" customWidth="1"/>
    <col min="6668" max="6668" width="8.75" style="218" bestFit="1" customWidth="1"/>
    <col min="6669" max="6670" width="8.5" style="218" bestFit="1" customWidth="1"/>
    <col min="6671" max="6671" width="14.375" style="218" bestFit="1" customWidth="1"/>
    <col min="6672" max="6672" width="10" style="218" bestFit="1" customWidth="1"/>
    <col min="6673" max="6673" width="6" style="218" customWidth="1"/>
    <col min="6674" max="6674" width="25.25" style="218" bestFit="1" customWidth="1"/>
    <col min="6675" max="6675" width="11" style="218" bestFit="1" customWidth="1"/>
    <col min="6676" max="6677" width="8.25" style="218" bestFit="1" customWidth="1"/>
    <col min="6678" max="6912" width="9" style="218"/>
    <col min="6913" max="6913" width="15.875" style="218" customWidth="1"/>
    <col min="6914" max="6914" width="3.875" style="218" bestFit="1" customWidth="1"/>
    <col min="6915" max="6915" width="38.25" style="218" customWidth="1"/>
    <col min="6916" max="6916" width="13.875" style="218" bestFit="1" customWidth="1"/>
    <col min="6917" max="6917" width="13.875" style="218" customWidth="1"/>
    <col min="6918" max="6918" width="13.125" style="218" bestFit="1" customWidth="1"/>
    <col min="6919" max="6919" width="5.875" style="218" bestFit="1" customWidth="1"/>
    <col min="6920" max="6920" width="12.125" style="218" bestFit="1" customWidth="1"/>
    <col min="6921" max="6921" width="10.5" style="218" bestFit="1" customWidth="1"/>
    <col min="6922" max="6922" width="7" style="218" bestFit="1" customWidth="1"/>
    <col min="6923" max="6923" width="5.875" style="218" bestFit="1" customWidth="1"/>
    <col min="6924" max="6924" width="8.75" style="218" bestFit="1" customWidth="1"/>
    <col min="6925" max="6926" width="8.5" style="218" bestFit="1" customWidth="1"/>
    <col min="6927" max="6927" width="14.375" style="218" bestFit="1" customWidth="1"/>
    <col min="6928" max="6928" width="10" style="218" bestFit="1" customWidth="1"/>
    <col min="6929" max="6929" width="6" style="218" customWidth="1"/>
    <col min="6930" max="6930" width="25.25" style="218" bestFit="1" customWidth="1"/>
    <col min="6931" max="6931" width="11" style="218" bestFit="1" customWidth="1"/>
    <col min="6932" max="6933" width="8.25" style="218" bestFit="1" customWidth="1"/>
    <col min="6934" max="7168" width="9" style="218"/>
    <col min="7169" max="7169" width="15.875" style="218" customWidth="1"/>
    <col min="7170" max="7170" width="3.875" style="218" bestFit="1" customWidth="1"/>
    <col min="7171" max="7171" width="38.25" style="218" customWidth="1"/>
    <col min="7172" max="7172" width="13.875" style="218" bestFit="1" customWidth="1"/>
    <col min="7173" max="7173" width="13.875" style="218" customWidth="1"/>
    <col min="7174" max="7174" width="13.125" style="218" bestFit="1" customWidth="1"/>
    <col min="7175" max="7175" width="5.875" style="218" bestFit="1" customWidth="1"/>
    <col min="7176" max="7176" width="12.125" style="218" bestFit="1" customWidth="1"/>
    <col min="7177" max="7177" width="10.5" style="218" bestFit="1" customWidth="1"/>
    <col min="7178" max="7178" width="7" style="218" bestFit="1" customWidth="1"/>
    <col min="7179" max="7179" width="5.875" style="218" bestFit="1" customWidth="1"/>
    <col min="7180" max="7180" width="8.75" style="218" bestFit="1" customWidth="1"/>
    <col min="7181" max="7182" width="8.5" style="218" bestFit="1" customWidth="1"/>
    <col min="7183" max="7183" width="14.375" style="218" bestFit="1" customWidth="1"/>
    <col min="7184" max="7184" width="10" style="218" bestFit="1" customWidth="1"/>
    <col min="7185" max="7185" width="6" style="218" customWidth="1"/>
    <col min="7186" max="7186" width="25.25" style="218" bestFit="1" customWidth="1"/>
    <col min="7187" max="7187" width="11" style="218" bestFit="1" customWidth="1"/>
    <col min="7188" max="7189" width="8.25" style="218" bestFit="1" customWidth="1"/>
    <col min="7190" max="7424" width="9" style="218"/>
    <col min="7425" max="7425" width="15.875" style="218" customWidth="1"/>
    <col min="7426" max="7426" width="3.875" style="218" bestFit="1" customWidth="1"/>
    <col min="7427" max="7427" width="38.25" style="218" customWidth="1"/>
    <col min="7428" max="7428" width="13.875" style="218" bestFit="1" customWidth="1"/>
    <col min="7429" max="7429" width="13.875" style="218" customWidth="1"/>
    <col min="7430" max="7430" width="13.125" style="218" bestFit="1" customWidth="1"/>
    <col min="7431" max="7431" width="5.875" style="218" bestFit="1" customWidth="1"/>
    <col min="7432" max="7432" width="12.125" style="218" bestFit="1" customWidth="1"/>
    <col min="7433" max="7433" width="10.5" style="218" bestFit="1" customWidth="1"/>
    <col min="7434" max="7434" width="7" style="218" bestFit="1" customWidth="1"/>
    <col min="7435" max="7435" width="5.875" style="218" bestFit="1" customWidth="1"/>
    <col min="7436" max="7436" width="8.75" style="218" bestFit="1" customWidth="1"/>
    <col min="7437" max="7438" width="8.5" style="218" bestFit="1" customWidth="1"/>
    <col min="7439" max="7439" width="14.375" style="218" bestFit="1" customWidth="1"/>
    <col min="7440" max="7440" width="10" style="218" bestFit="1" customWidth="1"/>
    <col min="7441" max="7441" width="6" style="218" customWidth="1"/>
    <col min="7442" max="7442" width="25.25" style="218" bestFit="1" customWidth="1"/>
    <col min="7443" max="7443" width="11" style="218" bestFit="1" customWidth="1"/>
    <col min="7444" max="7445" width="8.25" style="218" bestFit="1" customWidth="1"/>
    <col min="7446" max="7680" width="9" style="218"/>
    <col min="7681" max="7681" width="15.875" style="218" customWidth="1"/>
    <col min="7682" max="7682" width="3.875" style="218" bestFit="1" customWidth="1"/>
    <col min="7683" max="7683" width="38.25" style="218" customWidth="1"/>
    <col min="7684" max="7684" width="13.875" style="218" bestFit="1" customWidth="1"/>
    <col min="7685" max="7685" width="13.875" style="218" customWidth="1"/>
    <col min="7686" max="7686" width="13.125" style="218" bestFit="1" customWidth="1"/>
    <col min="7687" max="7687" width="5.875" style="218" bestFit="1" customWidth="1"/>
    <col min="7688" max="7688" width="12.125" style="218" bestFit="1" customWidth="1"/>
    <col min="7689" max="7689" width="10.5" style="218" bestFit="1" customWidth="1"/>
    <col min="7690" max="7690" width="7" style="218" bestFit="1" customWidth="1"/>
    <col min="7691" max="7691" width="5.875" style="218" bestFit="1" customWidth="1"/>
    <col min="7692" max="7692" width="8.75" style="218" bestFit="1" customWidth="1"/>
    <col min="7693" max="7694" width="8.5" style="218" bestFit="1" customWidth="1"/>
    <col min="7695" max="7695" width="14.375" style="218" bestFit="1" customWidth="1"/>
    <col min="7696" max="7696" width="10" style="218" bestFit="1" customWidth="1"/>
    <col min="7697" max="7697" width="6" style="218" customWidth="1"/>
    <col min="7698" max="7698" width="25.25" style="218" bestFit="1" customWidth="1"/>
    <col min="7699" max="7699" width="11" style="218" bestFit="1" customWidth="1"/>
    <col min="7700" max="7701" width="8.25" style="218" bestFit="1" customWidth="1"/>
    <col min="7702" max="7936" width="9" style="218"/>
    <col min="7937" max="7937" width="15.875" style="218" customWidth="1"/>
    <col min="7938" max="7938" width="3.875" style="218" bestFit="1" customWidth="1"/>
    <col min="7939" max="7939" width="38.25" style="218" customWidth="1"/>
    <col min="7940" max="7940" width="13.875" style="218" bestFit="1" customWidth="1"/>
    <col min="7941" max="7941" width="13.875" style="218" customWidth="1"/>
    <col min="7942" max="7942" width="13.125" style="218" bestFit="1" customWidth="1"/>
    <col min="7943" max="7943" width="5.875" style="218" bestFit="1" customWidth="1"/>
    <col min="7944" max="7944" width="12.125" style="218" bestFit="1" customWidth="1"/>
    <col min="7945" max="7945" width="10.5" style="218" bestFit="1" customWidth="1"/>
    <col min="7946" max="7946" width="7" style="218" bestFit="1" customWidth="1"/>
    <col min="7947" max="7947" width="5.875" style="218" bestFit="1" customWidth="1"/>
    <col min="7948" max="7948" width="8.75" style="218" bestFit="1" customWidth="1"/>
    <col min="7949" max="7950" width="8.5" style="218" bestFit="1" customWidth="1"/>
    <col min="7951" max="7951" width="14.375" style="218" bestFit="1" customWidth="1"/>
    <col min="7952" max="7952" width="10" style="218" bestFit="1" customWidth="1"/>
    <col min="7953" max="7953" width="6" style="218" customWidth="1"/>
    <col min="7954" max="7954" width="25.25" style="218" bestFit="1" customWidth="1"/>
    <col min="7955" max="7955" width="11" style="218" bestFit="1" customWidth="1"/>
    <col min="7956" max="7957" width="8.25" style="218" bestFit="1" customWidth="1"/>
    <col min="7958" max="8192" width="9" style="218"/>
    <col min="8193" max="8193" width="15.875" style="218" customWidth="1"/>
    <col min="8194" max="8194" width="3.875" style="218" bestFit="1" customWidth="1"/>
    <col min="8195" max="8195" width="38.25" style="218" customWidth="1"/>
    <col min="8196" max="8196" width="13.875" style="218" bestFit="1" customWidth="1"/>
    <col min="8197" max="8197" width="13.875" style="218" customWidth="1"/>
    <col min="8198" max="8198" width="13.125" style="218" bestFit="1" customWidth="1"/>
    <col min="8199" max="8199" width="5.875" style="218" bestFit="1" customWidth="1"/>
    <col min="8200" max="8200" width="12.125" style="218" bestFit="1" customWidth="1"/>
    <col min="8201" max="8201" width="10.5" style="218" bestFit="1" customWidth="1"/>
    <col min="8202" max="8202" width="7" style="218" bestFit="1" customWidth="1"/>
    <col min="8203" max="8203" width="5.875" style="218" bestFit="1" customWidth="1"/>
    <col min="8204" max="8204" width="8.75" style="218" bestFit="1" customWidth="1"/>
    <col min="8205" max="8206" width="8.5" style="218" bestFit="1" customWidth="1"/>
    <col min="8207" max="8207" width="14.375" style="218" bestFit="1" customWidth="1"/>
    <col min="8208" max="8208" width="10" style="218" bestFit="1" customWidth="1"/>
    <col min="8209" max="8209" width="6" style="218" customWidth="1"/>
    <col min="8210" max="8210" width="25.25" style="218" bestFit="1" customWidth="1"/>
    <col min="8211" max="8211" width="11" style="218" bestFit="1" customWidth="1"/>
    <col min="8212" max="8213" width="8.25" style="218" bestFit="1" customWidth="1"/>
    <col min="8214" max="8448" width="9" style="218"/>
    <col min="8449" max="8449" width="15.875" style="218" customWidth="1"/>
    <col min="8450" max="8450" width="3.875" style="218" bestFit="1" customWidth="1"/>
    <col min="8451" max="8451" width="38.25" style="218" customWidth="1"/>
    <col min="8452" max="8452" width="13.875" style="218" bestFit="1" customWidth="1"/>
    <col min="8453" max="8453" width="13.875" style="218" customWidth="1"/>
    <col min="8454" max="8454" width="13.125" style="218" bestFit="1" customWidth="1"/>
    <col min="8455" max="8455" width="5.875" style="218" bestFit="1" customWidth="1"/>
    <col min="8456" max="8456" width="12.125" style="218" bestFit="1" customWidth="1"/>
    <col min="8457" max="8457" width="10.5" style="218" bestFit="1" customWidth="1"/>
    <col min="8458" max="8458" width="7" style="218" bestFit="1" customWidth="1"/>
    <col min="8459" max="8459" width="5.875" style="218" bestFit="1" customWidth="1"/>
    <col min="8460" max="8460" width="8.75" style="218" bestFit="1" customWidth="1"/>
    <col min="8461" max="8462" width="8.5" style="218" bestFit="1" customWidth="1"/>
    <col min="8463" max="8463" width="14.375" style="218" bestFit="1" customWidth="1"/>
    <col min="8464" max="8464" width="10" style="218" bestFit="1" customWidth="1"/>
    <col min="8465" max="8465" width="6" style="218" customWidth="1"/>
    <col min="8466" max="8466" width="25.25" style="218" bestFit="1" customWidth="1"/>
    <col min="8467" max="8467" width="11" style="218" bestFit="1" customWidth="1"/>
    <col min="8468" max="8469" width="8.25" style="218" bestFit="1" customWidth="1"/>
    <col min="8470" max="8704" width="9" style="218"/>
    <col min="8705" max="8705" width="15.875" style="218" customWidth="1"/>
    <col min="8706" max="8706" width="3.875" style="218" bestFit="1" customWidth="1"/>
    <col min="8707" max="8707" width="38.25" style="218" customWidth="1"/>
    <col min="8708" max="8708" width="13.875" style="218" bestFit="1" customWidth="1"/>
    <col min="8709" max="8709" width="13.875" style="218" customWidth="1"/>
    <col min="8710" max="8710" width="13.125" style="218" bestFit="1" customWidth="1"/>
    <col min="8711" max="8711" width="5.875" style="218" bestFit="1" customWidth="1"/>
    <col min="8712" max="8712" width="12.125" style="218" bestFit="1" customWidth="1"/>
    <col min="8713" max="8713" width="10.5" style="218" bestFit="1" customWidth="1"/>
    <col min="8714" max="8714" width="7" style="218" bestFit="1" customWidth="1"/>
    <col min="8715" max="8715" width="5.875" style="218" bestFit="1" customWidth="1"/>
    <col min="8716" max="8716" width="8.75" style="218" bestFit="1" customWidth="1"/>
    <col min="8717" max="8718" width="8.5" style="218" bestFit="1" customWidth="1"/>
    <col min="8719" max="8719" width="14.375" style="218" bestFit="1" customWidth="1"/>
    <col min="8720" max="8720" width="10" style="218" bestFit="1" customWidth="1"/>
    <col min="8721" max="8721" width="6" style="218" customWidth="1"/>
    <col min="8722" max="8722" width="25.25" style="218" bestFit="1" customWidth="1"/>
    <col min="8723" max="8723" width="11" style="218" bestFit="1" customWidth="1"/>
    <col min="8724" max="8725" width="8.25" style="218" bestFit="1" customWidth="1"/>
    <col min="8726" max="8960" width="9" style="218"/>
    <col min="8961" max="8961" width="15.875" style="218" customWidth="1"/>
    <col min="8962" max="8962" width="3.875" style="218" bestFit="1" customWidth="1"/>
    <col min="8963" max="8963" width="38.25" style="218" customWidth="1"/>
    <col min="8964" max="8964" width="13.875" style="218" bestFit="1" customWidth="1"/>
    <col min="8965" max="8965" width="13.875" style="218" customWidth="1"/>
    <col min="8966" max="8966" width="13.125" style="218" bestFit="1" customWidth="1"/>
    <col min="8967" max="8967" width="5.875" style="218" bestFit="1" customWidth="1"/>
    <col min="8968" max="8968" width="12.125" style="218" bestFit="1" customWidth="1"/>
    <col min="8969" max="8969" width="10.5" style="218" bestFit="1" customWidth="1"/>
    <col min="8970" max="8970" width="7" style="218" bestFit="1" customWidth="1"/>
    <col min="8971" max="8971" width="5.875" style="218" bestFit="1" customWidth="1"/>
    <col min="8972" max="8972" width="8.75" style="218" bestFit="1" customWidth="1"/>
    <col min="8973" max="8974" width="8.5" style="218" bestFit="1" customWidth="1"/>
    <col min="8975" max="8975" width="14.375" style="218" bestFit="1" customWidth="1"/>
    <col min="8976" max="8976" width="10" style="218" bestFit="1" customWidth="1"/>
    <col min="8977" max="8977" width="6" style="218" customWidth="1"/>
    <col min="8978" max="8978" width="25.25" style="218" bestFit="1" customWidth="1"/>
    <col min="8979" max="8979" width="11" style="218" bestFit="1" customWidth="1"/>
    <col min="8980" max="8981" width="8.25" style="218" bestFit="1" customWidth="1"/>
    <col min="8982" max="9216" width="9" style="218"/>
    <col min="9217" max="9217" width="15.875" style="218" customWidth="1"/>
    <col min="9218" max="9218" width="3.875" style="218" bestFit="1" customWidth="1"/>
    <col min="9219" max="9219" width="38.25" style="218" customWidth="1"/>
    <col min="9220" max="9220" width="13.875" style="218" bestFit="1" customWidth="1"/>
    <col min="9221" max="9221" width="13.875" style="218" customWidth="1"/>
    <col min="9222" max="9222" width="13.125" style="218" bestFit="1" customWidth="1"/>
    <col min="9223" max="9223" width="5.875" style="218" bestFit="1" customWidth="1"/>
    <col min="9224" max="9224" width="12.125" style="218" bestFit="1" customWidth="1"/>
    <col min="9225" max="9225" width="10.5" style="218" bestFit="1" customWidth="1"/>
    <col min="9226" max="9226" width="7" style="218" bestFit="1" customWidth="1"/>
    <col min="9227" max="9227" width="5.875" style="218" bestFit="1" customWidth="1"/>
    <col min="9228" max="9228" width="8.75" style="218" bestFit="1" customWidth="1"/>
    <col min="9229" max="9230" width="8.5" style="218" bestFit="1" customWidth="1"/>
    <col min="9231" max="9231" width="14.375" style="218" bestFit="1" customWidth="1"/>
    <col min="9232" max="9232" width="10" style="218" bestFit="1" customWidth="1"/>
    <col min="9233" max="9233" width="6" style="218" customWidth="1"/>
    <col min="9234" max="9234" width="25.25" style="218" bestFit="1" customWidth="1"/>
    <col min="9235" max="9235" width="11" style="218" bestFit="1" customWidth="1"/>
    <col min="9236" max="9237" width="8.25" style="218" bestFit="1" customWidth="1"/>
    <col min="9238" max="9472" width="9" style="218"/>
    <col min="9473" max="9473" width="15.875" style="218" customWidth="1"/>
    <col min="9474" max="9474" width="3.875" style="218" bestFit="1" customWidth="1"/>
    <col min="9475" max="9475" width="38.25" style="218" customWidth="1"/>
    <col min="9476" max="9476" width="13.875" style="218" bestFit="1" customWidth="1"/>
    <col min="9477" max="9477" width="13.875" style="218" customWidth="1"/>
    <col min="9478" max="9478" width="13.125" style="218" bestFit="1" customWidth="1"/>
    <col min="9479" max="9479" width="5.875" style="218" bestFit="1" customWidth="1"/>
    <col min="9480" max="9480" width="12.125" style="218" bestFit="1" customWidth="1"/>
    <col min="9481" max="9481" width="10.5" style="218" bestFit="1" customWidth="1"/>
    <col min="9482" max="9482" width="7" style="218" bestFit="1" customWidth="1"/>
    <col min="9483" max="9483" width="5.875" style="218" bestFit="1" customWidth="1"/>
    <col min="9484" max="9484" width="8.75" style="218" bestFit="1" customWidth="1"/>
    <col min="9485" max="9486" width="8.5" style="218" bestFit="1" customWidth="1"/>
    <col min="9487" max="9487" width="14.375" style="218" bestFit="1" customWidth="1"/>
    <col min="9488" max="9488" width="10" style="218" bestFit="1" customWidth="1"/>
    <col min="9489" max="9489" width="6" style="218" customWidth="1"/>
    <col min="9490" max="9490" width="25.25" style="218" bestFit="1" customWidth="1"/>
    <col min="9491" max="9491" width="11" style="218" bestFit="1" customWidth="1"/>
    <col min="9492" max="9493" width="8.25" style="218" bestFit="1" customWidth="1"/>
    <col min="9494" max="9728" width="9" style="218"/>
    <col min="9729" max="9729" width="15.875" style="218" customWidth="1"/>
    <col min="9730" max="9730" width="3.875" style="218" bestFit="1" customWidth="1"/>
    <col min="9731" max="9731" width="38.25" style="218" customWidth="1"/>
    <col min="9732" max="9732" width="13.875" style="218" bestFit="1" customWidth="1"/>
    <col min="9733" max="9733" width="13.875" style="218" customWidth="1"/>
    <col min="9734" max="9734" width="13.125" style="218" bestFit="1" customWidth="1"/>
    <col min="9735" max="9735" width="5.875" style="218" bestFit="1" customWidth="1"/>
    <col min="9736" max="9736" width="12.125" style="218" bestFit="1" customWidth="1"/>
    <col min="9737" max="9737" width="10.5" style="218" bestFit="1" customWidth="1"/>
    <col min="9738" max="9738" width="7" style="218" bestFit="1" customWidth="1"/>
    <col min="9739" max="9739" width="5.875" style="218" bestFit="1" customWidth="1"/>
    <col min="9740" max="9740" width="8.75" style="218" bestFit="1" customWidth="1"/>
    <col min="9741" max="9742" width="8.5" style="218" bestFit="1" customWidth="1"/>
    <col min="9743" max="9743" width="14.375" style="218" bestFit="1" customWidth="1"/>
    <col min="9744" max="9744" width="10" style="218" bestFit="1" customWidth="1"/>
    <col min="9745" max="9745" width="6" style="218" customWidth="1"/>
    <col min="9746" max="9746" width="25.25" style="218" bestFit="1" customWidth="1"/>
    <col min="9747" max="9747" width="11" style="218" bestFit="1" customWidth="1"/>
    <col min="9748" max="9749" width="8.25" style="218" bestFit="1" customWidth="1"/>
    <col min="9750" max="9984" width="9" style="218"/>
    <col min="9985" max="9985" width="15.875" style="218" customWidth="1"/>
    <col min="9986" max="9986" width="3.875" style="218" bestFit="1" customWidth="1"/>
    <col min="9987" max="9987" width="38.25" style="218" customWidth="1"/>
    <col min="9988" max="9988" width="13.875" style="218" bestFit="1" customWidth="1"/>
    <col min="9989" max="9989" width="13.875" style="218" customWidth="1"/>
    <col min="9990" max="9990" width="13.125" style="218" bestFit="1" customWidth="1"/>
    <col min="9991" max="9991" width="5.875" style="218" bestFit="1" customWidth="1"/>
    <col min="9992" max="9992" width="12.125" style="218" bestFit="1" customWidth="1"/>
    <col min="9993" max="9993" width="10.5" style="218" bestFit="1" customWidth="1"/>
    <col min="9994" max="9994" width="7" style="218" bestFit="1" customWidth="1"/>
    <col min="9995" max="9995" width="5.875" style="218" bestFit="1" customWidth="1"/>
    <col min="9996" max="9996" width="8.75" style="218" bestFit="1" customWidth="1"/>
    <col min="9997" max="9998" width="8.5" style="218" bestFit="1" customWidth="1"/>
    <col min="9999" max="9999" width="14.375" style="218" bestFit="1" customWidth="1"/>
    <col min="10000" max="10000" width="10" style="218" bestFit="1" customWidth="1"/>
    <col min="10001" max="10001" width="6" style="218" customWidth="1"/>
    <col min="10002" max="10002" width="25.25" style="218" bestFit="1" customWidth="1"/>
    <col min="10003" max="10003" width="11" style="218" bestFit="1" customWidth="1"/>
    <col min="10004" max="10005" width="8.25" style="218" bestFit="1" customWidth="1"/>
    <col min="10006" max="10240" width="9" style="218"/>
    <col min="10241" max="10241" width="15.875" style="218" customWidth="1"/>
    <col min="10242" max="10242" width="3.875" style="218" bestFit="1" customWidth="1"/>
    <col min="10243" max="10243" width="38.25" style="218" customWidth="1"/>
    <col min="10244" max="10244" width="13.875" style="218" bestFit="1" customWidth="1"/>
    <col min="10245" max="10245" width="13.875" style="218" customWidth="1"/>
    <col min="10246" max="10246" width="13.125" style="218" bestFit="1" customWidth="1"/>
    <col min="10247" max="10247" width="5.875" style="218" bestFit="1" customWidth="1"/>
    <col min="10248" max="10248" width="12.125" style="218" bestFit="1" customWidth="1"/>
    <col min="10249" max="10249" width="10.5" style="218" bestFit="1" customWidth="1"/>
    <col min="10250" max="10250" width="7" style="218" bestFit="1" customWidth="1"/>
    <col min="10251" max="10251" width="5.875" style="218" bestFit="1" customWidth="1"/>
    <col min="10252" max="10252" width="8.75" style="218" bestFit="1" customWidth="1"/>
    <col min="10253" max="10254" width="8.5" style="218" bestFit="1" customWidth="1"/>
    <col min="10255" max="10255" width="14.375" style="218" bestFit="1" customWidth="1"/>
    <col min="10256" max="10256" width="10" style="218" bestFit="1" customWidth="1"/>
    <col min="10257" max="10257" width="6" style="218" customWidth="1"/>
    <col min="10258" max="10258" width="25.25" style="218" bestFit="1" customWidth="1"/>
    <col min="10259" max="10259" width="11" style="218" bestFit="1" customWidth="1"/>
    <col min="10260" max="10261" width="8.25" style="218" bestFit="1" customWidth="1"/>
    <col min="10262" max="10496" width="9" style="218"/>
    <col min="10497" max="10497" width="15.875" style="218" customWidth="1"/>
    <col min="10498" max="10498" width="3.875" style="218" bestFit="1" customWidth="1"/>
    <col min="10499" max="10499" width="38.25" style="218" customWidth="1"/>
    <col min="10500" max="10500" width="13.875" style="218" bestFit="1" customWidth="1"/>
    <col min="10501" max="10501" width="13.875" style="218" customWidth="1"/>
    <col min="10502" max="10502" width="13.125" style="218" bestFit="1" customWidth="1"/>
    <col min="10503" max="10503" width="5.875" style="218" bestFit="1" customWidth="1"/>
    <col min="10504" max="10504" width="12.125" style="218" bestFit="1" customWidth="1"/>
    <col min="10505" max="10505" width="10.5" style="218" bestFit="1" customWidth="1"/>
    <col min="10506" max="10506" width="7" style="218" bestFit="1" customWidth="1"/>
    <col min="10507" max="10507" width="5.875" style="218" bestFit="1" customWidth="1"/>
    <col min="10508" max="10508" width="8.75" style="218" bestFit="1" customWidth="1"/>
    <col min="10509" max="10510" width="8.5" style="218" bestFit="1" customWidth="1"/>
    <col min="10511" max="10511" width="14.375" style="218" bestFit="1" customWidth="1"/>
    <col min="10512" max="10512" width="10" style="218" bestFit="1" customWidth="1"/>
    <col min="10513" max="10513" width="6" style="218" customWidth="1"/>
    <col min="10514" max="10514" width="25.25" style="218" bestFit="1" customWidth="1"/>
    <col min="10515" max="10515" width="11" style="218" bestFit="1" customWidth="1"/>
    <col min="10516" max="10517" width="8.25" style="218" bestFit="1" customWidth="1"/>
    <col min="10518" max="10752" width="9" style="218"/>
    <col min="10753" max="10753" width="15.875" style="218" customWidth="1"/>
    <col min="10754" max="10754" width="3.875" style="218" bestFit="1" customWidth="1"/>
    <col min="10755" max="10755" width="38.25" style="218" customWidth="1"/>
    <col min="10756" max="10756" width="13.875" style="218" bestFit="1" customWidth="1"/>
    <col min="10757" max="10757" width="13.875" style="218" customWidth="1"/>
    <col min="10758" max="10758" width="13.125" style="218" bestFit="1" customWidth="1"/>
    <col min="10759" max="10759" width="5.875" style="218" bestFit="1" customWidth="1"/>
    <col min="10760" max="10760" width="12.125" style="218" bestFit="1" customWidth="1"/>
    <col min="10761" max="10761" width="10.5" style="218" bestFit="1" customWidth="1"/>
    <col min="10762" max="10762" width="7" style="218" bestFit="1" customWidth="1"/>
    <col min="10763" max="10763" width="5.875" style="218" bestFit="1" customWidth="1"/>
    <col min="10764" max="10764" width="8.75" style="218" bestFit="1" customWidth="1"/>
    <col min="10765" max="10766" width="8.5" style="218" bestFit="1" customWidth="1"/>
    <col min="10767" max="10767" width="14.375" style="218" bestFit="1" customWidth="1"/>
    <col min="10768" max="10768" width="10" style="218" bestFit="1" customWidth="1"/>
    <col min="10769" max="10769" width="6" style="218" customWidth="1"/>
    <col min="10770" max="10770" width="25.25" style="218" bestFit="1" customWidth="1"/>
    <col min="10771" max="10771" width="11" style="218" bestFit="1" customWidth="1"/>
    <col min="10772" max="10773" width="8.25" style="218" bestFit="1" customWidth="1"/>
    <col min="10774" max="11008" width="9" style="218"/>
    <col min="11009" max="11009" width="15.875" style="218" customWidth="1"/>
    <col min="11010" max="11010" width="3.875" style="218" bestFit="1" customWidth="1"/>
    <col min="11011" max="11011" width="38.25" style="218" customWidth="1"/>
    <col min="11012" max="11012" width="13.875" style="218" bestFit="1" customWidth="1"/>
    <col min="11013" max="11013" width="13.875" style="218" customWidth="1"/>
    <col min="11014" max="11014" width="13.125" style="218" bestFit="1" customWidth="1"/>
    <col min="11015" max="11015" width="5.875" style="218" bestFit="1" customWidth="1"/>
    <col min="11016" max="11016" width="12.125" style="218" bestFit="1" customWidth="1"/>
    <col min="11017" max="11017" width="10.5" style="218" bestFit="1" customWidth="1"/>
    <col min="11018" max="11018" width="7" style="218" bestFit="1" customWidth="1"/>
    <col min="11019" max="11019" width="5.875" style="218" bestFit="1" customWidth="1"/>
    <col min="11020" max="11020" width="8.75" style="218" bestFit="1" customWidth="1"/>
    <col min="11021" max="11022" width="8.5" style="218" bestFit="1" customWidth="1"/>
    <col min="11023" max="11023" width="14.375" style="218" bestFit="1" customWidth="1"/>
    <col min="11024" max="11024" width="10" style="218" bestFit="1" customWidth="1"/>
    <col min="11025" max="11025" width="6" style="218" customWidth="1"/>
    <col min="11026" max="11026" width="25.25" style="218" bestFit="1" customWidth="1"/>
    <col min="11027" max="11027" width="11" style="218" bestFit="1" customWidth="1"/>
    <col min="11028" max="11029" width="8.25" style="218" bestFit="1" customWidth="1"/>
    <col min="11030" max="11264" width="9" style="218"/>
    <col min="11265" max="11265" width="15.875" style="218" customWidth="1"/>
    <col min="11266" max="11266" width="3.875" style="218" bestFit="1" customWidth="1"/>
    <col min="11267" max="11267" width="38.25" style="218" customWidth="1"/>
    <col min="11268" max="11268" width="13.875" style="218" bestFit="1" customWidth="1"/>
    <col min="11269" max="11269" width="13.875" style="218" customWidth="1"/>
    <col min="11270" max="11270" width="13.125" style="218" bestFit="1" customWidth="1"/>
    <col min="11271" max="11271" width="5.875" style="218" bestFit="1" customWidth="1"/>
    <col min="11272" max="11272" width="12.125" style="218" bestFit="1" customWidth="1"/>
    <col min="11273" max="11273" width="10.5" style="218" bestFit="1" customWidth="1"/>
    <col min="11274" max="11274" width="7" style="218" bestFit="1" customWidth="1"/>
    <col min="11275" max="11275" width="5.875" style="218" bestFit="1" customWidth="1"/>
    <col min="11276" max="11276" width="8.75" style="218" bestFit="1" customWidth="1"/>
    <col min="11277" max="11278" width="8.5" style="218" bestFit="1" customWidth="1"/>
    <col min="11279" max="11279" width="14.375" style="218" bestFit="1" customWidth="1"/>
    <col min="11280" max="11280" width="10" style="218" bestFit="1" customWidth="1"/>
    <col min="11281" max="11281" width="6" style="218" customWidth="1"/>
    <col min="11282" max="11282" width="25.25" style="218" bestFit="1" customWidth="1"/>
    <col min="11283" max="11283" width="11" style="218" bestFit="1" customWidth="1"/>
    <col min="11284" max="11285" width="8.25" style="218" bestFit="1" customWidth="1"/>
    <col min="11286" max="11520" width="9" style="218"/>
    <col min="11521" max="11521" width="15.875" style="218" customWidth="1"/>
    <col min="11522" max="11522" width="3.875" style="218" bestFit="1" customWidth="1"/>
    <col min="11523" max="11523" width="38.25" style="218" customWidth="1"/>
    <col min="11524" max="11524" width="13.875" style="218" bestFit="1" customWidth="1"/>
    <col min="11525" max="11525" width="13.875" style="218" customWidth="1"/>
    <col min="11526" max="11526" width="13.125" style="218" bestFit="1" customWidth="1"/>
    <col min="11527" max="11527" width="5.875" style="218" bestFit="1" customWidth="1"/>
    <col min="11528" max="11528" width="12.125" style="218" bestFit="1" customWidth="1"/>
    <col min="11529" max="11529" width="10.5" style="218" bestFit="1" customWidth="1"/>
    <col min="11530" max="11530" width="7" style="218" bestFit="1" customWidth="1"/>
    <col min="11531" max="11531" width="5.875" style="218" bestFit="1" customWidth="1"/>
    <col min="11532" max="11532" width="8.75" style="218" bestFit="1" customWidth="1"/>
    <col min="11533" max="11534" width="8.5" style="218" bestFit="1" customWidth="1"/>
    <col min="11535" max="11535" width="14.375" style="218" bestFit="1" customWidth="1"/>
    <col min="11536" max="11536" width="10" style="218" bestFit="1" customWidth="1"/>
    <col min="11537" max="11537" width="6" style="218" customWidth="1"/>
    <col min="11538" max="11538" width="25.25" style="218" bestFit="1" customWidth="1"/>
    <col min="11539" max="11539" width="11" style="218" bestFit="1" customWidth="1"/>
    <col min="11540" max="11541" width="8.25" style="218" bestFit="1" customWidth="1"/>
    <col min="11542" max="11776" width="9" style="218"/>
    <col min="11777" max="11777" width="15.875" style="218" customWidth="1"/>
    <col min="11778" max="11778" width="3.875" style="218" bestFit="1" customWidth="1"/>
    <col min="11779" max="11779" width="38.25" style="218" customWidth="1"/>
    <col min="11780" max="11780" width="13.875" style="218" bestFit="1" customWidth="1"/>
    <col min="11781" max="11781" width="13.875" style="218" customWidth="1"/>
    <col min="11782" max="11782" width="13.125" style="218" bestFit="1" customWidth="1"/>
    <col min="11783" max="11783" width="5.875" style="218" bestFit="1" customWidth="1"/>
    <col min="11784" max="11784" width="12.125" style="218" bestFit="1" customWidth="1"/>
    <col min="11785" max="11785" width="10.5" style="218" bestFit="1" customWidth="1"/>
    <col min="11786" max="11786" width="7" style="218" bestFit="1" customWidth="1"/>
    <col min="11787" max="11787" width="5.875" style="218" bestFit="1" customWidth="1"/>
    <col min="11788" max="11788" width="8.75" style="218" bestFit="1" customWidth="1"/>
    <col min="11789" max="11790" width="8.5" style="218" bestFit="1" customWidth="1"/>
    <col min="11791" max="11791" width="14.375" style="218" bestFit="1" customWidth="1"/>
    <col min="11792" max="11792" width="10" style="218" bestFit="1" customWidth="1"/>
    <col min="11793" max="11793" width="6" style="218" customWidth="1"/>
    <col min="11794" max="11794" width="25.25" style="218" bestFit="1" customWidth="1"/>
    <col min="11795" max="11795" width="11" style="218" bestFit="1" customWidth="1"/>
    <col min="11796" max="11797" width="8.25" style="218" bestFit="1" customWidth="1"/>
    <col min="11798" max="12032" width="9" style="218"/>
    <col min="12033" max="12033" width="15.875" style="218" customWidth="1"/>
    <col min="12034" max="12034" width="3.875" style="218" bestFit="1" customWidth="1"/>
    <col min="12035" max="12035" width="38.25" style="218" customWidth="1"/>
    <col min="12036" max="12036" width="13.875" style="218" bestFit="1" customWidth="1"/>
    <col min="12037" max="12037" width="13.875" style="218" customWidth="1"/>
    <col min="12038" max="12038" width="13.125" style="218" bestFit="1" customWidth="1"/>
    <col min="12039" max="12039" width="5.875" style="218" bestFit="1" customWidth="1"/>
    <col min="12040" max="12040" width="12.125" style="218" bestFit="1" customWidth="1"/>
    <col min="12041" max="12041" width="10.5" style="218" bestFit="1" customWidth="1"/>
    <col min="12042" max="12042" width="7" style="218" bestFit="1" customWidth="1"/>
    <col min="12043" max="12043" width="5.875" style="218" bestFit="1" customWidth="1"/>
    <col min="12044" max="12044" width="8.75" style="218" bestFit="1" customWidth="1"/>
    <col min="12045" max="12046" width="8.5" style="218" bestFit="1" customWidth="1"/>
    <col min="12047" max="12047" width="14.375" style="218" bestFit="1" customWidth="1"/>
    <col min="12048" max="12048" width="10" style="218" bestFit="1" customWidth="1"/>
    <col min="12049" max="12049" width="6" style="218" customWidth="1"/>
    <col min="12050" max="12050" width="25.25" style="218" bestFit="1" customWidth="1"/>
    <col min="12051" max="12051" width="11" style="218" bestFit="1" customWidth="1"/>
    <col min="12052" max="12053" width="8.25" style="218" bestFit="1" customWidth="1"/>
    <col min="12054" max="12288" width="9" style="218"/>
    <col min="12289" max="12289" width="15.875" style="218" customWidth="1"/>
    <col min="12290" max="12290" width="3.875" style="218" bestFit="1" customWidth="1"/>
    <col min="12291" max="12291" width="38.25" style="218" customWidth="1"/>
    <col min="12292" max="12292" width="13.875" style="218" bestFit="1" customWidth="1"/>
    <col min="12293" max="12293" width="13.875" style="218" customWidth="1"/>
    <col min="12294" max="12294" width="13.125" style="218" bestFit="1" customWidth="1"/>
    <col min="12295" max="12295" width="5.875" style="218" bestFit="1" customWidth="1"/>
    <col min="12296" max="12296" width="12.125" style="218" bestFit="1" customWidth="1"/>
    <col min="12297" max="12297" width="10.5" style="218" bestFit="1" customWidth="1"/>
    <col min="12298" max="12298" width="7" style="218" bestFit="1" customWidth="1"/>
    <col min="12299" max="12299" width="5.875" style="218" bestFit="1" customWidth="1"/>
    <col min="12300" max="12300" width="8.75" style="218" bestFit="1" customWidth="1"/>
    <col min="12301" max="12302" width="8.5" style="218" bestFit="1" customWidth="1"/>
    <col min="12303" max="12303" width="14.375" style="218" bestFit="1" customWidth="1"/>
    <col min="12304" max="12304" width="10" style="218" bestFit="1" customWidth="1"/>
    <col min="12305" max="12305" width="6" style="218" customWidth="1"/>
    <col min="12306" max="12306" width="25.25" style="218" bestFit="1" customWidth="1"/>
    <col min="12307" max="12307" width="11" style="218" bestFit="1" customWidth="1"/>
    <col min="12308" max="12309" width="8.25" style="218" bestFit="1" customWidth="1"/>
    <col min="12310" max="12544" width="9" style="218"/>
    <col min="12545" max="12545" width="15.875" style="218" customWidth="1"/>
    <col min="12546" max="12546" width="3.875" style="218" bestFit="1" customWidth="1"/>
    <col min="12547" max="12547" width="38.25" style="218" customWidth="1"/>
    <col min="12548" max="12548" width="13.875" style="218" bestFit="1" customWidth="1"/>
    <col min="12549" max="12549" width="13.875" style="218" customWidth="1"/>
    <col min="12550" max="12550" width="13.125" style="218" bestFit="1" customWidth="1"/>
    <col min="12551" max="12551" width="5.875" style="218" bestFit="1" customWidth="1"/>
    <col min="12552" max="12552" width="12.125" style="218" bestFit="1" customWidth="1"/>
    <col min="12553" max="12553" width="10.5" style="218" bestFit="1" customWidth="1"/>
    <col min="12554" max="12554" width="7" style="218" bestFit="1" customWidth="1"/>
    <col min="12555" max="12555" width="5.875" style="218" bestFit="1" customWidth="1"/>
    <col min="12556" max="12556" width="8.75" style="218" bestFit="1" customWidth="1"/>
    <col min="12557" max="12558" width="8.5" style="218" bestFit="1" customWidth="1"/>
    <col min="12559" max="12559" width="14.375" style="218" bestFit="1" customWidth="1"/>
    <col min="12560" max="12560" width="10" style="218" bestFit="1" customWidth="1"/>
    <col min="12561" max="12561" width="6" style="218" customWidth="1"/>
    <col min="12562" max="12562" width="25.25" style="218" bestFit="1" customWidth="1"/>
    <col min="12563" max="12563" width="11" style="218" bestFit="1" customWidth="1"/>
    <col min="12564" max="12565" width="8.25" style="218" bestFit="1" customWidth="1"/>
    <col min="12566" max="12800" width="9" style="218"/>
    <col min="12801" max="12801" width="15.875" style="218" customWidth="1"/>
    <col min="12802" max="12802" width="3.875" style="218" bestFit="1" customWidth="1"/>
    <col min="12803" max="12803" width="38.25" style="218" customWidth="1"/>
    <col min="12804" max="12804" width="13.875" style="218" bestFit="1" customWidth="1"/>
    <col min="12805" max="12805" width="13.875" style="218" customWidth="1"/>
    <col min="12806" max="12806" width="13.125" style="218" bestFit="1" customWidth="1"/>
    <col min="12807" max="12807" width="5.875" style="218" bestFit="1" customWidth="1"/>
    <col min="12808" max="12808" width="12.125" style="218" bestFit="1" customWidth="1"/>
    <col min="12809" max="12809" width="10.5" style="218" bestFit="1" customWidth="1"/>
    <col min="12810" max="12810" width="7" style="218" bestFit="1" customWidth="1"/>
    <col min="12811" max="12811" width="5.875" style="218" bestFit="1" customWidth="1"/>
    <col min="12812" max="12812" width="8.75" style="218" bestFit="1" customWidth="1"/>
    <col min="12813" max="12814" width="8.5" style="218" bestFit="1" customWidth="1"/>
    <col min="12815" max="12815" width="14.375" style="218" bestFit="1" customWidth="1"/>
    <col min="12816" max="12816" width="10" style="218" bestFit="1" customWidth="1"/>
    <col min="12817" max="12817" width="6" style="218" customWidth="1"/>
    <col min="12818" max="12818" width="25.25" style="218" bestFit="1" customWidth="1"/>
    <col min="12819" max="12819" width="11" style="218" bestFit="1" customWidth="1"/>
    <col min="12820" max="12821" width="8.25" style="218" bestFit="1" customWidth="1"/>
    <col min="12822" max="13056" width="9" style="218"/>
    <col min="13057" max="13057" width="15.875" style="218" customWidth="1"/>
    <col min="13058" max="13058" width="3.875" style="218" bestFit="1" customWidth="1"/>
    <col min="13059" max="13059" width="38.25" style="218" customWidth="1"/>
    <col min="13060" max="13060" width="13.875" style="218" bestFit="1" customWidth="1"/>
    <col min="13061" max="13061" width="13.875" style="218" customWidth="1"/>
    <col min="13062" max="13062" width="13.125" style="218" bestFit="1" customWidth="1"/>
    <col min="13063" max="13063" width="5.875" style="218" bestFit="1" customWidth="1"/>
    <col min="13064" max="13064" width="12.125" style="218" bestFit="1" customWidth="1"/>
    <col min="13065" max="13065" width="10.5" style="218" bestFit="1" customWidth="1"/>
    <col min="13066" max="13066" width="7" style="218" bestFit="1" customWidth="1"/>
    <col min="13067" max="13067" width="5.875" style="218" bestFit="1" customWidth="1"/>
    <col min="13068" max="13068" width="8.75" style="218" bestFit="1" customWidth="1"/>
    <col min="13069" max="13070" width="8.5" style="218" bestFit="1" customWidth="1"/>
    <col min="13071" max="13071" width="14.375" style="218" bestFit="1" customWidth="1"/>
    <col min="13072" max="13072" width="10" style="218" bestFit="1" customWidth="1"/>
    <col min="13073" max="13073" width="6" style="218" customWidth="1"/>
    <col min="13074" max="13074" width="25.25" style="218" bestFit="1" customWidth="1"/>
    <col min="13075" max="13075" width="11" style="218" bestFit="1" customWidth="1"/>
    <col min="13076" max="13077" width="8.25" style="218" bestFit="1" customWidth="1"/>
    <col min="13078" max="13312" width="9" style="218"/>
    <col min="13313" max="13313" width="15.875" style="218" customWidth="1"/>
    <col min="13314" max="13314" width="3.875" style="218" bestFit="1" customWidth="1"/>
    <col min="13315" max="13315" width="38.25" style="218" customWidth="1"/>
    <col min="13316" max="13316" width="13.875" style="218" bestFit="1" customWidth="1"/>
    <col min="13317" max="13317" width="13.875" style="218" customWidth="1"/>
    <col min="13318" max="13318" width="13.125" style="218" bestFit="1" customWidth="1"/>
    <col min="13319" max="13319" width="5.875" style="218" bestFit="1" customWidth="1"/>
    <col min="13320" max="13320" width="12.125" style="218" bestFit="1" customWidth="1"/>
    <col min="13321" max="13321" width="10.5" style="218" bestFit="1" customWidth="1"/>
    <col min="13322" max="13322" width="7" style="218" bestFit="1" customWidth="1"/>
    <col min="13323" max="13323" width="5.875" style="218" bestFit="1" customWidth="1"/>
    <col min="13324" max="13324" width="8.75" style="218" bestFit="1" customWidth="1"/>
    <col min="13325" max="13326" width="8.5" style="218" bestFit="1" customWidth="1"/>
    <col min="13327" max="13327" width="14.375" style="218" bestFit="1" customWidth="1"/>
    <col min="13328" max="13328" width="10" style="218" bestFit="1" customWidth="1"/>
    <col min="13329" max="13329" width="6" style="218" customWidth="1"/>
    <col min="13330" max="13330" width="25.25" style="218" bestFit="1" customWidth="1"/>
    <col min="13331" max="13331" width="11" style="218" bestFit="1" customWidth="1"/>
    <col min="13332" max="13333" width="8.25" style="218" bestFit="1" customWidth="1"/>
    <col min="13334" max="13568" width="9" style="218"/>
    <col min="13569" max="13569" width="15.875" style="218" customWidth="1"/>
    <col min="13570" max="13570" width="3.875" style="218" bestFit="1" customWidth="1"/>
    <col min="13571" max="13571" width="38.25" style="218" customWidth="1"/>
    <col min="13572" max="13572" width="13.875" style="218" bestFit="1" customWidth="1"/>
    <col min="13573" max="13573" width="13.875" style="218" customWidth="1"/>
    <col min="13574" max="13574" width="13.125" style="218" bestFit="1" customWidth="1"/>
    <col min="13575" max="13575" width="5.875" style="218" bestFit="1" customWidth="1"/>
    <col min="13576" max="13576" width="12.125" style="218" bestFit="1" customWidth="1"/>
    <col min="13577" max="13577" width="10.5" style="218" bestFit="1" customWidth="1"/>
    <col min="13578" max="13578" width="7" style="218" bestFit="1" customWidth="1"/>
    <col min="13579" max="13579" width="5.875" style="218" bestFit="1" customWidth="1"/>
    <col min="13580" max="13580" width="8.75" style="218" bestFit="1" customWidth="1"/>
    <col min="13581" max="13582" width="8.5" style="218" bestFit="1" customWidth="1"/>
    <col min="13583" max="13583" width="14.375" style="218" bestFit="1" customWidth="1"/>
    <col min="13584" max="13584" width="10" style="218" bestFit="1" customWidth="1"/>
    <col min="13585" max="13585" width="6" style="218" customWidth="1"/>
    <col min="13586" max="13586" width="25.25" style="218" bestFit="1" customWidth="1"/>
    <col min="13587" max="13587" width="11" style="218" bestFit="1" customWidth="1"/>
    <col min="13588" max="13589" width="8.25" style="218" bestFit="1" customWidth="1"/>
    <col min="13590" max="13824" width="9" style="218"/>
    <col min="13825" max="13825" width="15.875" style="218" customWidth="1"/>
    <col min="13826" max="13826" width="3.875" style="218" bestFit="1" customWidth="1"/>
    <col min="13827" max="13827" width="38.25" style="218" customWidth="1"/>
    <col min="13828" max="13828" width="13.875" style="218" bestFit="1" customWidth="1"/>
    <col min="13829" max="13829" width="13.875" style="218" customWidth="1"/>
    <col min="13830" max="13830" width="13.125" style="218" bestFit="1" customWidth="1"/>
    <col min="13831" max="13831" width="5.875" style="218" bestFit="1" customWidth="1"/>
    <col min="13832" max="13832" width="12.125" style="218" bestFit="1" customWidth="1"/>
    <col min="13833" max="13833" width="10.5" style="218" bestFit="1" customWidth="1"/>
    <col min="13834" max="13834" width="7" style="218" bestFit="1" customWidth="1"/>
    <col min="13835" max="13835" width="5.875" style="218" bestFit="1" customWidth="1"/>
    <col min="13836" max="13836" width="8.75" style="218" bestFit="1" customWidth="1"/>
    <col min="13837" max="13838" width="8.5" style="218" bestFit="1" customWidth="1"/>
    <col min="13839" max="13839" width="14.375" style="218" bestFit="1" customWidth="1"/>
    <col min="13840" max="13840" width="10" style="218" bestFit="1" customWidth="1"/>
    <col min="13841" max="13841" width="6" style="218" customWidth="1"/>
    <col min="13842" max="13842" width="25.25" style="218" bestFit="1" customWidth="1"/>
    <col min="13843" max="13843" width="11" style="218" bestFit="1" customWidth="1"/>
    <col min="13844" max="13845" width="8.25" style="218" bestFit="1" customWidth="1"/>
    <col min="13846" max="14080" width="9" style="218"/>
    <col min="14081" max="14081" width="15.875" style="218" customWidth="1"/>
    <col min="14082" max="14082" width="3.875" style="218" bestFit="1" customWidth="1"/>
    <col min="14083" max="14083" width="38.25" style="218" customWidth="1"/>
    <col min="14084" max="14084" width="13.875" style="218" bestFit="1" customWidth="1"/>
    <col min="14085" max="14085" width="13.875" style="218" customWidth="1"/>
    <col min="14086" max="14086" width="13.125" style="218" bestFit="1" customWidth="1"/>
    <col min="14087" max="14087" width="5.875" style="218" bestFit="1" customWidth="1"/>
    <col min="14088" max="14088" width="12.125" style="218" bestFit="1" customWidth="1"/>
    <col min="14089" max="14089" width="10.5" style="218" bestFit="1" customWidth="1"/>
    <col min="14090" max="14090" width="7" style="218" bestFit="1" customWidth="1"/>
    <col min="14091" max="14091" width="5.875" style="218" bestFit="1" customWidth="1"/>
    <col min="14092" max="14092" width="8.75" style="218" bestFit="1" customWidth="1"/>
    <col min="14093" max="14094" width="8.5" style="218" bestFit="1" customWidth="1"/>
    <col min="14095" max="14095" width="14.375" style="218" bestFit="1" customWidth="1"/>
    <col min="14096" max="14096" width="10" style="218" bestFit="1" customWidth="1"/>
    <col min="14097" max="14097" width="6" style="218" customWidth="1"/>
    <col min="14098" max="14098" width="25.25" style="218" bestFit="1" customWidth="1"/>
    <col min="14099" max="14099" width="11" style="218" bestFit="1" customWidth="1"/>
    <col min="14100" max="14101" width="8.25" style="218" bestFit="1" customWidth="1"/>
    <col min="14102" max="14336" width="9" style="218"/>
    <col min="14337" max="14337" width="15.875" style="218" customWidth="1"/>
    <col min="14338" max="14338" width="3.875" style="218" bestFit="1" customWidth="1"/>
    <col min="14339" max="14339" width="38.25" style="218" customWidth="1"/>
    <col min="14340" max="14340" width="13.875" style="218" bestFit="1" customWidth="1"/>
    <col min="14341" max="14341" width="13.875" style="218" customWidth="1"/>
    <col min="14342" max="14342" width="13.125" style="218" bestFit="1" customWidth="1"/>
    <col min="14343" max="14343" width="5.875" style="218" bestFit="1" customWidth="1"/>
    <col min="14344" max="14344" width="12.125" style="218" bestFit="1" customWidth="1"/>
    <col min="14345" max="14345" width="10.5" style="218" bestFit="1" customWidth="1"/>
    <col min="14346" max="14346" width="7" style="218" bestFit="1" customWidth="1"/>
    <col min="14347" max="14347" width="5.875" style="218" bestFit="1" customWidth="1"/>
    <col min="14348" max="14348" width="8.75" style="218" bestFit="1" customWidth="1"/>
    <col min="14349" max="14350" width="8.5" style="218" bestFit="1" customWidth="1"/>
    <col min="14351" max="14351" width="14.375" style="218" bestFit="1" customWidth="1"/>
    <col min="14352" max="14352" width="10" style="218" bestFit="1" customWidth="1"/>
    <col min="14353" max="14353" width="6" style="218" customWidth="1"/>
    <col min="14354" max="14354" width="25.25" style="218" bestFit="1" customWidth="1"/>
    <col min="14355" max="14355" width="11" style="218" bestFit="1" customWidth="1"/>
    <col min="14356" max="14357" width="8.25" style="218" bestFit="1" customWidth="1"/>
    <col min="14358" max="14592" width="9" style="218"/>
    <col min="14593" max="14593" width="15.875" style="218" customWidth="1"/>
    <col min="14594" max="14594" width="3.875" style="218" bestFit="1" customWidth="1"/>
    <col min="14595" max="14595" width="38.25" style="218" customWidth="1"/>
    <col min="14596" max="14596" width="13.875" style="218" bestFit="1" customWidth="1"/>
    <col min="14597" max="14597" width="13.875" style="218" customWidth="1"/>
    <col min="14598" max="14598" width="13.125" style="218" bestFit="1" customWidth="1"/>
    <col min="14599" max="14599" width="5.875" style="218" bestFit="1" customWidth="1"/>
    <col min="14600" max="14600" width="12.125" style="218" bestFit="1" customWidth="1"/>
    <col min="14601" max="14601" width="10.5" style="218" bestFit="1" customWidth="1"/>
    <col min="14602" max="14602" width="7" style="218" bestFit="1" customWidth="1"/>
    <col min="14603" max="14603" width="5.875" style="218" bestFit="1" customWidth="1"/>
    <col min="14604" max="14604" width="8.75" style="218" bestFit="1" customWidth="1"/>
    <col min="14605" max="14606" width="8.5" style="218" bestFit="1" customWidth="1"/>
    <col min="14607" max="14607" width="14.375" style="218" bestFit="1" customWidth="1"/>
    <col min="14608" max="14608" width="10" style="218" bestFit="1" customWidth="1"/>
    <col min="14609" max="14609" width="6" style="218" customWidth="1"/>
    <col min="14610" max="14610" width="25.25" style="218" bestFit="1" customWidth="1"/>
    <col min="14611" max="14611" width="11" style="218" bestFit="1" customWidth="1"/>
    <col min="14612" max="14613" width="8.25" style="218" bestFit="1" customWidth="1"/>
    <col min="14614" max="14848" width="9" style="218"/>
    <col min="14849" max="14849" width="15.875" style="218" customWidth="1"/>
    <col min="14850" max="14850" width="3.875" style="218" bestFit="1" customWidth="1"/>
    <col min="14851" max="14851" width="38.25" style="218" customWidth="1"/>
    <col min="14852" max="14852" width="13.875" style="218" bestFit="1" customWidth="1"/>
    <col min="14853" max="14853" width="13.875" style="218" customWidth="1"/>
    <col min="14854" max="14854" width="13.125" style="218" bestFit="1" customWidth="1"/>
    <col min="14855" max="14855" width="5.875" style="218" bestFit="1" customWidth="1"/>
    <col min="14856" max="14856" width="12.125" style="218" bestFit="1" customWidth="1"/>
    <col min="14857" max="14857" width="10.5" style="218" bestFit="1" customWidth="1"/>
    <col min="14858" max="14858" width="7" style="218" bestFit="1" customWidth="1"/>
    <col min="14859" max="14859" width="5.875" style="218" bestFit="1" customWidth="1"/>
    <col min="14860" max="14860" width="8.75" style="218" bestFit="1" customWidth="1"/>
    <col min="14861" max="14862" width="8.5" style="218" bestFit="1" customWidth="1"/>
    <col min="14863" max="14863" width="14.375" style="218" bestFit="1" customWidth="1"/>
    <col min="14864" max="14864" width="10" style="218" bestFit="1" customWidth="1"/>
    <col min="14865" max="14865" width="6" style="218" customWidth="1"/>
    <col min="14866" max="14866" width="25.25" style="218" bestFit="1" customWidth="1"/>
    <col min="14867" max="14867" width="11" style="218" bestFit="1" customWidth="1"/>
    <col min="14868" max="14869" width="8.25" style="218" bestFit="1" customWidth="1"/>
    <col min="14870" max="15104" width="9" style="218"/>
    <col min="15105" max="15105" width="15.875" style="218" customWidth="1"/>
    <col min="15106" max="15106" width="3.875" style="218" bestFit="1" customWidth="1"/>
    <col min="15107" max="15107" width="38.25" style="218" customWidth="1"/>
    <col min="15108" max="15108" width="13.875" style="218" bestFit="1" customWidth="1"/>
    <col min="15109" max="15109" width="13.875" style="218" customWidth="1"/>
    <col min="15110" max="15110" width="13.125" style="218" bestFit="1" customWidth="1"/>
    <col min="15111" max="15111" width="5.875" style="218" bestFit="1" customWidth="1"/>
    <col min="15112" max="15112" width="12.125" style="218" bestFit="1" customWidth="1"/>
    <col min="15113" max="15113" width="10.5" style="218" bestFit="1" customWidth="1"/>
    <col min="15114" max="15114" width="7" style="218" bestFit="1" customWidth="1"/>
    <col min="15115" max="15115" width="5.875" style="218" bestFit="1" customWidth="1"/>
    <col min="15116" max="15116" width="8.75" style="218" bestFit="1" customWidth="1"/>
    <col min="15117" max="15118" width="8.5" style="218" bestFit="1" customWidth="1"/>
    <col min="15119" max="15119" width="14.375" style="218" bestFit="1" customWidth="1"/>
    <col min="15120" max="15120" width="10" style="218" bestFit="1" customWidth="1"/>
    <col min="15121" max="15121" width="6" style="218" customWidth="1"/>
    <col min="15122" max="15122" width="25.25" style="218" bestFit="1" customWidth="1"/>
    <col min="15123" max="15123" width="11" style="218" bestFit="1" customWidth="1"/>
    <col min="15124" max="15125" width="8.25" style="218" bestFit="1" customWidth="1"/>
    <col min="15126" max="15360" width="9" style="218"/>
    <col min="15361" max="15361" width="15.875" style="218" customWidth="1"/>
    <col min="15362" max="15362" width="3.875" style="218" bestFit="1" customWidth="1"/>
    <col min="15363" max="15363" width="38.25" style="218" customWidth="1"/>
    <col min="15364" max="15364" width="13.875" style="218" bestFit="1" customWidth="1"/>
    <col min="15365" max="15365" width="13.875" style="218" customWidth="1"/>
    <col min="15366" max="15366" width="13.125" style="218" bestFit="1" customWidth="1"/>
    <col min="15367" max="15367" width="5.875" style="218" bestFit="1" customWidth="1"/>
    <col min="15368" max="15368" width="12.125" style="218" bestFit="1" customWidth="1"/>
    <col min="15369" max="15369" width="10.5" style="218" bestFit="1" customWidth="1"/>
    <col min="15370" max="15370" width="7" style="218" bestFit="1" customWidth="1"/>
    <col min="15371" max="15371" width="5.875" style="218" bestFit="1" customWidth="1"/>
    <col min="15372" max="15372" width="8.75" style="218" bestFit="1" customWidth="1"/>
    <col min="15373" max="15374" width="8.5" style="218" bestFit="1" customWidth="1"/>
    <col min="15375" max="15375" width="14.375" style="218" bestFit="1" customWidth="1"/>
    <col min="15376" max="15376" width="10" style="218" bestFit="1" customWidth="1"/>
    <col min="15377" max="15377" width="6" style="218" customWidth="1"/>
    <col min="15378" max="15378" width="25.25" style="218" bestFit="1" customWidth="1"/>
    <col min="15379" max="15379" width="11" style="218" bestFit="1" customWidth="1"/>
    <col min="15380" max="15381" width="8.25" style="218" bestFit="1" customWidth="1"/>
    <col min="15382" max="15616" width="9" style="218"/>
    <col min="15617" max="15617" width="15.875" style="218" customWidth="1"/>
    <col min="15618" max="15618" width="3.875" style="218" bestFit="1" customWidth="1"/>
    <col min="15619" max="15619" width="38.25" style="218" customWidth="1"/>
    <col min="15620" max="15620" width="13.875" style="218" bestFit="1" customWidth="1"/>
    <col min="15621" max="15621" width="13.875" style="218" customWidth="1"/>
    <col min="15622" max="15622" width="13.125" style="218" bestFit="1" customWidth="1"/>
    <col min="15623" max="15623" width="5.875" style="218" bestFit="1" customWidth="1"/>
    <col min="15624" max="15624" width="12.125" style="218" bestFit="1" customWidth="1"/>
    <col min="15625" max="15625" width="10.5" style="218" bestFit="1" customWidth="1"/>
    <col min="15626" max="15626" width="7" style="218" bestFit="1" customWidth="1"/>
    <col min="15627" max="15627" width="5.875" style="218" bestFit="1" customWidth="1"/>
    <col min="15628" max="15628" width="8.75" style="218" bestFit="1" customWidth="1"/>
    <col min="15629" max="15630" width="8.5" style="218" bestFit="1" customWidth="1"/>
    <col min="15631" max="15631" width="14.375" style="218" bestFit="1" customWidth="1"/>
    <col min="15632" max="15632" width="10" style="218" bestFit="1" customWidth="1"/>
    <col min="15633" max="15633" width="6" style="218" customWidth="1"/>
    <col min="15634" max="15634" width="25.25" style="218" bestFit="1" customWidth="1"/>
    <col min="15635" max="15635" width="11" style="218" bestFit="1" customWidth="1"/>
    <col min="15636" max="15637" width="8.25" style="218" bestFit="1" customWidth="1"/>
    <col min="15638" max="15872" width="9" style="218"/>
    <col min="15873" max="15873" width="15.875" style="218" customWidth="1"/>
    <col min="15874" max="15874" width="3.875" style="218" bestFit="1" customWidth="1"/>
    <col min="15875" max="15875" width="38.25" style="218" customWidth="1"/>
    <col min="15876" max="15876" width="13.875" style="218" bestFit="1" customWidth="1"/>
    <col min="15877" max="15877" width="13.875" style="218" customWidth="1"/>
    <col min="15878" max="15878" width="13.125" style="218" bestFit="1" customWidth="1"/>
    <col min="15879" max="15879" width="5.875" style="218" bestFit="1" customWidth="1"/>
    <col min="15880" max="15880" width="12.125" style="218" bestFit="1" customWidth="1"/>
    <col min="15881" max="15881" width="10.5" style="218" bestFit="1" customWidth="1"/>
    <col min="15882" max="15882" width="7" style="218" bestFit="1" customWidth="1"/>
    <col min="15883" max="15883" width="5.875" style="218" bestFit="1" customWidth="1"/>
    <col min="15884" max="15884" width="8.75" style="218" bestFit="1" customWidth="1"/>
    <col min="15885" max="15886" width="8.5" style="218" bestFit="1" customWidth="1"/>
    <col min="15887" max="15887" width="14.375" style="218" bestFit="1" customWidth="1"/>
    <col min="15888" max="15888" width="10" style="218" bestFit="1" customWidth="1"/>
    <col min="15889" max="15889" width="6" style="218" customWidth="1"/>
    <col min="15890" max="15890" width="25.25" style="218" bestFit="1" customWidth="1"/>
    <col min="15891" max="15891" width="11" style="218" bestFit="1" customWidth="1"/>
    <col min="15892" max="15893" width="8.25" style="218" bestFit="1" customWidth="1"/>
    <col min="15894" max="16128" width="9" style="218"/>
    <col min="16129" max="16129" width="15.875" style="218" customWidth="1"/>
    <col min="16130" max="16130" width="3.875" style="218" bestFit="1" customWidth="1"/>
    <col min="16131" max="16131" width="38.25" style="218" customWidth="1"/>
    <col min="16132" max="16132" width="13.875" style="218" bestFit="1" customWidth="1"/>
    <col min="16133" max="16133" width="13.875" style="218" customWidth="1"/>
    <col min="16134" max="16134" width="13.125" style="218" bestFit="1" customWidth="1"/>
    <col min="16135" max="16135" width="5.875" style="218" bestFit="1" customWidth="1"/>
    <col min="16136" max="16136" width="12.125" style="218" bestFit="1" customWidth="1"/>
    <col min="16137" max="16137" width="10.5" style="218" bestFit="1" customWidth="1"/>
    <col min="16138" max="16138" width="7" style="218" bestFit="1" customWidth="1"/>
    <col min="16139" max="16139" width="5.875" style="218" bestFit="1" customWidth="1"/>
    <col min="16140" max="16140" width="8.75" style="218" bestFit="1" customWidth="1"/>
    <col min="16141" max="16142" width="8.5" style="218" bestFit="1" customWidth="1"/>
    <col min="16143" max="16143" width="14.375" style="218" bestFit="1" customWidth="1"/>
    <col min="16144" max="16144" width="10" style="218" bestFit="1" customWidth="1"/>
    <col min="16145" max="16145" width="6" style="218" customWidth="1"/>
    <col min="16146" max="16146" width="25.25" style="218" bestFit="1" customWidth="1"/>
    <col min="16147" max="16147" width="11" style="218" bestFit="1" customWidth="1"/>
    <col min="16148" max="16149" width="8.25" style="218" bestFit="1" customWidth="1"/>
    <col min="16150" max="16384" width="9" style="218"/>
  </cols>
  <sheetData>
    <row r="1" spans="1:24" ht="15.75">
      <c r="A1" s="310"/>
      <c r="B1" s="310"/>
      <c r="Q1" s="309"/>
    </row>
    <row r="2" spans="1:24" ht="15">
      <c r="F2" s="392"/>
      <c r="J2" s="388" t="s">
        <v>448</v>
      </c>
      <c r="K2" s="388"/>
      <c r="L2" s="388"/>
      <c r="M2" s="388"/>
      <c r="N2" s="388"/>
      <c r="O2" s="388"/>
      <c r="P2" s="388"/>
      <c r="Q2" s="443" t="s">
        <v>447</v>
      </c>
      <c r="R2" s="442"/>
      <c r="S2" s="441"/>
      <c r="T2" s="441"/>
      <c r="U2" s="441"/>
    </row>
    <row r="3" spans="1:24" ht="15.75">
      <c r="A3" s="390" t="s">
        <v>2</v>
      </c>
      <c r="B3" s="389"/>
      <c r="J3" s="388"/>
      <c r="Q3" s="387"/>
      <c r="R3" s="440" t="s">
        <v>446</v>
      </c>
      <c r="S3" s="440"/>
      <c r="T3" s="440"/>
      <c r="U3" s="440"/>
      <c r="W3" s="207" t="s">
        <v>287</v>
      </c>
      <c r="X3" s="206"/>
    </row>
    <row r="4" spans="1:24" ht="12" thickBot="1">
      <c r="A4" s="357" t="s">
        <v>445</v>
      </c>
      <c r="B4" s="382" t="s">
        <v>444</v>
      </c>
      <c r="C4" s="385"/>
      <c r="D4" s="384"/>
      <c r="E4" s="439"/>
      <c r="F4" s="382" t="s">
        <v>6</v>
      </c>
      <c r="G4" s="381"/>
      <c r="H4" s="356" t="s">
        <v>10</v>
      </c>
      <c r="I4" s="356" t="s">
        <v>443</v>
      </c>
      <c r="J4" s="380" t="s">
        <v>12</v>
      </c>
      <c r="K4" s="464" t="s">
        <v>7</v>
      </c>
      <c r="L4" s="384"/>
      <c r="M4" s="384"/>
      <c r="N4" s="383"/>
      <c r="O4" s="376"/>
      <c r="P4" s="375"/>
      <c r="Q4" s="374"/>
      <c r="R4" s="373"/>
      <c r="S4" s="372"/>
      <c r="T4" s="437" t="s">
        <v>8</v>
      </c>
      <c r="U4" s="437" t="s">
        <v>441</v>
      </c>
      <c r="W4" s="435" t="s">
        <v>277</v>
      </c>
      <c r="X4" s="435" t="s">
        <v>276</v>
      </c>
    </row>
    <row r="5" spans="1:24">
      <c r="A5" s="347"/>
      <c r="B5" s="354"/>
      <c r="C5" s="355"/>
      <c r="D5" s="369"/>
      <c r="E5" s="436"/>
      <c r="F5" s="345"/>
      <c r="G5" s="342"/>
      <c r="H5" s="347"/>
      <c r="I5" s="347"/>
      <c r="J5" s="354"/>
      <c r="K5" s="367" t="s">
        <v>440</v>
      </c>
      <c r="L5" s="366" t="s">
        <v>274</v>
      </c>
      <c r="M5" s="365" t="s">
        <v>439</v>
      </c>
      <c r="N5" s="279" t="s">
        <v>438</v>
      </c>
      <c r="O5" s="363" t="s">
        <v>437</v>
      </c>
      <c r="P5" s="362" t="s">
        <v>17</v>
      </c>
      <c r="Q5" s="361"/>
      <c r="R5" s="360"/>
      <c r="S5" s="359" t="s">
        <v>18</v>
      </c>
      <c r="T5" s="434"/>
      <c r="U5" s="434"/>
      <c r="W5" s="435"/>
      <c r="X5" s="435"/>
    </row>
    <row r="6" spans="1:24">
      <c r="A6" s="347"/>
      <c r="B6" s="354"/>
      <c r="C6" s="355"/>
      <c r="D6" s="357" t="s">
        <v>436</v>
      </c>
      <c r="E6" s="358" t="s">
        <v>26</v>
      </c>
      <c r="F6" s="357" t="s">
        <v>436</v>
      </c>
      <c r="G6" s="356" t="s">
        <v>435</v>
      </c>
      <c r="H6" s="347"/>
      <c r="I6" s="347"/>
      <c r="J6" s="354"/>
      <c r="K6" s="352"/>
      <c r="L6" s="353"/>
      <c r="M6" s="352"/>
      <c r="N6" s="266"/>
      <c r="O6" s="350" t="s">
        <v>434</v>
      </c>
      <c r="P6" s="350" t="s">
        <v>433</v>
      </c>
      <c r="Q6" s="350"/>
      <c r="R6" s="350"/>
      <c r="S6" s="349" t="s">
        <v>432</v>
      </c>
      <c r="T6" s="434"/>
      <c r="U6" s="434"/>
      <c r="W6" s="435"/>
      <c r="X6" s="435"/>
    </row>
    <row r="7" spans="1:24">
      <c r="A7" s="347"/>
      <c r="B7" s="354"/>
      <c r="C7" s="355"/>
      <c r="D7" s="347"/>
      <c r="E7" s="347"/>
      <c r="F7" s="347"/>
      <c r="G7" s="347"/>
      <c r="H7" s="347"/>
      <c r="I7" s="347"/>
      <c r="J7" s="354"/>
      <c r="K7" s="352"/>
      <c r="L7" s="353"/>
      <c r="M7" s="352"/>
      <c r="N7" s="266"/>
      <c r="O7" s="350" t="s">
        <v>431</v>
      </c>
      <c r="P7" s="350" t="s">
        <v>430</v>
      </c>
      <c r="Q7" s="350" t="s">
        <v>429</v>
      </c>
      <c r="R7" s="350" t="s">
        <v>23</v>
      </c>
      <c r="S7" s="349" t="s">
        <v>428</v>
      </c>
      <c r="T7" s="434"/>
      <c r="U7" s="434"/>
      <c r="W7" s="435"/>
      <c r="X7" s="435"/>
    </row>
    <row r="8" spans="1:24">
      <c r="A8" s="340"/>
      <c r="B8" s="345"/>
      <c r="C8" s="346"/>
      <c r="D8" s="340"/>
      <c r="E8" s="340"/>
      <c r="F8" s="340"/>
      <c r="G8" s="340"/>
      <c r="H8" s="340"/>
      <c r="I8" s="340"/>
      <c r="J8" s="345"/>
      <c r="K8" s="343"/>
      <c r="L8" s="344"/>
      <c r="M8" s="343"/>
      <c r="N8" s="257"/>
      <c r="O8" s="226" t="s">
        <v>427</v>
      </c>
      <c r="P8" s="226" t="s">
        <v>426</v>
      </c>
      <c r="Q8" s="226" t="s">
        <v>425</v>
      </c>
      <c r="R8" s="225"/>
      <c r="S8" s="224" t="s">
        <v>424</v>
      </c>
      <c r="T8" s="434"/>
      <c r="U8" s="434"/>
      <c r="W8" s="433"/>
      <c r="X8" s="433"/>
    </row>
    <row r="9" spans="1:24" ht="16.5" customHeight="1">
      <c r="A9" s="457" t="s">
        <v>455</v>
      </c>
      <c r="B9" s="463" t="s">
        <v>460</v>
      </c>
      <c r="C9" s="462"/>
      <c r="D9" s="432" t="s">
        <v>459</v>
      </c>
      <c r="E9" s="456" t="s">
        <v>453</v>
      </c>
      <c r="F9" s="432" t="s">
        <v>458</v>
      </c>
      <c r="G9" s="432">
        <v>1.498</v>
      </c>
      <c r="H9" s="432" t="s">
        <v>452</v>
      </c>
      <c r="I9" s="404" t="str">
        <f>IF(W9="","",(IF(X9-W9&gt;0,CONCATENATE(TEXT(W9,"#,##0"),"~",TEXT(X9,"#,##0")),TEXT(W9,"#,##0"))))</f>
        <v>1,560</v>
      </c>
      <c r="J9" s="454">
        <v>5</v>
      </c>
      <c r="K9" s="450">
        <v>22.9</v>
      </c>
      <c r="L9" s="123">
        <f>IF(K9&gt;0,1/K9*37.7*68.6,"")</f>
        <v>112.93537117903932</v>
      </c>
      <c r="M9" s="409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14.6</v>
      </c>
      <c r="N9" s="408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18.200000000000003</v>
      </c>
      <c r="O9" s="455" t="s">
        <v>451</v>
      </c>
      <c r="P9" s="370" t="s">
        <v>417</v>
      </c>
      <c r="Q9" s="461" t="s">
        <v>72</v>
      </c>
      <c r="R9" s="319"/>
      <c r="S9" s="320"/>
      <c r="T9" s="406">
        <f>IFERROR(IF(K9&lt;M9,"",(ROUNDDOWN(K9/M9*100,0))),"")</f>
        <v>156</v>
      </c>
      <c r="U9" s="405">
        <f>IFERROR(IF(K9&lt;N9,"",(ROUNDDOWN(K9/N9*100,0))),"")</f>
        <v>125</v>
      </c>
      <c r="W9" s="404">
        <v>1560</v>
      </c>
      <c r="X9" s="428"/>
    </row>
    <row r="10" spans="1:24" ht="12.75">
      <c r="A10" s="427"/>
      <c r="B10" s="426"/>
      <c r="C10" s="425"/>
      <c r="D10" s="423"/>
      <c r="E10" s="414" t="s">
        <v>457</v>
      </c>
      <c r="F10" s="423"/>
      <c r="G10" s="423"/>
      <c r="H10" s="423"/>
      <c r="I10" s="404" t="str">
        <f>IF(W10="","",(IF(X10-W10&gt;0,CONCATENATE(TEXT(W10,"#,##0"),"~",TEXT(X10,"#,##0")),TEXT(W10,"#,##0"))))</f>
        <v>1,580</v>
      </c>
      <c r="J10" s="460"/>
      <c r="K10" s="450">
        <v>22.9</v>
      </c>
      <c r="L10" s="123">
        <f>IF(K10&gt;0,1/K10*37.7*68.6,"")</f>
        <v>112.93537117903932</v>
      </c>
      <c r="M10" s="409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14.6</v>
      </c>
      <c r="N10" s="408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18.200000000000003</v>
      </c>
      <c r="O10" s="453"/>
      <c r="P10" s="420"/>
      <c r="Q10" s="452"/>
      <c r="R10" s="319"/>
      <c r="S10" s="320"/>
      <c r="T10" s="406">
        <f>IFERROR(IF(K10&lt;M10,"",(ROUNDDOWN(K10/M10*100,0))),"")</f>
        <v>156</v>
      </c>
      <c r="U10" s="405">
        <f>IFERROR(IF(K10&lt;N10,"",(ROUNDDOWN(K10/N10*100,0))),"")</f>
        <v>125</v>
      </c>
      <c r="W10" s="404">
        <v>1580</v>
      </c>
      <c r="X10" s="403"/>
    </row>
    <row r="11" spans="1:24" ht="12.75">
      <c r="A11" s="427"/>
      <c r="B11" s="426"/>
      <c r="C11" s="425"/>
      <c r="D11" s="423"/>
      <c r="E11" s="414" t="s">
        <v>257</v>
      </c>
      <c r="F11" s="423"/>
      <c r="G11" s="423"/>
      <c r="H11" s="423"/>
      <c r="I11" s="404" t="str">
        <f>IF(W11="","",(IF(X11-W11&gt;0,CONCATENATE(TEXT(W11,"#,##0"),"~",TEXT(X11,"#,##0")),TEXT(W11,"#,##0"))))</f>
        <v>1,560</v>
      </c>
      <c r="J11" s="460"/>
      <c r="K11" s="450">
        <v>22.9</v>
      </c>
      <c r="L11" s="123">
        <f>IF(K11&gt;0,1/K11*37.7*68.6,"")</f>
        <v>112.93537117903932</v>
      </c>
      <c r="M11" s="409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14.6</v>
      </c>
      <c r="N11" s="408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18.200000000000003</v>
      </c>
      <c r="O11" s="453"/>
      <c r="P11" s="420"/>
      <c r="Q11" s="452"/>
      <c r="R11" s="397"/>
      <c r="S11" s="320"/>
      <c r="T11" s="406">
        <f>IFERROR(IF(K11&lt;M11,"",(ROUNDDOWN(K11/M11*100,0))),"")</f>
        <v>156</v>
      </c>
      <c r="U11" s="405">
        <f>IFERROR(IF(K11&lt;N11,"",(ROUNDDOWN(K11/N11*100,0))),"")</f>
        <v>125</v>
      </c>
      <c r="W11" s="404">
        <v>1560</v>
      </c>
      <c r="X11" s="403"/>
    </row>
    <row r="12" spans="1:24" ht="12.75">
      <c r="A12" s="418"/>
      <c r="B12" s="426"/>
      <c r="C12" s="425"/>
      <c r="D12" s="413"/>
      <c r="E12" s="414" t="s">
        <v>456</v>
      </c>
      <c r="F12" s="423"/>
      <c r="G12" s="413"/>
      <c r="H12" s="413"/>
      <c r="I12" s="404" t="str">
        <f>IF(W12="","",(IF(X12-W12&gt;0,CONCATENATE(TEXT(W12,"#,##0"),"~",TEXT(X12,"#,##0")),TEXT(W12,"#,##0"))))</f>
        <v>1,580</v>
      </c>
      <c r="J12" s="459"/>
      <c r="K12" s="450">
        <v>22.9</v>
      </c>
      <c r="L12" s="123">
        <f>IF(K12&gt;0,1/K12*37.7*68.6,"")</f>
        <v>112.93537117903932</v>
      </c>
      <c r="M12" s="409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14.6</v>
      </c>
      <c r="N12" s="408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18.200000000000003</v>
      </c>
      <c r="O12" s="449"/>
      <c r="P12" s="407"/>
      <c r="Q12" s="452"/>
      <c r="R12" s="458"/>
      <c r="S12" s="320"/>
      <c r="T12" s="406">
        <f>IFERROR(IF(K12&lt;M12,"",(ROUNDDOWN(K12/M12*100,0))),"")</f>
        <v>156</v>
      </c>
      <c r="U12" s="405">
        <f>IFERROR(IF(K12&lt;N12,"",(ROUNDDOWN(K12/N12*100,0))),"")</f>
        <v>125</v>
      </c>
      <c r="W12" s="404">
        <v>1580</v>
      </c>
      <c r="X12" s="403"/>
    </row>
    <row r="13" spans="1:24" ht="22.5" customHeight="1">
      <c r="A13" s="457" t="s">
        <v>455</v>
      </c>
      <c r="B13" s="426"/>
      <c r="C13" s="425"/>
      <c r="D13" s="432" t="s">
        <v>454</v>
      </c>
      <c r="E13" s="456" t="s">
        <v>453</v>
      </c>
      <c r="F13" s="423"/>
      <c r="G13" s="432">
        <v>1.498</v>
      </c>
      <c r="H13" s="432" t="s">
        <v>452</v>
      </c>
      <c r="I13" s="404" t="str">
        <f>IF(W13="","",(IF(X13-W13&gt;0,CONCATENATE(TEXT(W13,"#,##0"),"~",TEXT(X13,"#,##0")),TEXT(W13,"#,##0"))))</f>
        <v>1,660</v>
      </c>
      <c r="J13" s="454">
        <v>7</v>
      </c>
      <c r="K13" s="450">
        <v>22.9</v>
      </c>
      <c r="L13" s="123">
        <f>IF(K13&gt;0,1/K13*37.7*68.6,"")</f>
        <v>112.93537117903932</v>
      </c>
      <c r="M13" s="409">
        <f>IFERROR(VALUE(IF(W13="","",ROUNDUP(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*1.1,1))),"")</f>
        <v>13.5</v>
      </c>
      <c r="N13" s="408">
        <f>IFERROR(VALUE(IF(W13="","",ROUNDUP(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*1.1,1))),"")</f>
        <v>17</v>
      </c>
      <c r="O13" s="455" t="s">
        <v>451</v>
      </c>
      <c r="P13" s="370" t="s">
        <v>417</v>
      </c>
      <c r="Q13" s="452"/>
      <c r="R13" s="319"/>
      <c r="S13" s="320"/>
      <c r="T13" s="406">
        <f>IFERROR(IF(K13&lt;M13,"",(ROUNDDOWN(K13/M13*100,0))),"")</f>
        <v>169</v>
      </c>
      <c r="U13" s="405">
        <f>IFERROR(IF(K13&lt;N13,"",(ROUNDDOWN(K13/N13*100,0))),"")</f>
        <v>134</v>
      </c>
      <c r="W13" s="404">
        <v>1660</v>
      </c>
      <c r="X13" s="403"/>
    </row>
    <row r="14" spans="1:24" ht="12.75">
      <c r="A14" s="427"/>
      <c r="B14" s="426"/>
      <c r="C14" s="425"/>
      <c r="D14" s="423"/>
      <c r="E14" s="414" t="s">
        <v>180</v>
      </c>
      <c r="F14" s="423"/>
      <c r="G14" s="423"/>
      <c r="H14" s="423"/>
      <c r="I14" s="404" t="str">
        <f>IF(W14="","",(IF(X14-W14&gt;0,CONCATENATE(TEXT(W14,"#,##0"),"~",TEXT(X14,"#,##0")),TEXT(W14,"#,##0"))))</f>
        <v>1,660</v>
      </c>
      <c r="J14" s="451"/>
      <c r="K14" s="450">
        <v>22.9</v>
      </c>
      <c r="L14" s="123">
        <f>IF(K14&gt;0,1/K14*37.7*68.6,"")</f>
        <v>112.93537117903932</v>
      </c>
      <c r="M14" s="409">
        <f>IFERROR(VALUE(IF(W14="","",ROUNDUP(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*1.1,1))),"")</f>
        <v>13.5</v>
      </c>
      <c r="N14" s="408">
        <f>IFERROR(VALUE(IF(W14="","",ROUNDUP(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*1.1,1))),"")</f>
        <v>17</v>
      </c>
      <c r="O14" s="453"/>
      <c r="P14" s="420"/>
      <c r="Q14" s="452"/>
      <c r="R14" s="319"/>
      <c r="S14" s="320"/>
      <c r="T14" s="406">
        <f>IFERROR(IF(K14&lt;M14,"",(ROUNDDOWN(K14/M14*100,0))),"")</f>
        <v>169</v>
      </c>
      <c r="U14" s="405">
        <f>IFERROR(IF(K14&lt;N14,"",(ROUNDDOWN(K14/N14*100,0))),"")</f>
        <v>134</v>
      </c>
      <c r="W14" s="404">
        <v>1660</v>
      </c>
      <c r="X14" s="403"/>
    </row>
    <row r="15" spans="1:24" ht="12.75">
      <c r="A15" s="427"/>
      <c r="B15" s="426"/>
      <c r="C15" s="425"/>
      <c r="D15" s="423"/>
      <c r="E15" s="414" t="s">
        <v>450</v>
      </c>
      <c r="F15" s="423"/>
      <c r="G15" s="423"/>
      <c r="H15" s="423"/>
      <c r="I15" s="404" t="str">
        <f>IF(W15="","",(IF(X15-W15&gt;0,CONCATENATE(TEXT(W15,"#,##0"),"~",TEXT(X15,"#,##0")),TEXT(W15,"#,##0"))))</f>
        <v>1,620</v>
      </c>
      <c r="J15" s="454">
        <v>5</v>
      </c>
      <c r="K15" s="450">
        <v>22.9</v>
      </c>
      <c r="L15" s="123">
        <f>IF(K15&gt;0,1/K15*37.7*68.6,"")</f>
        <v>112.93537117903932</v>
      </c>
      <c r="M15" s="409">
        <f>IFERROR(VALUE(IF(W15="","",ROUNDUP(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*1.1,1))),"")</f>
        <v>14.6</v>
      </c>
      <c r="N15" s="408">
        <f>IFERROR(VALUE(IF(W15="","",ROUNDUP(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*1.1,1))),"")</f>
        <v>18.200000000000003</v>
      </c>
      <c r="O15" s="453"/>
      <c r="P15" s="420"/>
      <c r="Q15" s="452"/>
      <c r="R15" s="397"/>
      <c r="S15" s="320"/>
      <c r="T15" s="406">
        <f>IFERROR(IF(K15&lt;M15,"",(ROUNDDOWN(K15/M15*100,0))),"")</f>
        <v>156</v>
      </c>
      <c r="U15" s="405">
        <f>IFERROR(IF(K15&lt;N15,"",(ROUNDDOWN(K15/N15*100,0))),"")</f>
        <v>125</v>
      </c>
      <c r="W15" s="404">
        <v>1620</v>
      </c>
      <c r="X15" s="403"/>
    </row>
    <row r="16" spans="1:24" ht="12.75">
      <c r="A16" s="418"/>
      <c r="B16" s="417"/>
      <c r="C16" s="416"/>
      <c r="D16" s="413"/>
      <c r="E16" s="414" t="s">
        <v>449</v>
      </c>
      <c r="F16" s="413"/>
      <c r="G16" s="413"/>
      <c r="H16" s="413"/>
      <c r="I16" s="404" t="str">
        <f>IF(W16="","",(IF(X16-W16&gt;0,CONCATENATE(TEXT(W16,"#,##0"),"~",TEXT(X16,"#,##0")),TEXT(W16,"#,##0"))))</f>
        <v>1,620</v>
      </c>
      <c r="J16" s="451"/>
      <c r="K16" s="450">
        <v>22.9</v>
      </c>
      <c r="L16" s="123">
        <f>IF(K16&gt;0,1/K16*37.7*68.6,"")</f>
        <v>112.93537117903932</v>
      </c>
      <c r="M16" s="409">
        <f>IFERROR(VALUE(IF(W16="","",ROUNDUP(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*1.1,1))),"")</f>
        <v>14.6</v>
      </c>
      <c r="N16" s="408">
        <f>IFERROR(VALUE(IF(W16="","",ROUNDUP(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*1.1,1))),"")</f>
        <v>18.200000000000003</v>
      </c>
      <c r="O16" s="449"/>
      <c r="P16" s="407"/>
      <c r="Q16" s="448"/>
      <c r="R16" s="397"/>
      <c r="S16" s="320"/>
      <c r="T16" s="406">
        <f>IFERROR(IF(K16&lt;M16,"",(ROUNDDOWN(K16/M16*100,0))),"")</f>
        <v>156</v>
      </c>
      <c r="U16" s="405">
        <f>IFERROR(IF(K16&lt;N16,"",(ROUNDDOWN(K16/N16*100,0))),"")</f>
        <v>125</v>
      </c>
      <c r="W16" s="404">
        <v>1620</v>
      </c>
      <c r="X16" s="403"/>
    </row>
    <row r="17" spans="1:21" ht="13.5" thickBot="1">
      <c r="A17" s="402"/>
      <c r="B17" s="401"/>
      <c r="C17" s="400"/>
      <c r="D17" s="328"/>
      <c r="E17" s="327"/>
      <c r="F17" s="320"/>
      <c r="G17" s="326"/>
      <c r="H17" s="320"/>
      <c r="I17" s="320"/>
      <c r="J17" s="325"/>
      <c r="K17" s="399"/>
      <c r="L17" s="398" t="str">
        <f>IF(K17&gt;0,1/K17*37.7*68.6,"")</f>
        <v/>
      </c>
      <c r="M17" s="323"/>
      <c r="N17" s="322"/>
      <c r="O17" s="320"/>
      <c r="P17" s="447"/>
      <c r="Q17" s="320"/>
      <c r="R17" s="397"/>
      <c r="S17" s="320"/>
      <c r="T17" s="446" t="str">
        <f>IF(K17&lt;&gt;0, IF(K17&gt;=M17,ROUNDDOWN(K17/M17*100,0),""),"")</f>
        <v/>
      </c>
      <c r="U17" s="396" t="str">
        <f>IF(K17&lt;&gt;0, IF(K17&gt;=N17,ROUNDDOWN(K17/N17*100,0),""),"")</f>
        <v/>
      </c>
    </row>
    <row r="18" spans="1:21">
      <c r="J18" s="221"/>
    </row>
    <row r="19" spans="1:21">
      <c r="B19" s="218" t="s">
        <v>413</v>
      </c>
    </row>
    <row r="20" spans="1:21">
      <c r="B20" s="218" t="s">
        <v>412</v>
      </c>
    </row>
    <row r="21" spans="1:21" ht="12.75">
      <c r="B21" s="218" t="s">
        <v>411</v>
      </c>
      <c r="K21" s="395"/>
      <c r="N21" s="395"/>
    </row>
    <row r="22" spans="1:21" ht="12.75">
      <c r="B22" s="218" t="s">
        <v>410</v>
      </c>
      <c r="K22" s="395"/>
      <c r="M22" s="444"/>
      <c r="N22" s="445"/>
    </row>
    <row r="23" spans="1:21" ht="12.75">
      <c r="B23" s="218" t="s">
        <v>409</v>
      </c>
      <c r="K23" s="394"/>
      <c r="M23" s="444"/>
    </row>
    <row r="24" spans="1:21" ht="12.75">
      <c r="B24" s="218" t="s">
        <v>408</v>
      </c>
      <c r="M24" s="444"/>
    </row>
    <row r="25" spans="1:21" ht="12.75">
      <c r="B25" s="218" t="s">
        <v>407</v>
      </c>
      <c r="M25" s="444"/>
    </row>
    <row r="26" spans="1:21" ht="12.75">
      <c r="B26" s="218" t="s">
        <v>406</v>
      </c>
      <c r="M26" s="444"/>
    </row>
    <row r="27" spans="1:21" ht="12.75">
      <c r="B27" s="218" t="s">
        <v>405</v>
      </c>
      <c r="M27" s="444"/>
    </row>
    <row r="28" spans="1:21" ht="12.75">
      <c r="C28" s="218" t="s">
        <v>404</v>
      </c>
      <c r="M28" s="444"/>
    </row>
    <row r="29" spans="1:21" ht="12.75">
      <c r="M29" s="444"/>
    </row>
  </sheetData>
  <mergeCells count="43">
    <mergeCell ref="J9:J11"/>
    <mergeCell ref="O9:O12"/>
    <mergeCell ref="P9:P12"/>
    <mergeCell ref="A13:A16"/>
    <mergeCell ref="D13:D16"/>
    <mergeCell ref="G13:G16"/>
    <mergeCell ref="H13:H16"/>
    <mergeCell ref="J13:J14"/>
    <mergeCell ref="A9:A12"/>
    <mergeCell ref="B9:C16"/>
    <mergeCell ref="D9:D12"/>
    <mergeCell ref="F9:F16"/>
    <mergeCell ref="G9:G12"/>
    <mergeCell ref="P5:R5"/>
    <mergeCell ref="D6:D8"/>
    <mergeCell ref="E6:E8"/>
    <mergeCell ref="F6:F8"/>
    <mergeCell ref="G6:G8"/>
    <mergeCell ref="Q9:Q16"/>
    <mergeCell ref="O13:O16"/>
    <mergeCell ref="P13:P16"/>
    <mergeCell ref="J15:J16"/>
    <mergeCell ref="H9:H12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E2E0-9C66-4725-9A04-426EF412286F}">
  <sheetPr>
    <tabColor rgb="FF993366"/>
  </sheetPr>
  <dimension ref="A1:X26"/>
  <sheetViews>
    <sheetView view="pageBreakPreview" zoomScale="110" zoomScaleNormal="100" zoomScaleSheetLayoutView="110" workbookViewId="0">
      <selection activeCell="F34" sqref="F34"/>
    </sheetView>
  </sheetViews>
  <sheetFormatPr defaultColWidth="9" defaultRowHeight="11.25"/>
  <cols>
    <col min="1" max="1" width="15.875" style="218" customWidth="1"/>
    <col min="2" max="2" width="3.875" style="218" bestFit="1" customWidth="1"/>
    <col min="3" max="3" width="38.25" style="218" customWidth="1"/>
    <col min="4" max="4" width="13.875" style="218" bestFit="1" customWidth="1"/>
    <col min="5" max="5" width="13.875" style="393" customWidth="1"/>
    <col min="6" max="6" width="13.125" style="218" bestFit="1" customWidth="1"/>
    <col min="7" max="7" width="5.875" style="218" bestFit="1" customWidth="1"/>
    <col min="8" max="8" width="12.125" style="218" bestFit="1" customWidth="1"/>
    <col min="9" max="9" width="10.5" style="218" bestFit="1" customWidth="1"/>
    <col min="10" max="10" width="7" style="218" bestFit="1" customWidth="1"/>
    <col min="11" max="11" width="5.875" style="218" bestFit="1" customWidth="1"/>
    <col min="12" max="12" width="8.75" style="218" bestFit="1" customWidth="1"/>
    <col min="13" max="14" width="8.5" style="218" bestFit="1" customWidth="1"/>
    <col min="15" max="15" width="14.375" style="218" bestFit="1" customWidth="1"/>
    <col min="16" max="16" width="10" style="218" bestFit="1" customWidth="1"/>
    <col min="17" max="17" width="6" style="218" customWidth="1"/>
    <col min="18" max="18" width="25.25" style="218" bestFit="1" customWidth="1"/>
    <col min="19" max="19" width="11" style="218" bestFit="1" customWidth="1"/>
    <col min="20" max="20" width="8.25" style="218" bestFit="1" customWidth="1"/>
    <col min="21" max="21" width="8.25" style="218" customWidth="1"/>
    <col min="22" max="256" width="9" style="218"/>
    <col min="257" max="257" width="15.875" style="218" customWidth="1"/>
    <col min="258" max="258" width="3.875" style="218" bestFit="1" customWidth="1"/>
    <col min="259" max="259" width="38.25" style="218" customWidth="1"/>
    <col min="260" max="260" width="13.875" style="218" bestFit="1" customWidth="1"/>
    <col min="261" max="261" width="13.875" style="218" customWidth="1"/>
    <col min="262" max="262" width="13.125" style="218" bestFit="1" customWidth="1"/>
    <col min="263" max="263" width="5.875" style="218" bestFit="1" customWidth="1"/>
    <col min="264" max="264" width="12.125" style="218" bestFit="1" customWidth="1"/>
    <col min="265" max="265" width="10.5" style="218" bestFit="1" customWidth="1"/>
    <col min="266" max="266" width="7" style="218" bestFit="1" customWidth="1"/>
    <col min="267" max="267" width="5.875" style="218" bestFit="1" customWidth="1"/>
    <col min="268" max="268" width="8.75" style="218" bestFit="1" customWidth="1"/>
    <col min="269" max="270" width="8.5" style="218" bestFit="1" customWidth="1"/>
    <col min="271" max="271" width="14.375" style="218" bestFit="1" customWidth="1"/>
    <col min="272" max="272" width="10" style="218" bestFit="1" customWidth="1"/>
    <col min="273" max="273" width="6" style="218" customWidth="1"/>
    <col min="274" max="274" width="25.25" style="218" bestFit="1" customWidth="1"/>
    <col min="275" max="275" width="11" style="218" bestFit="1" customWidth="1"/>
    <col min="276" max="277" width="8.25" style="218" bestFit="1" customWidth="1"/>
    <col min="278" max="512" width="9" style="218"/>
    <col min="513" max="513" width="15.875" style="218" customWidth="1"/>
    <col min="514" max="514" width="3.875" style="218" bestFit="1" customWidth="1"/>
    <col min="515" max="515" width="38.25" style="218" customWidth="1"/>
    <col min="516" max="516" width="13.875" style="218" bestFit="1" customWidth="1"/>
    <col min="517" max="517" width="13.875" style="218" customWidth="1"/>
    <col min="518" max="518" width="13.125" style="218" bestFit="1" customWidth="1"/>
    <col min="519" max="519" width="5.875" style="218" bestFit="1" customWidth="1"/>
    <col min="520" max="520" width="12.125" style="218" bestFit="1" customWidth="1"/>
    <col min="521" max="521" width="10.5" style="218" bestFit="1" customWidth="1"/>
    <col min="522" max="522" width="7" style="218" bestFit="1" customWidth="1"/>
    <col min="523" max="523" width="5.875" style="218" bestFit="1" customWidth="1"/>
    <col min="524" max="524" width="8.75" style="218" bestFit="1" customWidth="1"/>
    <col min="525" max="526" width="8.5" style="218" bestFit="1" customWidth="1"/>
    <col min="527" max="527" width="14.375" style="218" bestFit="1" customWidth="1"/>
    <col min="528" max="528" width="10" style="218" bestFit="1" customWidth="1"/>
    <col min="529" max="529" width="6" style="218" customWidth="1"/>
    <col min="530" max="530" width="25.25" style="218" bestFit="1" customWidth="1"/>
    <col min="531" max="531" width="11" style="218" bestFit="1" customWidth="1"/>
    <col min="532" max="533" width="8.25" style="218" bestFit="1" customWidth="1"/>
    <col min="534" max="768" width="9" style="218"/>
    <col min="769" max="769" width="15.875" style="218" customWidth="1"/>
    <col min="770" max="770" width="3.875" style="218" bestFit="1" customWidth="1"/>
    <col min="771" max="771" width="38.25" style="218" customWidth="1"/>
    <col min="772" max="772" width="13.875" style="218" bestFit="1" customWidth="1"/>
    <col min="773" max="773" width="13.875" style="218" customWidth="1"/>
    <col min="774" max="774" width="13.125" style="218" bestFit="1" customWidth="1"/>
    <col min="775" max="775" width="5.875" style="218" bestFit="1" customWidth="1"/>
    <col min="776" max="776" width="12.125" style="218" bestFit="1" customWidth="1"/>
    <col min="777" max="777" width="10.5" style="218" bestFit="1" customWidth="1"/>
    <col min="778" max="778" width="7" style="218" bestFit="1" customWidth="1"/>
    <col min="779" max="779" width="5.875" style="218" bestFit="1" customWidth="1"/>
    <col min="780" max="780" width="8.75" style="218" bestFit="1" customWidth="1"/>
    <col min="781" max="782" width="8.5" style="218" bestFit="1" customWidth="1"/>
    <col min="783" max="783" width="14.375" style="218" bestFit="1" customWidth="1"/>
    <col min="784" max="784" width="10" style="218" bestFit="1" customWidth="1"/>
    <col min="785" max="785" width="6" style="218" customWidth="1"/>
    <col min="786" max="786" width="25.25" style="218" bestFit="1" customWidth="1"/>
    <col min="787" max="787" width="11" style="218" bestFit="1" customWidth="1"/>
    <col min="788" max="789" width="8.25" style="218" bestFit="1" customWidth="1"/>
    <col min="790" max="1024" width="9" style="218"/>
    <col min="1025" max="1025" width="15.875" style="218" customWidth="1"/>
    <col min="1026" max="1026" width="3.875" style="218" bestFit="1" customWidth="1"/>
    <col min="1027" max="1027" width="38.25" style="218" customWidth="1"/>
    <col min="1028" max="1028" width="13.875" style="218" bestFit="1" customWidth="1"/>
    <col min="1029" max="1029" width="13.875" style="218" customWidth="1"/>
    <col min="1030" max="1030" width="13.125" style="218" bestFit="1" customWidth="1"/>
    <col min="1031" max="1031" width="5.875" style="218" bestFit="1" customWidth="1"/>
    <col min="1032" max="1032" width="12.125" style="218" bestFit="1" customWidth="1"/>
    <col min="1033" max="1033" width="10.5" style="218" bestFit="1" customWidth="1"/>
    <col min="1034" max="1034" width="7" style="218" bestFit="1" customWidth="1"/>
    <col min="1035" max="1035" width="5.875" style="218" bestFit="1" customWidth="1"/>
    <col min="1036" max="1036" width="8.75" style="218" bestFit="1" customWidth="1"/>
    <col min="1037" max="1038" width="8.5" style="218" bestFit="1" customWidth="1"/>
    <col min="1039" max="1039" width="14.375" style="218" bestFit="1" customWidth="1"/>
    <col min="1040" max="1040" width="10" style="218" bestFit="1" customWidth="1"/>
    <col min="1041" max="1041" width="6" style="218" customWidth="1"/>
    <col min="1042" max="1042" width="25.25" style="218" bestFit="1" customWidth="1"/>
    <col min="1043" max="1043" width="11" style="218" bestFit="1" customWidth="1"/>
    <col min="1044" max="1045" width="8.25" style="218" bestFit="1" customWidth="1"/>
    <col min="1046" max="1280" width="9" style="218"/>
    <col min="1281" max="1281" width="15.875" style="218" customWidth="1"/>
    <col min="1282" max="1282" width="3.875" style="218" bestFit="1" customWidth="1"/>
    <col min="1283" max="1283" width="38.25" style="218" customWidth="1"/>
    <col min="1284" max="1284" width="13.875" style="218" bestFit="1" customWidth="1"/>
    <col min="1285" max="1285" width="13.875" style="218" customWidth="1"/>
    <col min="1286" max="1286" width="13.125" style="218" bestFit="1" customWidth="1"/>
    <col min="1287" max="1287" width="5.875" style="218" bestFit="1" customWidth="1"/>
    <col min="1288" max="1288" width="12.125" style="218" bestFit="1" customWidth="1"/>
    <col min="1289" max="1289" width="10.5" style="218" bestFit="1" customWidth="1"/>
    <col min="1290" max="1290" width="7" style="218" bestFit="1" customWidth="1"/>
    <col min="1291" max="1291" width="5.875" style="218" bestFit="1" customWidth="1"/>
    <col min="1292" max="1292" width="8.75" style="218" bestFit="1" customWidth="1"/>
    <col min="1293" max="1294" width="8.5" style="218" bestFit="1" customWidth="1"/>
    <col min="1295" max="1295" width="14.375" style="218" bestFit="1" customWidth="1"/>
    <col min="1296" max="1296" width="10" style="218" bestFit="1" customWidth="1"/>
    <col min="1297" max="1297" width="6" style="218" customWidth="1"/>
    <col min="1298" max="1298" width="25.25" style="218" bestFit="1" customWidth="1"/>
    <col min="1299" max="1299" width="11" style="218" bestFit="1" customWidth="1"/>
    <col min="1300" max="1301" width="8.25" style="218" bestFit="1" customWidth="1"/>
    <col min="1302" max="1536" width="9" style="218"/>
    <col min="1537" max="1537" width="15.875" style="218" customWidth="1"/>
    <col min="1538" max="1538" width="3.875" style="218" bestFit="1" customWidth="1"/>
    <col min="1539" max="1539" width="38.25" style="218" customWidth="1"/>
    <col min="1540" max="1540" width="13.875" style="218" bestFit="1" customWidth="1"/>
    <col min="1541" max="1541" width="13.875" style="218" customWidth="1"/>
    <col min="1542" max="1542" width="13.125" style="218" bestFit="1" customWidth="1"/>
    <col min="1543" max="1543" width="5.875" style="218" bestFit="1" customWidth="1"/>
    <col min="1544" max="1544" width="12.125" style="218" bestFit="1" customWidth="1"/>
    <col min="1545" max="1545" width="10.5" style="218" bestFit="1" customWidth="1"/>
    <col min="1546" max="1546" width="7" style="218" bestFit="1" customWidth="1"/>
    <col min="1547" max="1547" width="5.875" style="218" bestFit="1" customWidth="1"/>
    <col min="1548" max="1548" width="8.75" style="218" bestFit="1" customWidth="1"/>
    <col min="1549" max="1550" width="8.5" style="218" bestFit="1" customWidth="1"/>
    <col min="1551" max="1551" width="14.375" style="218" bestFit="1" customWidth="1"/>
    <col min="1552" max="1552" width="10" style="218" bestFit="1" customWidth="1"/>
    <col min="1553" max="1553" width="6" style="218" customWidth="1"/>
    <col min="1554" max="1554" width="25.25" style="218" bestFit="1" customWidth="1"/>
    <col min="1555" max="1555" width="11" style="218" bestFit="1" customWidth="1"/>
    <col min="1556" max="1557" width="8.25" style="218" bestFit="1" customWidth="1"/>
    <col min="1558" max="1792" width="9" style="218"/>
    <col min="1793" max="1793" width="15.875" style="218" customWidth="1"/>
    <col min="1794" max="1794" width="3.875" style="218" bestFit="1" customWidth="1"/>
    <col min="1795" max="1795" width="38.25" style="218" customWidth="1"/>
    <col min="1796" max="1796" width="13.875" style="218" bestFit="1" customWidth="1"/>
    <col min="1797" max="1797" width="13.875" style="218" customWidth="1"/>
    <col min="1798" max="1798" width="13.125" style="218" bestFit="1" customWidth="1"/>
    <col min="1799" max="1799" width="5.875" style="218" bestFit="1" customWidth="1"/>
    <col min="1800" max="1800" width="12.125" style="218" bestFit="1" customWidth="1"/>
    <col min="1801" max="1801" width="10.5" style="218" bestFit="1" customWidth="1"/>
    <col min="1802" max="1802" width="7" style="218" bestFit="1" customWidth="1"/>
    <col min="1803" max="1803" width="5.875" style="218" bestFit="1" customWidth="1"/>
    <col min="1804" max="1804" width="8.75" style="218" bestFit="1" customWidth="1"/>
    <col min="1805" max="1806" width="8.5" style="218" bestFit="1" customWidth="1"/>
    <col min="1807" max="1807" width="14.375" style="218" bestFit="1" customWidth="1"/>
    <col min="1808" max="1808" width="10" style="218" bestFit="1" customWidth="1"/>
    <col min="1809" max="1809" width="6" style="218" customWidth="1"/>
    <col min="1810" max="1810" width="25.25" style="218" bestFit="1" customWidth="1"/>
    <col min="1811" max="1811" width="11" style="218" bestFit="1" customWidth="1"/>
    <col min="1812" max="1813" width="8.25" style="218" bestFit="1" customWidth="1"/>
    <col min="1814" max="2048" width="9" style="218"/>
    <col min="2049" max="2049" width="15.875" style="218" customWidth="1"/>
    <col min="2050" max="2050" width="3.875" style="218" bestFit="1" customWidth="1"/>
    <col min="2051" max="2051" width="38.25" style="218" customWidth="1"/>
    <col min="2052" max="2052" width="13.875" style="218" bestFit="1" customWidth="1"/>
    <col min="2053" max="2053" width="13.875" style="218" customWidth="1"/>
    <col min="2054" max="2054" width="13.125" style="218" bestFit="1" customWidth="1"/>
    <col min="2055" max="2055" width="5.875" style="218" bestFit="1" customWidth="1"/>
    <col min="2056" max="2056" width="12.125" style="218" bestFit="1" customWidth="1"/>
    <col min="2057" max="2057" width="10.5" style="218" bestFit="1" customWidth="1"/>
    <col min="2058" max="2058" width="7" style="218" bestFit="1" customWidth="1"/>
    <col min="2059" max="2059" width="5.875" style="218" bestFit="1" customWidth="1"/>
    <col min="2060" max="2060" width="8.75" style="218" bestFit="1" customWidth="1"/>
    <col min="2061" max="2062" width="8.5" style="218" bestFit="1" customWidth="1"/>
    <col min="2063" max="2063" width="14.375" style="218" bestFit="1" customWidth="1"/>
    <col min="2064" max="2064" width="10" style="218" bestFit="1" customWidth="1"/>
    <col min="2065" max="2065" width="6" style="218" customWidth="1"/>
    <col min="2066" max="2066" width="25.25" style="218" bestFit="1" customWidth="1"/>
    <col min="2067" max="2067" width="11" style="218" bestFit="1" customWidth="1"/>
    <col min="2068" max="2069" width="8.25" style="218" bestFit="1" customWidth="1"/>
    <col min="2070" max="2304" width="9" style="218"/>
    <col min="2305" max="2305" width="15.875" style="218" customWidth="1"/>
    <col min="2306" max="2306" width="3.875" style="218" bestFit="1" customWidth="1"/>
    <col min="2307" max="2307" width="38.25" style="218" customWidth="1"/>
    <col min="2308" max="2308" width="13.875" style="218" bestFit="1" customWidth="1"/>
    <col min="2309" max="2309" width="13.875" style="218" customWidth="1"/>
    <col min="2310" max="2310" width="13.125" style="218" bestFit="1" customWidth="1"/>
    <col min="2311" max="2311" width="5.875" style="218" bestFit="1" customWidth="1"/>
    <col min="2312" max="2312" width="12.125" style="218" bestFit="1" customWidth="1"/>
    <col min="2313" max="2313" width="10.5" style="218" bestFit="1" customWidth="1"/>
    <col min="2314" max="2314" width="7" style="218" bestFit="1" customWidth="1"/>
    <col min="2315" max="2315" width="5.875" style="218" bestFit="1" customWidth="1"/>
    <col min="2316" max="2316" width="8.75" style="218" bestFit="1" customWidth="1"/>
    <col min="2317" max="2318" width="8.5" style="218" bestFit="1" customWidth="1"/>
    <col min="2319" max="2319" width="14.375" style="218" bestFit="1" customWidth="1"/>
    <col min="2320" max="2320" width="10" style="218" bestFit="1" customWidth="1"/>
    <col min="2321" max="2321" width="6" style="218" customWidth="1"/>
    <col min="2322" max="2322" width="25.25" style="218" bestFit="1" customWidth="1"/>
    <col min="2323" max="2323" width="11" style="218" bestFit="1" customWidth="1"/>
    <col min="2324" max="2325" width="8.25" style="218" bestFit="1" customWidth="1"/>
    <col min="2326" max="2560" width="9" style="218"/>
    <col min="2561" max="2561" width="15.875" style="218" customWidth="1"/>
    <col min="2562" max="2562" width="3.875" style="218" bestFit="1" customWidth="1"/>
    <col min="2563" max="2563" width="38.25" style="218" customWidth="1"/>
    <col min="2564" max="2564" width="13.875" style="218" bestFit="1" customWidth="1"/>
    <col min="2565" max="2565" width="13.875" style="218" customWidth="1"/>
    <col min="2566" max="2566" width="13.125" style="218" bestFit="1" customWidth="1"/>
    <col min="2567" max="2567" width="5.875" style="218" bestFit="1" customWidth="1"/>
    <col min="2568" max="2568" width="12.125" style="218" bestFit="1" customWidth="1"/>
    <col min="2569" max="2569" width="10.5" style="218" bestFit="1" customWidth="1"/>
    <col min="2570" max="2570" width="7" style="218" bestFit="1" customWidth="1"/>
    <col min="2571" max="2571" width="5.875" style="218" bestFit="1" customWidth="1"/>
    <col min="2572" max="2572" width="8.75" style="218" bestFit="1" customWidth="1"/>
    <col min="2573" max="2574" width="8.5" style="218" bestFit="1" customWidth="1"/>
    <col min="2575" max="2575" width="14.375" style="218" bestFit="1" customWidth="1"/>
    <col min="2576" max="2576" width="10" style="218" bestFit="1" customWidth="1"/>
    <col min="2577" max="2577" width="6" style="218" customWidth="1"/>
    <col min="2578" max="2578" width="25.25" style="218" bestFit="1" customWidth="1"/>
    <col min="2579" max="2579" width="11" style="218" bestFit="1" customWidth="1"/>
    <col min="2580" max="2581" width="8.25" style="218" bestFit="1" customWidth="1"/>
    <col min="2582" max="2816" width="9" style="218"/>
    <col min="2817" max="2817" width="15.875" style="218" customWidth="1"/>
    <col min="2818" max="2818" width="3.875" style="218" bestFit="1" customWidth="1"/>
    <col min="2819" max="2819" width="38.25" style="218" customWidth="1"/>
    <col min="2820" max="2820" width="13.875" style="218" bestFit="1" customWidth="1"/>
    <col min="2821" max="2821" width="13.875" style="218" customWidth="1"/>
    <col min="2822" max="2822" width="13.125" style="218" bestFit="1" customWidth="1"/>
    <col min="2823" max="2823" width="5.875" style="218" bestFit="1" customWidth="1"/>
    <col min="2824" max="2824" width="12.125" style="218" bestFit="1" customWidth="1"/>
    <col min="2825" max="2825" width="10.5" style="218" bestFit="1" customWidth="1"/>
    <col min="2826" max="2826" width="7" style="218" bestFit="1" customWidth="1"/>
    <col min="2827" max="2827" width="5.875" style="218" bestFit="1" customWidth="1"/>
    <col min="2828" max="2828" width="8.75" style="218" bestFit="1" customWidth="1"/>
    <col min="2829" max="2830" width="8.5" style="218" bestFit="1" customWidth="1"/>
    <col min="2831" max="2831" width="14.375" style="218" bestFit="1" customWidth="1"/>
    <col min="2832" max="2832" width="10" style="218" bestFit="1" customWidth="1"/>
    <col min="2833" max="2833" width="6" style="218" customWidth="1"/>
    <col min="2834" max="2834" width="25.25" style="218" bestFit="1" customWidth="1"/>
    <col min="2835" max="2835" width="11" style="218" bestFit="1" customWidth="1"/>
    <col min="2836" max="2837" width="8.25" style="218" bestFit="1" customWidth="1"/>
    <col min="2838" max="3072" width="9" style="218"/>
    <col min="3073" max="3073" width="15.875" style="218" customWidth="1"/>
    <col min="3074" max="3074" width="3.875" style="218" bestFit="1" customWidth="1"/>
    <col min="3075" max="3075" width="38.25" style="218" customWidth="1"/>
    <col min="3076" max="3076" width="13.875" style="218" bestFit="1" customWidth="1"/>
    <col min="3077" max="3077" width="13.875" style="218" customWidth="1"/>
    <col min="3078" max="3078" width="13.125" style="218" bestFit="1" customWidth="1"/>
    <col min="3079" max="3079" width="5.875" style="218" bestFit="1" customWidth="1"/>
    <col min="3080" max="3080" width="12.125" style="218" bestFit="1" customWidth="1"/>
    <col min="3081" max="3081" width="10.5" style="218" bestFit="1" customWidth="1"/>
    <col min="3082" max="3082" width="7" style="218" bestFit="1" customWidth="1"/>
    <col min="3083" max="3083" width="5.875" style="218" bestFit="1" customWidth="1"/>
    <col min="3084" max="3084" width="8.75" style="218" bestFit="1" customWidth="1"/>
    <col min="3085" max="3086" width="8.5" style="218" bestFit="1" customWidth="1"/>
    <col min="3087" max="3087" width="14.375" style="218" bestFit="1" customWidth="1"/>
    <col min="3088" max="3088" width="10" style="218" bestFit="1" customWidth="1"/>
    <col min="3089" max="3089" width="6" style="218" customWidth="1"/>
    <col min="3090" max="3090" width="25.25" style="218" bestFit="1" customWidth="1"/>
    <col min="3091" max="3091" width="11" style="218" bestFit="1" customWidth="1"/>
    <col min="3092" max="3093" width="8.25" style="218" bestFit="1" customWidth="1"/>
    <col min="3094" max="3328" width="9" style="218"/>
    <col min="3329" max="3329" width="15.875" style="218" customWidth="1"/>
    <col min="3330" max="3330" width="3.875" style="218" bestFit="1" customWidth="1"/>
    <col min="3331" max="3331" width="38.25" style="218" customWidth="1"/>
    <col min="3332" max="3332" width="13.875" style="218" bestFit="1" customWidth="1"/>
    <col min="3333" max="3333" width="13.875" style="218" customWidth="1"/>
    <col min="3334" max="3334" width="13.125" style="218" bestFit="1" customWidth="1"/>
    <col min="3335" max="3335" width="5.875" style="218" bestFit="1" customWidth="1"/>
    <col min="3336" max="3336" width="12.125" style="218" bestFit="1" customWidth="1"/>
    <col min="3337" max="3337" width="10.5" style="218" bestFit="1" customWidth="1"/>
    <col min="3338" max="3338" width="7" style="218" bestFit="1" customWidth="1"/>
    <col min="3339" max="3339" width="5.875" style="218" bestFit="1" customWidth="1"/>
    <col min="3340" max="3340" width="8.75" style="218" bestFit="1" customWidth="1"/>
    <col min="3341" max="3342" width="8.5" style="218" bestFit="1" customWidth="1"/>
    <col min="3343" max="3343" width="14.375" style="218" bestFit="1" customWidth="1"/>
    <col min="3344" max="3344" width="10" style="218" bestFit="1" customWidth="1"/>
    <col min="3345" max="3345" width="6" style="218" customWidth="1"/>
    <col min="3346" max="3346" width="25.25" style="218" bestFit="1" customWidth="1"/>
    <col min="3347" max="3347" width="11" style="218" bestFit="1" customWidth="1"/>
    <col min="3348" max="3349" width="8.25" style="218" bestFit="1" customWidth="1"/>
    <col min="3350" max="3584" width="9" style="218"/>
    <col min="3585" max="3585" width="15.875" style="218" customWidth="1"/>
    <col min="3586" max="3586" width="3.875" style="218" bestFit="1" customWidth="1"/>
    <col min="3587" max="3587" width="38.25" style="218" customWidth="1"/>
    <col min="3588" max="3588" width="13.875" style="218" bestFit="1" customWidth="1"/>
    <col min="3589" max="3589" width="13.875" style="218" customWidth="1"/>
    <col min="3590" max="3590" width="13.125" style="218" bestFit="1" customWidth="1"/>
    <col min="3591" max="3591" width="5.875" style="218" bestFit="1" customWidth="1"/>
    <col min="3592" max="3592" width="12.125" style="218" bestFit="1" customWidth="1"/>
    <col min="3593" max="3593" width="10.5" style="218" bestFit="1" customWidth="1"/>
    <col min="3594" max="3594" width="7" style="218" bestFit="1" customWidth="1"/>
    <col min="3595" max="3595" width="5.875" style="218" bestFit="1" customWidth="1"/>
    <col min="3596" max="3596" width="8.75" style="218" bestFit="1" customWidth="1"/>
    <col min="3597" max="3598" width="8.5" style="218" bestFit="1" customWidth="1"/>
    <col min="3599" max="3599" width="14.375" style="218" bestFit="1" customWidth="1"/>
    <col min="3600" max="3600" width="10" style="218" bestFit="1" customWidth="1"/>
    <col min="3601" max="3601" width="6" style="218" customWidth="1"/>
    <col min="3602" max="3602" width="25.25" style="218" bestFit="1" customWidth="1"/>
    <col min="3603" max="3603" width="11" style="218" bestFit="1" customWidth="1"/>
    <col min="3604" max="3605" width="8.25" style="218" bestFit="1" customWidth="1"/>
    <col min="3606" max="3840" width="9" style="218"/>
    <col min="3841" max="3841" width="15.875" style="218" customWidth="1"/>
    <col min="3842" max="3842" width="3.875" style="218" bestFit="1" customWidth="1"/>
    <col min="3843" max="3843" width="38.25" style="218" customWidth="1"/>
    <col min="3844" max="3844" width="13.875" style="218" bestFit="1" customWidth="1"/>
    <col min="3845" max="3845" width="13.875" style="218" customWidth="1"/>
    <col min="3846" max="3846" width="13.125" style="218" bestFit="1" customWidth="1"/>
    <col min="3847" max="3847" width="5.875" style="218" bestFit="1" customWidth="1"/>
    <col min="3848" max="3848" width="12.125" style="218" bestFit="1" customWidth="1"/>
    <col min="3849" max="3849" width="10.5" style="218" bestFit="1" customWidth="1"/>
    <col min="3850" max="3850" width="7" style="218" bestFit="1" customWidth="1"/>
    <col min="3851" max="3851" width="5.875" style="218" bestFit="1" customWidth="1"/>
    <col min="3852" max="3852" width="8.75" style="218" bestFit="1" customWidth="1"/>
    <col min="3853" max="3854" width="8.5" style="218" bestFit="1" customWidth="1"/>
    <col min="3855" max="3855" width="14.375" style="218" bestFit="1" customWidth="1"/>
    <col min="3856" max="3856" width="10" style="218" bestFit="1" customWidth="1"/>
    <col min="3857" max="3857" width="6" style="218" customWidth="1"/>
    <col min="3858" max="3858" width="25.25" style="218" bestFit="1" customWidth="1"/>
    <col min="3859" max="3859" width="11" style="218" bestFit="1" customWidth="1"/>
    <col min="3860" max="3861" width="8.25" style="218" bestFit="1" customWidth="1"/>
    <col min="3862" max="4096" width="9" style="218"/>
    <col min="4097" max="4097" width="15.875" style="218" customWidth="1"/>
    <col min="4098" max="4098" width="3.875" style="218" bestFit="1" customWidth="1"/>
    <col min="4099" max="4099" width="38.25" style="218" customWidth="1"/>
    <col min="4100" max="4100" width="13.875" style="218" bestFit="1" customWidth="1"/>
    <col min="4101" max="4101" width="13.875" style="218" customWidth="1"/>
    <col min="4102" max="4102" width="13.125" style="218" bestFit="1" customWidth="1"/>
    <col min="4103" max="4103" width="5.875" style="218" bestFit="1" customWidth="1"/>
    <col min="4104" max="4104" width="12.125" style="218" bestFit="1" customWidth="1"/>
    <col min="4105" max="4105" width="10.5" style="218" bestFit="1" customWidth="1"/>
    <col min="4106" max="4106" width="7" style="218" bestFit="1" customWidth="1"/>
    <col min="4107" max="4107" width="5.875" style="218" bestFit="1" customWidth="1"/>
    <col min="4108" max="4108" width="8.75" style="218" bestFit="1" customWidth="1"/>
    <col min="4109" max="4110" width="8.5" style="218" bestFit="1" customWidth="1"/>
    <col min="4111" max="4111" width="14.375" style="218" bestFit="1" customWidth="1"/>
    <col min="4112" max="4112" width="10" style="218" bestFit="1" customWidth="1"/>
    <col min="4113" max="4113" width="6" style="218" customWidth="1"/>
    <col min="4114" max="4114" width="25.25" style="218" bestFit="1" customWidth="1"/>
    <col min="4115" max="4115" width="11" style="218" bestFit="1" customWidth="1"/>
    <col min="4116" max="4117" width="8.25" style="218" bestFit="1" customWidth="1"/>
    <col min="4118" max="4352" width="9" style="218"/>
    <col min="4353" max="4353" width="15.875" style="218" customWidth="1"/>
    <col min="4354" max="4354" width="3.875" style="218" bestFit="1" customWidth="1"/>
    <col min="4355" max="4355" width="38.25" style="218" customWidth="1"/>
    <col min="4356" max="4356" width="13.875" style="218" bestFit="1" customWidth="1"/>
    <col min="4357" max="4357" width="13.875" style="218" customWidth="1"/>
    <col min="4358" max="4358" width="13.125" style="218" bestFit="1" customWidth="1"/>
    <col min="4359" max="4359" width="5.875" style="218" bestFit="1" customWidth="1"/>
    <col min="4360" max="4360" width="12.125" style="218" bestFit="1" customWidth="1"/>
    <col min="4361" max="4361" width="10.5" style="218" bestFit="1" customWidth="1"/>
    <col min="4362" max="4362" width="7" style="218" bestFit="1" customWidth="1"/>
    <col min="4363" max="4363" width="5.875" style="218" bestFit="1" customWidth="1"/>
    <col min="4364" max="4364" width="8.75" style="218" bestFit="1" customWidth="1"/>
    <col min="4365" max="4366" width="8.5" style="218" bestFit="1" customWidth="1"/>
    <col min="4367" max="4367" width="14.375" style="218" bestFit="1" customWidth="1"/>
    <col min="4368" max="4368" width="10" style="218" bestFit="1" customWidth="1"/>
    <col min="4369" max="4369" width="6" style="218" customWidth="1"/>
    <col min="4370" max="4370" width="25.25" style="218" bestFit="1" customWidth="1"/>
    <col min="4371" max="4371" width="11" style="218" bestFit="1" customWidth="1"/>
    <col min="4372" max="4373" width="8.25" style="218" bestFit="1" customWidth="1"/>
    <col min="4374" max="4608" width="9" style="218"/>
    <col min="4609" max="4609" width="15.875" style="218" customWidth="1"/>
    <col min="4610" max="4610" width="3.875" style="218" bestFit="1" customWidth="1"/>
    <col min="4611" max="4611" width="38.25" style="218" customWidth="1"/>
    <col min="4612" max="4612" width="13.875" style="218" bestFit="1" customWidth="1"/>
    <col min="4613" max="4613" width="13.875" style="218" customWidth="1"/>
    <col min="4614" max="4614" width="13.125" style="218" bestFit="1" customWidth="1"/>
    <col min="4615" max="4615" width="5.875" style="218" bestFit="1" customWidth="1"/>
    <col min="4616" max="4616" width="12.125" style="218" bestFit="1" customWidth="1"/>
    <col min="4617" max="4617" width="10.5" style="218" bestFit="1" customWidth="1"/>
    <col min="4618" max="4618" width="7" style="218" bestFit="1" customWidth="1"/>
    <col min="4619" max="4619" width="5.875" style="218" bestFit="1" customWidth="1"/>
    <col min="4620" max="4620" width="8.75" style="218" bestFit="1" customWidth="1"/>
    <col min="4621" max="4622" width="8.5" style="218" bestFit="1" customWidth="1"/>
    <col min="4623" max="4623" width="14.375" style="218" bestFit="1" customWidth="1"/>
    <col min="4624" max="4624" width="10" style="218" bestFit="1" customWidth="1"/>
    <col min="4625" max="4625" width="6" style="218" customWidth="1"/>
    <col min="4626" max="4626" width="25.25" style="218" bestFit="1" customWidth="1"/>
    <col min="4627" max="4627" width="11" style="218" bestFit="1" customWidth="1"/>
    <col min="4628" max="4629" width="8.25" style="218" bestFit="1" customWidth="1"/>
    <col min="4630" max="4864" width="9" style="218"/>
    <col min="4865" max="4865" width="15.875" style="218" customWidth="1"/>
    <col min="4866" max="4866" width="3.875" style="218" bestFit="1" customWidth="1"/>
    <col min="4867" max="4867" width="38.25" style="218" customWidth="1"/>
    <col min="4868" max="4868" width="13.875" style="218" bestFit="1" customWidth="1"/>
    <col min="4869" max="4869" width="13.875" style="218" customWidth="1"/>
    <col min="4870" max="4870" width="13.125" style="218" bestFit="1" customWidth="1"/>
    <col min="4871" max="4871" width="5.875" style="218" bestFit="1" customWidth="1"/>
    <col min="4872" max="4872" width="12.125" style="218" bestFit="1" customWidth="1"/>
    <col min="4873" max="4873" width="10.5" style="218" bestFit="1" customWidth="1"/>
    <col min="4874" max="4874" width="7" style="218" bestFit="1" customWidth="1"/>
    <col min="4875" max="4875" width="5.875" style="218" bestFit="1" customWidth="1"/>
    <col min="4876" max="4876" width="8.75" style="218" bestFit="1" customWidth="1"/>
    <col min="4877" max="4878" width="8.5" style="218" bestFit="1" customWidth="1"/>
    <col min="4879" max="4879" width="14.375" style="218" bestFit="1" customWidth="1"/>
    <col min="4880" max="4880" width="10" style="218" bestFit="1" customWidth="1"/>
    <col min="4881" max="4881" width="6" style="218" customWidth="1"/>
    <col min="4882" max="4882" width="25.25" style="218" bestFit="1" customWidth="1"/>
    <col min="4883" max="4883" width="11" style="218" bestFit="1" customWidth="1"/>
    <col min="4884" max="4885" width="8.25" style="218" bestFit="1" customWidth="1"/>
    <col min="4886" max="5120" width="9" style="218"/>
    <col min="5121" max="5121" width="15.875" style="218" customWidth="1"/>
    <col min="5122" max="5122" width="3.875" style="218" bestFit="1" customWidth="1"/>
    <col min="5123" max="5123" width="38.25" style="218" customWidth="1"/>
    <col min="5124" max="5124" width="13.875" style="218" bestFit="1" customWidth="1"/>
    <col min="5125" max="5125" width="13.875" style="218" customWidth="1"/>
    <col min="5126" max="5126" width="13.125" style="218" bestFit="1" customWidth="1"/>
    <col min="5127" max="5127" width="5.875" style="218" bestFit="1" customWidth="1"/>
    <col min="5128" max="5128" width="12.125" style="218" bestFit="1" customWidth="1"/>
    <col min="5129" max="5129" width="10.5" style="218" bestFit="1" customWidth="1"/>
    <col min="5130" max="5130" width="7" style="218" bestFit="1" customWidth="1"/>
    <col min="5131" max="5131" width="5.875" style="218" bestFit="1" customWidth="1"/>
    <col min="5132" max="5132" width="8.75" style="218" bestFit="1" customWidth="1"/>
    <col min="5133" max="5134" width="8.5" style="218" bestFit="1" customWidth="1"/>
    <col min="5135" max="5135" width="14.375" style="218" bestFit="1" customWidth="1"/>
    <col min="5136" max="5136" width="10" style="218" bestFit="1" customWidth="1"/>
    <col min="5137" max="5137" width="6" style="218" customWidth="1"/>
    <col min="5138" max="5138" width="25.25" style="218" bestFit="1" customWidth="1"/>
    <col min="5139" max="5139" width="11" style="218" bestFit="1" customWidth="1"/>
    <col min="5140" max="5141" width="8.25" style="218" bestFit="1" customWidth="1"/>
    <col min="5142" max="5376" width="9" style="218"/>
    <col min="5377" max="5377" width="15.875" style="218" customWidth="1"/>
    <col min="5378" max="5378" width="3.875" style="218" bestFit="1" customWidth="1"/>
    <col min="5379" max="5379" width="38.25" style="218" customWidth="1"/>
    <col min="5380" max="5380" width="13.875" style="218" bestFit="1" customWidth="1"/>
    <col min="5381" max="5381" width="13.875" style="218" customWidth="1"/>
    <col min="5382" max="5382" width="13.125" style="218" bestFit="1" customWidth="1"/>
    <col min="5383" max="5383" width="5.875" style="218" bestFit="1" customWidth="1"/>
    <col min="5384" max="5384" width="12.125" style="218" bestFit="1" customWidth="1"/>
    <col min="5385" max="5385" width="10.5" style="218" bestFit="1" customWidth="1"/>
    <col min="5386" max="5386" width="7" style="218" bestFit="1" customWidth="1"/>
    <col min="5387" max="5387" width="5.875" style="218" bestFit="1" customWidth="1"/>
    <col min="5388" max="5388" width="8.75" style="218" bestFit="1" customWidth="1"/>
    <col min="5389" max="5390" width="8.5" style="218" bestFit="1" customWidth="1"/>
    <col min="5391" max="5391" width="14.375" style="218" bestFit="1" customWidth="1"/>
    <col min="5392" max="5392" width="10" style="218" bestFit="1" customWidth="1"/>
    <col min="5393" max="5393" width="6" style="218" customWidth="1"/>
    <col min="5394" max="5394" width="25.25" style="218" bestFit="1" customWidth="1"/>
    <col min="5395" max="5395" width="11" style="218" bestFit="1" customWidth="1"/>
    <col min="5396" max="5397" width="8.25" style="218" bestFit="1" customWidth="1"/>
    <col min="5398" max="5632" width="9" style="218"/>
    <col min="5633" max="5633" width="15.875" style="218" customWidth="1"/>
    <col min="5634" max="5634" width="3.875" style="218" bestFit="1" customWidth="1"/>
    <col min="5635" max="5635" width="38.25" style="218" customWidth="1"/>
    <col min="5636" max="5636" width="13.875" style="218" bestFit="1" customWidth="1"/>
    <col min="5637" max="5637" width="13.875" style="218" customWidth="1"/>
    <col min="5638" max="5638" width="13.125" style="218" bestFit="1" customWidth="1"/>
    <col min="5639" max="5639" width="5.875" style="218" bestFit="1" customWidth="1"/>
    <col min="5640" max="5640" width="12.125" style="218" bestFit="1" customWidth="1"/>
    <col min="5641" max="5641" width="10.5" style="218" bestFit="1" customWidth="1"/>
    <col min="5642" max="5642" width="7" style="218" bestFit="1" customWidth="1"/>
    <col min="5643" max="5643" width="5.875" style="218" bestFit="1" customWidth="1"/>
    <col min="5644" max="5644" width="8.75" style="218" bestFit="1" customWidth="1"/>
    <col min="5645" max="5646" width="8.5" style="218" bestFit="1" customWidth="1"/>
    <col min="5647" max="5647" width="14.375" style="218" bestFit="1" customWidth="1"/>
    <col min="5648" max="5648" width="10" style="218" bestFit="1" customWidth="1"/>
    <col min="5649" max="5649" width="6" style="218" customWidth="1"/>
    <col min="5650" max="5650" width="25.25" style="218" bestFit="1" customWidth="1"/>
    <col min="5651" max="5651" width="11" style="218" bestFit="1" customWidth="1"/>
    <col min="5652" max="5653" width="8.25" style="218" bestFit="1" customWidth="1"/>
    <col min="5654" max="5888" width="9" style="218"/>
    <col min="5889" max="5889" width="15.875" style="218" customWidth="1"/>
    <col min="5890" max="5890" width="3.875" style="218" bestFit="1" customWidth="1"/>
    <col min="5891" max="5891" width="38.25" style="218" customWidth="1"/>
    <col min="5892" max="5892" width="13.875" style="218" bestFit="1" customWidth="1"/>
    <col min="5893" max="5893" width="13.875" style="218" customWidth="1"/>
    <col min="5894" max="5894" width="13.125" style="218" bestFit="1" customWidth="1"/>
    <col min="5895" max="5895" width="5.875" style="218" bestFit="1" customWidth="1"/>
    <col min="5896" max="5896" width="12.125" style="218" bestFit="1" customWidth="1"/>
    <col min="5897" max="5897" width="10.5" style="218" bestFit="1" customWidth="1"/>
    <col min="5898" max="5898" width="7" style="218" bestFit="1" customWidth="1"/>
    <col min="5899" max="5899" width="5.875" style="218" bestFit="1" customWidth="1"/>
    <col min="5900" max="5900" width="8.75" style="218" bestFit="1" customWidth="1"/>
    <col min="5901" max="5902" width="8.5" style="218" bestFit="1" customWidth="1"/>
    <col min="5903" max="5903" width="14.375" style="218" bestFit="1" customWidth="1"/>
    <col min="5904" max="5904" width="10" style="218" bestFit="1" customWidth="1"/>
    <col min="5905" max="5905" width="6" style="218" customWidth="1"/>
    <col min="5906" max="5906" width="25.25" style="218" bestFit="1" customWidth="1"/>
    <col min="5907" max="5907" width="11" style="218" bestFit="1" customWidth="1"/>
    <col min="5908" max="5909" width="8.25" style="218" bestFit="1" customWidth="1"/>
    <col min="5910" max="6144" width="9" style="218"/>
    <col min="6145" max="6145" width="15.875" style="218" customWidth="1"/>
    <col min="6146" max="6146" width="3.875" style="218" bestFit="1" customWidth="1"/>
    <col min="6147" max="6147" width="38.25" style="218" customWidth="1"/>
    <col min="6148" max="6148" width="13.875" style="218" bestFit="1" customWidth="1"/>
    <col min="6149" max="6149" width="13.875" style="218" customWidth="1"/>
    <col min="6150" max="6150" width="13.125" style="218" bestFit="1" customWidth="1"/>
    <col min="6151" max="6151" width="5.875" style="218" bestFit="1" customWidth="1"/>
    <col min="6152" max="6152" width="12.125" style="218" bestFit="1" customWidth="1"/>
    <col min="6153" max="6153" width="10.5" style="218" bestFit="1" customWidth="1"/>
    <col min="6154" max="6154" width="7" style="218" bestFit="1" customWidth="1"/>
    <col min="6155" max="6155" width="5.875" style="218" bestFit="1" customWidth="1"/>
    <col min="6156" max="6156" width="8.75" style="218" bestFit="1" customWidth="1"/>
    <col min="6157" max="6158" width="8.5" style="218" bestFit="1" customWidth="1"/>
    <col min="6159" max="6159" width="14.375" style="218" bestFit="1" customWidth="1"/>
    <col min="6160" max="6160" width="10" style="218" bestFit="1" customWidth="1"/>
    <col min="6161" max="6161" width="6" style="218" customWidth="1"/>
    <col min="6162" max="6162" width="25.25" style="218" bestFit="1" customWidth="1"/>
    <col min="6163" max="6163" width="11" style="218" bestFit="1" customWidth="1"/>
    <col min="6164" max="6165" width="8.25" style="218" bestFit="1" customWidth="1"/>
    <col min="6166" max="6400" width="9" style="218"/>
    <col min="6401" max="6401" width="15.875" style="218" customWidth="1"/>
    <col min="6402" max="6402" width="3.875" style="218" bestFit="1" customWidth="1"/>
    <col min="6403" max="6403" width="38.25" style="218" customWidth="1"/>
    <col min="6404" max="6404" width="13.875" style="218" bestFit="1" customWidth="1"/>
    <col min="6405" max="6405" width="13.875" style="218" customWidth="1"/>
    <col min="6406" max="6406" width="13.125" style="218" bestFit="1" customWidth="1"/>
    <col min="6407" max="6407" width="5.875" style="218" bestFit="1" customWidth="1"/>
    <col min="6408" max="6408" width="12.125" style="218" bestFit="1" customWidth="1"/>
    <col min="6409" max="6409" width="10.5" style="218" bestFit="1" customWidth="1"/>
    <col min="6410" max="6410" width="7" style="218" bestFit="1" customWidth="1"/>
    <col min="6411" max="6411" width="5.875" style="218" bestFit="1" customWidth="1"/>
    <col min="6412" max="6412" width="8.75" style="218" bestFit="1" customWidth="1"/>
    <col min="6413" max="6414" width="8.5" style="218" bestFit="1" customWidth="1"/>
    <col min="6415" max="6415" width="14.375" style="218" bestFit="1" customWidth="1"/>
    <col min="6416" max="6416" width="10" style="218" bestFit="1" customWidth="1"/>
    <col min="6417" max="6417" width="6" style="218" customWidth="1"/>
    <col min="6418" max="6418" width="25.25" style="218" bestFit="1" customWidth="1"/>
    <col min="6419" max="6419" width="11" style="218" bestFit="1" customWidth="1"/>
    <col min="6420" max="6421" width="8.25" style="218" bestFit="1" customWidth="1"/>
    <col min="6422" max="6656" width="9" style="218"/>
    <col min="6657" max="6657" width="15.875" style="218" customWidth="1"/>
    <col min="6658" max="6658" width="3.875" style="218" bestFit="1" customWidth="1"/>
    <col min="6659" max="6659" width="38.25" style="218" customWidth="1"/>
    <col min="6660" max="6660" width="13.875" style="218" bestFit="1" customWidth="1"/>
    <col min="6661" max="6661" width="13.875" style="218" customWidth="1"/>
    <col min="6662" max="6662" width="13.125" style="218" bestFit="1" customWidth="1"/>
    <col min="6663" max="6663" width="5.875" style="218" bestFit="1" customWidth="1"/>
    <col min="6664" max="6664" width="12.125" style="218" bestFit="1" customWidth="1"/>
    <col min="6665" max="6665" width="10.5" style="218" bestFit="1" customWidth="1"/>
    <col min="6666" max="6666" width="7" style="218" bestFit="1" customWidth="1"/>
    <col min="6667" max="6667" width="5.875" style="218" bestFit="1" customWidth="1"/>
    <col min="6668" max="6668" width="8.75" style="218" bestFit="1" customWidth="1"/>
    <col min="6669" max="6670" width="8.5" style="218" bestFit="1" customWidth="1"/>
    <col min="6671" max="6671" width="14.375" style="218" bestFit="1" customWidth="1"/>
    <col min="6672" max="6672" width="10" style="218" bestFit="1" customWidth="1"/>
    <col min="6673" max="6673" width="6" style="218" customWidth="1"/>
    <col min="6674" max="6674" width="25.25" style="218" bestFit="1" customWidth="1"/>
    <col min="6675" max="6675" width="11" style="218" bestFit="1" customWidth="1"/>
    <col min="6676" max="6677" width="8.25" style="218" bestFit="1" customWidth="1"/>
    <col min="6678" max="6912" width="9" style="218"/>
    <col min="6913" max="6913" width="15.875" style="218" customWidth="1"/>
    <col min="6914" max="6914" width="3.875" style="218" bestFit="1" customWidth="1"/>
    <col min="6915" max="6915" width="38.25" style="218" customWidth="1"/>
    <col min="6916" max="6916" width="13.875" style="218" bestFit="1" customWidth="1"/>
    <col min="6917" max="6917" width="13.875" style="218" customWidth="1"/>
    <col min="6918" max="6918" width="13.125" style="218" bestFit="1" customWidth="1"/>
    <col min="6919" max="6919" width="5.875" style="218" bestFit="1" customWidth="1"/>
    <col min="6920" max="6920" width="12.125" style="218" bestFit="1" customWidth="1"/>
    <col min="6921" max="6921" width="10.5" style="218" bestFit="1" customWidth="1"/>
    <col min="6922" max="6922" width="7" style="218" bestFit="1" customWidth="1"/>
    <col min="6923" max="6923" width="5.875" style="218" bestFit="1" customWidth="1"/>
    <col min="6924" max="6924" width="8.75" style="218" bestFit="1" customWidth="1"/>
    <col min="6925" max="6926" width="8.5" style="218" bestFit="1" customWidth="1"/>
    <col min="6927" max="6927" width="14.375" style="218" bestFit="1" customWidth="1"/>
    <col min="6928" max="6928" width="10" style="218" bestFit="1" customWidth="1"/>
    <col min="6929" max="6929" width="6" style="218" customWidth="1"/>
    <col min="6930" max="6930" width="25.25" style="218" bestFit="1" customWidth="1"/>
    <col min="6931" max="6931" width="11" style="218" bestFit="1" customWidth="1"/>
    <col min="6932" max="6933" width="8.25" style="218" bestFit="1" customWidth="1"/>
    <col min="6934" max="7168" width="9" style="218"/>
    <col min="7169" max="7169" width="15.875" style="218" customWidth="1"/>
    <col min="7170" max="7170" width="3.875" style="218" bestFit="1" customWidth="1"/>
    <col min="7171" max="7171" width="38.25" style="218" customWidth="1"/>
    <col min="7172" max="7172" width="13.875" style="218" bestFit="1" customWidth="1"/>
    <col min="7173" max="7173" width="13.875" style="218" customWidth="1"/>
    <col min="7174" max="7174" width="13.125" style="218" bestFit="1" customWidth="1"/>
    <col min="7175" max="7175" width="5.875" style="218" bestFit="1" customWidth="1"/>
    <col min="7176" max="7176" width="12.125" style="218" bestFit="1" customWidth="1"/>
    <col min="7177" max="7177" width="10.5" style="218" bestFit="1" customWidth="1"/>
    <col min="7178" max="7178" width="7" style="218" bestFit="1" customWidth="1"/>
    <col min="7179" max="7179" width="5.875" style="218" bestFit="1" customWidth="1"/>
    <col min="7180" max="7180" width="8.75" style="218" bestFit="1" customWidth="1"/>
    <col min="7181" max="7182" width="8.5" style="218" bestFit="1" customWidth="1"/>
    <col min="7183" max="7183" width="14.375" style="218" bestFit="1" customWidth="1"/>
    <col min="7184" max="7184" width="10" style="218" bestFit="1" customWidth="1"/>
    <col min="7185" max="7185" width="6" style="218" customWidth="1"/>
    <col min="7186" max="7186" width="25.25" style="218" bestFit="1" customWidth="1"/>
    <col min="7187" max="7187" width="11" style="218" bestFit="1" customWidth="1"/>
    <col min="7188" max="7189" width="8.25" style="218" bestFit="1" customWidth="1"/>
    <col min="7190" max="7424" width="9" style="218"/>
    <col min="7425" max="7425" width="15.875" style="218" customWidth="1"/>
    <col min="7426" max="7426" width="3.875" style="218" bestFit="1" customWidth="1"/>
    <col min="7427" max="7427" width="38.25" style="218" customWidth="1"/>
    <col min="7428" max="7428" width="13.875" style="218" bestFit="1" customWidth="1"/>
    <col min="7429" max="7429" width="13.875" style="218" customWidth="1"/>
    <col min="7430" max="7430" width="13.125" style="218" bestFit="1" customWidth="1"/>
    <col min="7431" max="7431" width="5.875" style="218" bestFit="1" customWidth="1"/>
    <col min="7432" max="7432" width="12.125" style="218" bestFit="1" customWidth="1"/>
    <col min="7433" max="7433" width="10.5" style="218" bestFit="1" customWidth="1"/>
    <col min="7434" max="7434" width="7" style="218" bestFit="1" customWidth="1"/>
    <col min="7435" max="7435" width="5.875" style="218" bestFit="1" customWidth="1"/>
    <col min="7436" max="7436" width="8.75" style="218" bestFit="1" customWidth="1"/>
    <col min="7437" max="7438" width="8.5" style="218" bestFit="1" customWidth="1"/>
    <col min="7439" max="7439" width="14.375" style="218" bestFit="1" customWidth="1"/>
    <col min="7440" max="7440" width="10" style="218" bestFit="1" customWidth="1"/>
    <col min="7441" max="7441" width="6" style="218" customWidth="1"/>
    <col min="7442" max="7442" width="25.25" style="218" bestFit="1" customWidth="1"/>
    <col min="7443" max="7443" width="11" style="218" bestFit="1" customWidth="1"/>
    <col min="7444" max="7445" width="8.25" style="218" bestFit="1" customWidth="1"/>
    <col min="7446" max="7680" width="9" style="218"/>
    <col min="7681" max="7681" width="15.875" style="218" customWidth="1"/>
    <col min="7682" max="7682" width="3.875" style="218" bestFit="1" customWidth="1"/>
    <col min="7683" max="7683" width="38.25" style="218" customWidth="1"/>
    <col min="7684" max="7684" width="13.875" style="218" bestFit="1" customWidth="1"/>
    <col min="7685" max="7685" width="13.875" style="218" customWidth="1"/>
    <col min="7686" max="7686" width="13.125" style="218" bestFit="1" customWidth="1"/>
    <col min="7687" max="7687" width="5.875" style="218" bestFit="1" customWidth="1"/>
    <col min="7688" max="7688" width="12.125" style="218" bestFit="1" customWidth="1"/>
    <col min="7689" max="7689" width="10.5" style="218" bestFit="1" customWidth="1"/>
    <col min="7690" max="7690" width="7" style="218" bestFit="1" customWidth="1"/>
    <col min="7691" max="7691" width="5.875" style="218" bestFit="1" customWidth="1"/>
    <col min="7692" max="7692" width="8.75" style="218" bestFit="1" customWidth="1"/>
    <col min="7693" max="7694" width="8.5" style="218" bestFit="1" customWidth="1"/>
    <col min="7695" max="7695" width="14.375" style="218" bestFit="1" customWidth="1"/>
    <col min="7696" max="7696" width="10" style="218" bestFit="1" customWidth="1"/>
    <col min="7697" max="7697" width="6" style="218" customWidth="1"/>
    <col min="7698" max="7698" width="25.25" style="218" bestFit="1" customWidth="1"/>
    <col min="7699" max="7699" width="11" style="218" bestFit="1" customWidth="1"/>
    <col min="7700" max="7701" width="8.25" style="218" bestFit="1" customWidth="1"/>
    <col min="7702" max="7936" width="9" style="218"/>
    <col min="7937" max="7937" width="15.875" style="218" customWidth="1"/>
    <col min="7938" max="7938" width="3.875" style="218" bestFit="1" customWidth="1"/>
    <col min="7939" max="7939" width="38.25" style="218" customWidth="1"/>
    <col min="7940" max="7940" width="13.875" style="218" bestFit="1" customWidth="1"/>
    <col min="7941" max="7941" width="13.875" style="218" customWidth="1"/>
    <col min="7942" max="7942" width="13.125" style="218" bestFit="1" customWidth="1"/>
    <col min="7943" max="7943" width="5.875" style="218" bestFit="1" customWidth="1"/>
    <col min="7944" max="7944" width="12.125" style="218" bestFit="1" customWidth="1"/>
    <col min="7945" max="7945" width="10.5" style="218" bestFit="1" customWidth="1"/>
    <col min="7946" max="7946" width="7" style="218" bestFit="1" customWidth="1"/>
    <col min="7947" max="7947" width="5.875" style="218" bestFit="1" customWidth="1"/>
    <col min="7948" max="7948" width="8.75" style="218" bestFit="1" customWidth="1"/>
    <col min="7949" max="7950" width="8.5" style="218" bestFit="1" customWidth="1"/>
    <col min="7951" max="7951" width="14.375" style="218" bestFit="1" customWidth="1"/>
    <col min="7952" max="7952" width="10" style="218" bestFit="1" customWidth="1"/>
    <col min="7953" max="7953" width="6" style="218" customWidth="1"/>
    <col min="7954" max="7954" width="25.25" style="218" bestFit="1" customWidth="1"/>
    <col min="7955" max="7955" width="11" style="218" bestFit="1" customWidth="1"/>
    <col min="7956" max="7957" width="8.25" style="218" bestFit="1" customWidth="1"/>
    <col min="7958" max="8192" width="9" style="218"/>
    <col min="8193" max="8193" width="15.875" style="218" customWidth="1"/>
    <col min="8194" max="8194" width="3.875" style="218" bestFit="1" customWidth="1"/>
    <col min="8195" max="8195" width="38.25" style="218" customWidth="1"/>
    <col min="8196" max="8196" width="13.875" style="218" bestFit="1" customWidth="1"/>
    <col min="8197" max="8197" width="13.875" style="218" customWidth="1"/>
    <col min="8198" max="8198" width="13.125" style="218" bestFit="1" customWidth="1"/>
    <col min="8199" max="8199" width="5.875" style="218" bestFit="1" customWidth="1"/>
    <col min="8200" max="8200" width="12.125" style="218" bestFit="1" customWidth="1"/>
    <col min="8201" max="8201" width="10.5" style="218" bestFit="1" customWidth="1"/>
    <col min="8202" max="8202" width="7" style="218" bestFit="1" customWidth="1"/>
    <col min="8203" max="8203" width="5.875" style="218" bestFit="1" customWidth="1"/>
    <col min="8204" max="8204" width="8.75" style="218" bestFit="1" customWidth="1"/>
    <col min="8205" max="8206" width="8.5" style="218" bestFit="1" customWidth="1"/>
    <col min="8207" max="8207" width="14.375" style="218" bestFit="1" customWidth="1"/>
    <col min="8208" max="8208" width="10" style="218" bestFit="1" customWidth="1"/>
    <col min="8209" max="8209" width="6" style="218" customWidth="1"/>
    <col min="8210" max="8210" width="25.25" style="218" bestFit="1" customWidth="1"/>
    <col min="8211" max="8211" width="11" style="218" bestFit="1" customWidth="1"/>
    <col min="8212" max="8213" width="8.25" style="218" bestFit="1" customWidth="1"/>
    <col min="8214" max="8448" width="9" style="218"/>
    <col min="8449" max="8449" width="15.875" style="218" customWidth="1"/>
    <col min="8450" max="8450" width="3.875" style="218" bestFit="1" customWidth="1"/>
    <col min="8451" max="8451" width="38.25" style="218" customWidth="1"/>
    <col min="8452" max="8452" width="13.875" style="218" bestFit="1" customWidth="1"/>
    <col min="8453" max="8453" width="13.875" style="218" customWidth="1"/>
    <col min="8454" max="8454" width="13.125" style="218" bestFit="1" customWidth="1"/>
    <col min="8455" max="8455" width="5.875" style="218" bestFit="1" customWidth="1"/>
    <col min="8456" max="8456" width="12.125" style="218" bestFit="1" customWidth="1"/>
    <col min="8457" max="8457" width="10.5" style="218" bestFit="1" customWidth="1"/>
    <col min="8458" max="8458" width="7" style="218" bestFit="1" customWidth="1"/>
    <col min="8459" max="8459" width="5.875" style="218" bestFit="1" customWidth="1"/>
    <col min="8460" max="8460" width="8.75" style="218" bestFit="1" customWidth="1"/>
    <col min="8461" max="8462" width="8.5" style="218" bestFit="1" customWidth="1"/>
    <col min="8463" max="8463" width="14.375" style="218" bestFit="1" customWidth="1"/>
    <col min="8464" max="8464" width="10" style="218" bestFit="1" customWidth="1"/>
    <col min="8465" max="8465" width="6" style="218" customWidth="1"/>
    <col min="8466" max="8466" width="25.25" style="218" bestFit="1" customWidth="1"/>
    <col min="8467" max="8467" width="11" style="218" bestFit="1" customWidth="1"/>
    <col min="8468" max="8469" width="8.25" style="218" bestFit="1" customWidth="1"/>
    <col min="8470" max="8704" width="9" style="218"/>
    <col min="8705" max="8705" width="15.875" style="218" customWidth="1"/>
    <col min="8706" max="8706" width="3.875" style="218" bestFit="1" customWidth="1"/>
    <col min="8707" max="8707" width="38.25" style="218" customWidth="1"/>
    <col min="8708" max="8708" width="13.875" style="218" bestFit="1" customWidth="1"/>
    <col min="8709" max="8709" width="13.875" style="218" customWidth="1"/>
    <col min="8710" max="8710" width="13.125" style="218" bestFit="1" customWidth="1"/>
    <col min="8711" max="8711" width="5.875" style="218" bestFit="1" customWidth="1"/>
    <col min="8712" max="8712" width="12.125" style="218" bestFit="1" customWidth="1"/>
    <col min="8713" max="8713" width="10.5" style="218" bestFit="1" customWidth="1"/>
    <col min="8714" max="8714" width="7" style="218" bestFit="1" customWidth="1"/>
    <col min="8715" max="8715" width="5.875" style="218" bestFit="1" customWidth="1"/>
    <col min="8716" max="8716" width="8.75" style="218" bestFit="1" customWidth="1"/>
    <col min="8717" max="8718" width="8.5" style="218" bestFit="1" customWidth="1"/>
    <col min="8719" max="8719" width="14.375" style="218" bestFit="1" customWidth="1"/>
    <col min="8720" max="8720" width="10" style="218" bestFit="1" customWidth="1"/>
    <col min="8721" max="8721" width="6" style="218" customWidth="1"/>
    <col min="8722" max="8722" width="25.25" style="218" bestFit="1" customWidth="1"/>
    <col min="8723" max="8723" width="11" style="218" bestFit="1" customWidth="1"/>
    <col min="8724" max="8725" width="8.25" style="218" bestFit="1" customWidth="1"/>
    <col min="8726" max="8960" width="9" style="218"/>
    <col min="8961" max="8961" width="15.875" style="218" customWidth="1"/>
    <col min="8962" max="8962" width="3.875" style="218" bestFit="1" customWidth="1"/>
    <col min="8963" max="8963" width="38.25" style="218" customWidth="1"/>
    <col min="8964" max="8964" width="13.875" style="218" bestFit="1" customWidth="1"/>
    <col min="8965" max="8965" width="13.875" style="218" customWidth="1"/>
    <col min="8966" max="8966" width="13.125" style="218" bestFit="1" customWidth="1"/>
    <col min="8967" max="8967" width="5.875" style="218" bestFit="1" customWidth="1"/>
    <col min="8968" max="8968" width="12.125" style="218" bestFit="1" customWidth="1"/>
    <col min="8969" max="8969" width="10.5" style="218" bestFit="1" customWidth="1"/>
    <col min="8970" max="8970" width="7" style="218" bestFit="1" customWidth="1"/>
    <col min="8971" max="8971" width="5.875" style="218" bestFit="1" customWidth="1"/>
    <col min="8972" max="8972" width="8.75" style="218" bestFit="1" customWidth="1"/>
    <col min="8973" max="8974" width="8.5" style="218" bestFit="1" customWidth="1"/>
    <col min="8975" max="8975" width="14.375" style="218" bestFit="1" customWidth="1"/>
    <col min="8976" max="8976" width="10" style="218" bestFit="1" customWidth="1"/>
    <col min="8977" max="8977" width="6" style="218" customWidth="1"/>
    <col min="8978" max="8978" width="25.25" style="218" bestFit="1" customWidth="1"/>
    <col min="8979" max="8979" width="11" style="218" bestFit="1" customWidth="1"/>
    <col min="8980" max="8981" width="8.25" style="218" bestFit="1" customWidth="1"/>
    <col min="8982" max="9216" width="9" style="218"/>
    <col min="9217" max="9217" width="15.875" style="218" customWidth="1"/>
    <col min="9218" max="9218" width="3.875" style="218" bestFit="1" customWidth="1"/>
    <col min="9219" max="9219" width="38.25" style="218" customWidth="1"/>
    <col min="9220" max="9220" width="13.875" style="218" bestFit="1" customWidth="1"/>
    <col min="9221" max="9221" width="13.875" style="218" customWidth="1"/>
    <col min="9222" max="9222" width="13.125" style="218" bestFit="1" customWidth="1"/>
    <col min="9223" max="9223" width="5.875" style="218" bestFit="1" customWidth="1"/>
    <col min="9224" max="9224" width="12.125" style="218" bestFit="1" customWidth="1"/>
    <col min="9225" max="9225" width="10.5" style="218" bestFit="1" customWidth="1"/>
    <col min="9226" max="9226" width="7" style="218" bestFit="1" customWidth="1"/>
    <col min="9227" max="9227" width="5.875" style="218" bestFit="1" customWidth="1"/>
    <col min="9228" max="9228" width="8.75" style="218" bestFit="1" customWidth="1"/>
    <col min="9229" max="9230" width="8.5" style="218" bestFit="1" customWidth="1"/>
    <col min="9231" max="9231" width="14.375" style="218" bestFit="1" customWidth="1"/>
    <col min="9232" max="9232" width="10" style="218" bestFit="1" customWidth="1"/>
    <col min="9233" max="9233" width="6" style="218" customWidth="1"/>
    <col min="9234" max="9234" width="25.25" style="218" bestFit="1" customWidth="1"/>
    <col min="9235" max="9235" width="11" style="218" bestFit="1" customWidth="1"/>
    <col min="9236" max="9237" width="8.25" style="218" bestFit="1" customWidth="1"/>
    <col min="9238" max="9472" width="9" style="218"/>
    <col min="9473" max="9473" width="15.875" style="218" customWidth="1"/>
    <col min="9474" max="9474" width="3.875" style="218" bestFit="1" customWidth="1"/>
    <col min="9475" max="9475" width="38.25" style="218" customWidth="1"/>
    <col min="9476" max="9476" width="13.875" style="218" bestFit="1" customWidth="1"/>
    <col min="9477" max="9477" width="13.875" style="218" customWidth="1"/>
    <col min="9478" max="9478" width="13.125" style="218" bestFit="1" customWidth="1"/>
    <col min="9479" max="9479" width="5.875" style="218" bestFit="1" customWidth="1"/>
    <col min="9480" max="9480" width="12.125" style="218" bestFit="1" customWidth="1"/>
    <col min="9481" max="9481" width="10.5" style="218" bestFit="1" customWidth="1"/>
    <col min="9482" max="9482" width="7" style="218" bestFit="1" customWidth="1"/>
    <col min="9483" max="9483" width="5.875" style="218" bestFit="1" customWidth="1"/>
    <col min="9484" max="9484" width="8.75" style="218" bestFit="1" customWidth="1"/>
    <col min="9485" max="9486" width="8.5" style="218" bestFit="1" customWidth="1"/>
    <col min="9487" max="9487" width="14.375" style="218" bestFit="1" customWidth="1"/>
    <col min="9488" max="9488" width="10" style="218" bestFit="1" customWidth="1"/>
    <col min="9489" max="9489" width="6" style="218" customWidth="1"/>
    <col min="9490" max="9490" width="25.25" style="218" bestFit="1" customWidth="1"/>
    <col min="9491" max="9491" width="11" style="218" bestFit="1" customWidth="1"/>
    <col min="9492" max="9493" width="8.25" style="218" bestFit="1" customWidth="1"/>
    <col min="9494" max="9728" width="9" style="218"/>
    <col min="9729" max="9729" width="15.875" style="218" customWidth="1"/>
    <col min="9730" max="9730" width="3.875" style="218" bestFit="1" customWidth="1"/>
    <col min="9731" max="9731" width="38.25" style="218" customWidth="1"/>
    <col min="9732" max="9732" width="13.875" style="218" bestFit="1" customWidth="1"/>
    <col min="9733" max="9733" width="13.875" style="218" customWidth="1"/>
    <col min="9734" max="9734" width="13.125" style="218" bestFit="1" customWidth="1"/>
    <col min="9735" max="9735" width="5.875" style="218" bestFit="1" customWidth="1"/>
    <col min="9736" max="9736" width="12.125" style="218" bestFit="1" customWidth="1"/>
    <col min="9737" max="9737" width="10.5" style="218" bestFit="1" customWidth="1"/>
    <col min="9738" max="9738" width="7" style="218" bestFit="1" customWidth="1"/>
    <col min="9739" max="9739" width="5.875" style="218" bestFit="1" customWidth="1"/>
    <col min="9740" max="9740" width="8.75" style="218" bestFit="1" customWidth="1"/>
    <col min="9741" max="9742" width="8.5" style="218" bestFit="1" customWidth="1"/>
    <col min="9743" max="9743" width="14.375" style="218" bestFit="1" customWidth="1"/>
    <col min="9744" max="9744" width="10" style="218" bestFit="1" customWidth="1"/>
    <col min="9745" max="9745" width="6" style="218" customWidth="1"/>
    <col min="9746" max="9746" width="25.25" style="218" bestFit="1" customWidth="1"/>
    <col min="9747" max="9747" width="11" style="218" bestFit="1" customWidth="1"/>
    <col min="9748" max="9749" width="8.25" style="218" bestFit="1" customWidth="1"/>
    <col min="9750" max="9984" width="9" style="218"/>
    <col min="9985" max="9985" width="15.875" style="218" customWidth="1"/>
    <col min="9986" max="9986" width="3.875" style="218" bestFit="1" customWidth="1"/>
    <col min="9987" max="9987" width="38.25" style="218" customWidth="1"/>
    <col min="9988" max="9988" width="13.875" style="218" bestFit="1" customWidth="1"/>
    <col min="9989" max="9989" width="13.875" style="218" customWidth="1"/>
    <col min="9990" max="9990" width="13.125" style="218" bestFit="1" customWidth="1"/>
    <col min="9991" max="9991" width="5.875" style="218" bestFit="1" customWidth="1"/>
    <col min="9992" max="9992" width="12.125" style="218" bestFit="1" customWidth="1"/>
    <col min="9993" max="9993" width="10.5" style="218" bestFit="1" customWidth="1"/>
    <col min="9994" max="9994" width="7" style="218" bestFit="1" customWidth="1"/>
    <col min="9995" max="9995" width="5.875" style="218" bestFit="1" customWidth="1"/>
    <col min="9996" max="9996" width="8.75" style="218" bestFit="1" customWidth="1"/>
    <col min="9997" max="9998" width="8.5" style="218" bestFit="1" customWidth="1"/>
    <col min="9999" max="9999" width="14.375" style="218" bestFit="1" customWidth="1"/>
    <col min="10000" max="10000" width="10" style="218" bestFit="1" customWidth="1"/>
    <col min="10001" max="10001" width="6" style="218" customWidth="1"/>
    <col min="10002" max="10002" width="25.25" style="218" bestFit="1" customWidth="1"/>
    <col min="10003" max="10003" width="11" style="218" bestFit="1" customWidth="1"/>
    <col min="10004" max="10005" width="8.25" style="218" bestFit="1" customWidth="1"/>
    <col min="10006" max="10240" width="9" style="218"/>
    <col min="10241" max="10241" width="15.875" style="218" customWidth="1"/>
    <col min="10242" max="10242" width="3.875" style="218" bestFit="1" customWidth="1"/>
    <col min="10243" max="10243" width="38.25" style="218" customWidth="1"/>
    <col min="10244" max="10244" width="13.875" style="218" bestFit="1" customWidth="1"/>
    <col min="10245" max="10245" width="13.875" style="218" customWidth="1"/>
    <col min="10246" max="10246" width="13.125" style="218" bestFit="1" customWidth="1"/>
    <col min="10247" max="10247" width="5.875" style="218" bestFit="1" customWidth="1"/>
    <col min="10248" max="10248" width="12.125" style="218" bestFit="1" customWidth="1"/>
    <col min="10249" max="10249" width="10.5" style="218" bestFit="1" customWidth="1"/>
    <col min="10250" max="10250" width="7" style="218" bestFit="1" customWidth="1"/>
    <col min="10251" max="10251" width="5.875" style="218" bestFit="1" customWidth="1"/>
    <col min="10252" max="10252" width="8.75" style="218" bestFit="1" customWidth="1"/>
    <col min="10253" max="10254" width="8.5" style="218" bestFit="1" customWidth="1"/>
    <col min="10255" max="10255" width="14.375" style="218" bestFit="1" customWidth="1"/>
    <col min="10256" max="10256" width="10" style="218" bestFit="1" customWidth="1"/>
    <col min="10257" max="10257" width="6" style="218" customWidth="1"/>
    <col min="10258" max="10258" width="25.25" style="218" bestFit="1" customWidth="1"/>
    <col min="10259" max="10259" width="11" style="218" bestFit="1" customWidth="1"/>
    <col min="10260" max="10261" width="8.25" style="218" bestFit="1" customWidth="1"/>
    <col min="10262" max="10496" width="9" style="218"/>
    <col min="10497" max="10497" width="15.875" style="218" customWidth="1"/>
    <col min="10498" max="10498" width="3.875" style="218" bestFit="1" customWidth="1"/>
    <col min="10499" max="10499" width="38.25" style="218" customWidth="1"/>
    <col min="10500" max="10500" width="13.875" style="218" bestFit="1" customWidth="1"/>
    <col min="10501" max="10501" width="13.875" style="218" customWidth="1"/>
    <col min="10502" max="10502" width="13.125" style="218" bestFit="1" customWidth="1"/>
    <col min="10503" max="10503" width="5.875" style="218" bestFit="1" customWidth="1"/>
    <col min="10504" max="10504" width="12.125" style="218" bestFit="1" customWidth="1"/>
    <col min="10505" max="10505" width="10.5" style="218" bestFit="1" customWidth="1"/>
    <col min="10506" max="10506" width="7" style="218" bestFit="1" customWidth="1"/>
    <col min="10507" max="10507" width="5.875" style="218" bestFit="1" customWidth="1"/>
    <col min="10508" max="10508" width="8.75" style="218" bestFit="1" customWidth="1"/>
    <col min="10509" max="10510" width="8.5" style="218" bestFit="1" customWidth="1"/>
    <col min="10511" max="10511" width="14.375" style="218" bestFit="1" customWidth="1"/>
    <col min="10512" max="10512" width="10" style="218" bestFit="1" customWidth="1"/>
    <col min="10513" max="10513" width="6" style="218" customWidth="1"/>
    <col min="10514" max="10514" width="25.25" style="218" bestFit="1" customWidth="1"/>
    <col min="10515" max="10515" width="11" style="218" bestFit="1" customWidth="1"/>
    <col min="10516" max="10517" width="8.25" style="218" bestFit="1" customWidth="1"/>
    <col min="10518" max="10752" width="9" style="218"/>
    <col min="10753" max="10753" width="15.875" style="218" customWidth="1"/>
    <col min="10754" max="10754" width="3.875" style="218" bestFit="1" customWidth="1"/>
    <col min="10755" max="10755" width="38.25" style="218" customWidth="1"/>
    <col min="10756" max="10756" width="13.875" style="218" bestFit="1" customWidth="1"/>
    <col min="10757" max="10757" width="13.875" style="218" customWidth="1"/>
    <col min="10758" max="10758" width="13.125" style="218" bestFit="1" customWidth="1"/>
    <col min="10759" max="10759" width="5.875" style="218" bestFit="1" customWidth="1"/>
    <col min="10760" max="10760" width="12.125" style="218" bestFit="1" customWidth="1"/>
    <col min="10761" max="10761" width="10.5" style="218" bestFit="1" customWidth="1"/>
    <col min="10762" max="10762" width="7" style="218" bestFit="1" customWidth="1"/>
    <col min="10763" max="10763" width="5.875" style="218" bestFit="1" customWidth="1"/>
    <col min="10764" max="10764" width="8.75" style="218" bestFit="1" customWidth="1"/>
    <col min="10765" max="10766" width="8.5" style="218" bestFit="1" customWidth="1"/>
    <col min="10767" max="10767" width="14.375" style="218" bestFit="1" customWidth="1"/>
    <col min="10768" max="10768" width="10" style="218" bestFit="1" customWidth="1"/>
    <col min="10769" max="10769" width="6" style="218" customWidth="1"/>
    <col min="10770" max="10770" width="25.25" style="218" bestFit="1" customWidth="1"/>
    <col min="10771" max="10771" width="11" style="218" bestFit="1" customWidth="1"/>
    <col min="10772" max="10773" width="8.25" style="218" bestFit="1" customWidth="1"/>
    <col min="10774" max="11008" width="9" style="218"/>
    <col min="11009" max="11009" width="15.875" style="218" customWidth="1"/>
    <col min="11010" max="11010" width="3.875" style="218" bestFit="1" customWidth="1"/>
    <col min="11011" max="11011" width="38.25" style="218" customWidth="1"/>
    <col min="11012" max="11012" width="13.875" style="218" bestFit="1" customWidth="1"/>
    <col min="11013" max="11013" width="13.875" style="218" customWidth="1"/>
    <col min="11014" max="11014" width="13.125" style="218" bestFit="1" customWidth="1"/>
    <col min="11015" max="11015" width="5.875" style="218" bestFit="1" customWidth="1"/>
    <col min="11016" max="11016" width="12.125" style="218" bestFit="1" customWidth="1"/>
    <col min="11017" max="11017" width="10.5" style="218" bestFit="1" customWidth="1"/>
    <col min="11018" max="11018" width="7" style="218" bestFit="1" customWidth="1"/>
    <col min="11019" max="11019" width="5.875" style="218" bestFit="1" customWidth="1"/>
    <col min="11020" max="11020" width="8.75" style="218" bestFit="1" customWidth="1"/>
    <col min="11021" max="11022" width="8.5" style="218" bestFit="1" customWidth="1"/>
    <col min="11023" max="11023" width="14.375" style="218" bestFit="1" customWidth="1"/>
    <col min="11024" max="11024" width="10" style="218" bestFit="1" customWidth="1"/>
    <col min="11025" max="11025" width="6" style="218" customWidth="1"/>
    <col min="11026" max="11026" width="25.25" style="218" bestFit="1" customWidth="1"/>
    <col min="11027" max="11027" width="11" style="218" bestFit="1" customWidth="1"/>
    <col min="11028" max="11029" width="8.25" style="218" bestFit="1" customWidth="1"/>
    <col min="11030" max="11264" width="9" style="218"/>
    <col min="11265" max="11265" width="15.875" style="218" customWidth="1"/>
    <col min="11266" max="11266" width="3.875" style="218" bestFit="1" customWidth="1"/>
    <col min="11267" max="11267" width="38.25" style="218" customWidth="1"/>
    <col min="11268" max="11268" width="13.875" style="218" bestFit="1" customWidth="1"/>
    <col min="11269" max="11269" width="13.875" style="218" customWidth="1"/>
    <col min="11270" max="11270" width="13.125" style="218" bestFit="1" customWidth="1"/>
    <col min="11271" max="11271" width="5.875" style="218" bestFit="1" customWidth="1"/>
    <col min="11272" max="11272" width="12.125" style="218" bestFit="1" customWidth="1"/>
    <col min="11273" max="11273" width="10.5" style="218" bestFit="1" customWidth="1"/>
    <col min="11274" max="11274" width="7" style="218" bestFit="1" customWidth="1"/>
    <col min="11275" max="11275" width="5.875" style="218" bestFit="1" customWidth="1"/>
    <col min="11276" max="11276" width="8.75" style="218" bestFit="1" customWidth="1"/>
    <col min="11277" max="11278" width="8.5" style="218" bestFit="1" customWidth="1"/>
    <col min="11279" max="11279" width="14.375" style="218" bestFit="1" customWidth="1"/>
    <col min="11280" max="11280" width="10" style="218" bestFit="1" customWidth="1"/>
    <col min="11281" max="11281" width="6" style="218" customWidth="1"/>
    <col min="11282" max="11282" width="25.25" style="218" bestFit="1" customWidth="1"/>
    <col min="11283" max="11283" width="11" style="218" bestFit="1" customWidth="1"/>
    <col min="11284" max="11285" width="8.25" style="218" bestFit="1" customWidth="1"/>
    <col min="11286" max="11520" width="9" style="218"/>
    <col min="11521" max="11521" width="15.875" style="218" customWidth="1"/>
    <col min="11522" max="11522" width="3.875" style="218" bestFit="1" customWidth="1"/>
    <col min="11523" max="11523" width="38.25" style="218" customWidth="1"/>
    <col min="11524" max="11524" width="13.875" style="218" bestFit="1" customWidth="1"/>
    <col min="11525" max="11525" width="13.875" style="218" customWidth="1"/>
    <col min="11526" max="11526" width="13.125" style="218" bestFit="1" customWidth="1"/>
    <col min="11527" max="11527" width="5.875" style="218" bestFit="1" customWidth="1"/>
    <col min="11528" max="11528" width="12.125" style="218" bestFit="1" customWidth="1"/>
    <col min="11529" max="11529" width="10.5" style="218" bestFit="1" customWidth="1"/>
    <col min="11530" max="11530" width="7" style="218" bestFit="1" customWidth="1"/>
    <col min="11531" max="11531" width="5.875" style="218" bestFit="1" customWidth="1"/>
    <col min="11532" max="11532" width="8.75" style="218" bestFit="1" customWidth="1"/>
    <col min="11533" max="11534" width="8.5" style="218" bestFit="1" customWidth="1"/>
    <col min="11535" max="11535" width="14.375" style="218" bestFit="1" customWidth="1"/>
    <col min="11536" max="11536" width="10" style="218" bestFit="1" customWidth="1"/>
    <col min="11537" max="11537" width="6" style="218" customWidth="1"/>
    <col min="11538" max="11538" width="25.25" style="218" bestFit="1" customWidth="1"/>
    <col min="11539" max="11539" width="11" style="218" bestFit="1" customWidth="1"/>
    <col min="11540" max="11541" width="8.25" style="218" bestFit="1" customWidth="1"/>
    <col min="11542" max="11776" width="9" style="218"/>
    <col min="11777" max="11777" width="15.875" style="218" customWidth="1"/>
    <col min="11778" max="11778" width="3.875" style="218" bestFit="1" customWidth="1"/>
    <col min="11779" max="11779" width="38.25" style="218" customWidth="1"/>
    <col min="11780" max="11780" width="13.875" style="218" bestFit="1" customWidth="1"/>
    <col min="11781" max="11781" width="13.875" style="218" customWidth="1"/>
    <col min="11782" max="11782" width="13.125" style="218" bestFit="1" customWidth="1"/>
    <col min="11783" max="11783" width="5.875" style="218" bestFit="1" customWidth="1"/>
    <col min="11784" max="11784" width="12.125" style="218" bestFit="1" customWidth="1"/>
    <col min="11785" max="11785" width="10.5" style="218" bestFit="1" customWidth="1"/>
    <col min="11786" max="11786" width="7" style="218" bestFit="1" customWidth="1"/>
    <col min="11787" max="11787" width="5.875" style="218" bestFit="1" customWidth="1"/>
    <col min="11788" max="11788" width="8.75" style="218" bestFit="1" customWidth="1"/>
    <col min="11789" max="11790" width="8.5" style="218" bestFit="1" customWidth="1"/>
    <col min="11791" max="11791" width="14.375" style="218" bestFit="1" customWidth="1"/>
    <col min="11792" max="11792" width="10" style="218" bestFit="1" customWidth="1"/>
    <col min="11793" max="11793" width="6" style="218" customWidth="1"/>
    <col min="11794" max="11794" width="25.25" style="218" bestFit="1" customWidth="1"/>
    <col min="11795" max="11795" width="11" style="218" bestFit="1" customWidth="1"/>
    <col min="11796" max="11797" width="8.25" style="218" bestFit="1" customWidth="1"/>
    <col min="11798" max="12032" width="9" style="218"/>
    <col min="12033" max="12033" width="15.875" style="218" customWidth="1"/>
    <col min="12034" max="12034" width="3.875" style="218" bestFit="1" customWidth="1"/>
    <col min="12035" max="12035" width="38.25" style="218" customWidth="1"/>
    <col min="12036" max="12036" width="13.875" style="218" bestFit="1" customWidth="1"/>
    <col min="12037" max="12037" width="13.875" style="218" customWidth="1"/>
    <col min="12038" max="12038" width="13.125" style="218" bestFit="1" customWidth="1"/>
    <col min="12039" max="12039" width="5.875" style="218" bestFit="1" customWidth="1"/>
    <col min="12040" max="12040" width="12.125" style="218" bestFit="1" customWidth="1"/>
    <col min="12041" max="12041" width="10.5" style="218" bestFit="1" customWidth="1"/>
    <col min="12042" max="12042" width="7" style="218" bestFit="1" customWidth="1"/>
    <col min="12043" max="12043" width="5.875" style="218" bestFit="1" customWidth="1"/>
    <col min="12044" max="12044" width="8.75" style="218" bestFit="1" customWidth="1"/>
    <col min="12045" max="12046" width="8.5" style="218" bestFit="1" customWidth="1"/>
    <col min="12047" max="12047" width="14.375" style="218" bestFit="1" customWidth="1"/>
    <col min="12048" max="12048" width="10" style="218" bestFit="1" customWidth="1"/>
    <col min="12049" max="12049" width="6" style="218" customWidth="1"/>
    <col min="12050" max="12050" width="25.25" style="218" bestFit="1" customWidth="1"/>
    <col min="12051" max="12051" width="11" style="218" bestFit="1" customWidth="1"/>
    <col min="12052" max="12053" width="8.25" style="218" bestFit="1" customWidth="1"/>
    <col min="12054" max="12288" width="9" style="218"/>
    <col min="12289" max="12289" width="15.875" style="218" customWidth="1"/>
    <col min="12290" max="12290" width="3.875" style="218" bestFit="1" customWidth="1"/>
    <col min="12291" max="12291" width="38.25" style="218" customWidth="1"/>
    <col min="12292" max="12292" width="13.875" style="218" bestFit="1" customWidth="1"/>
    <col min="12293" max="12293" width="13.875" style="218" customWidth="1"/>
    <col min="12294" max="12294" width="13.125" style="218" bestFit="1" customWidth="1"/>
    <col min="12295" max="12295" width="5.875" style="218" bestFit="1" customWidth="1"/>
    <col min="12296" max="12296" width="12.125" style="218" bestFit="1" customWidth="1"/>
    <col min="12297" max="12297" width="10.5" style="218" bestFit="1" customWidth="1"/>
    <col min="12298" max="12298" width="7" style="218" bestFit="1" customWidth="1"/>
    <col min="12299" max="12299" width="5.875" style="218" bestFit="1" customWidth="1"/>
    <col min="12300" max="12300" width="8.75" style="218" bestFit="1" customWidth="1"/>
    <col min="12301" max="12302" width="8.5" style="218" bestFit="1" customWidth="1"/>
    <col min="12303" max="12303" width="14.375" style="218" bestFit="1" customWidth="1"/>
    <col min="12304" max="12304" width="10" style="218" bestFit="1" customWidth="1"/>
    <col min="12305" max="12305" width="6" style="218" customWidth="1"/>
    <col min="12306" max="12306" width="25.25" style="218" bestFit="1" customWidth="1"/>
    <col min="12307" max="12307" width="11" style="218" bestFit="1" customWidth="1"/>
    <col min="12308" max="12309" width="8.25" style="218" bestFit="1" customWidth="1"/>
    <col min="12310" max="12544" width="9" style="218"/>
    <col min="12545" max="12545" width="15.875" style="218" customWidth="1"/>
    <col min="12546" max="12546" width="3.875" style="218" bestFit="1" customWidth="1"/>
    <col min="12547" max="12547" width="38.25" style="218" customWidth="1"/>
    <col min="12548" max="12548" width="13.875" style="218" bestFit="1" customWidth="1"/>
    <col min="12549" max="12549" width="13.875" style="218" customWidth="1"/>
    <col min="12550" max="12550" width="13.125" style="218" bestFit="1" customWidth="1"/>
    <col min="12551" max="12551" width="5.875" style="218" bestFit="1" customWidth="1"/>
    <col min="12552" max="12552" width="12.125" style="218" bestFit="1" customWidth="1"/>
    <col min="12553" max="12553" width="10.5" style="218" bestFit="1" customWidth="1"/>
    <col min="12554" max="12554" width="7" style="218" bestFit="1" customWidth="1"/>
    <col min="12555" max="12555" width="5.875" style="218" bestFit="1" customWidth="1"/>
    <col min="12556" max="12556" width="8.75" style="218" bestFit="1" customWidth="1"/>
    <col min="12557" max="12558" width="8.5" style="218" bestFit="1" customWidth="1"/>
    <col min="12559" max="12559" width="14.375" style="218" bestFit="1" customWidth="1"/>
    <col min="12560" max="12560" width="10" style="218" bestFit="1" customWidth="1"/>
    <col min="12561" max="12561" width="6" style="218" customWidth="1"/>
    <col min="12562" max="12562" width="25.25" style="218" bestFit="1" customWidth="1"/>
    <col min="12563" max="12563" width="11" style="218" bestFit="1" customWidth="1"/>
    <col min="12564" max="12565" width="8.25" style="218" bestFit="1" customWidth="1"/>
    <col min="12566" max="12800" width="9" style="218"/>
    <col min="12801" max="12801" width="15.875" style="218" customWidth="1"/>
    <col min="12802" max="12802" width="3.875" style="218" bestFit="1" customWidth="1"/>
    <col min="12803" max="12803" width="38.25" style="218" customWidth="1"/>
    <col min="12804" max="12804" width="13.875" style="218" bestFit="1" customWidth="1"/>
    <col min="12805" max="12805" width="13.875" style="218" customWidth="1"/>
    <col min="12806" max="12806" width="13.125" style="218" bestFit="1" customWidth="1"/>
    <col min="12807" max="12807" width="5.875" style="218" bestFit="1" customWidth="1"/>
    <col min="12808" max="12808" width="12.125" style="218" bestFit="1" customWidth="1"/>
    <col min="12809" max="12809" width="10.5" style="218" bestFit="1" customWidth="1"/>
    <col min="12810" max="12810" width="7" style="218" bestFit="1" customWidth="1"/>
    <col min="12811" max="12811" width="5.875" style="218" bestFit="1" customWidth="1"/>
    <col min="12812" max="12812" width="8.75" style="218" bestFit="1" customWidth="1"/>
    <col min="12813" max="12814" width="8.5" style="218" bestFit="1" customWidth="1"/>
    <col min="12815" max="12815" width="14.375" style="218" bestFit="1" customWidth="1"/>
    <col min="12816" max="12816" width="10" style="218" bestFit="1" customWidth="1"/>
    <col min="12817" max="12817" width="6" style="218" customWidth="1"/>
    <col min="12818" max="12818" width="25.25" style="218" bestFit="1" customWidth="1"/>
    <col min="12819" max="12819" width="11" style="218" bestFit="1" customWidth="1"/>
    <col min="12820" max="12821" width="8.25" style="218" bestFit="1" customWidth="1"/>
    <col min="12822" max="13056" width="9" style="218"/>
    <col min="13057" max="13057" width="15.875" style="218" customWidth="1"/>
    <col min="13058" max="13058" width="3.875" style="218" bestFit="1" customWidth="1"/>
    <col min="13059" max="13059" width="38.25" style="218" customWidth="1"/>
    <col min="13060" max="13060" width="13.875" style="218" bestFit="1" customWidth="1"/>
    <col min="13061" max="13061" width="13.875" style="218" customWidth="1"/>
    <col min="13062" max="13062" width="13.125" style="218" bestFit="1" customWidth="1"/>
    <col min="13063" max="13063" width="5.875" style="218" bestFit="1" customWidth="1"/>
    <col min="13064" max="13064" width="12.125" style="218" bestFit="1" customWidth="1"/>
    <col min="13065" max="13065" width="10.5" style="218" bestFit="1" customWidth="1"/>
    <col min="13066" max="13066" width="7" style="218" bestFit="1" customWidth="1"/>
    <col min="13067" max="13067" width="5.875" style="218" bestFit="1" customWidth="1"/>
    <col min="13068" max="13068" width="8.75" style="218" bestFit="1" customWidth="1"/>
    <col min="13069" max="13070" width="8.5" style="218" bestFit="1" customWidth="1"/>
    <col min="13071" max="13071" width="14.375" style="218" bestFit="1" customWidth="1"/>
    <col min="13072" max="13072" width="10" style="218" bestFit="1" customWidth="1"/>
    <col min="13073" max="13073" width="6" style="218" customWidth="1"/>
    <col min="13074" max="13074" width="25.25" style="218" bestFit="1" customWidth="1"/>
    <col min="13075" max="13075" width="11" style="218" bestFit="1" customWidth="1"/>
    <col min="13076" max="13077" width="8.25" style="218" bestFit="1" customWidth="1"/>
    <col min="13078" max="13312" width="9" style="218"/>
    <col min="13313" max="13313" width="15.875" style="218" customWidth="1"/>
    <col min="13314" max="13314" width="3.875" style="218" bestFit="1" customWidth="1"/>
    <col min="13315" max="13315" width="38.25" style="218" customWidth="1"/>
    <col min="13316" max="13316" width="13.875" style="218" bestFit="1" customWidth="1"/>
    <col min="13317" max="13317" width="13.875" style="218" customWidth="1"/>
    <col min="13318" max="13318" width="13.125" style="218" bestFit="1" customWidth="1"/>
    <col min="13319" max="13319" width="5.875" style="218" bestFit="1" customWidth="1"/>
    <col min="13320" max="13320" width="12.125" style="218" bestFit="1" customWidth="1"/>
    <col min="13321" max="13321" width="10.5" style="218" bestFit="1" customWidth="1"/>
    <col min="13322" max="13322" width="7" style="218" bestFit="1" customWidth="1"/>
    <col min="13323" max="13323" width="5.875" style="218" bestFit="1" customWidth="1"/>
    <col min="13324" max="13324" width="8.75" style="218" bestFit="1" customWidth="1"/>
    <col min="13325" max="13326" width="8.5" style="218" bestFit="1" customWidth="1"/>
    <col min="13327" max="13327" width="14.375" style="218" bestFit="1" customWidth="1"/>
    <col min="13328" max="13328" width="10" style="218" bestFit="1" customWidth="1"/>
    <col min="13329" max="13329" width="6" style="218" customWidth="1"/>
    <col min="13330" max="13330" width="25.25" style="218" bestFit="1" customWidth="1"/>
    <col min="13331" max="13331" width="11" style="218" bestFit="1" customWidth="1"/>
    <col min="13332" max="13333" width="8.25" style="218" bestFit="1" customWidth="1"/>
    <col min="13334" max="13568" width="9" style="218"/>
    <col min="13569" max="13569" width="15.875" style="218" customWidth="1"/>
    <col min="13570" max="13570" width="3.875" style="218" bestFit="1" customWidth="1"/>
    <col min="13571" max="13571" width="38.25" style="218" customWidth="1"/>
    <col min="13572" max="13572" width="13.875" style="218" bestFit="1" customWidth="1"/>
    <col min="13573" max="13573" width="13.875" style="218" customWidth="1"/>
    <col min="13574" max="13574" width="13.125" style="218" bestFit="1" customWidth="1"/>
    <col min="13575" max="13575" width="5.875" style="218" bestFit="1" customWidth="1"/>
    <col min="13576" max="13576" width="12.125" style="218" bestFit="1" customWidth="1"/>
    <col min="13577" max="13577" width="10.5" style="218" bestFit="1" customWidth="1"/>
    <col min="13578" max="13578" width="7" style="218" bestFit="1" customWidth="1"/>
    <col min="13579" max="13579" width="5.875" style="218" bestFit="1" customWidth="1"/>
    <col min="13580" max="13580" width="8.75" style="218" bestFit="1" customWidth="1"/>
    <col min="13581" max="13582" width="8.5" style="218" bestFit="1" customWidth="1"/>
    <col min="13583" max="13583" width="14.375" style="218" bestFit="1" customWidth="1"/>
    <col min="13584" max="13584" width="10" style="218" bestFit="1" customWidth="1"/>
    <col min="13585" max="13585" width="6" style="218" customWidth="1"/>
    <col min="13586" max="13586" width="25.25" style="218" bestFit="1" customWidth="1"/>
    <col min="13587" max="13587" width="11" style="218" bestFit="1" customWidth="1"/>
    <col min="13588" max="13589" width="8.25" style="218" bestFit="1" customWidth="1"/>
    <col min="13590" max="13824" width="9" style="218"/>
    <col min="13825" max="13825" width="15.875" style="218" customWidth="1"/>
    <col min="13826" max="13826" width="3.875" style="218" bestFit="1" customWidth="1"/>
    <col min="13827" max="13827" width="38.25" style="218" customWidth="1"/>
    <col min="13828" max="13828" width="13.875" style="218" bestFit="1" customWidth="1"/>
    <col min="13829" max="13829" width="13.875" style="218" customWidth="1"/>
    <col min="13830" max="13830" width="13.125" style="218" bestFit="1" customWidth="1"/>
    <col min="13831" max="13831" width="5.875" style="218" bestFit="1" customWidth="1"/>
    <col min="13832" max="13832" width="12.125" style="218" bestFit="1" customWidth="1"/>
    <col min="13833" max="13833" width="10.5" style="218" bestFit="1" customWidth="1"/>
    <col min="13834" max="13834" width="7" style="218" bestFit="1" customWidth="1"/>
    <col min="13835" max="13835" width="5.875" style="218" bestFit="1" customWidth="1"/>
    <col min="13836" max="13836" width="8.75" style="218" bestFit="1" customWidth="1"/>
    <col min="13837" max="13838" width="8.5" style="218" bestFit="1" customWidth="1"/>
    <col min="13839" max="13839" width="14.375" style="218" bestFit="1" customWidth="1"/>
    <col min="13840" max="13840" width="10" style="218" bestFit="1" customWidth="1"/>
    <col min="13841" max="13841" width="6" style="218" customWidth="1"/>
    <col min="13842" max="13842" width="25.25" style="218" bestFit="1" customWidth="1"/>
    <col min="13843" max="13843" width="11" style="218" bestFit="1" customWidth="1"/>
    <col min="13844" max="13845" width="8.25" style="218" bestFit="1" customWidth="1"/>
    <col min="13846" max="14080" width="9" style="218"/>
    <col min="14081" max="14081" width="15.875" style="218" customWidth="1"/>
    <col min="14082" max="14082" width="3.875" style="218" bestFit="1" customWidth="1"/>
    <col min="14083" max="14083" width="38.25" style="218" customWidth="1"/>
    <col min="14084" max="14084" width="13.875" style="218" bestFit="1" customWidth="1"/>
    <col min="14085" max="14085" width="13.875" style="218" customWidth="1"/>
    <col min="14086" max="14086" width="13.125" style="218" bestFit="1" customWidth="1"/>
    <col min="14087" max="14087" width="5.875" style="218" bestFit="1" customWidth="1"/>
    <col min="14088" max="14088" width="12.125" style="218" bestFit="1" customWidth="1"/>
    <col min="14089" max="14089" width="10.5" style="218" bestFit="1" customWidth="1"/>
    <col min="14090" max="14090" width="7" style="218" bestFit="1" customWidth="1"/>
    <col min="14091" max="14091" width="5.875" style="218" bestFit="1" customWidth="1"/>
    <col min="14092" max="14092" width="8.75" style="218" bestFit="1" customWidth="1"/>
    <col min="14093" max="14094" width="8.5" style="218" bestFit="1" customWidth="1"/>
    <col min="14095" max="14095" width="14.375" style="218" bestFit="1" customWidth="1"/>
    <col min="14096" max="14096" width="10" style="218" bestFit="1" customWidth="1"/>
    <col min="14097" max="14097" width="6" style="218" customWidth="1"/>
    <col min="14098" max="14098" width="25.25" style="218" bestFit="1" customWidth="1"/>
    <col min="14099" max="14099" width="11" style="218" bestFit="1" customWidth="1"/>
    <col min="14100" max="14101" width="8.25" style="218" bestFit="1" customWidth="1"/>
    <col min="14102" max="14336" width="9" style="218"/>
    <col min="14337" max="14337" width="15.875" style="218" customWidth="1"/>
    <col min="14338" max="14338" width="3.875" style="218" bestFit="1" customWidth="1"/>
    <col min="14339" max="14339" width="38.25" style="218" customWidth="1"/>
    <col min="14340" max="14340" width="13.875" style="218" bestFit="1" customWidth="1"/>
    <col min="14341" max="14341" width="13.875" style="218" customWidth="1"/>
    <col min="14342" max="14342" width="13.125" style="218" bestFit="1" customWidth="1"/>
    <col min="14343" max="14343" width="5.875" style="218" bestFit="1" customWidth="1"/>
    <col min="14344" max="14344" width="12.125" style="218" bestFit="1" customWidth="1"/>
    <col min="14345" max="14345" width="10.5" style="218" bestFit="1" customWidth="1"/>
    <col min="14346" max="14346" width="7" style="218" bestFit="1" customWidth="1"/>
    <col min="14347" max="14347" width="5.875" style="218" bestFit="1" customWidth="1"/>
    <col min="14348" max="14348" width="8.75" style="218" bestFit="1" customWidth="1"/>
    <col min="14349" max="14350" width="8.5" style="218" bestFit="1" customWidth="1"/>
    <col min="14351" max="14351" width="14.375" style="218" bestFit="1" customWidth="1"/>
    <col min="14352" max="14352" width="10" style="218" bestFit="1" customWidth="1"/>
    <col min="14353" max="14353" width="6" style="218" customWidth="1"/>
    <col min="14354" max="14354" width="25.25" style="218" bestFit="1" customWidth="1"/>
    <col min="14355" max="14355" width="11" style="218" bestFit="1" customWidth="1"/>
    <col min="14356" max="14357" width="8.25" style="218" bestFit="1" customWidth="1"/>
    <col min="14358" max="14592" width="9" style="218"/>
    <col min="14593" max="14593" width="15.875" style="218" customWidth="1"/>
    <col min="14594" max="14594" width="3.875" style="218" bestFit="1" customWidth="1"/>
    <col min="14595" max="14595" width="38.25" style="218" customWidth="1"/>
    <col min="14596" max="14596" width="13.875" style="218" bestFit="1" customWidth="1"/>
    <col min="14597" max="14597" width="13.875" style="218" customWidth="1"/>
    <col min="14598" max="14598" width="13.125" style="218" bestFit="1" customWidth="1"/>
    <col min="14599" max="14599" width="5.875" style="218" bestFit="1" customWidth="1"/>
    <col min="14600" max="14600" width="12.125" style="218" bestFit="1" customWidth="1"/>
    <col min="14601" max="14601" width="10.5" style="218" bestFit="1" customWidth="1"/>
    <col min="14602" max="14602" width="7" style="218" bestFit="1" customWidth="1"/>
    <col min="14603" max="14603" width="5.875" style="218" bestFit="1" customWidth="1"/>
    <col min="14604" max="14604" width="8.75" style="218" bestFit="1" customWidth="1"/>
    <col min="14605" max="14606" width="8.5" style="218" bestFit="1" customWidth="1"/>
    <col min="14607" max="14607" width="14.375" style="218" bestFit="1" customWidth="1"/>
    <col min="14608" max="14608" width="10" style="218" bestFit="1" customWidth="1"/>
    <col min="14609" max="14609" width="6" style="218" customWidth="1"/>
    <col min="14610" max="14610" width="25.25" style="218" bestFit="1" customWidth="1"/>
    <col min="14611" max="14611" width="11" style="218" bestFit="1" customWidth="1"/>
    <col min="14612" max="14613" width="8.25" style="218" bestFit="1" customWidth="1"/>
    <col min="14614" max="14848" width="9" style="218"/>
    <col min="14849" max="14849" width="15.875" style="218" customWidth="1"/>
    <col min="14850" max="14850" width="3.875" style="218" bestFit="1" customWidth="1"/>
    <col min="14851" max="14851" width="38.25" style="218" customWidth="1"/>
    <col min="14852" max="14852" width="13.875" style="218" bestFit="1" customWidth="1"/>
    <col min="14853" max="14853" width="13.875" style="218" customWidth="1"/>
    <col min="14854" max="14854" width="13.125" style="218" bestFit="1" customWidth="1"/>
    <col min="14855" max="14855" width="5.875" style="218" bestFit="1" customWidth="1"/>
    <col min="14856" max="14856" width="12.125" style="218" bestFit="1" customWidth="1"/>
    <col min="14857" max="14857" width="10.5" style="218" bestFit="1" customWidth="1"/>
    <col min="14858" max="14858" width="7" style="218" bestFit="1" customWidth="1"/>
    <col min="14859" max="14859" width="5.875" style="218" bestFit="1" customWidth="1"/>
    <col min="14860" max="14860" width="8.75" style="218" bestFit="1" customWidth="1"/>
    <col min="14861" max="14862" width="8.5" style="218" bestFit="1" customWidth="1"/>
    <col min="14863" max="14863" width="14.375" style="218" bestFit="1" customWidth="1"/>
    <col min="14864" max="14864" width="10" style="218" bestFit="1" customWidth="1"/>
    <col min="14865" max="14865" width="6" style="218" customWidth="1"/>
    <col min="14866" max="14866" width="25.25" style="218" bestFit="1" customWidth="1"/>
    <col min="14867" max="14867" width="11" style="218" bestFit="1" customWidth="1"/>
    <col min="14868" max="14869" width="8.25" style="218" bestFit="1" customWidth="1"/>
    <col min="14870" max="15104" width="9" style="218"/>
    <col min="15105" max="15105" width="15.875" style="218" customWidth="1"/>
    <col min="15106" max="15106" width="3.875" style="218" bestFit="1" customWidth="1"/>
    <col min="15107" max="15107" width="38.25" style="218" customWidth="1"/>
    <col min="15108" max="15108" width="13.875" style="218" bestFit="1" customWidth="1"/>
    <col min="15109" max="15109" width="13.875" style="218" customWidth="1"/>
    <col min="15110" max="15110" width="13.125" style="218" bestFit="1" customWidth="1"/>
    <col min="15111" max="15111" width="5.875" style="218" bestFit="1" customWidth="1"/>
    <col min="15112" max="15112" width="12.125" style="218" bestFit="1" customWidth="1"/>
    <col min="15113" max="15113" width="10.5" style="218" bestFit="1" customWidth="1"/>
    <col min="15114" max="15114" width="7" style="218" bestFit="1" customWidth="1"/>
    <col min="15115" max="15115" width="5.875" style="218" bestFit="1" customWidth="1"/>
    <col min="15116" max="15116" width="8.75" style="218" bestFit="1" customWidth="1"/>
    <col min="15117" max="15118" width="8.5" style="218" bestFit="1" customWidth="1"/>
    <col min="15119" max="15119" width="14.375" style="218" bestFit="1" customWidth="1"/>
    <col min="15120" max="15120" width="10" style="218" bestFit="1" customWidth="1"/>
    <col min="15121" max="15121" width="6" style="218" customWidth="1"/>
    <col min="15122" max="15122" width="25.25" style="218" bestFit="1" customWidth="1"/>
    <col min="15123" max="15123" width="11" style="218" bestFit="1" customWidth="1"/>
    <col min="15124" max="15125" width="8.25" style="218" bestFit="1" customWidth="1"/>
    <col min="15126" max="15360" width="9" style="218"/>
    <col min="15361" max="15361" width="15.875" style="218" customWidth="1"/>
    <col min="15362" max="15362" width="3.875" style="218" bestFit="1" customWidth="1"/>
    <col min="15363" max="15363" width="38.25" style="218" customWidth="1"/>
    <col min="15364" max="15364" width="13.875" style="218" bestFit="1" customWidth="1"/>
    <col min="15365" max="15365" width="13.875" style="218" customWidth="1"/>
    <col min="15366" max="15366" width="13.125" style="218" bestFit="1" customWidth="1"/>
    <col min="15367" max="15367" width="5.875" style="218" bestFit="1" customWidth="1"/>
    <col min="15368" max="15368" width="12.125" style="218" bestFit="1" customWidth="1"/>
    <col min="15369" max="15369" width="10.5" style="218" bestFit="1" customWidth="1"/>
    <col min="15370" max="15370" width="7" style="218" bestFit="1" customWidth="1"/>
    <col min="15371" max="15371" width="5.875" style="218" bestFit="1" customWidth="1"/>
    <col min="15372" max="15372" width="8.75" style="218" bestFit="1" customWidth="1"/>
    <col min="15373" max="15374" width="8.5" style="218" bestFit="1" customWidth="1"/>
    <col min="15375" max="15375" width="14.375" style="218" bestFit="1" customWidth="1"/>
    <col min="15376" max="15376" width="10" style="218" bestFit="1" customWidth="1"/>
    <col min="15377" max="15377" width="6" style="218" customWidth="1"/>
    <col min="15378" max="15378" width="25.25" style="218" bestFit="1" customWidth="1"/>
    <col min="15379" max="15379" width="11" style="218" bestFit="1" customWidth="1"/>
    <col min="15380" max="15381" width="8.25" style="218" bestFit="1" customWidth="1"/>
    <col min="15382" max="15616" width="9" style="218"/>
    <col min="15617" max="15617" width="15.875" style="218" customWidth="1"/>
    <col min="15618" max="15618" width="3.875" style="218" bestFit="1" customWidth="1"/>
    <col min="15619" max="15619" width="38.25" style="218" customWidth="1"/>
    <col min="15620" max="15620" width="13.875" style="218" bestFit="1" customWidth="1"/>
    <col min="15621" max="15621" width="13.875" style="218" customWidth="1"/>
    <col min="15622" max="15622" width="13.125" style="218" bestFit="1" customWidth="1"/>
    <col min="15623" max="15623" width="5.875" style="218" bestFit="1" customWidth="1"/>
    <col min="15624" max="15624" width="12.125" style="218" bestFit="1" customWidth="1"/>
    <col min="15625" max="15625" width="10.5" style="218" bestFit="1" customWidth="1"/>
    <col min="15626" max="15626" width="7" style="218" bestFit="1" customWidth="1"/>
    <col min="15627" max="15627" width="5.875" style="218" bestFit="1" customWidth="1"/>
    <col min="15628" max="15628" width="8.75" style="218" bestFit="1" customWidth="1"/>
    <col min="15629" max="15630" width="8.5" style="218" bestFit="1" customWidth="1"/>
    <col min="15631" max="15631" width="14.375" style="218" bestFit="1" customWidth="1"/>
    <col min="15632" max="15632" width="10" style="218" bestFit="1" customWidth="1"/>
    <col min="15633" max="15633" width="6" style="218" customWidth="1"/>
    <col min="15634" max="15634" width="25.25" style="218" bestFit="1" customWidth="1"/>
    <col min="15635" max="15635" width="11" style="218" bestFit="1" customWidth="1"/>
    <col min="15636" max="15637" width="8.25" style="218" bestFit="1" customWidth="1"/>
    <col min="15638" max="15872" width="9" style="218"/>
    <col min="15873" max="15873" width="15.875" style="218" customWidth="1"/>
    <col min="15874" max="15874" width="3.875" style="218" bestFit="1" customWidth="1"/>
    <col min="15875" max="15875" width="38.25" style="218" customWidth="1"/>
    <col min="15876" max="15876" width="13.875" style="218" bestFit="1" customWidth="1"/>
    <col min="15877" max="15877" width="13.875" style="218" customWidth="1"/>
    <col min="15878" max="15878" width="13.125" style="218" bestFit="1" customWidth="1"/>
    <col min="15879" max="15879" width="5.875" style="218" bestFit="1" customWidth="1"/>
    <col min="15880" max="15880" width="12.125" style="218" bestFit="1" customWidth="1"/>
    <col min="15881" max="15881" width="10.5" style="218" bestFit="1" customWidth="1"/>
    <col min="15882" max="15882" width="7" style="218" bestFit="1" customWidth="1"/>
    <col min="15883" max="15883" width="5.875" style="218" bestFit="1" customWidth="1"/>
    <col min="15884" max="15884" width="8.75" style="218" bestFit="1" customWidth="1"/>
    <col min="15885" max="15886" width="8.5" style="218" bestFit="1" customWidth="1"/>
    <col min="15887" max="15887" width="14.375" style="218" bestFit="1" customWidth="1"/>
    <col min="15888" max="15888" width="10" style="218" bestFit="1" customWidth="1"/>
    <col min="15889" max="15889" width="6" style="218" customWidth="1"/>
    <col min="15890" max="15890" width="25.25" style="218" bestFit="1" customWidth="1"/>
    <col min="15891" max="15891" width="11" style="218" bestFit="1" customWidth="1"/>
    <col min="15892" max="15893" width="8.25" style="218" bestFit="1" customWidth="1"/>
    <col min="15894" max="16128" width="9" style="218"/>
    <col min="16129" max="16129" width="15.875" style="218" customWidth="1"/>
    <col min="16130" max="16130" width="3.875" style="218" bestFit="1" customWidth="1"/>
    <col min="16131" max="16131" width="38.25" style="218" customWidth="1"/>
    <col min="16132" max="16132" width="13.875" style="218" bestFit="1" customWidth="1"/>
    <col min="16133" max="16133" width="13.875" style="218" customWidth="1"/>
    <col min="16134" max="16134" width="13.125" style="218" bestFit="1" customWidth="1"/>
    <col min="16135" max="16135" width="5.875" style="218" bestFit="1" customWidth="1"/>
    <col min="16136" max="16136" width="12.125" style="218" bestFit="1" customWidth="1"/>
    <col min="16137" max="16137" width="10.5" style="218" bestFit="1" customWidth="1"/>
    <col min="16138" max="16138" width="7" style="218" bestFit="1" customWidth="1"/>
    <col min="16139" max="16139" width="5.875" style="218" bestFit="1" customWidth="1"/>
    <col min="16140" max="16140" width="8.75" style="218" bestFit="1" customWidth="1"/>
    <col min="16141" max="16142" width="8.5" style="218" bestFit="1" customWidth="1"/>
    <col min="16143" max="16143" width="14.375" style="218" bestFit="1" customWidth="1"/>
    <col min="16144" max="16144" width="10" style="218" bestFit="1" customWidth="1"/>
    <col min="16145" max="16145" width="6" style="218" customWidth="1"/>
    <col min="16146" max="16146" width="25.25" style="218" bestFit="1" customWidth="1"/>
    <col min="16147" max="16147" width="11" style="218" bestFit="1" customWidth="1"/>
    <col min="16148" max="16149" width="8.25" style="218" bestFit="1" customWidth="1"/>
    <col min="16150" max="16384" width="9" style="218"/>
  </cols>
  <sheetData>
    <row r="1" spans="1:24" ht="15.75">
      <c r="A1" s="310"/>
      <c r="B1" s="310"/>
      <c r="Q1" s="309"/>
    </row>
    <row r="2" spans="1:24" ht="15">
      <c r="E2" s="247"/>
      <c r="F2" s="392"/>
      <c r="J2" s="388" t="s">
        <v>448</v>
      </c>
      <c r="K2" s="388"/>
      <c r="L2" s="388"/>
      <c r="M2" s="388"/>
      <c r="N2" s="388"/>
      <c r="O2" s="388"/>
      <c r="P2" s="388"/>
      <c r="Q2" s="443" t="s">
        <v>447</v>
      </c>
      <c r="R2" s="442"/>
      <c r="S2" s="441"/>
      <c r="T2" s="441"/>
      <c r="U2" s="441"/>
    </row>
    <row r="3" spans="1:24" ht="15.75">
      <c r="A3" s="390" t="s">
        <v>2</v>
      </c>
      <c r="B3" s="389"/>
      <c r="E3" s="247"/>
      <c r="J3" s="388"/>
      <c r="Q3" s="387"/>
      <c r="R3" s="440" t="s">
        <v>446</v>
      </c>
      <c r="S3" s="440"/>
      <c r="T3" s="440"/>
      <c r="U3" s="440"/>
      <c r="W3" s="207" t="s">
        <v>287</v>
      </c>
      <c r="X3" s="206"/>
    </row>
    <row r="4" spans="1:24" ht="12" thickBot="1">
      <c r="A4" s="357" t="s">
        <v>445</v>
      </c>
      <c r="B4" s="382" t="s">
        <v>444</v>
      </c>
      <c r="C4" s="385"/>
      <c r="D4" s="384"/>
      <c r="E4" s="439"/>
      <c r="F4" s="382" t="s">
        <v>6</v>
      </c>
      <c r="G4" s="381"/>
      <c r="H4" s="356" t="s">
        <v>10</v>
      </c>
      <c r="I4" s="356" t="s">
        <v>443</v>
      </c>
      <c r="J4" s="380" t="s">
        <v>12</v>
      </c>
      <c r="K4" s="464" t="s">
        <v>7</v>
      </c>
      <c r="L4" s="384"/>
      <c r="M4" s="384"/>
      <c r="N4" s="383"/>
      <c r="O4" s="376"/>
      <c r="P4" s="375"/>
      <c r="Q4" s="374"/>
      <c r="R4" s="373"/>
      <c r="S4" s="372"/>
      <c r="T4" s="437" t="s">
        <v>8</v>
      </c>
      <c r="U4" s="437" t="s">
        <v>441</v>
      </c>
      <c r="W4" s="435" t="s">
        <v>277</v>
      </c>
      <c r="X4" s="435" t="s">
        <v>276</v>
      </c>
    </row>
    <row r="5" spans="1:24">
      <c r="A5" s="347"/>
      <c r="B5" s="354"/>
      <c r="C5" s="355"/>
      <c r="D5" s="369"/>
      <c r="E5" s="436"/>
      <c r="F5" s="345"/>
      <c r="G5" s="342"/>
      <c r="H5" s="347"/>
      <c r="I5" s="347"/>
      <c r="J5" s="354"/>
      <c r="K5" s="367" t="s">
        <v>440</v>
      </c>
      <c r="L5" s="366" t="s">
        <v>274</v>
      </c>
      <c r="M5" s="365" t="s">
        <v>439</v>
      </c>
      <c r="N5" s="490" t="s">
        <v>556</v>
      </c>
      <c r="O5" s="363" t="s">
        <v>437</v>
      </c>
      <c r="P5" s="362" t="s">
        <v>17</v>
      </c>
      <c r="Q5" s="361"/>
      <c r="R5" s="360"/>
      <c r="S5" s="359" t="s">
        <v>18</v>
      </c>
      <c r="T5" s="434"/>
      <c r="U5" s="434"/>
      <c r="W5" s="435"/>
      <c r="X5" s="435"/>
    </row>
    <row r="6" spans="1:24">
      <c r="A6" s="347"/>
      <c r="B6" s="354"/>
      <c r="C6" s="355"/>
      <c r="D6" s="357" t="s">
        <v>436</v>
      </c>
      <c r="E6" s="358" t="s">
        <v>26</v>
      </c>
      <c r="F6" s="357" t="s">
        <v>436</v>
      </c>
      <c r="G6" s="356" t="s">
        <v>435</v>
      </c>
      <c r="H6" s="347"/>
      <c r="I6" s="347"/>
      <c r="J6" s="354"/>
      <c r="K6" s="352"/>
      <c r="L6" s="353"/>
      <c r="M6" s="352"/>
      <c r="N6" s="266"/>
      <c r="O6" s="350" t="s">
        <v>434</v>
      </c>
      <c r="P6" s="350" t="s">
        <v>433</v>
      </c>
      <c r="Q6" s="350"/>
      <c r="R6" s="350"/>
      <c r="S6" s="349" t="s">
        <v>432</v>
      </c>
      <c r="T6" s="434"/>
      <c r="U6" s="434"/>
      <c r="W6" s="435"/>
      <c r="X6" s="435"/>
    </row>
    <row r="7" spans="1:24">
      <c r="A7" s="347"/>
      <c r="B7" s="354"/>
      <c r="C7" s="355"/>
      <c r="D7" s="347"/>
      <c r="E7" s="347"/>
      <c r="F7" s="347"/>
      <c r="G7" s="347"/>
      <c r="H7" s="347"/>
      <c r="I7" s="347"/>
      <c r="J7" s="354"/>
      <c r="K7" s="352"/>
      <c r="L7" s="353"/>
      <c r="M7" s="352"/>
      <c r="N7" s="266"/>
      <c r="O7" s="350" t="s">
        <v>431</v>
      </c>
      <c r="P7" s="350" t="s">
        <v>430</v>
      </c>
      <c r="Q7" s="350" t="s">
        <v>429</v>
      </c>
      <c r="R7" s="350" t="s">
        <v>23</v>
      </c>
      <c r="S7" s="349" t="s">
        <v>428</v>
      </c>
      <c r="T7" s="434"/>
      <c r="U7" s="434"/>
      <c r="W7" s="435"/>
      <c r="X7" s="435"/>
    </row>
    <row r="8" spans="1:24">
      <c r="A8" s="340"/>
      <c r="B8" s="345"/>
      <c r="C8" s="346"/>
      <c r="D8" s="340"/>
      <c r="E8" s="340"/>
      <c r="F8" s="340"/>
      <c r="G8" s="340"/>
      <c r="H8" s="340"/>
      <c r="I8" s="340"/>
      <c r="J8" s="345"/>
      <c r="K8" s="343"/>
      <c r="L8" s="344"/>
      <c r="M8" s="343"/>
      <c r="N8" s="257"/>
      <c r="O8" s="226" t="s">
        <v>427</v>
      </c>
      <c r="P8" s="226" t="s">
        <v>426</v>
      </c>
      <c r="Q8" s="226" t="s">
        <v>425</v>
      </c>
      <c r="R8" s="225"/>
      <c r="S8" s="224" t="s">
        <v>424</v>
      </c>
      <c r="T8" s="434"/>
      <c r="U8" s="434"/>
      <c r="W8" s="433"/>
      <c r="X8" s="433"/>
    </row>
    <row r="9" spans="1:24" ht="22.5" customHeight="1">
      <c r="A9" s="457" t="s">
        <v>555</v>
      </c>
      <c r="B9" s="463" t="s">
        <v>554</v>
      </c>
      <c r="C9" s="462"/>
      <c r="D9" s="432" t="s">
        <v>553</v>
      </c>
      <c r="E9" s="456" t="s">
        <v>145</v>
      </c>
      <c r="F9" s="432">
        <v>46344732</v>
      </c>
      <c r="G9" s="432">
        <v>1.956</v>
      </c>
      <c r="H9" s="432" t="s">
        <v>551</v>
      </c>
      <c r="I9" s="404" t="str">
        <f>IF(W9="","",(IF(X9-W9&gt;0,CONCATENATE(TEXT(W9,"#,##0"),"~",TEXT(X9,"#,##0")),TEXT(W9,"#,##0"))))</f>
        <v>1,780</v>
      </c>
      <c r="J9" s="489">
        <v>7</v>
      </c>
      <c r="K9" s="487">
        <v>15.7</v>
      </c>
      <c r="L9" s="123">
        <f>IF(K9&gt;0,1/K9*37.7*68.6,"")</f>
        <v>164.72738853503185</v>
      </c>
      <c r="M9" s="409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12.299999999999999</v>
      </c>
      <c r="N9" s="408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15.9</v>
      </c>
      <c r="O9" s="455" t="s">
        <v>550</v>
      </c>
      <c r="P9" s="370" t="s">
        <v>417</v>
      </c>
      <c r="Q9" s="236" t="s">
        <v>72</v>
      </c>
      <c r="R9" s="319"/>
      <c r="S9" s="320"/>
      <c r="T9" s="406">
        <f>IFERROR(IF(K9&lt;M9,"",(ROUNDDOWN(K9/M9*100,0))),"")</f>
        <v>127</v>
      </c>
      <c r="U9" s="405" t="str">
        <f>IFERROR(IF(K9&lt;N9,"",(ROUNDDOWN(K9/N9*100,0))),"")</f>
        <v/>
      </c>
      <c r="W9" s="404">
        <v>1780</v>
      </c>
      <c r="X9" s="428"/>
    </row>
    <row r="10" spans="1:24" ht="12.75">
      <c r="A10" s="427"/>
      <c r="B10" s="426"/>
      <c r="C10" s="425"/>
      <c r="D10" s="423"/>
      <c r="E10" s="414" t="s">
        <v>180</v>
      </c>
      <c r="F10" s="423"/>
      <c r="G10" s="423"/>
      <c r="H10" s="423"/>
      <c r="I10" s="404" t="str">
        <f>IF(W10="","",(IF(X10-W10&gt;0,CONCATENATE(TEXT(W10,"#,##0"),"~",TEXT(X10,"#,##0")),TEXT(W10,"#,##0"))))</f>
        <v>1,870</v>
      </c>
      <c r="J10" s="488"/>
      <c r="K10" s="487">
        <v>14.1</v>
      </c>
      <c r="L10" s="123">
        <f>IF(K10&gt;0,1/K10*37.7*68.6,"")</f>
        <v>183.41985815602837</v>
      </c>
      <c r="M10" s="409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12.299999999999999</v>
      </c>
      <c r="N10" s="408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15.9</v>
      </c>
      <c r="O10" s="453"/>
      <c r="P10" s="420"/>
      <c r="Q10" s="236" t="s">
        <v>72</v>
      </c>
      <c r="R10" s="319"/>
      <c r="S10" s="320"/>
      <c r="T10" s="406">
        <f>IFERROR(IF(K10&lt;M10,"",(ROUNDDOWN(K10/M10*100,0))),"")</f>
        <v>114</v>
      </c>
      <c r="U10" s="405" t="str">
        <f>IFERROR(IF(K10&lt;N10,"",(ROUNDDOWN(K10/N10*100,0))),"")</f>
        <v/>
      </c>
      <c r="W10" s="404">
        <v>1870</v>
      </c>
      <c r="X10" s="403"/>
    </row>
    <row r="11" spans="1:24" ht="12.75">
      <c r="A11" s="418"/>
      <c r="B11" s="417"/>
      <c r="C11" s="416"/>
      <c r="D11" s="413"/>
      <c r="E11" s="414" t="s">
        <v>257</v>
      </c>
      <c r="F11" s="413"/>
      <c r="G11" s="413"/>
      <c r="H11" s="413"/>
      <c r="I11" s="404" t="str">
        <f>IF(W11="","",(IF(X11-W11&gt;0,CONCATENATE(TEXT(W11,"#,##0"),"~",TEXT(X11,"#,##0")),TEXT(W11,"#,##0"))))</f>
        <v>1,890</v>
      </c>
      <c r="J11" s="488"/>
      <c r="K11" s="487">
        <v>14.1</v>
      </c>
      <c r="L11" s="123">
        <f>IF(K11&gt;0,1/K11*37.7*68.6,"")</f>
        <v>183.41985815602837</v>
      </c>
      <c r="M11" s="409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11.299999999999999</v>
      </c>
      <c r="N11" s="408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14.9</v>
      </c>
      <c r="O11" s="449"/>
      <c r="P11" s="420"/>
      <c r="Q11" s="236" t="s">
        <v>72</v>
      </c>
      <c r="R11" s="458"/>
      <c r="S11" s="320"/>
      <c r="T11" s="406">
        <f>IFERROR(IF(K11&lt;M11,"",(ROUNDDOWN(K11/M11*100,0))),"")</f>
        <v>124</v>
      </c>
      <c r="U11" s="405" t="str">
        <f>IFERROR(IF(K11&lt;N11,"",(ROUNDDOWN(K11/N11*100,0))),"")</f>
        <v/>
      </c>
      <c r="W11" s="404">
        <v>1890</v>
      </c>
      <c r="X11" s="403"/>
    </row>
    <row r="12" spans="1:24" ht="22.5" customHeight="1">
      <c r="A12" s="457" t="s">
        <v>555</v>
      </c>
      <c r="B12" s="463" t="s">
        <v>554</v>
      </c>
      <c r="C12" s="462"/>
      <c r="D12" s="432" t="s">
        <v>553</v>
      </c>
      <c r="E12" s="456" t="s">
        <v>552</v>
      </c>
      <c r="F12" s="432">
        <v>46353934</v>
      </c>
      <c r="G12" s="432">
        <v>1.956</v>
      </c>
      <c r="H12" s="432" t="s">
        <v>551</v>
      </c>
      <c r="I12" s="404" t="str">
        <f>IF(W12="","",(IF(X12-W12&gt;0,CONCATENATE(TEXT(W12,"#,##0"),"~",TEXT(X12,"#,##0")),TEXT(W12,"#,##0"))))</f>
        <v>1,780</v>
      </c>
      <c r="J12" s="489">
        <v>7</v>
      </c>
      <c r="K12" s="487">
        <v>15.2</v>
      </c>
      <c r="L12" s="123">
        <f>IF(K12&gt;0,1/K12*37.7*68.6,"")</f>
        <v>170.14605263157893</v>
      </c>
      <c r="M12" s="409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12.299999999999999</v>
      </c>
      <c r="N12" s="408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15.9</v>
      </c>
      <c r="O12" s="455" t="s">
        <v>550</v>
      </c>
      <c r="P12" s="420"/>
      <c r="Q12" s="236" t="s">
        <v>72</v>
      </c>
      <c r="R12" s="319"/>
      <c r="S12" s="320"/>
      <c r="T12" s="406">
        <f>IFERROR(IF(K12&lt;M12,"",(ROUNDDOWN(K12/M12*100,0))),"")</f>
        <v>123</v>
      </c>
      <c r="U12" s="405" t="str">
        <f>IFERROR(IF(K12&lt;N12,"",(ROUNDDOWN(K12/N12*100,0))),"")</f>
        <v/>
      </c>
      <c r="W12" s="404">
        <v>1780</v>
      </c>
      <c r="X12" s="428"/>
    </row>
    <row r="13" spans="1:24" ht="12.75">
      <c r="A13" s="427"/>
      <c r="B13" s="426"/>
      <c r="C13" s="425"/>
      <c r="D13" s="423"/>
      <c r="E13" s="414" t="s">
        <v>549</v>
      </c>
      <c r="F13" s="423"/>
      <c r="G13" s="423"/>
      <c r="H13" s="423"/>
      <c r="I13" s="404" t="str">
        <f>IF(W13="","",(IF(X13-W13&gt;0,CONCATENATE(TEXT(W13,"#,##0"),"~",TEXT(X13,"#,##0")),TEXT(W13,"#,##0"))))</f>
        <v>1,870</v>
      </c>
      <c r="J13" s="488"/>
      <c r="K13" s="487">
        <v>14.8</v>
      </c>
      <c r="L13" s="123">
        <f>IF(K13&gt;0,1/K13*37.7*68.6,"")</f>
        <v>174.74459459459456</v>
      </c>
      <c r="M13" s="409">
        <f>IFERROR(VALUE(IF(W13="","",ROUNDUP(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*1.1,1))),"")</f>
        <v>12.299999999999999</v>
      </c>
      <c r="N13" s="408">
        <f>IFERROR(VALUE(IF(W13="","",ROUNDUP(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*1.1,1))),"")</f>
        <v>15.9</v>
      </c>
      <c r="O13" s="453"/>
      <c r="P13" s="420"/>
      <c r="Q13" s="236" t="s">
        <v>72</v>
      </c>
      <c r="R13" s="319"/>
      <c r="S13" s="320"/>
      <c r="T13" s="406">
        <f>IFERROR(IF(K13&lt;M13,"",(ROUNDDOWN(K13/M13*100,0))),"")</f>
        <v>120</v>
      </c>
      <c r="U13" s="405" t="str">
        <f>IFERROR(IF(K13&lt;N13,"",(ROUNDDOWN(K13/N13*100,0))),"")</f>
        <v/>
      </c>
      <c r="W13" s="404">
        <v>1870</v>
      </c>
      <c r="X13" s="403"/>
    </row>
    <row r="14" spans="1:24" ht="12.75">
      <c r="A14" s="418"/>
      <c r="B14" s="417"/>
      <c r="C14" s="416"/>
      <c r="D14" s="413"/>
      <c r="E14" s="414" t="s">
        <v>548</v>
      </c>
      <c r="F14" s="413"/>
      <c r="G14" s="413"/>
      <c r="H14" s="413"/>
      <c r="I14" s="404" t="str">
        <f>IF(W14="","",(IF(X14-W14&gt;0,CONCATENATE(TEXT(W14,"#,##0"),"~",TEXT(X14,"#,##0")),TEXT(W14,"#,##0"))))</f>
        <v>1,890</v>
      </c>
      <c r="J14" s="488"/>
      <c r="K14" s="487">
        <v>14.8</v>
      </c>
      <c r="L14" s="123">
        <f>IF(K14&gt;0,1/K14*37.7*68.6,"")</f>
        <v>174.74459459459456</v>
      </c>
      <c r="M14" s="409">
        <f>IFERROR(VALUE(IF(W14="","",ROUNDUP(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*1.1,1))),"")</f>
        <v>11.299999999999999</v>
      </c>
      <c r="N14" s="408">
        <f>IFERROR(VALUE(IF(W14="","",ROUNDUP(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*1.1,1))),"")</f>
        <v>14.9</v>
      </c>
      <c r="O14" s="449"/>
      <c r="P14" s="420"/>
      <c r="Q14" s="236" t="s">
        <v>72</v>
      </c>
      <c r="R14" s="458"/>
      <c r="S14" s="320"/>
      <c r="T14" s="406">
        <f>IFERROR(IF(K14&lt;M14,"",(ROUNDDOWN(K14/M14*100,0))),"")</f>
        <v>130</v>
      </c>
      <c r="U14" s="405" t="str">
        <f>IFERROR(IF(K14&lt;N14,"",(ROUNDDOWN(K14/N14*100,0))),"")</f>
        <v/>
      </c>
      <c r="W14" s="404">
        <v>1890</v>
      </c>
      <c r="X14" s="403"/>
    </row>
    <row r="15" spans="1:24" ht="13.5" thickBot="1">
      <c r="A15" s="402"/>
      <c r="B15" s="401"/>
      <c r="C15" s="400"/>
      <c r="D15" s="328"/>
      <c r="E15" s="327"/>
      <c r="F15" s="320"/>
      <c r="G15" s="326"/>
      <c r="H15" s="320"/>
      <c r="I15" s="320"/>
      <c r="J15" s="325"/>
      <c r="K15" s="399"/>
      <c r="L15" s="398" t="str">
        <f>IF(K15&gt;0,1/K15*37.7*68.6,"")</f>
        <v/>
      </c>
      <c r="M15" s="323"/>
      <c r="N15" s="322"/>
      <c r="O15" s="320"/>
      <c r="P15" s="407"/>
      <c r="Q15" s="320"/>
      <c r="R15" s="397"/>
      <c r="S15" s="320"/>
      <c r="T15" s="396" t="str">
        <f>IF(K15&lt;&gt;0, IF(K15&gt;=M15,ROUNDDOWN(K15/M15*100,0),""),"")</f>
        <v/>
      </c>
      <c r="U15" s="396" t="str">
        <f>IF(K15&lt;&gt;0, IF(K15&gt;=N15,ROUNDDOWN(K15/N15*100,0),""),"")</f>
        <v/>
      </c>
    </row>
    <row r="16" spans="1:24">
      <c r="E16" s="247"/>
      <c r="J16" s="221"/>
    </row>
    <row r="17" spans="2:14">
      <c r="B17" s="218" t="s">
        <v>413</v>
      </c>
      <c r="E17" s="247"/>
    </row>
    <row r="18" spans="2:14">
      <c r="B18" s="218" t="s">
        <v>412</v>
      </c>
      <c r="E18" s="247"/>
    </row>
    <row r="19" spans="2:14" ht="12.75">
      <c r="B19" s="218" t="s">
        <v>411</v>
      </c>
      <c r="E19" s="247"/>
      <c r="K19" s="395"/>
      <c r="N19" s="395"/>
    </row>
    <row r="20" spans="2:14" ht="12.75">
      <c r="B20" s="218" t="s">
        <v>410</v>
      </c>
      <c r="E20" s="247"/>
      <c r="K20" s="395"/>
      <c r="N20" s="395"/>
    </row>
    <row r="21" spans="2:14" ht="12.75">
      <c r="B21" s="218" t="s">
        <v>409</v>
      </c>
      <c r="E21" s="247"/>
      <c r="K21" s="394"/>
      <c r="N21" s="394"/>
    </row>
    <row r="22" spans="2:14">
      <c r="B22" s="218" t="s">
        <v>408</v>
      </c>
      <c r="E22" s="247"/>
    </row>
    <row r="23" spans="2:14">
      <c r="B23" s="218" t="s">
        <v>407</v>
      </c>
      <c r="E23" s="247"/>
    </row>
    <row r="24" spans="2:14">
      <c r="B24" s="218" t="s">
        <v>406</v>
      </c>
      <c r="E24" s="247"/>
    </row>
    <row r="25" spans="2:14">
      <c r="B25" s="218" t="s">
        <v>405</v>
      </c>
      <c r="E25" s="247"/>
    </row>
    <row r="26" spans="2:14">
      <c r="C26" s="218" t="s">
        <v>404</v>
      </c>
      <c r="E26" s="247"/>
    </row>
  </sheetData>
  <mergeCells count="42">
    <mergeCell ref="J4:J8"/>
    <mergeCell ref="D6:D8"/>
    <mergeCell ref="E6:E8"/>
    <mergeCell ref="F6:F8"/>
    <mergeCell ref="G6:G8"/>
    <mergeCell ref="P5:R5"/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X4:X8"/>
    <mergeCell ref="K5:K8"/>
    <mergeCell ref="L5:L8"/>
    <mergeCell ref="M5:M8"/>
    <mergeCell ref="N5:N8"/>
    <mergeCell ref="K4:N4"/>
    <mergeCell ref="P4:R4"/>
    <mergeCell ref="T4:T8"/>
    <mergeCell ref="U4:U8"/>
    <mergeCell ref="W4:W8"/>
    <mergeCell ref="D9:D11"/>
    <mergeCell ref="F9:F11"/>
    <mergeCell ref="G9:G11"/>
    <mergeCell ref="J12:J14"/>
    <mergeCell ref="O12:O14"/>
    <mergeCell ref="H9:H11"/>
    <mergeCell ref="J9:J11"/>
    <mergeCell ref="O9:O11"/>
    <mergeCell ref="P9:P15"/>
    <mergeCell ref="A12:A14"/>
    <mergeCell ref="B12:C14"/>
    <mergeCell ref="D12:D14"/>
    <mergeCell ref="F12:F14"/>
    <mergeCell ref="G12:G14"/>
    <mergeCell ref="H12:H14"/>
    <mergeCell ref="A9:A11"/>
    <mergeCell ref="B9:C11"/>
  </mergeCells>
  <phoneticPr fontId="3"/>
  <pageMargins left="0.7" right="0.7" top="0.75" bottom="0.75" header="0.3" footer="0.3"/>
  <pageSetup paperSize="9" scale="3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56A0-DDF3-4735-96B7-729A3E9CBD1F}">
  <sheetPr>
    <tabColor indexed="25"/>
    <pageSetUpPr fitToPage="1"/>
  </sheetPr>
  <dimension ref="A1:X55"/>
  <sheetViews>
    <sheetView showGridLines="0" tabSelected="1" view="pageBreakPreview" zoomScaleNormal="100" zoomScaleSheetLayoutView="100" workbookViewId="0">
      <selection activeCell="C12" sqref="C12"/>
    </sheetView>
  </sheetViews>
  <sheetFormatPr defaultRowHeight="11.25"/>
  <cols>
    <col min="1" max="1" width="15.875" style="76" customWidth="1"/>
    <col min="2" max="2" width="3.875" style="76" bestFit="1" customWidth="1"/>
    <col min="3" max="3" width="38.25" style="76" customWidth="1"/>
    <col min="4" max="4" width="13.875" style="76" bestFit="1" customWidth="1"/>
    <col min="5" max="5" width="17" style="110" customWidth="1"/>
    <col min="6" max="6" width="13.125" style="76" bestFit="1" customWidth="1"/>
    <col min="7" max="7" width="7" style="76" customWidth="1"/>
    <col min="8" max="8" width="12.125" style="76" bestFit="1" customWidth="1"/>
    <col min="9" max="9" width="10.5" style="76" bestFit="1" customWidth="1"/>
    <col min="10" max="10" width="7" style="76" bestFit="1" customWidth="1"/>
    <col min="11" max="11" width="5.875" style="76" bestFit="1" customWidth="1"/>
    <col min="12" max="12" width="8.75" style="76" bestFit="1" customWidth="1"/>
    <col min="13" max="14" width="8.5" style="76" bestFit="1" customWidth="1"/>
    <col min="15" max="15" width="14.375" style="76" bestFit="1" customWidth="1"/>
    <col min="16" max="16" width="13.5" style="76" customWidth="1"/>
    <col min="17" max="17" width="6" style="76" customWidth="1"/>
    <col min="18" max="18" width="19.375" style="76" customWidth="1"/>
    <col min="19" max="19" width="11" style="76" bestFit="1" customWidth="1"/>
    <col min="20" max="21" width="8.25" style="76" bestFit="1" customWidth="1"/>
    <col min="22" max="22" width="9" style="76"/>
    <col min="23" max="24" width="10.625" style="109" customWidth="1"/>
    <col min="25" max="256" width="9" style="76"/>
    <col min="257" max="257" width="15.875" style="76" customWidth="1"/>
    <col min="258" max="258" width="3.875" style="76" bestFit="1" customWidth="1"/>
    <col min="259" max="259" width="38.25" style="76" customWidth="1"/>
    <col min="260" max="260" width="13.875" style="76" bestFit="1" customWidth="1"/>
    <col min="261" max="261" width="13" style="76" bestFit="1" customWidth="1"/>
    <col min="262" max="262" width="13.125" style="76" bestFit="1" customWidth="1"/>
    <col min="263" max="263" width="7" style="76" customWidth="1"/>
    <col min="264" max="264" width="12.125" style="76" bestFit="1" customWidth="1"/>
    <col min="265" max="265" width="10.5" style="76" bestFit="1" customWidth="1"/>
    <col min="266" max="266" width="7" style="76" bestFit="1" customWidth="1"/>
    <col min="267" max="267" width="5.875" style="76" bestFit="1" customWidth="1"/>
    <col min="268" max="268" width="8.75" style="76" bestFit="1" customWidth="1"/>
    <col min="269" max="270" width="8.5" style="76" bestFit="1" customWidth="1"/>
    <col min="271" max="271" width="14.375" style="76" bestFit="1" customWidth="1"/>
    <col min="272" max="272" width="10" style="76" bestFit="1" customWidth="1"/>
    <col min="273" max="273" width="6" style="76" customWidth="1"/>
    <col min="274" max="274" width="19.375" style="76" customWidth="1"/>
    <col min="275" max="275" width="11" style="76" bestFit="1" customWidth="1"/>
    <col min="276" max="277" width="8.25" style="76" bestFit="1" customWidth="1"/>
    <col min="278" max="512" width="9" style="76"/>
    <col min="513" max="513" width="15.875" style="76" customWidth="1"/>
    <col min="514" max="514" width="3.875" style="76" bestFit="1" customWidth="1"/>
    <col min="515" max="515" width="38.25" style="76" customWidth="1"/>
    <col min="516" max="516" width="13.875" style="76" bestFit="1" customWidth="1"/>
    <col min="517" max="517" width="13" style="76" bestFit="1" customWidth="1"/>
    <col min="518" max="518" width="13.125" style="76" bestFit="1" customWidth="1"/>
    <col min="519" max="519" width="7" style="76" customWidth="1"/>
    <col min="520" max="520" width="12.125" style="76" bestFit="1" customWidth="1"/>
    <col min="521" max="521" width="10.5" style="76" bestFit="1" customWidth="1"/>
    <col min="522" max="522" width="7" style="76" bestFit="1" customWidth="1"/>
    <col min="523" max="523" width="5.875" style="76" bestFit="1" customWidth="1"/>
    <col min="524" max="524" width="8.75" style="76" bestFit="1" customWidth="1"/>
    <col min="525" max="526" width="8.5" style="76" bestFit="1" customWidth="1"/>
    <col min="527" max="527" width="14.375" style="76" bestFit="1" customWidth="1"/>
    <col min="528" max="528" width="10" style="76" bestFit="1" customWidth="1"/>
    <col min="529" max="529" width="6" style="76" customWidth="1"/>
    <col min="530" max="530" width="19.375" style="76" customWidth="1"/>
    <col min="531" max="531" width="11" style="76" bestFit="1" customWidth="1"/>
    <col min="532" max="533" width="8.25" style="76" bestFit="1" customWidth="1"/>
    <col min="534" max="768" width="9" style="76"/>
    <col min="769" max="769" width="15.875" style="76" customWidth="1"/>
    <col min="770" max="770" width="3.875" style="76" bestFit="1" customWidth="1"/>
    <col min="771" max="771" width="38.25" style="76" customWidth="1"/>
    <col min="772" max="772" width="13.875" style="76" bestFit="1" customWidth="1"/>
    <col min="773" max="773" width="13" style="76" bestFit="1" customWidth="1"/>
    <col min="774" max="774" width="13.125" style="76" bestFit="1" customWidth="1"/>
    <col min="775" max="775" width="7" style="76" customWidth="1"/>
    <col min="776" max="776" width="12.125" style="76" bestFit="1" customWidth="1"/>
    <col min="777" max="777" width="10.5" style="76" bestFit="1" customWidth="1"/>
    <col min="778" max="778" width="7" style="76" bestFit="1" customWidth="1"/>
    <col min="779" max="779" width="5.875" style="76" bestFit="1" customWidth="1"/>
    <col min="780" max="780" width="8.75" style="76" bestFit="1" customWidth="1"/>
    <col min="781" max="782" width="8.5" style="76" bestFit="1" customWidth="1"/>
    <col min="783" max="783" width="14.375" style="76" bestFit="1" customWidth="1"/>
    <col min="784" max="784" width="10" style="76" bestFit="1" customWidth="1"/>
    <col min="785" max="785" width="6" style="76" customWidth="1"/>
    <col min="786" max="786" width="19.375" style="76" customWidth="1"/>
    <col min="787" max="787" width="11" style="76" bestFit="1" customWidth="1"/>
    <col min="788" max="789" width="8.25" style="76" bestFit="1" customWidth="1"/>
    <col min="790" max="1024" width="9" style="76"/>
    <col min="1025" max="1025" width="15.875" style="76" customWidth="1"/>
    <col min="1026" max="1026" width="3.875" style="76" bestFit="1" customWidth="1"/>
    <col min="1027" max="1027" width="38.25" style="76" customWidth="1"/>
    <col min="1028" max="1028" width="13.875" style="76" bestFit="1" customWidth="1"/>
    <col min="1029" max="1029" width="13" style="76" bestFit="1" customWidth="1"/>
    <col min="1030" max="1030" width="13.125" style="76" bestFit="1" customWidth="1"/>
    <col min="1031" max="1031" width="7" style="76" customWidth="1"/>
    <col min="1032" max="1032" width="12.125" style="76" bestFit="1" customWidth="1"/>
    <col min="1033" max="1033" width="10.5" style="76" bestFit="1" customWidth="1"/>
    <col min="1034" max="1034" width="7" style="76" bestFit="1" customWidth="1"/>
    <col min="1035" max="1035" width="5.875" style="76" bestFit="1" customWidth="1"/>
    <col min="1036" max="1036" width="8.75" style="76" bestFit="1" customWidth="1"/>
    <col min="1037" max="1038" width="8.5" style="76" bestFit="1" customWidth="1"/>
    <col min="1039" max="1039" width="14.375" style="76" bestFit="1" customWidth="1"/>
    <col min="1040" max="1040" width="10" style="76" bestFit="1" customWidth="1"/>
    <col min="1041" max="1041" width="6" style="76" customWidth="1"/>
    <col min="1042" max="1042" width="19.375" style="76" customWidth="1"/>
    <col min="1043" max="1043" width="11" style="76" bestFit="1" customWidth="1"/>
    <col min="1044" max="1045" width="8.25" style="76" bestFit="1" customWidth="1"/>
    <col min="1046" max="1280" width="9" style="76"/>
    <col min="1281" max="1281" width="15.875" style="76" customWidth="1"/>
    <col min="1282" max="1282" width="3.875" style="76" bestFit="1" customWidth="1"/>
    <col min="1283" max="1283" width="38.25" style="76" customWidth="1"/>
    <col min="1284" max="1284" width="13.875" style="76" bestFit="1" customWidth="1"/>
    <col min="1285" max="1285" width="13" style="76" bestFit="1" customWidth="1"/>
    <col min="1286" max="1286" width="13.125" style="76" bestFit="1" customWidth="1"/>
    <col min="1287" max="1287" width="7" style="76" customWidth="1"/>
    <col min="1288" max="1288" width="12.125" style="76" bestFit="1" customWidth="1"/>
    <col min="1289" max="1289" width="10.5" style="76" bestFit="1" customWidth="1"/>
    <col min="1290" max="1290" width="7" style="76" bestFit="1" customWidth="1"/>
    <col min="1291" max="1291" width="5.875" style="76" bestFit="1" customWidth="1"/>
    <col min="1292" max="1292" width="8.75" style="76" bestFit="1" customWidth="1"/>
    <col min="1293" max="1294" width="8.5" style="76" bestFit="1" customWidth="1"/>
    <col min="1295" max="1295" width="14.375" style="76" bestFit="1" customWidth="1"/>
    <col min="1296" max="1296" width="10" style="76" bestFit="1" customWidth="1"/>
    <col min="1297" max="1297" width="6" style="76" customWidth="1"/>
    <col min="1298" max="1298" width="19.375" style="76" customWidth="1"/>
    <col min="1299" max="1299" width="11" style="76" bestFit="1" customWidth="1"/>
    <col min="1300" max="1301" width="8.25" style="76" bestFit="1" customWidth="1"/>
    <col min="1302" max="1536" width="9" style="76"/>
    <col min="1537" max="1537" width="15.875" style="76" customWidth="1"/>
    <col min="1538" max="1538" width="3.875" style="76" bestFit="1" customWidth="1"/>
    <col min="1539" max="1539" width="38.25" style="76" customWidth="1"/>
    <col min="1540" max="1540" width="13.875" style="76" bestFit="1" customWidth="1"/>
    <col min="1541" max="1541" width="13" style="76" bestFit="1" customWidth="1"/>
    <col min="1542" max="1542" width="13.125" style="76" bestFit="1" customWidth="1"/>
    <col min="1543" max="1543" width="7" style="76" customWidth="1"/>
    <col min="1544" max="1544" width="12.125" style="76" bestFit="1" customWidth="1"/>
    <col min="1545" max="1545" width="10.5" style="76" bestFit="1" customWidth="1"/>
    <col min="1546" max="1546" width="7" style="76" bestFit="1" customWidth="1"/>
    <col min="1547" max="1547" width="5.875" style="76" bestFit="1" customWidth="1"/>
    <col min="1548" max="1548" width="8.75" style="76" bestFit="1" customWidth="1"/>
    <col min="1549" max="1550" width="8.5" style="76" bestFit="1" customWidth="1"/>
    <col min="1551" max="1551" width="14.375" style="76" bestFit="1" customWidth="1"/>
    <col min="1552" max="1552" width="10" style="76" bestFit="1" customWidth="1"/>
    <col min="1553" max="1553" width="6" style="76" customWidth="1"/>
    <col min="1554" max="1554" width="19.375" style="76" customWidth="1"/>
    <col min="1555" max="1555" width="11" style="76" bestFit="1" customWidth="1"/>
    <col min="1556" max="1557" width="8.25" style="76" bestFit="1" customWidth="1"/>
    <col min="1558" max="1792" width="9" style="76"/>
    <col min="1793" max="1793" width="15.875" style="76" customWidth="1"/>
    <col min="1794" max="1794" width="3.875" style="76" bestFit="1" customWidth="1"/>
    <col min="1795" max="1795" width="38.25" style="76" customWidth="1"/>
    <col min="1796" max="1796" width="13.875" style="76" bestFit="1" customWidth="1"/>
    <col min="1797" max="1797" width="13" style="76" bestFit="1" customWidth="1"/>
    <col min="1798" max="1798" width="13.125" style="76" bestFit="1" customWidth="1"/>
    <col min="1799" max="1799" width="7" style="76" customWidth="1"/>
    <col min="1800" max="1800" width="12.125" style="76" bestFit="1" customWidth="1"/>
    <col min="1801" max="1801" width="10.5" style="76" bestFit="1" customWidth="1"/>
    <col min="1802" max="1802" width="7" style="76" bestFit="1" customWidth="1"/>
    <col min="1803" max="1803" width="5.875" style="76" bestFit="1" customWidth="1"/>
    <col min="1804" max="1804" width="8.75" style="76" bestFit="1" customWidth="1"/>
    <col min="1805" max="1806" width="8.5" style="76" bestFit="1" customWidth="1"/>
    <col min="1807" max="1807" width="14.375" style="76" bestFit="1" customWidth="1"/>
    <col min="1808" max="1808" width="10" style="76" bestFit="1" customWidth="1"/>
    <col min="1809" max="1809" width="6" style="76" customWidth="1"/>
    <col min="1810" max="1810" width="19.375" style="76" customWidth="1"/>
    <col min="1811" max="1811" width="11" style="76" bestFit="1" customWidth="1"/>
    <col min="1812" max="1813" width="8.25" style="76" bestFit="1" customWidth="1"/>
    <col min="1814" max="2048" width="9" style="76"/>
    <col min="2049" max="2049" width="15.875" style="76" customWidth="1"/>
    <col min="2050" max="2050" width="3.875" style="76" bestFit="1" customWidth="1"/>
    <col min="2051" max="2051" width="38.25" style="76" customWidth="1"/>
    <col min="2052" max="2052" width="13.875" style="76" bestFit="1" customWidth="1"/>
    <col min="2053" max="2053" width="13" style="76" bestFit="1" customWidth="1"/>
    <col min="2054" max="2054" width="13.125" style="76" bestFit="1" customWidth="1"/>
    <col min="2055" max="2055" width="7" style="76" customWidth="1"/>
    <col min="2056" max="2056" width="12.125" style="76" bestFit="1" customWidth="1"/>
    <col min="2057" max="2057" width="10.5" style="76" bestFit="1" customWidth="1"/>
    <col min="2058" max="2058" width="7" style="76" bestFit="1" customWidth="1"/>
    <col min="2059" max="2059" width="5.875" style="76" bestFit="1" customWidth="1"/>
    <col min="2060" max="2060" width="8.75" style="76" bestFit="1" customWidth="1"/>
    <col min="2061" max="2062" width="8.5" style="76" bestFit="1" customWidth="1"/>
    <col min="2063" max="2063" width="14.375" style="76" bestFit="1" customWidth="1"/>
    <col min="2064" max="2064" width="10" style="76" bestFit="1" customWidth="1"/>
    <col min="2065" max="2065" width="6" style="76" customWidth="1"/>
    <col min="2066" max="2066" width="19.375" style="76" customWidth="1"/>
    <col min="2067" max="2067" width="11" style="76" bestFit="1" customWidth="1"/>
    <col min="2068" max="2069" width="8.25" style="76" bestFit="1" customWidth="1"/>
    <col min="2070" max="2304" width="9" style="76"/>
    <col min="2305" max="2305" width="15.875" style="76" customWidth="1"/>
    <col min="2306" max="2306" width="3.875" style="76" bestFit="1" customWidth="1"/>
    <col min="2307" max="2307" width="38.25" style="76" customWidth="1"/>
    <col min="2308" max="2308" width="13.875" style="76" bestFit="1" customWidth="1"/>
    <col min="2309" max="2309" width="13" style="76" bestFit="1" customWidth="1"/>
    <col min="2310" max="2310" width="13.125" style="76" bestFit="1" customWidth="1"/>
    <col min="2311" max="2311" width="7" style="76" customWidth="1"/>
    <col min="2312" max="2312" width="12.125" style="76" bestFit="1" customWidth="1"/>
    <col min="2313" max="2313" width="10.5" style="76" bestFit="1" customWidth="1"/>
    <col min="2314" max="2314" width="7" style="76" bestFit="1" customWidth="1"/>
    <col min="2315" max="2315" width="5.875" style="76" bestFit="1" customWidth="1"/>
    <col min="2316" max="2316" width="8.75" style="76" bestFit="1" customWidth="1"/>
    <col min="2317" max="2318" width="8.5" style="76" bestFit="1" customWidth="1"/>
    <col min="2319" max="2319" width="14.375" style="76" bestFit="1" customWidth="1"/>
    <col min="2320" max="2320" width="10" style="76" bestFit="1" customWidth="1"/>
    <col min="2321" max="2321" width="6" style="76" customWidth="1"/>
    <col min="2322" max="2322" width="19.375" style="76" customWidth="1"/>
    <col min="2323" max="2323" width="11" style="76" bestFit="1" customWidth="1"/>
    <col min="2324" max="2325" width="8.25" style="76" bestFit="1" customWidth="1"/>
    <col min="2326" max="2560" width="9" style="76"/>
    <col min="2561" max="2561" width="15.875" style="76" customWidth="1"/>
    <col min="2562" max="2562" width="3.875" style="76" bestFit="1" customWidth="1"/>
    <col min="2563" max="2563" width="38.25" style="76" customWidth="1"/>
    <col min="2564" max="2564" width="13.875" style="76" bestFit="1" customWidth="1"/>
    <col min="2565" max="2565" width="13" style="76" bestFit="1" customWidth="1"/>
    <col min="2566" max="2566" width="13.125" style="76" bestFit="1" customWidth="1"/>
    <col min="2567" max="2567" width="7" style="76" customWidth="1"/>
    <col min="2568" max="2568" width="12.125" style="76" bestFit="1" customWidth="1"/>
    <col min="2569" max="2569" width="10.5" style="76" bestFit="1" customWidth="1"/>
    <col min="2570" max="2570" width="7" style="76" bestFit="1" customWidth="1"/>
    <col min="2571" max="2571" width="5.875" style="76" bestFit="1" customWidth="1"/>
    <col min="2572" max="2572" width="8.75" style="76" bestFit="1" customWidth="1"/>
    <col min="2573" max="2574" width="8.5" style="76" bestFit="1" customWidth="1"/>
    <col min="2575" max="2575" width="14.375" style="76" bestFit="1" customWidth="1"/>
    <col min="2576" max="2576" width="10" style="76" bestFit="1" customWidth="1"/>
    <col min="2577" max="2577" width="6" style="76" customWidth="1"/>
    <col min="2578" max="2578" width="19.375" style="76" customWidth="1"/>
    <col min="2579" max="2579" width="11" style="76" bestFit="1" customWidth="1"/>
    <col min="2580" max="2581" width="8.25" style="76" bestFit="1" customWidth="1"/>
    <col min="2582" max="2816" width="9" style="76"/>
    <col min="2817" max="2817" width="15.875" style="76" customWidth="1"/>
    <col min="2818" max="2818" width="3.875" style="76" bestFit="1" customWidth="1"/>
    <col min="2819" max="2819" width="38.25" style="76" customWidth="1"/>
    <col min="2820" max="2820" width="13.875" style="76" bestFit="1" customWidth="1"/>
    <col min="2821" max="2821" width="13" style="76" bestFit="1" customWidth="1"/>
    <col min="2822" max="2822" width="13.125" style="76" bestFit="1" customWidth="1"/>
    <col min="2823" max="2823" width="7" style="76" customWidth="1"/>
    <col min="2824" max="2824" width="12.125" style="76" bestFit="1" customWidth="1"/>
    <col min="2825" max="2825" width="10.5" style="76" bestFit="1" customWidth="1"/>
    <col min="2826" max="2826" width="7" style="76" bestFit="1" customWidth="1"/>
    <col min="2827" max="2827" width="5.875" style="76" bestFit="1" customWidth="1"/>
    <col min="2828" max="2828" width="8.75" style="76" bestFit="1" customWidth="1"/>
    <col min="2829" max="2830" width="8.5" style="76" bestFit="1" customWidth="1"/>
    <col min="2831" max="2831" width="14.375" style="76" bestFit="1" customWidth="1"/>
    <col min="2832" max="2832" width="10" style="76" bestFit="1" customWidth="1"/>
    <col min="2833" max="2833" width="6" style="76" customWidth="1"/>
    <col min="2834" max="2834" width="19.375" style="76" customWidth="1"/>
    <col min="2835" max="2835" width="11" style="76" bestFit="1" customWidth="1"/>
    <col min="2836" max="2837" width="8.25" style="76" bestFit="1" customWidth="1"/>
    <col min="2838" max="3072" width="9" style="76"/>
    <col min="3073" max="3073" width="15.875" style="76" customWidth="1"/>
    <col min="3074" max="3074" width="3.875" style="76" bestFit="1" customWidth="1"/>
    <col min="3075" max="3075" width="38.25" style="76" customWidth="1"/>
    <col min="3076" max="3076" width="13.875" style="76" bestFit="1" customWidth="1"/>
    <col min="3077" max="3077" width="13" style="76" bestFit="1" customWidth="1"/>
    <col min="3078" max="3078" width="13.125" style="76" bestFit="1" customWidth="1"/>
    <col min="3079" max="3079" width="7" style="76" customWidth="1"/>
    <col min="3080" max="3080" width="12.125" style="76" bestFit="1" customWidth="1"/>
    <col min="3081" max="3081" width="10.5" style="76" bestFit="1" customWidth="1"/>
    <col min="3082" max="3082" width="7" style="76" bestFit="1" customWidth="1"/>
    <col min="3083" max="3083" width="5.875" style="76" bestFit="1" customWidth="1"/>
    <col min="3084" max="3084" width="8.75" style="76" bestFit="1" customWidth="1"/>
    <col min="3085" max="3086" width="8.5" style="76" bestFit="1" customWidth="1"/>
    <col min="3087" max="3087" width="14.375" style="76" bestFit="1" customWidth="1"/>
    <col min="3088" max="3088" width="10" style="76" bestFit="1" customWidth="1"/>
    <col min="3089" max="3089" width="6" style="76" customWidth="1"/>
    <col min="3090" max="3090" width="19.375" style="76" customWidth="1"/>
    <col min="3091" max="3091" width="11" style="76" bestFit="1" customWidth="1"/>
    <col min="3092" max="3093" width="8.25" style="76" bestFit="1" customWidth="1"/>
    <col min="3094" max="3328" width="9" style="76"/>
    <col min="3329" max="3329" width="15.875" style="76" customWidth="1"/>
    <col min="3330" max="3330" width="3.875" style="76" bestFit="1" customWidth="1"/>
    <col min="3331" max="3331" width="38.25" style="76" customWidth="1"/>
    <col min="3332" max="3332" width="13.875" style="76" bestFit="1" customWidth="1"/>
    <col min="3333" max="3333" width="13" style="76" bestFit="1" customWidth="1"/>
    <col min="3334" max="3334" width="13.125" style="76" bestFit="1" customWidth="1"/>
    <col min="3335" max="3335" width="7" style="76" customWidth="1"/>
    <col min="3336" max="3336" width="12.125" style="76" bestFit="1" customWidth="1"/>
    <col min="3337" max="3337" width="10.5" style="76" bestFit="1" customWidth="1"/>
    <col min="3338" max="3338" width="7" style="76" bestFit="1" customWidth="1"/>
    <col min="3339" max="3339" width="5.875" style="76" bestFit="1" customWidth="1"/>
    <col min="3340" max="3340" width="8.75" style="76" bestFit="1" customWidth="1"/>
    <col min="3341" max="3342" width="8.5" style="76" bestFit="1" customWidth="1"/>
    <col min="3343" max="3343" width="14.375" style="76" bestFit="1" customWidth="1"/>
    <col min="3344" max="3344" width="10" style="76" bestFit="1" customWidth="1"/>
    <col min="3345" max="3345" width="6" style="76" customWidth="1"/>
    <col min="3346" max="3346" width="19.375" style="76" customWidth="1"/>
    <col min="3347" max="3347" width="11" style="76" bestFit="1" customWidth="1"/>
    <col min="3348" max="3349" width="8.25" style="76" bestFit="1" customWidth="1"/>
    <col min="3350" max="3584" width="9" style="76"/>
    <col min="3585" max="3585" width="15.875" style="76" customWidth="1"/>
    <col min="3586" max="3586" width="3.875" style="76" bestFit="1" customWidth="1"/>
    <col min="3587" max="3587" width="38.25" style="76" customWidth="1"/>
    <col min="3588" max="3588" width="13.875" style="76" bestFit="1" customWidth="1"/>
    <col min="3589" max="3589" width="13" style="76" bestFit="1" customWidth="1"/>
    <col min="3590" max="3590" width="13.125" style="76" bestFit="1" customWidth="1"/>
    <col min="3591" max="3591" width="7" style="76" customWidth="1"/>
    <col min="3592" max="3592" width="12.125" style="76" bestFit="1" customWidth="1"/>
    <col min="3593" max="3593" width="10.5" style="76" bestFit="1" customWidth="1"/>
    <col min="3594" max="3594" width="7" style="76" bestFit="1" customWidth="1"/>
    <col min="3595" max="3595" width="5.875" style="76" bestFit="1" customWidth="1"/>
    <col min="3596" max="3596" width="8.75" style="76" bestFit="1" customWidth="1"/>
    <col min="3597" max="3598" width="8.5" style="76" bestFit="1" customWidth="1"/>
    <col min="3599" max="3599" width="14.375" style="76" bestFit="1" customWidth="1"/>
    <col min="3600" max="3600" width="10" style="76" bestFit="1" customWidth="1"/>
    <col min="3601" max="3601" width="6" style="76" customWidth="1"/>
    <col min="3602" max="3602" width="19.375" style="76" customWidth="1"/>
    <col min="3603" max="3603" width="11" style="76" bestFit="1" customWidth="1"/>
    <col min="3604" max="3605" width="8.25" style="76" bestFit="1" customWidth="1"/>
    <col min="3606" max="3840" width="9" style="76"/>
    <col min="3841" max="3841" width="15.875" style="76" customWidth="1"/>
    <col min="3842" max="3842" width="3.875" style="76" bestFit="1" customWidth="1"/>
    <col min="3843" max="3843" width="38.25" style="76" customWidth="1"/>
    <col min="3844" max="3844" width="13.875" style="76" bestFit="1" customWidth="1"/>
    <col min="3845" max="3845" width="13" style="76" bestFit="1" customWidth="1"/>
    <col min="3846" max="3846" width="13.125" style="76" bestFit="1" customWidth="1"/>
    <col min="3847" max="3847" width="7" style="76" customWidth="1"/>
    <col min="3848" max="3848" width="12.125" style="76" bestFit="1" customWidth="1"/>
    <col min="3849" max="3849" width="10.5" style="76" bestFit="1" customWidth="1"/>
    <col min="3850" max="3850" width="7" style="76" bestFit="1" customWidth="1"/>
    <col min="3851" max="3851" width="5.875" style="76" bestFit="1" customWidth="1"/>
    <col min="3852" max="3852" width="8.75" style="76" bestFit="1" customWidth="1"/>
    <col min="3853" max="3854" width="8.5" style="76" bestFit="1" customWidth="1"/>
    <col min="3855" max="3855" width="14.375" style="76" bestFit="1" customWidth="1"/>
    <col min="3856" max="3856" width="10" style="76" bestFit="1" customWidth="1"/>
    <col min="3857" max="3857" width="6" style="76" customWidth="1"/>
    <col min="3858" max="3858" width="19.375" style="76" customWidth="1"/>
    <col min="3859" max="3859" width="11" style="76" bestFit="1" customWidth="1"/>
    <col min="3860" max="3861" width="8.25" style="76" bestFit="1" customWidth="1"/>
    <col min="3862" max="4096" width="9" style="76"/>
    <col min="4097" max="4097" width="15.875" style="76" customWidth="1"/>
    <col min="4098" max="4098" width="3.875" style="76" bestFit="1" customWidth="1"/>
    <col min="4099" max="4099" width="38.25" style="76" customWidth="1"/>
    <col min="4100" max="4100" width="13.875" style="76" bestFit="1" customWidth="1"/>
    <col min="4101" max="4101" width="13" style="76" bestFit="1" customWidth="1"/>
    <col min="4102" max="4102" width="13.125" style="76" bestFit="1" customWidth="1"/>
    <col min="4103" max="4103" width="7" style="76" customWidth="1"/>
    <col min="4104" max="4104" width="12.125" style="76" bestFit="1" customWidth="1"/>
    <col min="4105" max="4105" width="10.5" style="76" bestFit="1" customWidth="1"/>
    <col min="4106" max="4106" width="7" style="76" bestFit="1" customWidth="1"/>
    <col min="4107" max="4107" width="5.875" style="76" bestFit="1" customWidth="1"/>
    <col min="4108" max="4108" width="8.75" style="76" bestFit="1" customWidth="1"/>
    <col min="4109" max="4110" width="8.5" style="76" bestFit="1" customWidth="1"/>
    <col min="4111" max="4111" width="14.375" style="76" bestFit="1" customWidth="1"/>
    <col min="4112" max="4112" width="10" style="76" bestFit="1" customWidth="1"/>
    <col min="4113" max="4113" width="6" style="76" customWidth="1"/>
    <col min="4114" max="4114" width="19.375" style="76" customWidth="1"/>
    <col min="4115" max="4115" width="11" style="76" bestFit="1" customWidth="1"/>
    <col min="4116" max="4117" width="8.25" style="76" bestFit="1" customWidth="1"/>
    <col min="4118" max="4352" width="9" style="76"/>
    <col min="4353" max="4353" width="15.875" style="76" customWidth="1"/>
    <col min="4354" max="4354" width="3.875" style="76" bestFit="1" customWidth="1"/>
    <col min="4355" max="4355" width="38.25" style="76" customWidth="1"/>
    <col min="4356" max="4356" width="13.875" style="76" bestFit="1" customWidth="1"/>
    <col min="4357" max="4357" width="13" style="76" bestFit="1" customWidth="1"/>
    <col min="4358" max="4358" width="13.125" style="76" bestFit="1" customWidth="1"/>
    <col min="4359" max="4359" width="7" style="76" customWidth="1"/>
    <col min="4360" max="4360" width="12.125" style="76" bestFit="1" customWidth="1"/>
    <col min="4361" max="4361" width="10.5" style="76" bestFit="1" customWidth="1"/>
    <col min="4362" max="4362" width="7" style="76" bestFit="1" customWidth="1"/>
    <col min="4363" max="4363" width="5.875" style="76" bestFit="1" customWidth="1"/>
    <col min="4364" max="4364" width="8.75" style="76" bestFit="1" customWidth="1"/>
    <col min="4365" max="4366" width="8.5" style="76" bestFit="1" customWidth="1"/>
    <col min="4367" max="4367" width="14.375" style="76" bestFit="1" customWidth="1"/>
    <col min="4368" max="4368" width="10" style="76" bestFit="1" customWidth="1"/>
    <col min="4369" max="4369" width="6" style="76" customWidth="1"/>
    <col min="4370" max="4370" width="19.375" style="76" customWidth="1"/>
    <col min="4371" max="4371" width="11" style="76" bestFit="1" customWidth="1"/>
    <col min="4372" max="4373" width="8.25" style="76" bestFit="1" customWidth="1"/>
    <col min="4374" max="4608" width="9" style="76"/>
    <col min="4609" max="4609" width="15.875" style="76" customWidth="1"/>
    <col min="4610" max="4610" width="3.875" style="76" bestFit="1" customWidth="1"/>
    <col min="4611" max="4611" width="38.25" style="76" customWidth="1"/>
    <col min="4612" max="4612" width="13.875" style="76" bestFit="1" customWidth="1"/>
    <col min="4613" max="4613" width="13" style="76" bestFit="1" customWidth="1"/>
    <col min="4614" max="4614" width="13.125" style="76" bestFit="1" customWidth="1"/>
    <col min="4615" max="4615" width="7" style="76" customWidth="1"/>
    <col min="4616" max="4616" width="12.125" style="76" bestFit="1" customWidth="1"/>
    <col min="4617" max="4617" width="10.5" style="76" bestFit="1" customWidth="1"/>
    <col min="4618" max="4618" width="7" style="76" bestFit="1" customWidth="1"/>
    <col min="4619" max="4619" width="5.875" style="76" bestFit="1" customWidth="1"/>
    <col min="4620" max="4620" width="8.75" style="76" bestFit="1" customWidth="1"/>
    <col min="4621" max="4622" width="8.5" style="76" bestFit="1" customWidth="1"/>
    <col min="4623" max="4623" width="14.375" style="76" bestFit="1" customWidth="1"/>
    <col min="4624" max="4624" width="10" style="76" bestFit="1" customWidth="1"/>
    <col min="4625" max="4625" width="6" style="76" customWidth="1"/>
    <col min="4626" max="4626" width="19.375" style="76" customWidth="1"/>
    <col min="4627" max="4627" width="11" style="76" bestFit="1" customWidth="1"/>
    <col min="4628" max="4629" width="8.25" style="76" bestFit="1" customWidth="1"/>
    <col min="4630" max="4864" width="9" style="76"/>
    <col min="4865" max="4865" width="15.875" style="76" customWidth="1"/>
    <col min="4866" max="4866" width="3.875" style="76" bestFit="1" customWidth="1"/>
    <col min="4867" max="4867" width="38.25" style="76" customWidth="1"/>
    <col min="4868" max="4868" width="13.875" style="76" bestFit="1" customWidth="1"/>
    <col min="4869" max="4869" width="13" style="76" bestFit="1" customWidth="1"/>
    <col min="4870" max="4870" width="13.125" style="76" bestFit="1" customWidth="1"/>
    <col min="4871" max="4871" width="7" style="76" customWidth="1"/>
    <col min="4872" max="4872" width="12.125" style="76" bestFit="1" customWidth="1"/>
    <col min="4873" max="4873" width="10.5" style="76" bestFit="1" customWidth="1"/>
    <col min="4874" max="4874" width="7" style="76" bestFit="1" customWidth="1"/>
    <col min="4875" max="4875" width="5.875" style="76" bestFit="1" customWidth="1"/>
    <col min="4876" max="4876" width="8.75" style="76" bestFit="1" customWidth="1"/>
    <col min="4877" max="4878" width="8.5" style="76" bestFit="1" customWidth="1"/>
    <col min="4879" max="4879" width="14.375" style="76" bestFit="1" customWidth="1"/>
    <col min="4880" max="4880" width="10" style="76" bestFit="1" customWidth="1"/>
    <col min="4881" max="4881" width="6" style="76" customWidth="1"/>
    <col min="4882" max="4882" width="19.375" style="76" customWidth="1"/>
    <col min="4883" max="4883" width="11" style="76" bestFit="1" customWidth="1"/>
    <col min="4884" max="4885" width="8.25" style="76" bestFit="1" customWidth="1"/>
    <col min="4886" max="5120" width="9" style="76"/>
    <col min="5121" max="5121" width="15.875" style="76" customWidth="1"/>
    <col min="5122" max="5122" width="3.875" style="76" bestFit="1" customWidth="1"/>
    <col min="5123" max="5123" width="38.25" style="76" customWidth="1"/>
    <col min="5124" max="5124" width="13.875" style="76" bestFit="1" customWidth="1"/>
    <col min="5125" max="5125" width="13" style="76" bestFit="1" customWidth="1"/>
    <col min="5126" max="5126" width="13.125" style="76" bestFit="1" customWidth="1"/>
    <col min="5127" max="5127" width="7" style="76" customWidth="1"/>
    <col min="5128" max="5128" width="12.125" style="76" bestFit="1" customWidth="1"/>
    <col min="5129" max="5129" width="10.5" style="76" bestFit="1" customWidth="1"/>
    <col min="5130" max="5130" width="7" style="76" bestFit="1" customWidth="1"/>
    <col min="5131" max="5131" width="5.875" style="76" bestFit="1" customWidth="1"/>
    <col min="5132" max="5132" width="8.75" style="76" bestFit="1" customWidth="1"/>
    <col min="5133" max="5134" width="8.5" style="76" bestFit="1" customWidth="1"/>
    <col min="5135" max="5135" width="14.375" style="76" bestFit="1" customWidth="1"/>
    <col min="5136" max="5136" width="10" style="76" bestFit="1" customWidth="1"/>
    <col min="5137" max="5137" width="6" style="76" customWidth="1"/>
    <col min="5138" max="5138" width="19.375" style="76" customWidth="1"/>
    <col min="5139" max="5139" width="11" style="76" bestFit="1" customWidth="1"/>
    <col min="5140" max="5141" width="8.25" style="76" bestFit="1" customWidth="1"/>
    <col min="5142" max="5376" width="9" style="76"/>
    <col min="5377" max="5377" width="15.875" style="76" customWidth="1"/>
    <col min="5378" max="5378" width="3.875" style="76" bestFit="1" customWidth="1"/>
    <col min="5379" max="5379" width="38.25" style="76" customWidth="1"/>
    <col min="5380" max="5380" width="13.875" style="76" bestFit="1" customWidth="1"/>
    <col min="5381" max="5381" width="13" style="76" bestFit="1" customWidth="1"/>
    <col min="5382" max="5382" width="13.125" style="76" bestFit="1" customWidth="1"/>
    <col min="5383" max="5383" width="7" style="76" customWidth="1"/>
    <col min="5384" max="5384" width="12.125" style="76" bestFit="1" customWidth="1"/>
    <col min="5385" max="5385" width="10.5" style="76" bestFit="1" customWidth="1"/>
    <col min="5386" max="5386" width="7" style="76" bestFit="1" customWidth="1"/>
    <col min="5387" max="5387" width="5.875" style="76" bestFit="1" customWidth="1"/>
    <col min="5388" max="5388" width="8.75" style="76" bestFit="1" customWidth="1"/>
    <col min="5389" max="5390" width="8.5" style="76" bestFit="1" customWidth="1"/>
    <col min="5391" max="5391" width="14.375" style="76" bestFit="1" customWidth="1"/>
    <col min="5392" max="5392" width="10" style="76" bestFit="1" customWidth="1"/>
    <col min="5393" max="5393" width="6" style="76" customWidth="1"/>
    <col min="5394" max="5394" width="19.375" style="76" customWidth="1"/>
    <col min="5395" max="5395" width="11" style="76" bestFit="1" customWidth="1"/>
    <col min="5396" max="5397" width="8.25" style="76" bestFit="1" customWidth="1"/>
    <col min="5398" max="5632" width="9" style="76"/>
    <col min="5633" max="5633" width="15.875" style="76" customWidth="1"/>
    <col min="5634" max="5634" width="3.875" style="76" bestFit="1" customWidth="1"/>
    <col min="5635" max="5635" width="38.25" style="76" customWidth="1"/>
    <col min="5636" max="5636" width="13.875" style="76" bestFit="1" customWidth="1"/>
    <col min="5637" max="5637" width="13" style="76" bestFit="1" customWidth="1"/>
    <col min="5638" max="5638" width="13.125" style="76" bestFit="1" customWidth="1"/>
    <col min="5639" max="5639" width="7" style="76" customWidth="1"/>
    <col min="5640" max="5640" width="12.125" style="76" bestFit="1" customWidth="1"/>
    <col min="5641" max="5641" width="10.5" style="76" bestFit="1" customWidth="1"/>
    <col min="5642" max="5642" width="7" style="76" bestFit="1" customWidth="1"/>
    <col min="5643" max="5643" width="5.875" style="76" bestFit="1" customWidth="1"/>
    <col min="5644" max="5644" width="8.75" style="76" bestFit="1" customWidth="1"/>
    <col min="5645" max="5646" width="8.5" style="76" bestFit="1" customWidth="1"/>
    <col min="5647" max="5647" width="14.375" style="76" bestFit="1" customWidth="1"/>
    <col min="5648" max="5648" width="10" style="76" bestFit="1" customWidth="1"/>
    <col min="5649" max="5649" width="6" style="76" customWidth="1"/>
    <col min="5650" max="5650" width="19.375" style="76" customWidth="1"/>
    <col min="5651" max="5651" width="11" style="76" bestFit="1" customWidth="1"/>
    <col min="5652" max="5653" width="8.25" style="76" bestFit="1" customWidth="1"/>
    <col min="5654" max="5888" width="9" style="76"/>
    <col min="5889" max="5889" width="15.875" style="76" customWidth="1"/>
    <col min="5890" max="5890" width="3.875" style="76" bestFit="1" customWidth="1"/>
    <col min="5891" max="5891" width="38.25" style="76" customWidth="1"/>
    <col min="5892" max="5892" width="13.875" style="76" bestFit="1" customWidth="1"/>
    <col min="5893" max="5893" width="13" style="76" bestFit="1" customWidth="1"/>
    <col min="5894" max="5894" width="13.125" style="76" bestFit="1" customWidth="1"/>
    <col min="5895" max="5895" width="7" style="76" customWidth="1"/>
    <col min="5896" max="5896" width="12.125" style="76" bestFit="1" customWidth="1"/>
    <col min="5897" max="5897" width="10.5" style="76" bestFit="1" customWidth="1"/>
    <col min="5898" max="5898" width="7" style="76" bestFit="1" customWidth="1"/>
    <col min="5899" max="5899" width="5.875" style="76" bestFit="1" customWidth="1"/>
    <col min="5900" max="5900" width="8.75" style="76" bestFit="1" customWidth="1"/>
    <col min="5901" max="5902" width="8.5" style="76" bestFit="1" customWidth="1"/>
    <col min="5903" max="5903" width="14.375" style="76" bestFit="1" customWidth="1"/>
    <col min="5904" max="5904" width="10" style="76" bestFit="1" customWidth="1"/>
    <col min="5905" max="5905" width="6" style="76" customWidth="1"/>
    <col min="5906" max="5906" width="19.375" style="76" customWidth="1"/>
    <col min="5907" max="5907" width="11" style="76" bestFit="1" customWidth="1"/>
    <col min="5908" max="5909" width="8.25" style="76" bestFit="1" customWidth="1"/>
    <col min="5910" max="6144" width="9" style="76"/>
    <col min="6145" max="6145" width="15.875" style="76" customWidth="1"/>
    <col min="6146" max="6146" width="3.875" style="76" bestFit="1" customWidth="1"/>
    <col min="6147" max="6147" width="38.25" style="76" customWidth="1"/>
    <col min="6148" max="6148" width="13.875" style="76" bestFit="1" customWidth="1"/>
    <col min="6149" max="6149" width="13" style="76" bestFit="1" customWidth="1"/>
    <col min="6150" max="6150" width="13.125" style="76" bestFit="1" customWidth="1"/>
    <col min="6151" max="6151" width="7" style="76" customWidth="1"/>
    <col min="6152" max="6152" width="12.125" style="76" bestFit="1" customWidth="1"/>
    <col min="6153" max="6153" width="10.5" style="76" bestFit="1" customWidth="1"/>
    <col min="6154" max="6154" width="7" style="76" bestFit="1" customWidth="1"/>
    <col min="6155" max="6155" width="5.875" style="76" bestFit="1" customWidth="1"/>
    <col min="6156" max="6156" width="8.75" style="76" bestFit="1" customWidth="1"/>
    <col min="6157" max="6158" width="8.5" style="76" bestFit="1" customWidth="1"/>
    <col min="6159" max="6159" width="14.375" style="76" bestFit="1" customWidth="1"/>
    <col min="6160" max="6160" width="10" style="76" bestFit="1" customWidth="1"/>
    <col min="6161" max="6161" width="6" style="76" customWidth="1"/>
    <col min="6162" max="6162" width="19.375" style="76" customWidth="1"/>
    <col min="6163" max="6163" width="11" style="76" bestFit="1" customWidth="1"/>
    <col min="6164" max="6165" width="8.25" style="76" bestFit="1" customWidth="1"/>
    <col min="6166" max="6400" width="9" style="76"/>
    <col min="6401" max="6401" width="15.875" style="76" customWidth="1"/>
    <col min="6402" max="6402" width="3.875" style="76" bestFit="1" customWidth="1"/>
    <col min="6403" max="6403" width="38.25" style="76" customWidth="1"/>
    <col min="6404" max="6404" width="13.875" style="76" bestFit="1" customWidth="1"/>
    <col min="6405" max="6405" width="13" style="76" bestFit="1" customWidth="1"/>
    <col min="6406" max="6406" width="13.125" style="76" bestFit="1" customWidth="1"/>
    <col min="6407" max="6407" width="7" style="76" customWidth="1"/>
    <col min="6408" max="6408" width="12.125" style="76" bestFit="1" customWidth="1"/>
    <col min="6409" max="6409" width="10.5" style="76" bestFit="1" customWidth="1"/>
    <col min="6410" max="6410" width="7" style="76" bestFit="1" customWidth="1"/>
    <col min="6411" max="6411" width="5.875" style="76" bestFit="1" customWidth="1"/>
    <col min="6412" max="6412" width="8.75" style="76" bestFit="1" customWidth="1"/>
    <col min="6413" max="6414" width="8.5" style="76" bestFit="1" customWidth="1"/>
    <col min="6415" max="6415" width="14.375" style="76" bestFit="1" customWidth="1"/>
    <col min="6416" max="6416" width="10" style="76" bestFit="1" customWidth="1"/>
    <col min="6417" max="6417" width="6" style="76" customWidth="1"/>
    <col min="6418" max="6418" width="19.375" style="76" customWidth="1"/>
    <col min="6419" max="6419" width="11" style="76" bestFit="1" customWidth="1"/>
    <col min="6420" max="6421" width="8.25" style="76" bestFit="1" customWidth="1"/>
    <col min="6422" max="6656" width="9" style="76"/>
    <col min="6657" max="6657" width="15.875" style="76" customWidth="1"/>
    <col min="6658" max="6658" width="3.875" style="76" bestFit="1" customWidth="1"/>
    <col min="6659" max="6659" width="38.25" style="76" customWidth="1"/>
    <col min="6660" max="6660" width="13.875" style="76" bestFit="1" customWidth="1"/>
    <col min="6661" max="6661" width="13" style="76" bestFit="1" customWidth="1"/>
    <col min="6662" max="6662" width="13.125" style="76" bestFit="1" customWidth="1"/>
    <col min="6663" max="6663" width="7" style="76" customWidth="1"/>
    <col min="6664" max="6664" width="12.125" style="76" bestFit="1" customWidth="1"/>
    <col min="6665" max="6665" width="10.5" style="76" bestFit="1" customWidth="1"/>
    <col min="6666" max="6666" width="7" style="76" bestFit="1" customWidth="1"/>
    <col min="6667" max="6667" width="5.875" style="76" bestFit="1" customWidth="1"/>
    <col min="6668" max="6668" width="8.75" style="76" bestFit="1" customWidth="1"/>
    <col min="6669" max="6670" width="8.5" style="76" bestFit="1" customWidth="1"/>
    <col min="6671" max="6671" width="14.375" style="76" bestFit="1" customWidth="1"/>
    <col min="6672" max="6672" width="10" style="76" bestFit="1" customWidth="1"/>
    <col min="6673" max="6673" width="6" style="76" customWidth="1"/>
    <col min="6674" max="6674" width="19.375" style="76" customWidth="1"/>
    <col min="6675" max="6675" width="11" style="76" bestFit="1" customWidth="1"/>
    <col min="6676" max="6677" width="8.25" style="76" bestFit="1" customWidth="1"/>
    <col min="6678" max="6912" width="9" style="76"/>
    <col min="6913" max="6913" width="15.875" style="76" customWidth="1"/>
    <col min="6914" max="6914" width="3.875" style="76" bestFit="1" customWidth="1"/>
    <col min="6915" max="6915" width="38.25" style="76" customWidth="1"/>
    <col min="6916" max="6916" width="13.875" style="76" bestFit="1" customWidth="1"/>
    <col min="6917" max="6917" width="13" style="76" bestFit="1" customWidth="1"/>
    <col min="6918" max="6918" width="13.125" style="76" bestFit="1" customWidth="1"/>
    <col min="6919" max="6919" width="7" style="76" customWidth="1"/>
    <col min="6920" max="6920" width="12.125" style="76" bestFit="1" customWidth="1"/>
    <col min="6921" max="6921" width="10.5" style="76" bestFit="1" customWidth="1"/>
    <col min="6922" max="6922" width="7" style="76" bestFit="1" customWidth="1"/>
    <col min="6923" max="6923" width="5.875" style="76" bestFit="1" customWidth="1"/>
    <col min="6924" max="6924" width="8.75" style="76" bestFit="1" customWidth="1"/>
    <col min="6925" max="6926" width="8.5" style="76" bestFit="1" customWidth="1"/>
    <col min="6927" max="6927" width="14.375" style="76" bestFit="1" customWidth="1"/>
    <col min="6928" max="6928" width="10" style="76" bestFit="1" customWidth="1"/>
    <col min="6929" max="6929" width="6" style="76" customWidth="1"/>
    <col min="6930" max="6930" width="19.375" style="76" customWidth="1"/>
    <col min="6931" max="6931" width="11" style="76" bestFit="1" customWidth="1"/>
    <col min="6932" max="6933" width="8.25" style="76" bestFit="1" customWidth="1"/>
    <col min="6934" max="7168" width="9" style="76"/>
    <col min="7169" max="7169" width="15.875" style="76" customWidth="1"/>
    <col min="7170" max="7170" width="3.875" style="76" bestFit="1" customWidth="1"/>
    <col min="7171" max="7171" width="38.25" style="76" customWidth="1"/>
    <col min="7172" max="7172" width="13.875" style="76" bestFit="1" customWidth="1"/>
    <col min="7173" max="7173" width="13" style="76" bestFit="1" customWidth="1"/>
    <col min="7174" max="7174" width="13.125" style="76" bestFit="1" customWidth="1"/>
    <col min="7175" max="7175" width="7" style="76" customWidth="1"/>
    <col min="7176" max="7176" width="12.125" style="76" bestFit="1" customWidth="1"/>
    <col min="7177" max="7177" width="10.5" style="76" bestFit="1" customWidth="1"/>
    <col min="7178" max="7178" width="7" style="76" bestFit="1" customWidth="1"/>
    <col min="7179" max="7179" width="5.875" style="76" bestFit="1" customWidth="1"/>
    <col min="7180" max="7180" width="8.75" style="76" bestFit="1" customWidth="1"/>
    <col min="7181" max="7182" width="8.5" style="76" bestFit="1" customWidth="1"/>
    <col min="7183" max="7183" width="14.375" style="76" bestFit="1" customWidth="1"/>
    <col min="7184" max="7184" width="10" style="76" bestFit="1" customWidth="1"/>
    <col min="7185" max="7185" width="6" style="76" customWidth="1"/>
    <col min="7186" max="7186" width="19.375" style="76" customWidth="1"/>
    <col min="7187" max="7187" width="11" style="76" bestFit="1" customWidth="1"/>
    <col min="7188" max="7189" width="8.25" style="76" bestFit="1" customWidth="1"/>
    <col min="7190" max="7424" width="9" style="76"/>
    <col min="7425" max="7425" width="15.875" style="76" customWidth="1"/>
    <col min="7426" max="7426" width="3.875" style="76" bestFit="1" customWidth="1"/>
    <col min="7427" max="7427" width="38.25" style="76" customWidth="1"/>
    <col min="7428" max="7428" width="13.875" style="76" bestFit="1" customWidth="1"/>
    <col min="7429" max="7429" width="13" style="76" bestFit="1" customWidth="1"/>
    <col min="7430" max="7430" width="13.125" style="76" bestFit="1" customWidth="1"/>
    <col min="7431" max="7431" width="7" style="76" customWidth="1"/>
    <col min="7432" max="7432" width="12.125" style="76" bestFit="1" customWidth="1"/>
    <col min="7433" max="7433" width="10.5" style="76" bestFit="1" customWidth="1"/>
    <col min="7434" max="7434" width="7" style="76" bestFit="1" customWidth="1"/>
    <col min="7435" max="7435" width="5.875" style="76" bestFit="1" customWidth="1"/>
    <col min="7436" max="7436" width="8.75" style="76" bestFit="1" customWidth="1"/>
    <col min="7437" max="7438" width="8.5" style="76" bestFit="1" customWidth="1"/>
    <col min="7439" max="7439" width="14.375" style="76" bestFit="1" customWidth="1"/>
    <col min="7440" max="7440" width="10" style="76" bestFit="1" customWidth="1"/>
    <col min="7441" max="7441" width="6" style="76" customWidth="1"/>
    <col min="7442" max="7442" width="19.375" style="76" customWidth="1"/>
    <col min="7443" max="7443" width="11" style="76" bestFit="1" customWidth="1"/>
    <col min="7444" max="7445" width="8.25" style="76" bestFit="1" customWidth="1"/>
    <col min="7446" max="7680" width="9" style="76"/>
    <col min="7681" max="7681" width="15.875" style="76" customWidth="1"/>
    <col min="7682" max="7682" width="3.875" style="76" bestFit="1" customWidth="1"/>
    <col min="7683" max="7683" width="38.25" style="76" customWidth="1"/>
    <col min="7684" max="7684" width="13.875" style="76" bestFit="1" customWidth="1"/>
    <col min="7685" max="7685" width="13" style="76" bestFit="1" customWidth="1"/>
    <col min="7686" max="7686" width="13.125" style="76" bestFit="1" customWidth="1"/>
    <col min="7687" max="7687" width="7" style="76" customWidth="1"/>
    <col min="7688" max="7688" width="12.125" style="76" bestFit="1" customWidth="1"/>
    <col min="7689" max="7689" width="10.5" style="76" bestFit="1" customWidth="1"/>
    <col min="7690" max="7690" width="7" style="76" bestFit="1" customWidth="1"/>
    <col min="7691" max="7691" width="5.875" style="76" bestFit="1" customWidth="1"/>
    <col min="7692" max="7692" width="8.75" style="76" bestFit="1" customWidth="1"/>
    <col min="7693" max="7694" width="8.5" style="76" bestFit="1" customWidth="1"/>
    <col min="7695" max="7695" width="14.375" style="76" bestFit="1" customWidth="1"/>
    <col min="7696" max="7696" width="10" style="76" bestFit="1" customWidth="1"/>
    <col min="7697" max="7697" width="6" style="76" customWidth="1"/>
    <col min="7698" max="7698" width="19.375" style="76" customWidth="1"/>
    <col min="7699" max="7699" width="11" style="76" bestFit="1" customWidth="1"/>
    <col min="7700" max="7701" width="8.25" style="76" bestFit="1" customWidth="1"/>
    <col min="7702" max="7936" width="9" style="76"/>
    <col min="7937" max="7937" width="15.875" style="76" customWidth="1"/>
    <col min="7938" max="7938" width="3.875" style="76" bestFit="1" customWidth="1"/>
    <col min="7939" max="7939" width="38.25" style="76" customWidth="1"/>
    <col min="7940" max="7940" width="13.875" style="76" bestFit="1" customWidth="1"/>
    <col min="7941" max="7941" width="13" style="76" bestFit="1" customWidth="1"/>
    <col min="7942" max="7942" width="13.125" style="76" bestFit="1" customWidth="1"/>
    <col min="7943" max="7943" width="7" style="76" customWidth="1"/>
    <col min="7944" max="7944" width="12.125" style="76" bestFit="1" customWidth="1"/>
    <col min="7945" max="7945" width="10.5" style="76" bestFit="1" customWidth="1"/>
    <col min="7946" max="7946" width="7" style="76" bestFit="1" customWidth="1"/>
    <col min="7947" max="7947" width="5.875" style="76" bestFit="1" customWidth="1"/>
    <col min="7948" max="7948" width="8.75" style="76" bestFit="1" customWidth="1"/>
    <col min="7949" max="7950" width="8.5" style="76" bestFit="1" customWidth="1"/>
    <col min="7951" max="7951" width="14.375" style="76" bestFit="1" customWidth="1"/>
    <col min="7952" max="7952" width="10" style="76" bestFit="1" customWidth="1"/>
    <col min="7953" max="7953" width="6" style="76" customWidth="1"/>
    <col min="7954" max="7954" width="19.375" style="76" customWidth="1"/>
    <col min="7955" max="7955" width="11" style="76" bestFit="1" customWidth="1"/>
    <col min="7956" max="7957" width="8.25" style="76" bestFit="1" customWidth="1"/>
    <col min="7958" max="8192" width="9" style="76"/>
    <col min="8193" max="8193" width="15.875" style="76" customWidth="1"/>
    <col min="8194" max="8194" width="3.875" style="76" bestFit="1" customWidth="1"/>
    <col min="8195" max="8195" width="38.25" style="76" customWidth="1"/>
    <col min="8196" max="8196" width="13.875" style="76" bestFit="1" customWidth="1"/>
    <col min="8197" max="8197" width="13" style="76" bestFit="1" customWidth="1"/>
    <col min="8198" max="8198" width="13.125" style="76" bestFit="1" customWidth="1"/>
    <col min="8199" max="8199" width="7" style="76" customWidth="1"/>
    <col min="8200" max="8200" width="12.125" style="76" bestFit="1" customWidth="1"/>
    <col min="8201" max="8201" width="10.5" style="76" bestFit="1" customWidth="1"/>
    <col min="8202" max="8202" width="7" style="76" bestFit="1" customWidth="1"/>
    <col min="8203" max="8203" width="5.875" style="76" bestFit="1" customWidth="1"/>
    <col min="8204" max="8204" width="8.75" style="76" bestFit="1" customWidth="1"/>
    <col min="8205" max="8206" width="8.5" style="76" bestFit="1" customWidth="1"/>
    <col min="8207" max="8207" width="14.375" style="76" bestFit="1" customWidth="1"/>
    <col min="8208" max="8208" width="10" style="76" bestFit="1" customWidth="1"/>
    <col min="8209" max="8209" width="6" style="76" customWidth="1"/>
    <col min="8210" max="8210" width="19.375" style="76" customWidth="1"/>
    <col min="8211" max="8211" width="11" style="76" bestFit="1" customWidth="1"/>
    <col min="8212" max="8213" width="8.25" style="76" bestFit="1" customWidth="1"/>
    <col min="8214" max="8448" width="9" style="76"/>
    <col min="8449" max="8449" width="15.875" style="76" customWidth="1"/>
    <col min="8450" max="8450" width="3.875" style="76" bestFit="1" customWidth="1"/>
    <col min="8451" max="8451" width="38.25" style="76" customWidth="1"/>
    <col min="8452" max="8452" width="13.875" style="76" bestFit="1" customWidth="1"/>
    <col min="8453" max="8453" width="13" style="76" bestFit="1" customWidth="1"/>
    <col min="8454" max="8454" width="13.125" style="76" bestFit="1" customWidth="1"/>
    <col min="8455" max="8455" width="7" style="76" customWidth="1"/>
    <col min="8456" max="8456" width="12.125" style="76" bestFit="1" customWidth="1"/>
    <col min="8457" max="8457" width="10.5" style="76" bestFit="1" customWidth="1"/>
    <col min="8458" max="8458" width="7" style="76" bestFit="1" customWidth="1"/>
    <col min="8459" max="8459" width="5.875" style="76" bestFit="1" customWidth="1"/>
    <col min="8460" max="8460" width="8.75" style="76" bestFit="1" customWidth="1"/>
    <col min="8461" max="8462" width="8.5" style="76" bestFit="1" customWidth="1"/>
    <col min="8463" max="8463" width="14.375" style="76" bestFit="1" customWidth="1"/>
    <col min="8464" max="8464" width="10" style="76" bestFit="1" customWidth="1"/>
    <col min="8465" max="8465" width="6" style="76" customWidth="1"/>
    <col min="8466" max="8466" width="19.375" style="76" customWidth="1"/>
    <col min="8467" max="8467" width="11" style="76" bestFit="1" customWidth="1"/>
    <col min="8468" max="8469" width="8.25" style="76" bestFit="1" customWidth="1"/>
    <col min="8470" max="8704" width="9" style="76"/>
    <col min="8705" max="8705" width="15.875" style="76" customWidth="1"/>
    <col min="8706" max="8706" width="3.875" style="76" bestFit="1" customWidth="1"/>
    <col min="8707" max="8707" width="38.25" style="76" customWidth="1"/>
    <col min="8708" max="8708" width="13.875" style="76" bestFit="1" customWidth="1"/>
    <col min="8709" max="8709" width="13" style="76" bestFit="1" customWidth="1"/>
    <col min="8710" max="8710" width="13.125" style="76" bestFit="1" customWidth="1"/>
    <col min="8711" max="8711" width="7" style="76" customWidth="1"/>
    <col min="8712" max="8712" width="12.125" style="76" bestFit="1" customWidth="1"/>
    <col min="8713" max="8713" width="10.5" style="76" bestFit="1" customWidth="1"/>
    <col min="8714" max="8714" width="7" style="76" bestFit="1" customWidth="1"/>
    <col min="8715" max="8715" width="5.875" style="76" bestFit="1" customWidth="1"/>
    <col min="8716" max="8716" width="8.75" style="76" bestFit="1" customWidth="1"/>
    <col min="8717" max="8718" width="8.5" style="76" bestFit="1" customWidth="1"/>
    <col min="8719" max="8719" width="14.375" style="76" bestFit="1" customWidth="1"/>
    <col min="8720" max="8720" width="10" style="76" bestFit="1" customWidth="1"/>
    <col min="8721" max="8721" width="6" style="76" customWidth="1"/>
    <col min="8722" max="8722" width="19.375" style="76" customWidth="1"/>
    <col min="8723" max="8723" width="11" style="76" bestFit="1" customWidth="1"/>
    <col min="8724" max="8725" width="8.25" style="76" bestFit="1" customWidth="1"/>
    <col min="8726" max="8960" width="9" style="76"/>
    <col min="8961" max="8961" width="15.875" style="76" customWidth="1"/>
    <col min="8962" max="8962" width="3.875" style="76" bestFit="1" customWidth="1"/>
    <col min="8963" max="8963" width="38.25" style="76" customWidth="1"/>
    <col min="8964" max="8964" width="13.875" style="76" bestFit="1" customWidth="1"/>
    <col min="8965" max="8965" width="13" style="76" bestFit="1" customWidth="1"/>
    <col min="8966" max="8966" width="13.125" style="76" bestFit="1" customWidth="1"/>
    <col min="8967" max="8967" width="7" style="76" customWidth="1"/>
    <col min="8968" max="8968" width="12.125" style="76" bestFit="1" customWidth="1"/>
    <col min="8969" max="8969" width="10.5" style="76" bestFit="1" customWidth="1"/>
    <col min="8970" max="8970" width="7" style="76" bestFit="1" customWidth="1"/>
    <col min="8971" max="8971" width="5.875" style="76" bestFit="1" customWidth="1"/>
    <col min="8972" max="8972" width="8.75" style="76" bestFit="1" customWidth="1"/>
    <col min="8973" max="8974" width="8.5" style="76" bestFit="1" customWidth="1"/>
    <col min="8975" max="8975" width="14.375" style="76" bestFit="1" customWidth="1"/>
    <col min="8976" max="8976" width="10" style="76" bestFit="1" customWidth="1"/>
    <col min="8977" max="8977" width="6" style="76" customWidth="1"/>
    <col min="8978" max="8978" width="19.375" style="76" customWidth="1"/>
    <col min="8979" max="8979" width="11" style="76" bestFit="1" customWidth="1"/>
    <col min="8980" max="8981" width="8.25" style="76" bestFit="1" customWidth="1"/>
    <col min="8982" max="9216" width="9" style="76"/>
    <col min="9217" max="9217" width="15.875" style="76" customWidth="1"/>
    <col min="9218" max="9218" width="3.875" style="76" bestFit="1" customWidth="1"/>
    <col min="9219" max="9219" width="38.25" style="76" customWidth="1"/>
    <col min="9220" max="9220" width="13.875" style="76" bestFit="1" customWidth="1"/>
    <col min="9221" max="9221" width="13" style="76" bestFit="1" customWidth="1"/>
    <col min="9222" max="9222" width="13.125" style="76" bestFit="1" customWidth="1"/>
    <col min="9223" max="9223" width="7" style="76" customWidth="1"/>
    <col min="9224" max="9224" width="12.125" style="76" bestFit="1" customWidth="1"/>
    <col min="9225" max="9225" width="10.5" style="76" bestFit="1" customWidth="1"/>
    <col min="9226" max="9226" width="7" style="76" bestFit="1" customWidth="1"/>
    <col min="9227" max="9227" width="5.875" style="76" bestFit="1" customWidth="1"/>
    <col min="9228" max="9228" width="8.75" style="76" bestFit="1" customWidth="1"/>
    <col min="9229" max="9230" width="8.5" style="76" bestFit="1" customWidth="1"/>
    <col min="9231" max="9231" width="14.375" style="76" bestFit="1" customWidth="1"/>
    <col min="9232" max="9232" width="10" style="76" bestFit="1" customWidth="1"/>
    <col min="9233" max="9233" width="6" style="76" customWidth="1"/>
    <col min="9234" max="9234" width="19.375" style="76" customWidth="1"/>
    <col min="9235" max="9235" width="11" style="76" bestFit="1" customWidth="1"/>
    <col min="9236" max="9237" width="8.25" style="76" bestFit="1" customWidth="1"/>
    <col min="9238" max="9472" width="9" style="76"/>
    <col min="9473" max="9473" width="15.875" style="76" customWidth="1"/>
    <col min="9474" max="9474" width="3.875" style="76" bestFit="1" customWidth="1"/>
    <col min="9475" max="9475" width="38.25" style="76" customWidth="1"/>
    <col min="9476" max="9476" width="13.875" style="76" bestFit="1" customWidth="1"/>
    <col min="9477" max="9477" width="13" style="76" bestFit="1" customWidth="1"/>
    <col min="9478" max="9478" width="13.125" style="76" bestFit="1" customWidth="1"/>
    <col min="9479" max="9479" width="7" style="76" customWidth="1"/>
    <col min="9480" max="9480" width="12.125" style="76" bestFit="1" customWidth="1"/>
    <col min="9481" max="9481" width="10.5" style="76" bestFit="1" customWidth="1"/>
    <col min="9482" max="9482" width="7" style="76" bestFit="1" customWidth="1"/>
    <col min="9483" max="9483" width="5.875" style="76" bestFit="1" customWidth="1"/>
    <col min="9484" max="9484" width="8.75" style="76" bestFit="1" customWidth="1"/>
    <col min="9485" max="9486" width="8.5" style="76" bestFit="1" customWidth="1"/>
    <col min="9487" max="9487" width="14.375" style="76" bestFit="1" customWidth="1"/>
    <col min="9488" max="9488" width="10" style="76" bestFit="1" customWidth="1"/>
    <col min="9489" max="9489" width="6" style="76" customWidth="1"/>
    <col min="9490" max="9490" width="19.375" style="76" customWidth="1"/>
    <col min="9491" max="9491" width="11" style="76" bestFit="1" customWidth="1"/>
    <col min="9492" max="9493" width="8.25" style="76" bestFit="1" customWidth="1"/>
    <col min="9494" max="9728" width="9" style="76"/>
    <col min="9729" max="9729" width="15.875" style="76" customWidth="1"/>
    <col min="9730" max="9730" width="3.875" style="76" bestFit="1" customWidth="1"/>
    <col min="9731" max="9731" width="38.25" style="76" customWidth="1"/>
    <col min="9732" max="9732" width="13.875" style="76" bestFit="1" customWidth="1"/>
    <col min="9733" max="9733" width="13" style="76" bestFit="1" customWidth="1"/>
    <col min="9734" max="9734" width="13.125" style="76" bestFit="1" customWidth="1"/>
    <col min="9735" max="9735" width="7" style="76" customWidth="1"/>
    <col min="9736" max="9736" width="12.125" style="76" bestFit="1" customWidth="1"/>
    <col min="9737" max="9737" width="10.5" style="76" bestFit="1" customWidth="1"/>
    <col min="9738" max="9738" width="7" style="76" bestFit="1" customWidth="1"/>
    <col min="9739" max="9739" width="5.875" style="76" bestFit="1" customWidth="1"/>
    <col min="9740" max="9740" width="8.75" style="76" bestFit="1" customWidth="1"/>
    <col min="9741" max="9742" width="8.5" style="76" bestFit="1" customWidth="1"/>
    <col min="9743" max="9743" width="14.375" style="76" bestFit="1" customWidth="1"/>
    <col min="9744" max="9744" width="10" style="76" bestFit="1" customWidth="1"/>
    <col min="9745" max="9745" width="6" style="76" customWidth="1"/>
    <col min="9746" max="9746" width="19.375" style="76" customWidth="1"/>
    <col min="9747" max="9747" width="11" style="76" bestFit="1" customWidth="1"/>
    <col min="9748" max="9749" width="8.25" style="76" bestFit="1" customWidth="1"/>
    <col min="9750" max="9984" width="9" style="76"/>
    <col min="9985" max="9985" width="15.875" style="76" customWidth="1"/>
    <col min="9986" max="9986" width="3.875" style="76" bestFit="1" customWidth="1"/>
    <col min="9987" max="9987" width="38.25" style="76" customWidth="1"/>
    <col min="9988" max="9988" width="13.875" style="76" bestFit="1" customWidth="1"/>
    <col min="9989" max="9989" width="13" style="76" bestFit="1" customWidth="1"/>
    <col min="9990" max="9990" width="13.125" style="76" bestFit="1" customWidth="1"/>
    <col min="9991" max="9991" width="7" style="76" customWidth="1"/>
    <col min="9992" max="9992" width="12.125" style="76" bestFit="1" customWidth="1"/>
    <col min="9993" max="9993" width="10.5" style="76" bestFit="1" customWidth="1"/>
    <col min="9994" max="9994" width="7" style="76" bestFit="1" customWidth="1"/>
    <col min="9995" max="9995" width="5.875" style="76" bestFit="1" customWidth="1"/>
    <col min="9996" max="9996" width="8.75" style="76" bestFit="1" customWidth="1"/>
    <col min="9997" max="9998" width="8.5" style="76" bestFit="1" customWidth="1"/>
    <col min="9999" max="9999" width="14.375" style="76" bestFit="1" customWidth="1"/>
    <col min="10000" max="10000" width="10" style="76" bestFit="1" customWidth="1"/>
    <col min="10001" max="10001" width="6" style="76" customWidth="1"/>
    <col min="10002" max="10002" width="19.375" style="76" customWidth="1"/>
    <col min="10003" max="10003" width="11" style="76" bestFit="1" customWidth="1"/>
    <col min="10004" max="10005" width="8.25" style="76" bestFit="1" customWidth="1"/>
    <col min="10006" max="10240" width="9" style="76"/>
    <col min="10241" max="10241" width="15.875" style="76" customWidth="1"/>
    <col min="10242" max="10242" width="3.875" style="76" bestFit="1" customWidth="1"/>
    <col min="10243" max="10243" width="38.25" style="76" customWidth="1"/>
    <col min="10244" max="10244" width="13.875" style="76" bestFit="1" customWidth="1"/>
    <col min="10245" max="10245" width="13" style="76" bestFit="1" customWidth="1"/>
    <col min="10246" max="10246" width="13.125" style="76" bestFit="1" customWidth="1"/>
    <col min="10247" max="10247" width="7" style="76" customWidth="1"/>
    <col min="10248" max="10248" width="12.125" style="76" bestFit="1" customWidth="1"/>
    <col min="10249" max="10249" width="10.5" style="76" bestFit="1" customWidth="1"/>
    <col min="10250" max="10250" width="7" style="76" bestFit="1" customWidth="1"/>
    <col min="10251" max="10251" width="5.875" style="76" bestFit="1" customWidth="1"/>
    <col min="10252" max="10252" width="8.75" style="76" bestFit="1" customWidth="1"/>
    <col min="10253" max="10254" width="8.5" style="76" bestFit="1" customWidth="1"/>
    <col min="10255" max="10255" width="14.375" style="76" bestFit="1" customWidth="1"/>
    <col min="10256" max="10256" width="10" style="76" bestFit="1" customWidth="1"/>
    <col min="10257" max="10257" width="6" style="76" customWidth="1"/>
    <col min="10258" max="10258" width="19.375" style="76" customWidth="1"/>
    <col min="10259" max="10259" width="11" style="76" bestFit="1" customWidth="1"/>
    <col min="10260" max="10261" width="8.25" style="76" bestFit="1" customWidth="1"/>
    <col min="10262" max="10496" width="9" style="76"/>
    <col min="10497" max="10497" width="15.875" style="76" customWidth="1"/>
    <col min="10498" max="10498" width="3.875" style="76" bestFit="1" customWidth="1"/>
    <col min="10499" max="10499" width="38.25" style="76" customWidth="1"/>
    <col min="10500" max="10500" width="13.875" style="76" bestFit="1" customWidth="1"/>
    <col min="10501" max="10501" width="13" style="76" bestFit="1" customWidth="1"/>
    <col min="10502" max="10502" width="13.125" style="76" bestFit="1" customWidth="1"/>
    <col min="10503" max="10503" width="7" style="76" customWidth="1"/>
    <col min="10504" max="10504" width="12.125" style="76" bestFit="1" customWidth="1"/>
    <col min="10505" max="10505" width="10.5" style="76" bestFit="1" customWidth="1"/>
    <col min="10506" max="10506" width="7" style="76" bestFit="1" customWidth="1"/>
    <col min="10507" max="10507" width="5.875" style="76" bestFit="1" customWidth="1"/>
    <col min="10508" max="10508" width="8.75" style="76" bestFit="1" customWidth="1"/>
    <col min="10509" max="10510" width="8.5" style="76" bestFit="1" customWidth="1"/>
    <col min="10511" max="10511" width="14.375" style="76" bestFit="1" customWidth="1"/>
    <col min="10512" max="10512" width="10" style="76" bestFit="1" customWidth="1"/>
    <col min="10513" max="10513" width="6" style="76" customWidth="1"/>
    <col min="10514" max="10514" width="19.375" style="76" customWidth="1"/>
    <col min="10515" max="10515" width="11" style="76" bestFit="1" customWidth="1"/>
    <col min="10516" max="10517" width="8.25" style="76" bestFit="1" customWidth="1"/>
    <col min="10518" max="10752" width="9" style="76"/>
    <col min="10753" max="10753" width="15.875" style="76" customWidth="1"/>
    <col min="10754" max="10754" width="3.875" style="76" bestFit="1" customWidth="1"/>
    <col min="10755" max="10755" width="38.25" style="76" customWidth="1"/>
    <col min="10756" max="10756" width="13.875" style="76" bestFit="1" customWidth="1"/>
    <col min="10757" max="10757" width="13" style="76" bestFit="1" customWidth="1"/>
    <col min="10758" max="10758" width="13.125" style="76" bestFit="1" customWidth="1"/>
    <col min="10759" max="10759" width="7" style="76" customWidth="1"/>
    <col min="10760" max="10760" width="12.125" style="76" bestFit="1" customWidth="1"/>
    <col min="10761" max="10761" width="10.5" style="76" bestFit="1" customWidth="1"/>
    <col min="10762" max="10762" width="7" style="76" bestFit="1" customWidth="1"/>
    <col min="10763" max="10763" width="5.875" style="76" bestFit="1" customWidth="1"/>
    <col min="10764" max="10764" width="8.75" style="76" bestFit="1" customWidth="1"/>
    <col min="10765" max="10766" width="8.5" style="76" bestFit="1" customWidth="1"/>
    <col min="10767" max="10767" width="14.375" style="76" bestFit="1" customWidth="1"/>
    <col min="10768" max="10768" width="10" style="76" bestFit="1" customWidth="1"/>
    <col min="10769" max="10769" width="6" style="76" customWidth="1"/>
    <col min="10770" max="10770" width="19.375" style="76" customWidth="1"/>
    <col min="10771" max="10771" width="11" style="76" bestFit="1" customWidth="1"/>
    <col min="10772" max="10773" width="8.25" style="76" bestFit="1" customWidth="1"/>
    <col min="10774" max="11008" width="9" style="76"/>
    <col min="11009" max="11009" width="15.875" style="76" customWidth="1"/>
    <col min="11010" max="11010" width="3.875" style="76" bestFit="1" customWidth="1"/>
    <col min="11011" max="11011" width="38.25" style="76" customWidth="1"/>
    <col min="11012" max="11012" width="13.875" style="76" bestFit="1" customWidth="1"/>
    <col min="11013" max="11013" width="13" style="76" bestFit="1" customWidth="1"/>
    <col min="11014" max="11014" width="13.125" style="76" bestFit="1" customWidth="1"/>
    <col min="11015" max="11015" width="7" style="76" customWidth="1"/>
    <col min="11016" max="11016" width="12.125" style="76" bestFit="1" customWidth="1"/>
    <col min="11017" max="11017" width="10.5" style="76" bestFit="1" customWidth="1"/>
    <col min="11018" max="11018" width="7" style="76" bestFit="1" customWidth="1"/>
    <col min="11019" max="11019" width="5.875" style="76" bestFit="1" customWidth="1"/>
    <col min="11020" max="11020" width="8.75" style="76" bestFit="1" customWidth="1"/>
    <col min="11021" max="11022" width="8.5" style="76" bestFit="1" customWidth="1"/>
    <col min="11023" max="11023" width="14.375" style="76" bestFit="1" customWidth="1"/>
    <col min="11024" max="11024" width="10" style="76" bestFit="1" customWidth="1"/>
    <col min="11025" max="11025" width="6" style="76" customWidth="1"/>
    <col min="11026" max="11026" width="19.375" style="76" customWidth="1"/>
    <col min="11027" max="11027" width="11" style="76" bestFit="1" customWidth="1"/>
    <col min="11028" max="11029" width="8.25" style="76" bestFit="1" customWidth="1"/>
    <col min="11030" max="11264" width="9" style="76"/>
    <col min="11265" max="11265" width="15.875" style="76" customWidth="1"/>
    <col min="11266" max="11266" width="3.875" style="76" bestFit="1" customWidth="1"/>
    <col min="11267" max="11267" width="38.25" style="76" customWidth="1"/>
    <col min="11268" max="11268" width="13.875" style="76" bestFit="1" customWidth="1"/>
    <col min="11269" max="11269" width="13" style="76" bestFit="1" customWidth="1"/>
    <col min="11270" max="11270" width="13.125" style="76" bestFit="1" customWidth="1"/>
    <col min="11271" max="11271" width="7" style="76" customWidth="1"/>
    <col min="11272" max="11272" width="12.125" style="76" bestFit="1" customWidth="1"/>
    <col min="11273" max="11273" width="10.5" style="76" bestFit="1" customWidth="1"/>
    <col min="11274" max="11274" width="7" style="76" bestFit="1" customWidth="1"/>
    <col min="11275" max="11275" width="5.875" style="76" bestFit="1" customWidth="1"/>
    <col min="11276" max="11276" width="8.75" style="76" bestFit="1" customWidth="1"/>
    <col min="11277" max="11278" width="8.5" style="76" bestFit="1" customWidth="1"/>
    <col min="11279" max="11279" width="14.375" style="76" bestFit="1" customWidth="1"/>
    <col min="11280" max="11280" width="10" style="76" bestFit="1" customWidth="1"/>
    <col min="11281" max="11281" width="6" style="76" customWidth="1"/>
    <col min="11282" max="11282" width="19.375" style="76" customWidth="1"/>
    <col min="11283" max="11283" width="11" style="76" bestFit="1" customWidth="1"/>
    <col min="11284" max="11285" width="8.25" style="76" bestFit="1" customWidth="1"/>
    <col min="11286" max="11520" width="9" style="76"/>
    <col min="11521" max="11521" width="15.875" style="76" customWidth="1"/>
    <col min="11522" max="11522" width="3.875" style="76" bestFit="1" customWidth="1"/>
    <col min="11523" max="11523" width="38.25" style="76" customWidth="1"/>
    <col min="11524" max="11524" width="13.875" style="76" bestFit="1" customWidth="1"/>
    <col min="11525" max="11525" width="13" style="76" bestFit="1" customWidth="1"/>
    <col min="11526" max="11526" width="13.125" style="76" bestFit="1" customWidth="1"/>
    <col min="11527" max="11527" width="7" style="76" customWidth="1"/>
    <col min="11528" max="11528" width="12.125" style="76" bestFit="1" customWidth="1"/>
    <col min="11529" max="11529" width="10.5" style="76" bestFit="1" customWidth="1"/>
    <col min="11530" max="11530" width="7" style="76" bestFit="1" customWidth="1"/>
    <col min="11531" max="11531" width="5.875" style="76" bestFit="1" customWidth="1"/>
    <col min="11532" max="11532" width="8.75" style="76" bestFit="1" customWidth="1"/>
    <col min="11533" max="11534" width="8.5" style="76" bestFit="1" customWidth="1"/>
    <col min="11535" max="11535" width="14.375" style="76" bestFit="1" customWidth="1"/>
    <col min="11536" max="11536" width="10" style="76" bestFit="1" customWidth="1"/>
    <col min="11537" max="11537" width="6" style="76" customWidth="1"/>
    <col min="11538" max="11538" width="19.375" style="76" customWidth="1"/>
    <col min="11539" max="11539" width="11" style="76" bestFit="1" customWidth="1"/>
    <col min="11540" max="11541" width="8.25" style="76" bestFit="1" customWidth="1"/>
    <col min="11542" max="11776" width="9" style="76"/>
    <col min="11777" max="11777" width="15.875" style="76" customWidth="1"/>
    <col min="11778" max="11778" width="3.875" style="76" bestFit="1" customWidth="1"/>
    <col min="11779" max="11779" width="38.25" style="76" customWidth="1"/>
    <col min="11780" max="11780" width="13.875" style="76" bestFit="1" customWidth="1"/>
    <col min="11781" max="11781" width="13" style="76" bestFit="1" customWidth="1"/>
    <col min="11782" max="11782" width="13.125" style="76" bestFit="1" customWidth="1"/>
    <col min="11783" max="11783" width="7" style="76" customWidth="1"/>
    <col min="11784" max="11784" width="12.125" style="76" bestFit="1" customWidth="1"/>
    <col min="11785" max="11785" width="10.5" style="76" bestFit="1" customWidth="1"/>
    <col min="11786" max="11786" width="7" style="76" bestFit="1" customWidth="1"/>
    <col min="11787" max="11787" width="5.875" style="76" bestFit="1" customWidth="1"/>
    <col min="11788" max="11788" width="8.75" style="76" bestFit="1" customWidth="1"/>
    <col min="11789" max="11790" width="8.5" style="76" bestFit="1" customWidth="1"/>
    <col min="11791" max="11791" width="14.375" style="76" bestFit="1" customWidth="1"/>
    <col min="11792" max="11792" width="10" style="76" bestFit="1" customWidth="1"/>
    <col min="11793" max="11793" width="6" style="76" customWidth="1"/>
    <col min="11794" max="11794" width="19.375" style="76" customWidth="1"/>
    <col min="11795" max="11795" width="11" style="76" bestFit="1" customWidth="1"/>
    <col min="11796" max="11797" width="8.25" style="76" bestFit="1" customWidth="1"/>
    <col min="11798" max="12032" width="9" style="76"/>
    <col min="12033" max="12033" width="15.875" style="76" customWidth="1"/>
    <col min="12034" max="12034" width="3.875" style="76" bestFit="1" customWidth="1"/>
    <col min="12035" max="12035" width="38.25" style="76" customWidth="1"/>
    <col min="12036" max="12036" width="13.875" style="76" bestFit="1" customWidth="1"/>
    <col min="12037" max="12037" width="13" style="76" bestFit="1" customWidth="1"/>
    <col min="12038" max="12038" width="13.125" style="76" bestFit="1" customWidth="1"/>
    <col min="12039" max="12039" width="7" style="76" customWidth="1"/>
    <col min="12040" max="12040" width="12.125" style="76" bestFit="1" customWidth="1"/>
    <col min="12041" max="12041" width="10.5" style="76" bestFit="1" customWidth="1"/>
    <col min="12042" max="12042" width="7" style="76" bestFit="1" customWidth="1"/>
    <col min="12043" max="12043" width="5.875" style="76" bestFit="1" customWidth="1"/>
    <col min="12044" max="12044" width="8.75" style="76" bestFit="1" customWidth="1"/>
    <col min="12045" max="12046" width="8.5" style="76" bestFit="1" customWidth="1"/>
    <col min="12047" max="12047" width="14.375" style="76" bestFit="1" customWidth="1"/>
    <col min="12048" max="12048" width="10" style="76" bestFit="1" customWidth="1"/>
    <col min="12049" max="12049" width="6" style="76" customWidth="1"/>
    <col min="12050" max="12050" width="19.375" style="76" customWidth="1"/>
    <col min="12051" max="12051" width="11" style="76" bestFit="1" customWidth="1"/>
    <col min="12052" max="12053" width="8.25" style="76" bestFit="1" customWidth="1"/>
    <col min="12054" max="12288" width="9" style="76"/>
    <col min="12289" max="12289" width="15.875" style="76" customWidth="1"/>
    <col min="12290" max="12290" width="3.875" style="76" bestFit="1" customWidth="1"/>
    <col min="12291" max="12291" width="38.25" style="76" customWidth="1"/>
    <col min="12292" max="12292" width="13.875" style="76" bestFit="1" customWidth="1"/>
    <col min="12293" max="12293" width="13" style="76" bestFit="1" customWidth="1"/>
    <col min="12294" max="12294" width="13.125" style="76" bestFit="1" customWidth="1"/>
    <col min="12295" max="12295" width="7" style="76" customWidth="1"/>
    <col min="12296" max="12296" width="12.125" style="76" bestFit="1" customWidth="1"/>
    <col min="12297" max="12297" width="10.5" style="76" bestFit="1" customWidth="1"/>
    <col min="12298" max="12298" width="7" style="76" bestFit="1" customWidth="1"/>
    <col min="12299" max="12299" width="5.875" style="76" bestFit="1" customWidth="1"/>
    <col min="12300" max="12300" width="8.75" style="76" bestFit="1" customWidth="1"/>
    <col min="12301" max="12302" width="8.5" style="76" bestFit="1" customWidth="1"/>
    <col min="12303" max="12303" width="14.375" style="76" bestFit="1" customWidth="1"/>
    <col min="12304" max="12304" width="10" style="76" bestFit="1" customWidth="1"/>
    <col min="12305" max="12305" width="6" style="76" customWidth="1"/>
    <col min="12306" max="12306" width="19.375" style="76" customWidth="1"/>
    <col min="12307" max="12307" width="11" style="76" bestFit="1" customWidth="1"/>
    <col min="12308" max="12309" width="8.25" style="76" bestFit="1" customWidth="1"/>
    <col min="12310" max="12544" width="9" style="76"/>
    <col min="12545" max="12545" width="15.875" style="76" customWidth="1"/>
    <col min="12546" max="12546" width="3.875" style="76" bestFit="1" customWidth="1"/>
    <col min="12547" max="12547" width="38.25" style="76" customWidth="1"/>
    <col min="12548" max="12548" width="13.875" style="76" bestFit="1" customWidth="1"/>
    <col min="12549" max="12549" width="13" style="76" bestFit="1" customWidth="1"/>
    <col min="12550" max="12550" width="13.125" style="76" bestFit="1" customWidth="1"/>
    <col min="12551" max="12551" width="7" style="76" customWidth="1"/>
    <col min="12552" max="12552" width="12.125" style="76" bestFit="1" customWidth="1"/>
    <col min="12553" max="12553" width="10.5" style="76" bestFit="1" customWidth="1"/>
    <col min="12554" max="12554" width="7" style="76" bestFit="1" customWidth="1"/>
    <col min="12555" max="12555" width="5.875" style="76" bestFit="1" customWidth="1"/>
    <col min="12556" max="12556" width="8.75" style="76" bestFit="1" customWidth="1"/>
    <col min="12557" max="12558" width="8.5" style="76" bestFit="1" customWidth="1"/>
    <col min="12559" max="12559" width="14.375" style="76" bestFit="1" customWidth="1"/>
    <col min="12560" max="12560" width="10" style="76" bestFit="1" customWidth="1"/>
    <col min="12561" max="12561" width="6" style="76" customWidth="1"/>
    <col min="12562" max="12562" width="19.375" style="76" customWidth="1"/>
    <col min="12563" max="12563" width="11" style="76" bestFit="1" customWidth="1"/>
    <col min="12564" max="12565" width="8.25" style="76" bestFit="1" customWidth="1"/>
    <col min="12566" max="12800" width="9" style="76"/>
    <col min="12801" max="12801" width="15.875" style="76" customWidth="1"/>
    <col min="12802" max="12802" width="3.875" style="76" bestFit="1" customWidth="1"/>
    <col min="12803" max="12803" width="38.25" style="76" customWidth="1"/>
    <col min="12804" max="12804" width="13.875" style="76" bestFit="1" customWidth="1"/>
    <col min="12805" max="12805" width="13" style="76" bestFit="1" customWidth="1"/>
    <col min="12806" max="12806" width="13.125" style="76" bestFit="1" customWidth="1"/>
    <col min="12807" max="12807" width="7" style="76" customWidth="1"/>
    <col min="12808" max="12808" width="12.125" style="76" bestFit="1" customWidth="1"/>
    <col min="12809" max="12809" width="10.5" style="76" bestFit="1" customWidth="1"/>
    <col min="12810" max="12810" width="7" style="76" bestFit="1" customWidth="1"/>
    <col min="12811" max="12811" width="5.875" style="76" bestFit="1" customWidth="1"/>
    <col min="12812" max="12812" width="8.75" style="76" bestFit="1" customWidth="1"/>
    <col min="12813" max="12814" width="8.5" style="76" bestFit="1" customWidth="1"/>
    <col min="12815" max="12815" width="14.375" style="76" bestFit="1" customWidth="1"/>
    <col min="12816" max="12816" width="10" style="76" bestFit="1" customWidth="1"/>
    <col min="12817" max="12817" width="6" style="76" customWidth="1"/>
    <col min="12818" max="12818" width="19.375" style="76" customWidth="1"/>
    <col min="12819" max="12819" width="11" style="76" bestFit="1" customWidth="1"/>
    <col min="12820" max="12821" width="8.25" style="76" bestFit="1" customWidth="1"/>
    <col min="12822" max="13056" width="9" style="76"/>
    <col min="13057" max="13057" width="15.875" style="76" customWidth="1"/>
    <col min="13058" max="13058" width="3.875" style="76" bestFit="1" customWidth="1"/>
    <col min="13059" max="13059" width="38.25" style="76" customWidth="1"/>
    <col min="13060" max="13060" width="13.875" style="76" bestFit="1" customWidth="1"/>
    <col min="13061" max="13061" width="13" style="76" bestFit="1" customWidth="1"/>
    <col min="13062" max="13062" width="13.125" style="76" bestFit="1" customWidth="1"/>
    <col min="13063" max="13063" width="7" style="76" customWidth="1"/>
    <col min="13064" max="13064" width="12.125" style="76" bestFit="1" customWidth="1"/>
    <col min="13065" max="13065" width="10.5" style="76" bestFit="1" customWidth="1"/>
    <col min="13066" max="13066" width="7" style="76" bestFit="1" customWidth="1"/>
    <col min="13067" max="13067" width="5.875" style="76" bestFit="1" customWidth="1"/>
    <col min="13068" max="13068" width="8.75" style="76" bestFit="1" customWidth="1"/>
    <col min="13069" max="13070" width="8.5" style="76" bestFit="1" customWidth="1"/>
    <col min="13071" max="13071" width="14.375" style="76" bestFit="1" customWidth="1"/>
    <col min="13072" max="13072" width="10" style="76" bestFit="1" customWidth="1"/>
    <col min="13073" max="13073" width="6" style="76" customWidth="1"/>
    <col min="13074" max="13074" width="19.375" style="76" customWidth="1"/>
    <col min="13075" max="13075" width="11" style="76" bestFit="1" customWidth="1"/>
    <col min="13076" max="13077" width="8.25" style="76" bestFit="1" customWidth="1"/>
    <col min="13078" max="13312" width="9" style="76"/>
    <col min="13313" max="13313" width="15.875" style="76" customWidth="1"/>
    <col min="13314" max="13314" width="3.875" style="76" bestFit="1" customWidth="1"/>
    <col min="13315" max="13315" width="38.25" style="76" customWidth="1"/>
    <col min="13316" max="13316" width="13.875" style="76" bestFit="1" customWidth="1"/>
    <col min="13317" max="13317" width="13" style="76" bestFit="1" customWidth="1"/>
    <col min="13318" max="13318" width="13.125" style="76" bestFit="1" customWidth="1"/>
    <col min="13319" max="13319" width="7" style="76" customWidth="1"/>
    <col min="13320" max="13320" width="12.125" style="76" bestFit="1" customWidth="1"/>
    <col min="13321" max="13321" width="10.5" style="76" bestFit="1" customWidth="1"/>
    <col min="13322" max="13322" width="7" style="76" bestFit="1" customWidth="1"/>
    <col min="13323" max="13323" width="5.875" style="76" bestFit="1" customWidth="1"/>
    <col min="13324" max="13324" width="8.75" style="76" bestFit="1" customWidth="1"/>
    <col min="13325" max="13326" width="8.5" style="76" bestFit="1" customWidth="1"/>
    <col min="13327" max="13327" width="14.375" style="76" bestFit="1" customWidth="1"/>
    <col min="13328" max="13328" width="10" style="76" bestFit="1" customWidth="1"/>
    <col min="13329" max="13329" width="6" style="76" customWidth="1"/>
    <col min="13330" max="13330" width="19.375" style="76" customWidth="1"/>
    <col min="13331" max="13331" width="11" style="76" bestFit="1" customWidth="1"/>
    <col min="13332" max="13333" width="8.25" style="76" bestFit="1" customWidth="1"/>
    <col min="13334" max="13568" width="9" style="76"/>
    <col min="13569" max="13569" width="15.875" style="76" customWidth="1"/>
    <col min="13570" max="13570" width="3.875" style="76" bestFit="1" customWidth="1"/>
    <col min="13571" max="13571" width="38.25" style="76" customWidth="1"/>
    <col min="13572" max="13572" width="13.875" style="76" bestFit="1" customWidth="1"/>
    <col min="13573" max="13573" width="13" style="76" bestFit="1" customWidth="1"/>
    <col min="13574" max="13574" width="13.125" style="76" bestFit="1" customWidth="1"/>
    <col min="13575" max="13575" width="7" style="76" customWidth="1"/>
    <col min="13576" max="13576" width="12.125" style="76" bestFit="1" customWidth="1"/>
    <col min="13577" max="13577" width="10.5" style="76" bestFit="1" customWidth="1"/>
    <col min="13578" max="13578" width="7" style="76" bestFit="1" customWidth="1"/>
    <col min="13579" max="13579" width="5.875" style="76" bestFit="1" customWidth="1"/>
    <col min="13580" max="13580" width="8.75" style="76" bestFit="1" customWidth="1"/>
    <col min="13581" max="13582" width="8.5" style="76" bestFit="1" customWidth="1"/>
    <col min="13583" max="13583" width="14.375" style="76" bestFit="1" customWidth="1"/>
    <col min="13584" max="13584" width="10" style="76" bestFit="1" customWidth="1"/>
    <col min="13585" max="13585" width="6" style="76" customWidth="1"/>
    <col min="13586" max="13586" width="19.375" style="76" customWidth="1"/>
    <col min="13587" max="13587" width="11" style="76" bestFit="1" customWidth="1"/>
    <col min="13588" max="13589" width="8.25" style="76" bestFit="1" customWidth="1"/>
    <col min="13590" max="13824" width="9" style="76"/>
    <col min="13825" max="13825" width="15.875" style="76" customWidth="1"/>
    <col min="13826" max="13826" width="3.875" style="76" bestFit="1" customWidth="1"/>
    <col min="13827" max="13827" width="38.25" style="76" customWidth="1"/>
    <col min="13828" max="13828" width="13.875" style="76" bestFit="1" customWidth="1"/>
    <col min="13829" max="13829" width="13" style="76" bestFit="1" customWidth="1"/>
    <col min="13830" max="13830" width="13.125" style="76" bestFit="1" customWidth="1"/>
    <col min="13831" max="13831" width="7" style="76" customWidth="1"/>
    <col min="13832" max="13832" width="12.125" style="76" bestFit="1" customWidth="1"/>
    <col min="13833" max="13833" width="10.5" style="76" bestFit="1" customWidth="1"/>
    <col min="13834" max="13834" width="7" style="76" bestFit="1" customWidth="1"/>
    <col min="13835" max="13835" width="5.875" style="76" bestFit="1" customWidth="1"/>
    <col min="13836" max="13836" width="8.75" style="76" bestFit="1" customWidth="1"/>
    <col min="13837" max="13838" width="8.5" style="76" bestFit="1" customWidth="1"/>
    <col min="13839" max="13839" width="14.375" style="76" bestFit="1" customWidth="1"/>
    <col min="13840" max="13840" width="10" style="76" bestFit="1" customWidth="1"/>
    <col min="13841" max="13841" width="6" style="76" customWidth="1"/>
    <col min="13842" max="13842" width="19.375" style="76" customWidth="1"/>
    <col min="13843" max="13843" width="11" style="76" bestFit="1" customWidth="1"/>
    <col min="13844" max="13845" width="8.25" style="76" bestFit="1" customWidth="1"/>
    <col min="13846" max="14080" width="9" style="76"/>
    <col min="14081" max="14081" width="15.875" style="76" customWidth="1"/>
    <col min="14082" max="14082" width="3.875" style="76" bestFit="1" customWidth="1"/>
    <col min="14083" max="14083" width="38.25" style="76" customWidth="1"/>
    <col min="14084" max="14084" width="13.875" style="76" bestFit="1" customWidth="1"/>
    <col min="14085" max="14085" width="13" style="76" bestFit="1" customWidth="1"/>
    <col min="14086" max="14086" width="13.125" style="76" bestFit="1" customWidth="1"/>
    <col min="14087" max="14087" width="7" style="76" customWidth="1"/>
    <col min="14088" max="14088" width="12.125" style="76" bestFit="1" customWidth="1"/>
    <col min="14089" max="14089" width="10.5" style="76" bestFit="1" customWidth="1"/>
    <col min="14090" max="14090" width="7" style="76" bestFit="1" customWidth="1"/>
    <col min="14091" max="14091" width="5.875" style="76" bestFit="1" customWidth="1"/>
    <col min="14092" max="14092" width="8.75" style="76" bestFit="1" customWidth="1"/>
    <col min="14093" max="14094" width="8.5" style="76" bestFit="1" customWidth="1"/>
    <col min="14095" max="14095" width="14.375" style="76" bestFit="1" customWidth="1"/>
    <col min="14096" max="14096" width="10" style="76" bestFit="1" customWidth="1"/>
    <col min="14097" max="14097" width="6" style="76" customWidth="1"/>
    <col min="14098" max="14098" width="19.375" style="76" customWidth="1"/>
    <col min="14099" max="14099" width="11" style="76" bestFit="1" customWidth="1"/>
    <col min="14100" max="14101" width="8.25" style="76" bestFit="1" customWidth="1"/>
    <col min="14102" max="14336" width="9" style="76"/>
    <col min="14337" max="14337" width="15.875" style="76" customWidth="1"/>
    <col min="14338" max="14338" width="3.875" style="76" bestFit="1" customWidth="1"/>
    <col min="14339" max="14339" width="38.25" style="76" customWidth="1"/>
    <col min="14340" max="14340" width="13.875" style="76" bestFit="1" customWidth="1"/>
    <col min="14341" max="14341" width="13" style="76" bestFit="1" customWidth="1"/>
    <col min="14342" max="14342" width="13.125" style="76" bestFit="1" customWidth="1"/>
    <col min="14343" max="14343" width="7" style="76" customWidth="1"/>
    <col min="14344" max="14344" width="12.125" style="76" bestFit="1" customWidth="1"/>
    <col min="14345" max="14345" width="10.5" style="76" bestFit="1" customWidth="1"/>
    <col min="14346" max="14346" width="7" style="76" bestFit="1" customWidth="1"/>
    <col min="14347" max="14347" width="5.875" style="76" bestFit="1" customWidth="1"/>
    <col min="14348" max="14348" width="8.75" style="76" bestFit="1" customWidth="1"/>
    <col min="14349" max="14350" width="8.5" style="76" bestFit="1" customWidth="1"/>
    <col min="14351" max="14351" width="14.375" style="76" bestFit="1" customWidth="1"/>
    <col min="14352" max="14352" width="10" style="76" bestFit="1" customWidth="1"/>
    <col min="14353" max="14353" width="6" style="76" customWidth="1"/>
    <col min="14354" max="14354" width="19.375" style="76" customWidth="1"/>
    <col min="14355" max="14355" width="11" style="76" bestFit="1" customWidth="1"/>
    <col min="14356" max="14357" width="8.25" style="76" bestFit="1" customWidth="1"/>
    <col min="14358" max="14592" width="9" style="76"/>
    <col min="14593" max="14593" width="15.875" style="76" customWidth="1"/>
    <col min="14594" max="14594" width="3.875" style="76" bestFit="1" customWidth="1"/>
    <col min="14595" max="14595" width="38.25" style="76" customWidth="1"/>
    <col min="14596" max="14596" width="13.875" style="76" bestFit="1" customWidth="1"/>
    <col min="14597" max="14597" width="13" style="76" bestFit="1" customWidth="1"/>
    <col min="14598" max="14598" width="13.125" style="76" bestFit="1" customWidth="1"/>
    <col min="14599" max="14599" width="7" style="76" customWidth="1"/>
    <col min="14600" max="14600" width="12.125" style="76" bestFit="1" customWidth="1"/>
    <col min="14601" max="14601" width="10.5" style="76" bestFit="1" customWidth="1"/>
    <col min="14602" max="14602" width="7" style="76" bestFit="1" customWidth="1"/>
    <col min="14603" max="14603" width="5.875" style="76" bestFit="1" customWidth="1"/>
    <col min="14604" max="14604" width="8.75" style="76" bestFit="1" customWidth="1"/>
    <col min="14605" max="14606" width="8.5" style="76" bestFit="1" customWidth="1"/>
    <col min="14607" max="14607" width="14.375" style="76" bestFit="1" customWidth="1"/>
    <col min="14608" max="14608" width="10" style="76" bestFit="1" customWidth="1"/>
    <col min="14609" max="14609" width="6" style="76" customWidth="1"/>
    <col min="14610" max="14610" width="19.375" style="76" customWidth="1"/>
    <col min="14611" max="14611" width="11" style="76" bestFit="1" customWidth="1"/>
    <col min="14612" max="14613" width="8.25" style="76" bestFit="1" customWidth="1"/>
    <col min="14614" max="14848" width="9" style="76"/>
    <col min="14849" max="14849" width="15.875" style="76" customWidth="1"/>
    <col min="14850" max="14850" width="3.875" style="76" bestFit="1" customWidth="1"/>
    <col min="14851" max="14851" width="38.25" style="76" customWidth="1"/>
    <col min="14852" max="14852" width="13.875" style="76" bestFit="1" customWidth="1"/>
    <col min="14853" max="14853" width="13" style="76" bestFit="1" customWidth="1"/>
    <col min="14854" max="14854" width="13.125" style="76" bestFit="1" customWidth="1"/>
    <col min="14855" max="14855" width="7" style="76" customWidth="1"/>
    <col min="14856" max="14856" width="12.125" style="76" bestFit="1" customWidth="1"/>
    <col min="14857" max="14857" width="10.5" style="76" bestFit="1" customWidth="1"/>
    <col min="14858" max="14858" width="7" style="76" bestFit="1" customWidth="1"/>
    <col min="14859" max="14859" width="5.875" style="76" bestFit="1" customWidth="1"/>
    <col min="14860" max="14860" width="8.75" style="76" bestFit="1" customWidth="1"/>
    <col min="14861" max="14862" width="8.5" style="76" bestFit="1" customWidth="1"/>
    <col min="14863" max="14863" width="14.375" style="76" bestFit="1" customWidth="1"/>
    <col min="14864" max="14864" width="10" style="76" bestFit="1" customWidth="1"/>
    <col min="14865" max="14865" width="6" style="76" customWidth="1"/>
    <col min="14866" max="14866" width="19.375" style="76" customWidth="1"/>
    <col min="14867" max="14867" width="11" style="76" bestFit="1" customWidth="1"/>
    <col min="14868" max="14869" width="8.25" style="76" bestFit="1" customWidth="1"/>
    <col min="14870" max="15104" width="9" style="76"/>
    <col min="15105" max="15105" width="15.875" style="76" customWidth="1"/>
    <col min="15106" max="15106" width="3.875" style="76" bestFit="1" customWidth="1"/>
    <col min="15107" max="15107" width="38.25" style="76" customWidth="1"/>
    <col min="15108" max="15108" width="13.875" style="76" bestFit="1" customWidth="1"/>
    <col min="15109" max="15109" width="13" style="76" bestFit="1" customWidth="1"/>
    <col min="15110" max="15110" width="13.125" style="76" bestFit="1" customWidth="1"/>
    <col min="15111" max="15111" width="7" style="76" customWidth="1"/>
    <col min="15112" max="15112" width="12.125" style="76" bestFit="1" customWidth="1"/>
    <col min="15113" max="15113" width="10.5" style="76" bestFit="1" customWidth="1"/>
    <col min="15114" max="15114" width="7" style="76" bestFit="1" customWidth="1"/>
    <col min="15115" max="15115" width="5.875" style="76" bestFit="1" customWidth="1"/>
    <col min="15116" max="15116" width="8.75" style="76" bestFit="1" customWidth="1"/>
    <col min="15117" max="15118" width="8.5" style="76" bestFit="1" customWidth="1"/>
    <col min="15119" max="15119" width="14.375" style="76" bestFit="1" customWidth="1"/>
    <col min="15120" max="15120" width="10" style="76" bestFit="1" customWidth="1"/>
    <col min="15121" max="15121" width="6" style="76" customWidth="1"/>
    <col min="15122" max="15122" width="19.375" style="76" customWidth="1"/>
    <col min="15123" max="15123" width="11" style="76" bestFit="1" customWidth="1"/>
    <col min="15124" max="15125" width="8.25" style="76" bestFit="1" customWidth="1"/>
    <col min="15126" max="15360" width="9" style="76"/>
    <col min="15361" max="15361" width="15.875" style="76" customWidth="1"/>
    <col min="15362" max="15362" width="3.875" style="76" bestFit="1" customWidth="1"/>
    <col min="15363" max="15363" width="38.25" style="76" customWidth="1"/>
    <col min="15364" max="15364" width="13.875" style="76" bestFit="1" customWidth="1"/>
    <col min="15365" max="15365" width="13" style="76" bestFit="1" customWidth="1"/>
    <col min="15366" max="15366" width="13.125" style="76" bestFit="1" customWidth="1"/>
    <col min="15367" max="15367" width="7" style="76" customWidth="1"/>
    <col min="15368" max="15368" width="12.125" style="76" bestFit="1" customWidth="1"/>
    <col min="15369" max="15369" width="10.5" style="76" bestFit="1" customWidth="1"/>
    <col min="15370" max="15370" width="7" style="76" bestFit="1" customWidth="1"/>
    <col min="15371" max="15371" width="5.875" style="76" bestFit="1" customWidth="1"/>
    <col min="15372" max="15372" width="8.75" style="76" bestFit="1" customWidth="1"/>
    <col min="15373" max="15374" width="8.5" style="76" bestFit="1" customWidth="1"/>
    <col min="15375" max="15375" width="14.375" style="76" bestFit="1" customWidth="1"/>
    <col min="15376" max="15376" width="10" style="76" bestFit="1" customWidth="1"/>
    <col min="15377" max="15377" width="6" style="76" customWidth="1"/>
    <col min="15378" max="15378" width="19.375" style="76" customWidth="1"/>
    <col min="15379" max="15379" width="11" style="76" bestFit="1" customWidth="1"/>
    <col min="15380" max="15381" width="8.25" style="76" bestFit="1" customWidth="1"/>
    <col min="15382" max="15616" width="9" style="76"/>
    <col min="15617" max="15617" width="15.875" style="76" customWidth="1"/>
    <col min="15618" max="15618" width="3.875" style="76" bestFit="1" customWidth="1"/>
    <col min="15619" max="15619" width="38.25" style="76" customWidth="1"/>
    <col min="15620" max="15620" width="13.875" style="76" bestFit="1" customWidth="1"/>
    <col min="15621" max="15621" width="13" style="76" bestFit="1" customWidth="1"/>
    <col min="15622" max="15622" width="13.125" style="76" bestFit="1" customWidth="1"/>
    <col min="15623" max="15623" width="7" style="76" customWidth="1"/>
    <col min="15624" max="15624" width="12.125" style="76" bestFit="1" customWidth="1"/>
    <col min="15625" max="15625" width="10.5" style="76" bestFit="1" customWidth="1"/>
    <col min="15626" max="15626" width="7" style="76" bestFit="1" customWidth="1"/>
    <col min="15627" max="15627" width="5.875" style="76" bestFit="1" customWidth="1"/>
    <col min="15628" max="15628" width="8.75" style="76" bestFit="1" customWidth="1"/>
    <col min="15629" max="15630" width="8.5" style="76" bestFit="1" customWidth="1"/>
    <col min="15631" max="15631" width="14.375" style="76" bestFit="1" customWidth="1"/>
    <col min="15632" max="15632" width="10" style="76" bestFit="1" customWidth="1"/>
    <col min="15633" max="15633" width="6" style="76" customWidth="1"/>
    <col min="15634" max="15634" width="19.375" style="76" customWidth="1"/>
    <col min="15635" max="15635" width="11" style="76" bestFit="1" customWidth="1"/>
    <col min="15636" max="15637" width="8.25" style="76" bestFit="1" customWidth="1"/>
    <col min="15638" max="15872" width="9" style="76"/>
    <col min="15873" max="15873" width="15.875" style="76" customWidth="1"/>
    <col min="15874" max="15874" width="3.875" style="76" bestFit="1" customWidth="1"/>
    <col min="15875" max="15875" width="38.25" style="76" customWidth="1"/>
    <col min="15876" max="15876" width="13.875" style="76" bestFit="1" customWidth="1"/>
    <col min="15877" max="15877" width="13" style="76" bestFit="1" customWidth="1"/>
    <col min="15878" max="15878" width="13.125" style="76" bestFit="1" customWidth="1"/>
    <col min="15879" max="15879" width="7" style="76" customWidth="1"/>
    <col min="15880" max="15880" width="12.125" style="76" bestFit="1" customWidth="1"/>
    <col min="15881" max="15881" width="10.5" style="76" bestFit="1" customWidth="1"/>
    <col min="15882" max="15882" width="7" style="76" bestFit="1" customWidth="1"/>
    <col min="15883" max="15883" width="5.875" style="76" bestFit="1" customWidth="1"/>
    <col min="15884" max="15884" width="8.75" style="76" bestFit="1" customWidth="1"/>
    <col min="15885" max="15886" width="8.5" style="76" bestFit="1" customWidth="1"/>
    <col min="15887" max="15887" width="14.375" style="76" bestFit="1" customWidth="1"/>
    <col min="15888" max="15888" width="10" style="76" bestFit="1" customWidth="1"/>
    <col min="15889" max="15889" width="6" style="76" customWidth="1"/>
    <col min="15890" max="15890" width="19.375" style="76" customWidth="1"/>
    <col min="15891" max="15891" width="11" style="76" bestFit="1" customWidth="1"/>
    <col min="15892" max="15893" width="8.25" style="76" bestFit="1" customWidth="1"/>
    <col min="15894" max="16128" width="9" style="76"/>
    <col min="16129" max="16129" width="15.875" style="76" customWidth="1"/>
    <col min="16130" max="16130" width="3.875" style="76" bestFit="1" customWidth="1"/>
    <col min="16131" max="16131" width="38.25" style="76" customWidth="1"/>
    <col min="16132" max="16132" width="13.875" style="76" bestFit="1" customWidth="1"/>
    <col min="16133" max="16133" width="13" style="76" bestFit="1" customWidth="1"/>
    <col min="16134" max="16134" width="13.125" style="76" bestFit="1" customWidth="1"/>
    <col min="16135" max="16135" width="7" style="76" customWidth="1"/>
    <col min="16136" max="16136" width="12.125" style="76" bestFit="1" customWidth="1"/>
    <col min="16137" max="16137" width="10.5" style="76" bestFit="1" customWidth="1"/>
    <col min="16138" max="16138" width="7" style="76" bestFit="1" customWidth="1"/>
    <col min="16139" max="16139" width="5.875" style="76" bestFit="1" customWidth="1"/>
    <col min="16140" max="16140" width="8.75" style="76" bestFit="1" customWidth="1"/>
    <col min="16141" max="16142" width="8.5" style="76" bestFit="1" customWidth="1"/>
    <col min="16143" max="16143" width="14.375" style="76" bestFit="1" customWidth="1"/>
    <col min="16144" max="16144" width="10" style="76" bestFit="1" customWidth="1"/>
    <col min="16145" max="16145" width="6" style="76" customWidth="1"/>
    <col min="16146" max="16146" width="19.375" style="76" customWidth="1"/>
    <col min="16147" max="16147" width="11" style="76" bestFit="1" customWidth="1"/>
    <col min="16148" max="16149" width="8.25" style="76" bestFit="1" customWidth="1"/>
    <col min="16150" max="16384" width="9" style="76"/>
  </cols>
  <sheetData>
    <row r="1" spans="1:24" ht="21.75" customHeight="1">
      <c r="A1" s="216"/>
      <c r="B1" s="216"/>
      <c r="Q1" s="215"/>
    </row>
    <row r="2" spans="1:24" ht="15">
      <c r="E2" s="76"/>
      <c r="F2" s="214"/>
      <c r="J2" s="210" t="s">
        <v>290</v>
      </c>
      <c r="K2" s="210"/>
      <c r="L2" s="210"/>
      <c r="M2" s="210"/>
      <c r="N2" s="210"/>
      <c r="O2" s="210"/>
      <c r="P2" s="210"/>
      <c r="Q2" s="213" t="s">
        <v>547</v>
      </c>
      <c r="R2" s="213"/>
      <c r="S2" s="213"/>
      <c r="T2" s="213"/>
      <c r="U2" s="213"/>
    </row>
    <row r="3" spans="1:24" ht="23.25" customHeight="1">
      <c r="A3" s="212" t="s">
        <v>2</v>
      </c>
      <c r="B3" s="211"/>
      <c r="E3" s="76"/>
      <c r="J3" s="210"/>
      <c r="Q3" s="209"/>
      <c r="R3" s="208" t="s">
        <v>288</v>
      </c>
      <c r="S3" s="208"/>
      <c r="T3" s="208"/>
      <c r="U3" s="208"/>
      <c r="W3" s="207" t="s">
        <v>287</v>
      </c>
      <c r="X3" s="206"/>
    </row>
    <row r="4" spans="1:24" ht="14.25" customHeight="1" thickBot="1">
      <c r="A4" s="177" t="s">
        <v>286</v>
      </c>
      <c r="B4" s="202" t="s">
        <v>285</v>
      </c>
      <c r="C4" s="205"/>
      <c r="D4" s="204"/>
      <c r="E4" s="203"/>
      <c r="F4" s="202" t="s">
        <v>284</v>
      </c>
      <c r="G4" s="201"/>
      <c r="H4" s="178" t="s">
        <v>283</v>
      </c>
      <c r="I4" s="179" t="s">
        <v>282</v>
      </c>
      <c r="J4" s="200" t="s">
        <v>281</v>
      </c>
      <c r="K4" s="199" t="s">
        <v>7</v>
      </c>
      <c r="L4" s="198"/>
      <c r="M4" s="198"/>
      <c r="N4" s="197"/>
      <c r="O4" s="178" t="s">
        <v>280</v>
      </c>
      <c r="P4" s="196" t="s">
        <v>279</v>
      </c>
      <c r="Q4" s="195"/>
      <c r="R4" s="194"/>
      <c r="S4" s="193" t="s">
        <v>278</v>
      </c>
      <c r="T4" s="192" t="s">
        <v>8</v>
      </c>
      <c r="U4" s="178" t="s">
        <v>9</v>
      </c>
      <c r="W4" s="486" t="s">
        <v>546</v>
      </c>
      <c r="X4" s="486" t="s">
        <v>545</v>
      </c>
    </row>
    <row r="5" spans="1:24" ht="11.25" customHeight="1">
      <c r="A5" s="167"/>
      <c r="B5" s="174"/>
      <c r="C5" s="175"/>
      <c r="D5" s="191"/>
      <c r="E5" s="190"/>
      <c r="F5" s="164"/>
      <c r="G5" s="189"/>
      <c r="H5" s="167"/>
      <c r="I5" s="167"/>
      <c r="J5" s="174"/>
      <c r="K5" s="188" t="s">
        <v>275</v>
      </c>
      <c r="L5" s="187" t="s">
        <v>274</v>
      </c>
      <c r="M5" s="186" t="s">
        <v>273</v>
      </c>
      <c r="N5" s="185" t="s">
        <v>272</v>
      </c>
      <c r="O5" s="170"/>
      <c r="P5" s="184"/>
      <c r="Q5" s="183"/>
      <c r="R5" s="182"/>
      <c r="S5" s="181"/>
      <c r="T5" s="168"/>
      <c r="U5" s="167"/>
      <c r="W5" s="486"/>
      <c r="X5" s="486"/>
    </row>
    <row r="6" spans="1:24">
      <c r="A6" s="167"/>
      <c r="B6" s="174"/>
      <c r="C6" s="175"/>
      <c r="D6" s="177" t="s">
        <v>271</v>
      </c>
      <c r="E6" s="180" t="s">
        <v>26</v>
      </c>
      <c r="F6" s="177" t="s">
        <v>271</v>
      </c>
      <c r="G6" s="179" t="s">
        <v>270</v>
      </c>
      <c r="H6" s="167"/>
      <c r="I6" s="167"/>
      <c r="J6" s="174"/>
      <c r="K6" s="172"/>
      <c r="L6" s="173"/>
      <c r="M6" s="172"/>
      <c r="N6" s="171"/>
      <c r="O6" s="170"/>
      <c r="P6" s="178" t="s">
        <v>269</v>
      </c>
      <c r="Q6" s="178" t="s">
        <v>268</v>
      </c>
      <c r="R6" s="177" t="s">
        <v>267</v>
      </c>
      <c r="S6" s="176" t="s">
        <v>266</v>
      </c>
      <c r="T6" s="168"/>
      <c r="U6" s="167"/>
      <c r="W6" s="486"/>
      <c r="X6" s="486"/>
    </row>
    <row r="7" spans="1:24">
      <c r="A7" s="167"/>
      <c r="B7" s="174"/>
      <c r="C7" s="175"/>
      <c r="D7" s="167"/>
      <c r="E7" s="167"/>
      <c r="F7" s="167"/>
      <c r="G7" s="167"/>
      <c r="H7" s="167"/>
      <c r="I7" s="167"/>
      <c r="J7" s="174"/>
      <c r="K7" s="172"/>
      <c r="L7" s="173"/>
      <c r="M7" s="172"/>
      <c r="N7" s="171"/>
      <c r="O7" s="170"/>
      <c r="P7" s="170"/>
      <c r="Q7" s="170"/>
      <c r="R7" s="167"/>
      <c r="S7" s="169"/>
      <c r="T7" s="168"/>
      <c r="U7" s="167"/>
      <c r="W7" s="486"/>
      <c r="X7" s="486"/>
    </row>
    <row r="8" spans="1:24">
      <c r="A8" s="157"/>
      <c r="B8" s="164"/>
      <c r="C8" s="165"/>
      <c r="D8" s="157"/>
      <c r="E8" s="157"/>
      <c r="F8" s="157"/>
      <c r="G8" s="157"/>
      <c r="H8" s="157"/>
      <c r="I8" s="157"/>
      <c r="J8" s="164"/>
      <c r="K8" s="162"/>
      <c r="L8" s="163"/>
      <c r="M8" s="162"/>
      <c r="N8" s="161"/>
      <c r="O8" s="160"/>
      <c r="P8" s="160"/>
      <c r="Q8" s="160"/>
      <c r="R8" s="157"/>
      <c r="S8" s="159"/>
      <c r="T8" s="158"/>
      <c r="U8" s="157"/>
      <c r="W8" s="485"/>
      <c r="X8" s="485"/>
    </row>
    <row r="9" spans="1:24" ht="33.75">
      <c r="A9" s="483" t="s">
        <v>544</v>
      </c>
      <c r="B9" s="149"/>
      <c r="C9" s="148" t="s">
        <v>543</v>
      </c>
      <c r="D9" s="466" t="s">
        <v>540</v>
      </c>
      <c r="E9" s="474" t="s">
        <v>542</v>
      </c>
      <c r="F9" s="129">
        <v>654</v>
      </c>
      <c r="G9" s="128">
        <v>1.9490000000000001</v>
      </c>
      <c r="H9" s="127" t="s">
        <v>500</v>
      </c>
      <c r="I9" s="126" t="str">
        <f>IF(W9="","",(IF(X9-W9&gt;0,CONCATENATE(TEXT(W9,"#,##0"),"~",TEXT(X9,"#,##0")),TEXT(W9,"#,##0"))))</f>
        <v>1,470~1,520</v>
      </c>
      <c r="J9" s="125">
        <v>5</v>
      </c>
      <c r="K9" s="124">
        <v>20.399999999999999</v>
      </c>
      <c r="L9" s="123">
        <f>IF(K9&gt;0,1/K9*37.7*68.6,"")</f>
        <v>126.77549019607844</v>
      </c>
      <c r="M9" s="122">
        <f>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</f>
        <v>15.9</v>
      </c>
      <c r="N9" s="121">
        <f>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</f>
        <v>19.400000000000002</v>
      </c>
      <c r="O9" s="119" t="s">
        <v>463</v>
      </c>
      <c r="P9" s="120" t="s">
        <v>462</v>
      </c>
      <c r="Q9" s="119" t="s">
        <v>86</v>
      </c>
      <c r="R9" s="118"/>
      <c r="S9" s="465"/>
      <c r="T9" s="116">
        <f>IF(K9="","",ROUNDDOWN(K9/M9*100,0))</f>
        <v>128</v>
      </c>
      <c r="U9" s="115">
        <f>IF(K9="","",ROUNDDOWN(K9/N9*100,0))</f>
        <v>105</v>
      </c>
      <c r="W9" s="470">
        <v>1470</v>
      </c>
      <c r="X9" s="470">
        <v>1520</v>
      </c>
    </row>
    <row r="10" spans="1:24" ht="24" customHeight="1">
      <c r="A10" s="483" t="s">
        <v>541</v>
      </c>
      <c r="B10" s="149"/>
      <c r="C10" s="154"/>
      <c r="D10" s="466" t="s">
        <v>540</v>
      </c>
      <c r="E10" s="474" t="s">
        <v>539</v>
      </c>
      <c r="F10" s="129">
        <v>654</v>
      </c>
      <c r="G10" s="128">
        <v>1.9490000000000001</v>
      </c>
      <c r="H10" s="127" t="s">
        <v>500</v>
      </c>
      <c r="I10" s="126" t="str">
        <f>IF(W10="","",(IF(X10-W10&gt;0,CONCATENATE(TEXT(W10,"#,##0"),"~",TEXT(X10,"#,##0")),TEXT(W10,"#,##0"))))</f>
        <v>1,540</v>
      </c>
      <c r="J10" s="125">
        <v>5</v>
      </c>
      <c r="K10" s="124">
        <v>20</v>
      </c>
      <c r="L10" s="123">
        <f>IF(K10&gt;0,1/K10*37.7*68.6,"")</f>
        <v>129.31100000000001</v>
      </c>
      <c r="M10" s="122">
        <f>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</f>
        <v>14.6</v>
      </c>
      <c r="N10" s="121">
        <f>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</f>
        <v>18.200000000000003</v>
      </c>
      <c r="O10" s="119" t="s">
        <v>463</v>
      </c>
      <c r="P10" s="120" t="s">
        <v>462</v>
      </c>
      <c r="Q10" s="119" t="s">
        <v>86</v>
      </c>
      <c r="R10" s="118"/>
      <c r="S10" s="465"/>
      <c r="T10" s="116">
        <f>IF(K10="","",ROUNDDOWN(K10/M10*100,0))</f>
        <v>136</v>
      </c>
      <c r="U10" s="115">
        <f>IF(K10="","",ROUNDDOWN(K10/N10*100,0))</f>
        <v>109</v>
      </c>
      <c r="W10" s="470">
        <v>1540</v>
      </c>
      <c r="X10" s="470">
        <v>1540</v>
      </c>
    </row>
    <row r="11" spans="1:24" ht="33.75">
      <c r="A11" s="483"/>
      <c r="B11" s="152"/>
      <c r="C11" s="482" t="s">
        <v>538</v>
      </c>
      <c r="D11" s="466" t="s">
        <v>536</v>
      </c>
      <c r="E11" s="474" t="s">
        <v>537</v>
      </c>
      <c r="F11" s="129">
        <v>654</v>
      </c>
      <c r="G11" s="128">
        <v>1.9490000000000001</v>
      </c>
      <c r="H11" s="127" t="s">
        <v>500</v>
      </c>
      <c r="I11" s="126" t="str">
        <f>IF(W11="","",(IF(X11-W11&gt;0,CONCATENATE(TEXT(W11,"#,##0"),"~",TEXT(X11,"#,##0")),TEXT(W11,"#,##0"))))</f>
        <v>1,480~1,530</v>
      </c>
      <c r="J11" s="125">
        <v>5</v>
      </c>
      <c r="K11" s="124">
        <v>20.399999999999999</v>
      </c>
      <c r="L11" s="123">
        <f>IF(K11&gt;0,1/K11*37.7*68.6,"")</f>
        <v>126.77549019607844</v>
      </c>
      <c r="M11" s="122">
        <f>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</f>
        <v>15.9</v>
      </c>
      <c r="N11" s="121">
        <f>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</f>
        <v>19.400000000000002</v>
      </c>
      <c r="O11" s="119" t="s">
        <v>463</v>
      </c>
      <c r="P11" s="120" t="s">
        <v>462</v>
      </c>
      <c r="Q11" s="119" t="s">
        <v>86</v>
      </c>
      <c r="R11" s="118"/>
      <c r="S11" s="465"/>
      <c r="T11" s="116">
        <f>IF(K11="","",ROUNDDOWN(K11/M11*100,0))</f>
        <v>128</v>
      </c>
      <c r="U11" s="115">
        <f>IF(K11="","",ROUNDDOWN(K11/N11*100,0))</f>
        <v>105</v>
      </c>
      <c r="W11" s="470">
        <v>1480</v>
      </c>
      <c r="X11" s="470">
        <v>1530</v>
      </c>
    </row>
    <row r="12" spans="1:24" ht="24" customHeight="1">
      <c r="A12" s="483"/>
      <c r="B12" s="477"/>
      <c r="C12" s="484"/>
      <c r="D12" s="466" t="s">
        <v>536</v>
      </c>
      <c r="E12" s="474" t="s">
        <v>535</v>
      </c>
      <c r="F12" s="129">
        <v>654</v>
      </c>
      <c r="G12" s="128">
        <v>1.9490000000000001</v>
      </c>
      <c r="H12" s="127" t="s">
        <v>500</v>
      </c>
      <c r="I12" s="126" t="str">
        <f>IF(W12="","",(IF(X12-W12&gt;0,CONCATENATE(TEXT(W12,"#,##0"),"~",TEXT(X12,"#,##0")),TEXT(W12,"#,##0"))))</f>
        <v>1,550</v>
      </c>
      <c r="J12" s="125">
        <v>5</v>
      </c>
      <c r="K12" s="124">
        <v>20</v>
      </c>
      <c r="L12" s="123">
        <f>IF(K12&gt;0,1/K12*37.7*68.6,"")</f>
        <v>129.31100000000001</v>
      </c>
      <c r="M12" s="122">
        <f>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</f>
        <v>14.6</v>
      </c>
      <c r="N12" s="121">
        <f>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</f>
        <v>18.200000000000003</v>
      </c>
      <c r="O12" s="119" t="s">
        <v>463</v>
      </c>
      <c r="P12" s="120" t="s">
        <v>462</v>
      </c>
      <c r="Q12" s="119" t="s">
        <v>86</v>
      </c>
      <c r="R12" s="118"/>
      <c r="S12" s="465"/>
      <c r="T12" s="116">
        <f>IF(K12="","",ROUNDDOWN(K12/M12*100,0))</f>
        <v>136</v>
      </c>
      <c r="U12" s="115">
        <f>IF(K12="","",ROUNDDOWN(K12/N12*100,0))</f>
        <v>109</v>
      </c>
      <c r="W12" s="470">
        <v>1550</v>
      </c>
      <c r="X12" s="470">
        <v>1550</v>
      </c>
    </row>
    <row r="13" spans="1:24" ht="33.75">
      <c r="A13" s="483"/>
      <c r="B13" s="479"/>
      <c r="C13" s="148" t="s">
        <v>534</v>
      </c>
      <c r="D13" s="466" t="s">
        <v>533</v>
      </c>
      <c r="E13" s="474" t="s">
        <v>532</v>
      </c>
      <c r="F13" s="129">
        <v>654</v>
      </c>
      <c r="G13" s="128">
        <v>1.9490000000000001</v>
      </c>
      <c r="H13" s="127" t="s">
        <v>500</v>
      </c>
      <c r="I13" s="126" t="str">
        <f>IF(W13="","",(IF(X13-W13&gt;0,CONCATENATE(TEXT(W13,"#,##0"),"~",TEXT(X13,"#,##0")),TEXT(W13,"#,##0"))))</f>
        <v>1,550~1,590</v>
      </c>
      <c r="J13" s="125">
        <v>5</v>
      </c>
      <c r="K13" s="124">
        <v>20</v>
      </c>
      <c r="L13" s="123">
        <f>IF(K13&gt;0,1/K13*37.7*68.6,"")</f>
        <v>129.31100000000001</v>
      </c>
      <c r="M13" s="122">
        <f>IF(W13="","",ROUNDUP(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*1.1,1))</f>
        <v>14.6</v>
      </c>
      <c r="N13" s="121">
        <f>IF(W13="","",ROUNDUP(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*1.1,1))</f>
        <v>18.200000000000003</v>
      </c>
      <c r="O13" s="119" t="s">
        <v>463</v>
      </c>
      <c r="P13" s="120" t="s">
        <v>462</v>
      </c>
      <c r="Q13" s="119" t="s">
        <v>86</v>
      </c>
      <c r="R13" s="118"/>
      <c r="S13" s="465"/>
      <c r="T13" s="116">
        <f>IF(K13="","",ROUNDDOWN(K13/M13*100,0))</f>
        <v>136</v>
      </c>
      <c r="U13" s="115">
        <f>IF(K13="","",ROUNDDOWN(K13/N13*100,0))</f>
        <v>109</v>
      </c>
      <c r="W13" s="470">
        <v>1550</v>
      </c>
      <c r="X13" s="470">
        <v>1590</v>
      </c>
    </row>
    <row r="14" spans="1:24" ht="24" customHeight="1">
      <c r="A14" s="481"/>
      <c r="B14" s="149"/>
      <c r="C14" s="482" t="s">
        <v>531</v>
      </c>
      <c r="D14" s="466" t="s">
        <v>529</v>
      </c>
      <c r="E14" s="139" t="s">
        <v>530</v>
      </c>
      <c r="F14" s="129" t="s">
        <v>486</v>
      </c>
      <c r="G14" s="128">
        <v>1.992</v>
      </c>
      <c r="H14" s="127" t="s">
        <v>464</v>
      </c>
      <c r="I14" s="126" t="str">
        <f>IF(W14="","",(IF(X14-W14&gt;0,CONCATENATE(TEXT(W14,"#,##0"),"~",TEXT(X14,"#,##0")),TEXT(W14,"#,##0"))))</f>
        <v>1,750~1,760</v>
      </c>
      <c r="J14" s="125">
        <v>5</v>
      </c>
      <c r="K14" s="124">
        <v>20.5</v>
      </c>
      <c r="L14" s="123">
        <f>IF(K14&gt;0,1/K14*37.7*68.6,"")</f>
        <v>126.15707317073172</v>
      </c>
      <c r="M14" s="122">
        <f>IF(W14="","",ROUNDUP(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*1.1,1))</f>
        <v>13.5</v>
      </c>
      <c r="N14" s="121">
        <f>IF(W14="","",ROUNDUP(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*1.1,1))</f>
        <v>17</v>
      </c>
      <c r="O14" s="119" t="s">
        <v>474</v>
      </c>
      <c r="P14" s="120" t="s">
        <v>462</v>
      </c>
      <c r="Q14" s="119" t="s">
        <v>461</v>
      </c>
      <c r="R14" s="118"/>
      <c r="S14" s="465"/>
      <c r="T14" s="116">
        <f>IF(K14="","",ROUNDDOWN(K14/M14*100,0))</f>
        <v>151</v>
      </c>
      <c r="U14" s="115">
        <f>IF(K14="","",ROUNDDOWN(K14/N14*100,0))</f>
        <v>120</v>
      </c>
      <c r="W14" s="470">
        <v>1750</v>
      </c>
      <c r="X14" s="470">
        <v>1760</v>
      </c>
    </row>
    <row r="15" spans="1:24" ht="24" customHeight="1">
      <c r="A15" s="481"/>
      <c r="B15" s="477"/>
      <c r="C15" s="154"/>
      <c r="D15" s="466" t="s">
        <v>529</v>
      </c>
      <c r="E15" s="139" t="s">
        <v>528</v>
      </c>
      <c r="F15" s="129" t="s">
        <v>486</v>
      </c>
      <c r="G15" s="128">
        <v>1.992</v>
      </c>
      <c r="H15" s="127" t="s">
        <v>464</v>
      </c>
      <c r="I15" s="126" t="str">
        <f>IF(W15="","",(IF(X15-W15&gt;0,CONCATENATE(TEXT(W15,"#,##0"),"~",TEXT(X15,"#,##0")),TEXT(W15,"#,##0"))))</f>
        <v>1,780~1,820</v>
      </c>
      <c r="J15" s="125">
        <v>5</v>
      </c>
      <c r="K15" s="124">
        <v>19.7</v>
      </c>
      <c r="L15" s="123">
        <f>IF(K15&gt;0,1/K15*37.7*68.6,"")</f>
        <v>131.28020304568528</v>
      </c>
      <c r="M15" s="122">
        <f>IF(W15="","",ROUNDUP(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*1.1,1))</f>
        <v>12.299999999999999</v>
      </c>
      <c r="N15" s="121">
        <f>IF(W15="","",ROUNDUP(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*1.1,1))</f>
        <v>15.9</v>
      </c>
      <c r="O15" s="119" t="s">
        <v>474</v>
      </c>
      <c r="P15" s="120" t="s">
        <v>462</v>
      </c>
      <c r="Q15" s="119" t="s">
        <v>461</v>
      </c>
      <c r="R15" s="118"/>
      <c r="S15" s="465"/>
      <c r="T15" s="116">
        <f>IF(K15="","",ROUNDDOWN(K15/M15*100,0))</f>
        <v>160</v>
      </c>
      <c r="U15" s="115">
        <f>IF(K15="","",ROUNDDOWN(K15/N15*100,0))</f>
        <v>123</v>
      </c>
      <c r="W15" s="470">
        <v>1780</v>
      </c>
      <c r="X15" s="470">
        <v>1820</v>
      </c>
    </row>
    <row r="16" spans="1:24" ht="30" customHeight="1">
      <c r="A16" s="481"/>
      <c r="B16" s="149"/>
      <c r="C16" s="482" t="s">
        <v>527</v>
      </c>
      <c r="D16" s="466" t="s">
        <v>526</v>
      </c>
      <c r="E16" s="139" t="s">
        <v>525</v>
      </c>
      <c r="F16" s="129" t="s">
        <v>486</v>
      </c>
      <c r="G16" s="128">
        <v>1.992</v>
      </c>
      <c r="H16" s="127" t="s">
        <v>464</v>
      </c>
      <c r="I16" s="126" t="str">
        <f>IF(W16="","",(IF(X16-W16&gt;0,CONCATENATE(TEXT(W16,"#,##0"),"~",TEXT(X16,"#,##0")),TEXT(W16,"#,##0"))))</f>
        <v>1,790~1,860</v>
      </c>
      <c r="J16" s="125">
        <v>5</v>
      </c>
      <c r="K16" s="124">
        <v>19.7</v>
      </c>
      <c r="L16" s="123">
        <f>IF(K16&gt;0,1/K16*37.7*68.6,"")</f>
        <v>131.28020304568528</v>
      </c>
      <c r="M16" s="122">
        <f>IF(W16="","",ROUNDUP(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*1.1,1))</f>
        <v>12.299999999999999</v>
      </c>
      <c r="N16" s="121">
        <f>IF(W16="","",ROUNDUP(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*1.1,1))</f>
        <v>15.9</v>
      </c>
      <c r="O16" s="119" t="s">
        <v>474</v>
      </c>
      <c r="P16" s="120" t="s">
        <v>462</v>
      </c>
      <c r="Q16" s="119" t="s">
        <v>461</v>
      </c>
      <c r="R16" s="118"/>
      <c r="S16" s="465"/>
      <c r="T16" s="116">
        <f>IF(K16="","",ROUNDDOWN(K16/M16*100,0))</f>
        <v>160</v>
      </c>
      <c r="U16" s="115">
        <f>IF(K16="","",ROUNDDOWN(K16/N16*100,0))</f>
        <v>123</v>
      </c>
      <c r="W16" s="470">
        <v>1790</v>
      </c>
      <c r="X16" s="470">
        <v>1860</v>
      </c>
    </row>
    <row r="17" spans="1:24" ht="24" customHeight="1">
      <c r="A17" s="481"/>
      <c r="B17" s="152"/>
      <c r="C17" s="482" t="s">
        <v>524</v>
      </c>
      <c r="D17" s="466" t="s">
        <v>523</v>
      </c>
      <c r="E17" s="474" t="s">
        <v>520</v>
      </c>
      <c r="F17" s="129">
        <v>654</v>
      </c>
      <c r="G17" s="128">
        <v>1.9490000000000001</v>
      </c>
      <c r="H17" s="127" t="s">
        <v>500</v>
      </c>
      <c r="I17" s="126" t="str">
        <f>IF(W17="","",(IF(X17-W17&gt;0,CONCATENATE(TEXT(W17,"#,##0"),"~",TEXT(X17,"#,##0")),TEXT(W17,"#,##0"))))</f>
        <v>1,570~1,620</v>
      </c>
      <c r="J17" s="125">
        <v>5</v>
      </c>
      <c r="K17" s="124">
        <v>20</v>
      </c>
      <c r="L17" s="123">
        <f>IF(K17&gt;0,1/K17*37.7*68.6,"")</f>
        <v>129.31100000000001</v>
      </c>
      <c r="M17" s="122">
        <f>IF(W17="","",ROUNDUP(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*1.1,1))</f>
        <v>14.6</v>
      </c>
      <c r="N17" s="121">
        <f>IF(W17="","",ROUNDUP(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*1.1,1))</f>
        <v>18.200000000000003</v>
      </c>
      <c r="O17" s="119" t="s">
        <v>463</v>
      </c>
      <c r="P17" s="120" t="s">
        <v>462</v>
      </c>
      <c r="Q17" s="119" t="s">
        <v>86</v>
      </c>
      <c r="R17" s="118"/>
      <c r="S17" s="465"/>
      <c r="T17" s="116">
        <f>IF(K17="","",ROUNDDOWN(K17/M17*100,0))</f>
        <v>136</v>
      </c>
      <c r="U17" s="115">
        <f>IF(K17="","",ROUNDDOWN(K17/N17*100,0))</f>
        <v>109</v>
      </c>
      <c r="W17" s="470">
        <v>1570</v>
      </c>
      <c r="X17" s="470">
        <v>1620</v>
      </c>
    </row>
    <row r="18" spans="1:24" ht="24" customHeight="1">
      <c r="A18" s="481"/>
      <c r="B18" s="479"/>
      <c r="C18" s="480" t="s">
        <v>522</v>
      </c>
      <c r="D18" s="466" t="s">
        <v>521</v>
      </c>
      <c r="E18" s="474" t="s">
        <v>520</v>
      </c>
      <c r="F18" s="129">
        <v>654</v>
      </c>
      <c r="G18" s="128">
        <v>1.9490000000000001</v>
      </c>
      <c r="H18" s="127" t="s">
        <v>500</v>
      </c>
      <c r="I18" s="126" t="str">
        <f>IF(W18="","",(IF(X18-W18&gt;0,CONCATENATE(TEXT(W18,"#,##0"),"~",TEXT(X18,"#,##0")),TEXT(W18,"#,##0"))))</f>
        <v>1,580~1,630</v>
      </c>
      <c r="J18" s="125">
        <v>5</v>
      </c>
      <c r="K18" s="124">
        <v>20</v>
      </c>
      <c r="L18" s="123">
        <f>IF(K18&gt;0,1/K18*37.7*68.6,"")</f>
        <v>129.31100000000001</v>
      </c>
      <c r="M18" s="122">
        <f>IF(W18="","",ROUNDUP(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*1.1,1))</f>
        <v>14.6</v>
      </c>
      <c r="N18" s="121">
        <f>IF(W18="","",ROUNDUP(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*1.1,1))</f>
        <v>18.200000000000003</v>
      </c>
      <c r="O18" s="119" t="s">
        <v>463</v>
      </c>
      <c r="P18" s="120" t="s">
        <v>462</v>
      </c>
      <c r="Q18" s="119" t="s">
        <v>86</v>
      </c>
      <c r="R18" s="118"/>
      <c r="S18" s="465"/>
      <c r="T18" s="116">
        <f>IF(K18="","",ROUNDDOWN(K18/M18*100,0))</f>
        <v>136</v>
      </c>
      <c r="U18" s="115">
        <f>IF(K18="","",ROUNDDOWN(K18/N18*100,0))</f>
        <v>109</v>
      </c>
      <c r="W18" s="470">
        <v>1580</v>
      </c>
      <c r="X18" s="470">
        <v>1630</v>
      </c>
    </row>
    <row r="19" spans="1:24" ht="24" customHeight="1">
      <c r="A19" s="472"/>
      <c r="B19" s="149"/>
      <c r="C19" s="473" t="s">
        <v>519</v>
      </c>
      <c r="D19" s="466" t="s">
        <v>517</v>
      </c>
      <c r="E19" s="474" t="s">
        <v>518</v>
      </c>
      <c r="F19" s="129">
        <v>656</v>
      </c>
      <c r="G19" s="128">
        <v>2.9239999999999999</v>
      </c>
      <c r="H19" s="127" t="s">
        <v>464</v>
      </c>
      <c r="I19" s="126" t="str">
        <f>IF(W19="","",(IF(X19-W19&gt;0,CONCATENATE(TEXT(W19,"#,##0"),"~",TEXT(X19,"#,##0")),TEXT(W19,"#,##0"))))</f>
        <v>2,090</v>
      </c>
      <c r="J19" s="125">
        <v>5</v>
      </c>
      <c r="K19" s="124">
        <v>14.7</v>
      </c>
      <c r="L19" s="123">
        <f>IF(K19&gt;0,1/K19*37.7*68.6,"")</f>
        <v>175.93333333333334</v>
      </c>
      <c r="M19" s="122">
        <f>IF(W19="","",ROUNDUP(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*1.1,1))</f>
        <v>10.4</v>
      </c>
      <c r="N19" s="121">
        <f>IF(W19="","",ROUNDUP(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*1.1,1))</f>
        <v>14</v>
      </c>
      <c r="O19" s="119" t="s">
        <v>463</v>
      </c>
      <c r="P19" s="120" t="s">
        <v>462</v>
      </c>
      <c r="Q19" s="119" t="s">
        <v>119</v>
      </c>
      <c r="R19" s="118"/>
      <c r="S19" s="465"/>
      <c r="T19" s="116">
        <f>IF(K19="","",ROUNDDOWN(K19/M19*100,0))</f>
        <v>141</v>
      </c>
      <c r="U19" s="115">
        <f>IF(K19="","",ROUNDDOWN(K19/N19*100,0))</f>
        <v>105</v>
      </c>
      <c r="W19" s="470">
        <v>2090</v>
      </c>
      <c r="X19" s="470">
        <v>2090</v>
      </c>
    </row>
    <row r="20" spans="1:24" ht="24" customHeight="1">
      <c r="A20" s="472"/>
      <c r="B20" s="149"/>
      <c r="C20" s="475"/>
      <c r="D20" s="466" t="s">
        <v>517</v>
      </c>
      <c r="E20" s="474" t="s">
        <v>516</v>
      </c>
      <c r="F20" s="129">
        <v>656</v>
      </c>
      <c r="G20" s="128">
        <v>2.9239999999999999</v>
      </c>
      <c r="H20" s="127" t="s">
        <v>464</v>
      </c>
      <c r="I20" s="126" t="str">
        <f>IF(W20="","",(IF(X20-W20&gt;0,CONCATENATE(TEXT(W20,"#,##0"),"~",TEXT(X20,"#,##0")),TEXT(W20,"#,##0"))))</f>
        <v>2,150~2,230</v>
      </c>
      <c r="J20" s="125">
        <v>5</v>
      </c>
      <c r="K20" s="124">
        <v>14.7</v>
      </c>
      <c r="L20" s="123">
        <f>IF(K20&gt;0,1/K20*37.7*68.6,"")</f>
        <v>175.93333333333334</v>
      </c>
      <c r="M20" s="122">
        <f>IF(W20="","",ROUNDUP(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*1.1,1))</f>
        <v>9.6</v>
      </c>
      <c r="N20" s="121">
        <f>IF(W20="","",ROUNDUP(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*1.1,1))</f>
        <v>13.1</v>
      </c>
      <c r="O20" s="119" t="s">
        <v>463</v>
      </c>
      <c r="P20" s="120" t="s">
        <v>462</v>
      </c>
      <c r="Q20" s="119" t="s">
        <v>119</v>
      </c>
      <c r="R20" s="118"/>
      <c r="S20" s="465"/>
      <c r="T20" s="116">
        <f>IF(K20="","",ROUNDDOWN(K20/M20*100,0))</f>
        <v>153</v>
      </c>
      <c r="U20" s="115">
        <f>IF(K20="","",ROUNDDOWN(K20/N20*100,0))</f>
        <v>112</v>
      </c>
      <c r="W20" s="470">
        <v>2150</v>
      </c>
      <c r="X20" s="470">
        <v>2230</v>
      </c>
    </row>
    <row r="21" spans="1:24" ht="24" customHeight="1">
      <c r="A21" s="472"/>
      <c r="B21" s="149"/>
      <c r="C21" s="475"/>
      <c r="D21" s="466" t="s">
        <v>512</v>
      </c>
      <c r="E21" s="474" t="s">
        <v>515</v>
      </c>
      <c r="F21" s="129">
        <v>656</v>
      </c>
      <c r="G21" s="128">
        <v>2.9239999999999999</v>
      </c>
      <c r="H21" s="127" t="s">
        <v>464</v>
      </c>
      <c r="I21" s="126" t="str">
        <f>IF(W21="","",(IF(X21-W21&gt;0,CONCATENATE(TEXT(W21,"#,##0"),"~",TEXT(X21,"#,##0")),TEXT(W21,"#,##0"))))</f>
        <v>2,200~2,260</v>
      </c>
      <c r="J21" s="125">
        <v>5</v>
      </c>
      <c r="K21" s="124">
        <v>14.3</v>
      </c>
      <c r="L21" s="123">
        <f>IF(K21&gt;0,1/K21*37.7*68.6,"")</f>
        <v>180.85454545454544</v>
      </c>
      <c r="M21" s="122">
        <f>IF(W21="","",ROUNDUP(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*1.1,1))</f>
        <v>9.6</v>
      </c>
      <c r="N21" s="121">
        <f>IF(W21="","",ROUNDUP(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*1.1,1))</f>
        <v>13.1</v>
      </c>
      <c r="O21" s="119" t="s">
        <v>463</v>
      </c>
      <c r="P21" s="120" t="s">
        <v>462</v>
      </c>
      <c r="Q21" s="119" t="s">
        <v>119</v>
      </c>
      <c r="R21" s="118"/>
      <c r="S21" s="465"/>
      <c r="T21" s="116">
        <f>IF(K21="","",ROUNDDOWN(K21/M21*100,0))</f>
        <v>148</v>
      </c>
      <c r="U21" s="115">
        <f>IF(K21="","",ROUNDDOWN(K21/N21*100,0))</f>
        <v>109</v>
      </c>
      <c r="W21" s="470">
        <v>2200</v>
      </c>
      <c r="X21" s="470">
        <v>2260</v>
      </c>
    </row>
    <row r="22" spans="1:24" ht="24" customHeight="1">
      <c r="A22" s="472"/>
      <c r="B22" s="149"/>
      <c r="C22" s="475"/>
      <c r="D22" s="466" t="s">
        <v>512</v>
      </c>
      <c r="E22" s="474" t="s">
        <v>514</v>
      </c>
      <c r="F22" s="129">
        <v>656</v>
      </c>
      <c r="G22" s="128">
        <v>2.9239999999999999</v>
      </c>
      <c r="H22" s="127" t="s">
        <v>464</v>
      </c>
      <c r="I22" s="126" t="str">
        <f>IF(W22="","",(IF(X22-W22&gt;0,CONCATENATE(TEXT(W22,"#,##0"),"~",TEXT(X22,"#,##0")),TEXT(W22,"#,##0"))))</f>
        <v>2,280~2,290</v>
      </c>
      <c r="J22" s="125">
        <v>5</v>
      </c>
      <c r="K22" s="124">
        <v>13.8</v>
      </c>
      <c r="L22" s="123">
        <f>IF(K22&gt;0,1/K22*37.7*68.6,"")</f>
        <v>187.4072463768116</v>
      </c>
      <c r="M22" s="122">
        <f>IF(W22="","",ROUNDUP(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*1.1,1))</f>
        <v>8.1999999999999993</v>
      </c>
      <c r="N22" s="121">
        <f>IF(W22="","",ROUNDUP(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*1.1,1))</f>
        <v>11.7</v>
      </c>
      <c r="O22" s="119" t="s">
        <v>463</v>
      </c>
      <c r="P22" s="120" t="s">
        <v>462</v>
      </c>
      <c r="Q22" s="119" t="s">
        <v>119</v>
      </c>
      <c r="R22" s="118"/>
      <c r="S22" s="465"/>
      <c r="T22" s="116">
        <f>IF(K22="","",ROUNDDOWN(K22/M22*100,0))</f>
        <v>168</v>
      </c>
      <c r="U22" s="115">
        <f>IF(K22="","",ROUNDDOWN(K22/N22*100,0))</f>
        <v>117</v>
      </c>
      <c r="W22" s="470">
        <v>2280</v>
      </c>
      <c r="X22" s="470">
        <v>2290</v>
      </c>
    </row>
    <row r="23" spans="1:24" ht="24" customHeight="1">
      <c r="A23" s="472"/>
      <c r="B23" s="149"/>
      <c r="C23" s="475"/>
      <c r="D23" s="466" t="s">
        <v>512</v>
      </c>
      <c r="E23" s="474" t="s">
        <v>513</v>
      </c>
      <c r="F23" s="129">
        <v>656</v>
      </c>
      <c r="G23" s="128">
        <v>2.9239999999999999</v>
      </c>
      <c r="H23" s="127" t="s">
        <v>464</v>
      </c>
      <c r="I23" s="126" t="str">
        <f>IF(W23="","",(IF(X23-W23&gt;0,CONCATENATE(TEXT(W23,"#,##0"),"~",TEXT(X23,"#,##0")),TEXT(W23,"#,##0"))))</f>
        <v>2,210~2,260</v>
      </c>
      <c r="J23" s="125">
        <v>5</v>
      </c>
      <c r="K23" s="124">
        <v>14.7</v>
      </c>
      <c r="L23" s="123">
        <f>IF(K23&gt;0,1/K23*37.7*68.6,"")</f>
        <v>175.93333333333334</v>
      </c>
      <c r="M23" s="122">
        <f>IF(W23="","",ROUNDUP(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*1.1,1))</f>
        <v>9.6</v>
      </c>
      <c r="N23" s="121">
        <f>IF(W23="","",ROUNDUP(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*1.1,1))</f>
        <v>13.1</v>
      </c>
      <c r="O23" s="119" t="s">
        <v>463</v>
      </c>
      <c r="P23" s="120" t="s">
        <v>462</v>
      </c>
      <c r="Q23" s="119" t="s">
        <v>119</v>
      </c>
      <c r="R23" s="118"/>
      <c r="S23" s="465"/>
      <c r="T23" s="116">
        <f>IF(K23="","",ROUNDDOWN(K23/M23*100,0))</f>
        <v>153</v>
      </c>
      <c r="U23" s="115">
        <f>IF(K23="","",ROUNDDOWN(K23/N23*100,0))</f>
        <v>112</v>
      </c>
      <c r="W23" s="470">
        <v>2210</v>
      </c>
      <c r="X23" s="470">
        <v>2260</v>
      </c>
    </row>
    <row r="24" spans="1:24" ht="24" customHeight="1">
      <c r="A24" s="472"/>
      <c r="B24" s="149"/>
      <c r="C24" s="475"/>
      <c r="D24" s="466" t="s">
        <v>512</v>
      </c>
      <c r="E24" s="474" t="s">
        <v>511</v>
      </c>
      <c r="F24" s="129">
        <v>656</v>
      </c>
      <c r="G24" s="128">
        <v>2.9239999999999999</v>
      </c>
      <c r="H24" s="127" t="s">
        <v>464</v>
      </c>
      <c r="I24" s="126" t="str">
        <f>IF(W24="","",(IF(X24-W24&gt;0,CONCATENATE(TEXT(W24,"#,##0"),"~",TEXT(X24,"#,##0")),TEXT(W24,"#,##0"))))</f>
        <v>2,290</v>
      </c>
      <c r="J24" s="125">
        <v>5</v>
      </c>
      <c r="K24" s="124">
        <v>13.7</v>
      </c>
      <c r="L24" s="123">
        <f>IF(K24&gt;0,1/K24*37.7*68.6,"")</f>
        <v>188.77518248175184</v>
      </c>
      <c r="M24" s="122">
        <f>IF(W24="","",ROUNDUP(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*1.1,1))</f>
        <v>8.1999999999999993</v>
      </c>
      <c r="N24" s="121">
        <f>IF(W24="","",ROUNDUP(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*1.1,1))</f>
        <v>11.7</v>
      </c>
      <c r="O24" s="119" t="s">
        <v>463</v>
      </c>
      <c r="P24" s="120" t="s">
        <v>462</v>
      </c>
      <c r="Q24" s="119" t="s">
        <v>119</v>
      </c>
      <c r="R24" s="118"/>
      <c r="S24" s="465"/>
      <c r="T24" s="116">
        <f>IF(K24="","",ROUNDDOWN(K24/M24*100,0))</f>
        <v>167</v>
      </c>
      <c r="U24" s="115">
        <f>IF(K24="","",ROUNDDOWN(K24/N24*100,0))</f>
        <v>117</v>
      </c>
      <c r="W24" s="470">
        <v>2290</v>
      </c>
      <c r="X24" s="470">
        <v>2290</v>
      </c>
    </row>
    <row r="25" spans="1:24" ht="33.75">
      <c r="A25" s="472"/>
      <c r="B25" s="479"/>
      <c r="C25" s="478" t="s">
        <v>510</v>
      </c>
      <c r="D25" s="466" t="s">
        <v>509</v>
      </c>
      <c r="E25" s="474" t="s">
        <v>508</v>
      </c>
      <c r="F25" s="129">
        <v>656</v>
      </c>
      <c r="G25" s="128">
        <v>2.9239999999999999</v>
      </c>
      <c r="H25" s="127" t="s">
        <v>464</v>
      </c>
      <c r="I25" s="126" t="str">
        <f>IF(W25="","",(IF(X25-W25&gt;0,CONCATENATE(TEXT(W25,"#,##0"),"~",TEXT(X25,"#,##0")),TEXT(W25,"#,##0"))))</f>
        <v>2,490~2,570</v>
      </c>
      <c r="J25" s="125">
        <v>5</v>
      </c>
      <c r="K25" s="124">
        <v>11.7</v>
      </c>
      <c r="L25" s="123">
        <f>IF(K25&gt;0,1/K25*37.7*68.6,"")</f>
        <v>221.04444444444442</v>
      </c>
      <c r="M25" s="122">
        <f>IF(W25="","",ROUNDUP(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*1.1,1))</f>
        <v>8.1999999999999993</v>
      </c>
      <c r="N25" s="121">
        <f>IF(W25="","",ROUNDUP(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*1.1,1))</f>
        <v>11.7</v>
      </c>
      <c r="O25" s="119" t="s">
        <v>463</v>
      </c>
      <c r="P25" s="120" t="s">
        <v>462</v>
      </c>
      <c r="Q25" s="119" t="s">
        <v>119</v>
      </c>
      <c r="R25" s="118"/>
      <c r="S25" s="465"/>
      <c r="T25" s="116">
        <f>IF(K25="","",ROUNDDOWN(K25/M25*100,0))</f>
        <v>142</v>
      </c>
      <c r="U25" s="115">
        <f>IF(K25="","",ROUNDDOWN(K25/N25*100,0))</f>
        <v>100</v>
      </c>
      <c r="W25" s="470">
        <v>2490</v>
      </c>
      <c r="X25" s="470">
        <v>2570</v>
      </c>
    </row>
    <row r="26" spans="1:24" ht="24" customHeight="1">
      <c r="A26" s="472"/>
      <c r="B26" s="479"/>
      <c r="C26" s="478" t="s">
        <v>507</v>
      </c>
      <c r="D26" s="466" t="s">
        <v>506</v>
      </c>
      <c r="E26" s="474" t="s">
        <v>505</v>
      </c>
      <c r="F26" s="129">
        <v>654</v>
      </c>
      <c r="G26" s="128">
        <v>1.9490000000000001</v>
      </c>
      <c r="H26" s="127" t="s">
        <v>500</v>
      </c>
      <c r="I26" s="126" t="str">
        <f>IF(W26="","",(IF(X26-W26&gt;0,CONCATENATE(TEXT(W26,"#,##0"),"~",TEXT(X26,"#,##0")),TEXT(W26,"#,##0"))))</f>
        <v>1,710~1,760</v>
      </c>
      <c r="J26" s="125">
        <v>5</v>
      </c>
      <c r="K26" s="124">
        <v>18.100000000000001</v>
      </c>
      <c r="L26" s="123">
        <f>IF(K26&gt;0,1/K26*37.7*68.6,"")</f>
        <v>142.88508287292817</v>
      </c>
      <c r="M26" s="122">
        <f>IF(W26="","",ROUNDUP(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*1.1,1))</f>
        <v>13.5</v>
      </c>
      <c r="N26" s="121">
        <f>IF(W26="","",ROUNDUP(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*1.1,1))</f>
        <v>17</v>
      </c>
      <c r="O26" s="119" t="s">
        <v>463</v>
      </c>
      <c r="P26" s="120" t="s">
        <v>462</v>
      </c>
      <c r="Q26" s="119" t="s">
        <v>119</v>
      </c>
      <c r="R26" s="118"/>
      <c r="S26" s="465"/>
      <c r="T26" s="116">
        <f>IF(K26="","",ROUNDDOWN(K26/M26*100,0))</f>
        <v>134</v>
      </c>
      <c r="U26" s="115">
        <f>IF(K26="","",ROUNDDOWN(K26/N26*100,0))</f>
        <v>106</v>
      </c>
      <c r="W26" s="470">
        <v>1710</v>
      </c>
      <c r="X26" s="470">
        <v>1760</v>
      </c>
    </row>
    <row r="27" spans="1:24" ht="33.75">
      <c r="A27" s="472"/>
      <c r="B27" s="152"/>
      <c r="C27" s="475" t="s">
        <v>504</v>
      </c>
      <c r="D27" s="466" t="s">
        <v>502</v>
      </c>
      <c r="E27" s="139" t="s">
        <v>503</v>
      </c>
      <c r="F27" s="129">
        <v>654</v>
      </c>
      <c r="G27" s="128">
        <v>1.9490000000000001</v>
      </c>
      <c r="H27" s="127" t="s">
        <v>500</v>
      </c>
      <c r="I27" s="126" t="str">
        <f>IF(W27="","",(IF(X27-W27&gt;0,CONCATENATE(TEXT(W27,"#,##0"),"~",TEXT(X27,"#,##0")),TEXT(W27,"#,##0"))))</f>
        <v>1,770~1,840</v>
      </c>
      <c r="J27" s="125">
        <v>5</v>
      </c>
      <c r="K27" s="124">
        <v>17.899999999999999</v>
      </c>
      <c r="L27" s="123">
        <f>IF(K27&gt;0,1/K27*37.7*68.6,"")</f>
        <v>144.48156424581009</v>
      </c>
      <c r="M27" s="122">
        <f>IF(W27="","",ROUNDUP(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*1.1,1))</f>
        <v>12.299999999999999</v>
      </c>
      <c r="N27" s="121">
        <f>IF(W27="","",ROUNDUP(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*1.1,1))</f>
        <v>15.9</v>
      </c>
      <c r="O27" s="119" t="s">
        <v>463</v>
      </c>
      <c r="P27" s="120" t="s">
        <v>462</v>
      </c>
      <c r="Q27" s="119" t="s">
        <v>119</v>
      </c>
      <c r="R27" s="118"/>
      <c r="S27" s="465"/>
      <c r="T27" s="116">
        <f>IF(K27="","",ROUNDDOWN(K27/M27*100,0))</f>
        <v>145</v>
      </c>
      <c r="U27" s="115">
        <f>IF(K27="","",ROUNDDOWN(K27/N27*100,0))</f>
        <v>112</v>
      </c>
      <c r="W27" s="470">
        <v>1770</v>
      </c>
      <c r="X27" s="470">
        <v>1840</v>
      </c>
    </row>
    <row r="28" spans="1:24" ht="33.75">
      <c r="A28" s="472"/>
      <c r="B28" s="477"/>
      <c r="C28" s="476"/>
      <c r="D28" s="466" t="s">
        <v>502</v>
      </c>
      <c r="E28" s="139" t="s">
        <v>501</v>
      </c>
      <c r="F28" s="129">
        <v>654</v>
      </c>
      <c r="G28" s="128">
        <v>1.9490000000000001</v>
      </c>
      <c r="H28" s="127" t="s">
        <v>500</v>
      </c>
      <c r="I28" s="126" t="str">
        <f>IF(W28="","",(IF(X28-W28&gt;0,CONCATENATE(TEXT(W28,"#,##0"),"~",TEXT(X28,"#,##0")),TEXT(W28,"#,##0"))))</f>
        <v>1,800~1,870</v>
      </c>
      <c r="J28" s="125">
        <v>7</v>
      </c>
      <c r="K28" s="124">
        <v>17.899999999999999</v>
      </c>
      <c r="L28" s="123">
        <f>IF(K28&gt;0,1/K28*37.7*68.6,"")</f>
        <v>144.48156424581009</v>
      </c>
      <c r="M28" s="122">
        <f>IF(W28="","",ROUNDUP(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*1.1,1))</f>
        <v>12.299999999999999</v>
      </c>
      <c r="N28" s="121">
        <f>IF(W28="","",ROUNDUP(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*1.1,1))</f>
        <v>15.9</v>
      </c>
      <c r="O28" s="119" t="s">
        <v>463</v>
      </c>
      <c r="P28" s="120" t="s">
        <v>462</v>
      </c>
      <c r="Q28" s="119" t="s">
        <v>119</v>
      </c>
      <c r="R28" s="118"/>
      <c r="S28" s="465"/>
      <c r="T28" s="116">
        <f>IF(K28="","",ROUNDDOWN(K28/M28*100,0))</f>
        <v>145</v>
      </c>
      <c r="U28" s="115">
        <f>IF(K28="","",ROUNDDOWN(K28/N28*100,0))</f>
        <v>112</v>
      </c>
      <c r="W28" s="470">
        <v>1800</v>
      </c>
      <c r="X28" s="470">
        <v>1870</v>
      </c>
    </row>
    <row r="29" spans="1:24" ht="24" customHeight="1">
      <c r="A29" s="472"/>
      <c r="B29" s="152"/>
      <c r="C29" s="473" t="s">
        <v>499</v>
      </c>
      <c r="D29" s="466" t="s">
        <v>497</v>
      </c>
      <c r="E29" s="139" t="s">
        <v>498</v>
      </c>
      <c r="F29" s="129" t="s">
        <v>486</v>
      </c>
      <c r="G29" s="128">
        <v>1.992</v>
      </c>
      <c r="H29" s="127" t="s">
        <v>464</v>
      </c>
      <c r="I29" s="126" t="str">
        <f>IF(W29="","",(IF(X29-W29&gt;0,CONCATENATE(TEXT(W29,"#,##0"),"~",TEXT(X29,"#,##0")),TEXT(W29,"#,##0"))))</f>
        <v>1,980~1,990</v>
      </c>
      <c r="J29" s="125">
        <v>5</v>
      </c>
      <c r="K29" s="124">
        <v>19.100000000000001</v>
      </c>
      <c r="L29" s="123">
        <f>IF(K29&gt;0,1/K29*37.7*68.6,"")</f>
        <v>135.40418848167536</v>
      </c>
      <c r="M29" s="122">
        <f>IF(W29="","",ROUNDUP(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*1.1,1))</f>
        <v>11.299999999999999</v>
      </c>
      <c r="N29" s="121">
        <f>IF(W29="","",ROUNDUP(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*1.1,1))</f>
        <v>14.9</v>
      </c>
      <c r="O29" s="119" t="s">
        <v>474</v>
      </c>
      <c r="P29" s="120" t="s">
        <v>462</v>
      </c>
      <c r="Q29" s="119" t="s">
        <v>119</v>
      </c>
      <c r="R29" s="118"/>
      <c r="S29" s="465"/>
      <c r="T29" s="116">
        <f>IF(K29="","",ROUNDDOWN(K29/M29*100,0))</f>
        <v>169</v>
      </c>
      <c r="U29" s="115">
        <f>IF(K29="","",ROUNDDOWN(K29/N29*100,0))</f>
        <v>128</v>
      </c>
      <c r="W29" s="470">
        <v>1980</v>
      </c>
      <c r="X29" s="470">
        <v>1990</v>
      </c>
    </row>
    <row r="30" spans="1:24" ht="24" customHeight="1">
      <c r="A30" s="472"/>
      <c r="B30" s="149"/>
      <c r="C30" s="475"/>
      <c r="D30" s="466" t="s">
        <v>497</v>
      </c>
      <c r="E30" s="139" t="s">
        <v>496</v>
      </c>
      <c r="F30" s="129" t="s">
        <v>486</v>
      </c>
      <c r="G30" s="128">
        <v>1.992</v>
      </c>
      <c r="H30" s="127" t="s">
        <v>464</v>
      </c>
      <c r="I30" s="126" t="str">
        <f>IF(W30="","",(IF(X30-W30&gt;0,CONCATENATE(TEXT(W30,"#,##0"),"~",TEXT(X30,"#,##0")),TEXT(W30,"#,##0"))))</f>
        <v>2,000~2,030</v>
      </c>
      <c r="J30" s="125">
        <v>5</v>
      </c>
      <c r="K30" s="124">
        <v>18.8</v>
      </c>
      <c r="L30" s="123">
        <f>IF(K30&gt;0,1/K30*37.7*68.6,"")</f>
        <v>137.56489361702128</v>
      </c>
      <c r="M30" s="122">
        <f>IF(W30="","",ROUNDUP(IF(W30&gt;=2271,"7.4",IF(W30&gt;=2101,"8.7",IF(W30&gt;=1991,"9.4",IF(W30&gt;=1871,"10.2",IF(W30&gt;=1761,"11.1",IF(W30&gt;=1651,"12.2",IF(W30&gt;=1531,"13.2",IF(W30&gt;=1421,"14.4",IF(W30&gt;=1311,"15.8",IF(W30&gt;=1196,"17.2",IF(W30&gt;=1081,"18.7",IF(W30&gt;=971,"20.5",IF(W30&gt;=856,"20.8",IF(W30&gt;=741,"21.0",IF(W30&gt;=601,"21.8","22.5")))))))))))))))*1.1,1))</f>
        <v>10.4</v>
      </c>
      <c r="N30" s="121">
        <f>IF(W30="","",ROUNDUP(IF(W30&gt;=2271,"10.6",IF(W30&gt;=2101,"11.9",IF(W30&gt;=1991,"12.7",IF(W30&gt;=1871,"13.5",IF(W30&gt;=1761,"14.4",IF(W30&gt;=1651,"15.4",IF(W30&gt;=1531,"16.5",IF(W30&gt;=1421,"17.6",IF(W30&gt;=1311,"19.0",IF(W30&gt;=1196,"20.3",IF(W30&gt;=1081,"21.8",IF(W30&gt;=971,"23.4",IF(W30&gt;=856,"23.7",IF(W30&gt;=741,"24.5","24.6"))))))))))))))*1.1,1))</f>
        <v>14</v>
      </c>
      <c r="O30" s="119" t="s">
        <v>474</v>
      </c>
      <c r="P30" s="120" t="s">
        <v>462</v>
      </c>
      <c r="Q30" s="119" t="s">
        <v>119</v>
      </c>
      <c r="R30" s="118"/>
      <c r="S30" s="465"/>
      <c r="T30" s="116">
        <f>IF(K30="","",ROUNDDOWN(K30/M30*100,0))</f>
        <v>180</v>
      </c>
      <c r="U30" s="115">
        <f>IF(K30="","",ROUNDDOWN(K30/N30*100,0))</f>
        <v>134</v>
      </c>
      <c r="W30" s="470">
        <v>2000</v>
      </c>
      <c r="X30" s="470">
        <v>2030</v>
      </c>
    </row>
    <row r="31" spans="1:24" ht="24" customHeight="1">
      <c r="A31" s="472"/>
      <c r="B31" s="149"/>
      <c r="C31" s="475"/>
      <c r="D31" s="466" t="s">
        <v>494</v>
      </c>
      <c r="E31" s="139" t="s">
        <v>495</v>
      </c>
      <c r="F31" s="129" t="s">
        <v>486</v>
      </c>
      <c r="G31" s="128">
        <v>1.992</v>
      </c>
      <c r="H31" s="127" t="s">
        <v>464</v>
      </c>
      <c r="I31" s="126" t="str">
        <f>IF(W31="","",(IF(X31-W31&gt;0,CONCATENATE(TEXT(W31,"#,##0"),"~",TEXT(X31,"#,##0")),TEXT(W31,"#,##0"))))</f>
        <v>1,930~1,990</v>
      </c>
      <c r="J31" s="125">
        <v>5</v>
      </c>
      <c r="K31" s="124">
        <v>19.100000000000001</v>
      </c>
      <c r="L31" s="123">
        <f>IF(K31&gt;0,1/K31*37.7*68.6,"")</f>
        <v>135.40418848167536</v>
      </c>
      <c r="M31" s="122">
        <f>IF(W31="","",ROUNDUP(IF(W31&gt;=2271,"7.4",IF(W31&gt;=2101,"8.7",IF(W31&gt;=1991,"9.4",IF(W31&gt;=1871,"10.2",IF(W31&gt;=1761,"11.1",IF(W31&gt;=1651,"12.2",IF(W31&gt;=1531,"13.2",IF(W31&gt;=1421,"14.4",IF(W31&gt;=1311,"15.8",IF(W31&gt;=1196,"17.2",IF(W31&gt;=1081,"18.7",IF(W31&gt;=971,"20.5",IF(W31&gt;=856,"20.8",IF(W31&gt;=741,"21.0",IF(W31&gt;=601,"21.8","22.5")))))))))))))))*1.1,1))</f>
        <v>11.299999999999999</v>
      </c>
      <c r="N31" s="121">
        <f>IF(W31="","",ROUNDUP(IF(W31&gt;=2271,"10.6",IF(W31&gt;=2101,"11.9",IF(W31&gt;=1991,"12.7",IF(W31&gt;=1871,"13.5",IF(W31&gt;=1761,"14.4",IF(W31&gt;=1651,"15.4",IF(W31&gt;=1531,"16.5",IF(W31&gt;=1421,"17.6",IF(W31&gt;=1311,"19.0",IF(W31&gt;=1196,"20.3",IF(W31&gt;=1081,"21.8",IF(W31&gt;=971,"23.4",IF(W31&gt;=856,"23.7",IF(W31&gt;=741,"24.5","24.6"))))))))))))))*1.1,1))</f>
        <v>14.9</v>
      </c>
      <c r="O31" s="119" t="s">
        <v>474</v>
      </c>
      <c r="P31" s="120" t="s">
        <v>462</v>
      </c>
      <c r="Q31" s="119" t="s">
        <v>119</v>
      </c>
      <c r="R31" s="118"/>
      <c r="S31" s="465"/>
      <c r="T31" s="116">
        <f>IF(K31="","",ROUNDDOWN(K31/M31*100,0))</f>
        <v>169</v>
      </c>
      <c r="U31" s="115">
        <f>IF(K31="","",ROUNDDOWN(K31/N31*100,0))</f>
        <v>128</v>
      </c>
      <c r="W31" s="470">
        <v>1930</v>
      </c>
      <c r="X31" s="470">
        <v>1990</v>
      </c>
    </row>
    <row r="32" spans="1:24" ht="24" customHeight="1">
      <c r="A32" s="472"/>
      <c r="B32" s="477"/>
      <c r="C32" s="476"/>
      <c r="D32" s="466" t="s">
        <v>494</v>
      </c>
      <c r="E32" s="139" t="s">
        <v>493</v>
      </c>
      <c r="F32" s="129" t="s">
        <v>486</v>
      </c>
      <c r="G32" s="128">
        <v>1.992</v>
      </c>
      <c r="H32" s="127" t="s">
        <v>464</v>
      </c>
      <c r="I32" s="126" t="str">
        <f>IF(W32="","",(IF(X32-W32&gt;0,CONCATENATE(TEXT(W32,"#,##0"),"~",TEXT(X32,"#,##0")),TEXT(W32,"#,##0"))))</f>
        <v>2,000~2,020</v>
      </c>
      <c r="J32" s="125">
        <v>5</v>
      </c>
      <c r="K32" s="124">
        <v>18.8</v>
      </c>
      <c r="L32" s="123">
        <f>IF(K32&gt;0,1/K32*37.7*68.6,"")</f>
        <v>137.56489361702128</v>
      </c>
      <c r="M32" s="122">
        <f>IF(W32="","",ROUNDUP(IF(W32&gt;=2271,"7.4",IF(W32&gt;=2101,"8.7",IF(W32&gt;=1991,"9.4",IF(W32&gt;=1871,"10.2",IF(W32&gt;=1761,"11.1",IF(W32&gt;=1651,"12.2",IF(W32&gt;=1531,"13.2",IF(W32&gt;=1421,"14.4",IF(W32&gt;=1311,"15.8",IF(W32&gt;=1196,"17.2",IF(W32&gt;=1081,"18.7",IF(W32&gt;=971,"20.5",IF(W32&gt;=856,"20.8",IF(W32&gt;=741,"21.0",IF(W32&gt;=601,"21.8","22.5")))))))))))))))*1.1,1))</f>
        <v>10.4</v>
      </c>
      <c r="N32" s="121">
        <f>IF(W32="","",ROUNDUP(IF(W32&gt;=2271,"10.6",IF(W32&gt;=2101,"11.9",IF(W32&gt;=1991,"12.7",IF(W32&gt;=1871,"13.5",IF(W32&gt;=1761,"14.4",IF(W32&gt;=1651,"15.4",IF(W32&gt;=1531,"16.5",IF(W32&gt;=1421,"17.6",IF(W32&gt;=1311,"19.0",IF(W32&gt;=1196,"20.3",IF(W32&gt;=1081,"21.8",IF(W32&gt;=971,"23.4",IF(W32&gt;=856,"23.7",IF(W32&gt;=741,"24.5","24.6"))))))))))))))*1.1,1))</f>
        <v>14</v>
      </c>
      <c r="O32" s="119" t="s">
        <v>474</v>
      </c>
      <c r="P32" s="120" t="s">
        <v>462</v>
      </c>
      <c r="Q32" s="119" t="s">
        <v>119</v>
      </c>
      <c r="R32" s="118"/>
      <c r="S32" s="465"/>
      <c r="T32" s="116">
        <f>IF(K32="","",ROUNDDOWN(K32/M32*100,0))</f>
        <v>180</v>
      </c>
      <c r="U32" s="115">
        <f>IF(K32="","",ROUNDDOWN(K32/N32*100,0))</f>
        <v>134</v>
      </c>
      <c r="W32" s="470">
        <v>2000</v>
      </c>
      <c r="X32" s="470">
        <v>2020</v>
      </c>
    </row>
    <row r="33" spans="1:24" ht="24" customHeight="1">
      <c r="A33" s="472"/>
      <c r="B33" s="152"/>
      <c r="C33" s="473" t="s">
        <v>492</v>
      </c>
      <c r="D33" s="466" t="s">
        <v>491</v>
      </c>
      <c r="E33" s="474" t="s">
        <v>490</v>
      </c>
      <c r="F33" s="129" t="s">
        <v>486</v>
      </c>
      <c r="G33" s="128">
        <v>1.992</v>
      </c>
      <c r="H33" s="127" t="s">
        <v>464</v>
      </c>
      <c r="I33" s="126" t="str">
        <f>IF(W33="","",(IF(X33-W33&gt;0,CONCATENATE(TEXT(W33,"#,##0"),"~",TEXT(X33,"#,##0")),TEXT(W33,"#,##0"))))</f>
        <v>2,000~2,040</v>
      </c>
      <c r="J33" s="125">
        <v>5</v>
      </c>
      <c r="K33" s="124">
        <v>18.8</v>
      </c>
      <c r="L33" s="123">
        <f>IF(K33&gt;0,1/K33*37.7*68.6,"")</f>
        <v>137.56489361702128</v>
      </c>
      <c r="M33" s="122">
        <f>IF(W33="","",ROUNDUP(IF(W33&gt;=2271,"7.4",IF(W33&gt;=2101,"8.7",IF(W33&gt;=1991,"9.4",IF(W33&gt;=1871,"10.2",IF(W33&gt;=1761,"11.1",IF(W33&gt;=1651,"12.2",IF(W33&gt;=1531,"13.2",IF(W33&gt;=1421,"14.4",IF(W33&gt;=1311,"15.8",IF(W33&gt;=1196,"17.2",IF(W33&gt;=1081,"18.7",IF(W33&gt;=971,"20.5",IF(W33&gt;=856,"20.8",IF(W33&gt;=741,"21.0",IF(W33&gt;=601,"21.8","22.5")))))))))))))))*1.1,1))</f>
        <v>10.4</v>
      </c>
      <c r="N33" s="121">
        <f>IF(W33="","",ROUNDUP(IF(W33&gt;=2271,"10.6",IF(W33&gt;=2101,"11.9",IF(W33&gt;=1991,"12.7",IF(W33&gt;=1871,"13.5",IF(W33&gt;=1761,"14.4",IF(W33&gt;=1651,"15.4",IF(W33&gt;=1531,"16.5",IF(W33&gt;=1421,"17.6",IF(W33&gt;=1311,"19.0",IF(W33&gt;=1196,"20.3",IF(W33&gt;=1081,"21.8",IF(W33&gt;=971,"23.4",IF(W33&gt;=856,"23.7",IF(W33&gt;=741,"24.5","24.6"))))))))))))))*1.1,1))</f>
        <v>14</v>
      </c>
      <c r="O33" s="119" t="s">
        <v>474</v>
      </c>
      <c r="P33" s="120" t="s">
        <v>462</v>
      </c>
      <c r="Q33" s="119" t="s">
        <v>119</v>
      </c>
      <c r="R33" s="118"/>
      <c r="S33" s="465"/>
      <c r="T33" s="116">
        <f>IF(K33="","",ROUNDDOWN(K33/M33*100,0))</f>
        <v>180</v>
      </c>
      <c r="U33" s="115">
        <f>IF(K33="","",ROUNDDOWN(K33/N33*100,0))</f>
        <v>134</v>
      </c>
      <c r="W33" s="470">
        <v>2000</v>
      </c>
      <c r="X33" s="470">
        <v>2040</v>
      </c>
    </row>
    <row r="34" spans="1:24" ht="24" customHeight="1">
      <c r="A34" s="472"/>
      <c r="B34" s="149"/>
      <c r="C34" s="475"/>
      <c r="D34" s="466" t="s">
        <v>488</v>
      </c>
      <c r="E34" s="139" t="s">
        <v>489</v>
      </c>
      <c r="F34" s="129" t="s">
        <v>486</v>
      </c>
      <c r="G34" s="128">
        <v>1.992</v>
      </c>
      <c r="H34" s="127" t="s">
        <v>464</v>
      </c>
      <c r="I34" s="126" t="str">
        <f>IF(W34="","",(IF(X34-W34&gt;0,CONCATENATE(TEXT(W34,"#,##0"),"~",TEXT(X34,"#,##0")),TEXT(W34,"#,##0"))))</f>
        <v>1,940~1,990</v>
      </c>
      <c r="J34" s="125">
        <v>5</v>
      </c>
      <c r="K34" s="124">
        <v>19.100000000000001</v>
      </c>
      <c r="L34" s="123">
        <f>IF(K34&gt;0,1/K34*37.7*68.6,"")</f>
        <v>135.40418848167536</v>
      </c>
      <c r="M34" s="122">
        <f>IF(W34="","",ROUNDUP(IF(W34&gt;=2271,"7.4",IF(W34&gt;=2101,"8.7",IF(W34&gt;=1991,"9.4",IF(W34&gt;=1871,"10.2",IF(W34&gt;=1761,"11.1",IF(W34&gt;=1651,"12.2",IF(W34&gt;=1531,"13.2",IF(W34&gt;=1421,"14.4",IF(W34&gt;=1311,"15.8",IF(W34&gt;=1196,"17.2",IF(W34&gt;=1081,"18.7",IF(W34&gt;=971,"20.5",IF(W34&gt;=856,"20.8",IF(W34&gt;=741,"21.0",IF(W34&gt;=601,"21.8","22.5")))))))))))))))*1.1,1))</f>
        <v>11.299999999999999</v>
      </c>
      <c r="N34" s="121">
        <f>IF(W34="","",ROUNDUP(IF(W34&gt;=2271,"10.6",IF(W34&gt;=2101,"11.9",IF(W34&gt;=1991,"12.7",IF(W34&gt;=1871,"13.5",IF(W34&gt;=1761,"14.4",IF(W34&gt;=1651,"15.4",IF(W34&gt;=1531,"16.5",IF(W34&gt;=1421,"17.6",IF(W34&gt;=1311,"19.0",IF(W34&gt;=1196,"20.3",IF(W34&gt;=1081,"21.8",IF(W34&gt;=971,"23.4",IF(W34&gt;=856,"23.7",IF(W34&gt;=741,"24.5","24.6"))))))))))))))*1.1,1))</f>
        <v>14.9</v>
      </c>
      <c r="O34" s="119" t="s">
        <v>474</v>
      </c>
      <c r="P34" s="120" t="s">
        <v>462</v>
      </c>
      <c r="Q34" s="119" t="s">
        <v>119</v>
      </c>
      <c r="R34" s="118"/>
      <c r="S34" s="465"/>
      <c r="T34" s="116">
        <f>IF(K34="","",ROUNDDOWN(K34/M34*100,0))</f>
        <v>169</v>
      </c>
      <c r="U34" s="115">
        <f>IF(K34="","",ROUNDDOWN(K34/N34*100,0))</f>
        <v>128</v>
      </c>
      <c r="W34" s="470">
        <v>1940</v>
      </c>
      <c r="X34" s="470">
        <v>1990</v>
      </c>
    </row>
    <row r="35" spans="1:24" ht="24" customHeight="1">
      <c r="A35" s="472"/>
      <c r="B35" s="149"/>
      <c r="C35" s="475"/>
      <c r="D35" s="466" t="s">
        <v>488</v>
      </c>
      <c r="E35" s="474" t="s">
        <v>487</v>
      </c>
      <c r="F35" s="129" t="s">
        <v>486</v>
      </c>
      <c r="G35" s="128">
        <v>1.992</v>
      </c>
      <c r="H35" s="127" t="s">
        <v>464</v>
      </c>
      <c r="I35" s="126" t="str">
        <f>IF(W35="","",(IF(X35-W35&gt;0,CONCATENATE(TEXT(W35,"#,##0"),"~",TEXT(X35,"#,##0")),TEXT(W35,"#,##0"))))</f>
        <v>2,010~2,020</v>
      </c>
      <c r="J35" s="125">
        <v>5</v>
      </c>
      <c r="K35" s="124">
        <v>18.8</v>
      </c>
      <c r="L35" s="123">
        <f>IF(K35&gt;0,1/K35*37.7*68.6,"")</f>
        <v>137.56489361702128</v>
      </c>
      <c r="M35" s="122">
        <f>IF(W35="","",ROUNDUP(IF(W35&gt;=2271,"7.4",IF(W35&gt;=2101,"8.7",IF(W35&gt;=1991,"9.4",IF(W35&gt;=1871,"10.2",IF(W35&gt;=1761,"11.1",IF(W35&gt;=1651,"12.2",IF(W35&gt;=1531,"13.2",IF(W35&gt;=1421,"14.4",IF(W35&gt;=1311,"15.8",IF(W35&gt;=1196,"17.2",IF(W35&gt;=1081,"18.7",IF(W35&gt;=971,"20.5",IF(W35&gt;=856,"20.8",IF(W35&gt;=741,"21.0",IF(W35&gt;=601,"21.8","22.5")))))))))))))))*1.1,1))</f>
        <v>10.4</v>
      </c>
      <c r="N35" s="121">
        <f>IF(W35="","",ROUNDUP(IF(W35&gt;=2271,"10.6",IF(W35&gt;=2101,"11.9",IF(W35&gt;=1991,"12.7",IF(W35&gt;=1871,"13.5",IF(W35&gt;=1761,"14.4",IF(W35&gt;=1651,"15.4",IF(W35&gt;=1531,"16.5",IF(W35&gt;=1421,"17.6",IF(W35&gt;=1311,"19.0",IF(W35&gt;=1196,"20.3",IF(W35&gt;=1081,"21.8",IF(W35&gt;=971,"23.4",IF(W35&gt;=856,"23.7",IF(W35&gt;=741,"24.5","24.6"))))))))))))))*1.1,1))</f>
        <v>14</v>
      </c>
      <c r="O35" s="119" t="s">
        <v>474</v>
      </c>
      <c r="P35" s="120" t="s">
        <v>462</v>
      </c>
      <c r="Q35" s="119" t="s">
        <v>119</v>
      </c>
      <c r="R35" s="118"/>
      <c r="S35" s="465"/>
      <c r="T35" s="116">
        <f>IF(K35="","",ROUNDDOWN(K35/M35*100,0))</f>
        <v>180</v>
      </c>
      <c r="U35" s="115">
        <f>IF(K35="","",ROUNDDOWN(K35/N35*100,0))</f>
        <v>134</v>
      </c>
      <c r="W35" s="470">
        <v>2010</v>
      </c>
      <c r="X35" s="470">
        <v>2020</v>
      </c>
    </row>
    <row r="36" spans="1:24" ht="24" customHeight="1">
      <c r="A36" s="472"/>
      <c r="B36" s="479"/>
      <c r="C36" s="478" t="s">
        <v>485</v>
      </c>
      <c r="D36" s="466" t="s">
        <v>484</v>
      </c>
      <c r="E36" s="474" t="s">
        <v>483</v>
      </c>
      <c r="F36" s="129">
        <v>656</v>
      </c>
      <c r="G36" s="128">
        <v>2.9239999999999999</v>
      </c>
      <c r="H36" s="127" t="s">
        <v>464</v>
      </c>
      <c r="I36" s="126" t="str">
        <f>IF(W36="","",(IF(X36-W36&gt;0,CONCATENATE(TEXT(W36,"#,##0"),"~",TEXT(X36,"#,##0")),TEXT(W36,"#,##0"))))</f>
        <v>2,390~2,420</v>
      </c>
      <c r="J36" s="125">
        <v>7</v>
      </c>
      <c r="K36" s="124">
        <v>13.3</v>
      </c>
      <c r="L36" s="123">
        <f>IF(K36&gt;0,1/K36*37.7*68.6,"")</f>
        <v>194.45263157894735</v>
      </c>
      <c r="M36" s="122">
        <f>IF(W36="","",ROUNDUP(IF(W36&gt;=2271,"7.4",IF(W36&gt;=2101,"8.7",IF(W36&gt;=1991,"9.4",IF(W36&gt;=1871,"10.2",IF(W36&gt;=1761,"11.1",IF(W36&gt;=1651,"12.2",IF(W36&gt;=1531,"13.2",IF(W36&gt;=1421,"14.4",IF(W36&gt;=1311,"15.8",IF(W36&gt;=1196,"17.2",IF(W36&gt;=1081,"18.7",IF(W36&gt;=971,"20.5",IF(W36&gt;=856,"20.8",IF(W36&gt;=741,"21.0",IF(W36&gt;=601,"21.8","22.5")))))))))))))))*1.1,1))</f>
        <v>8.1999999999999993</v>
      </c>
      <c r="N36" s="121">
        <f>IF(W36="","",ROUNDUP(IF(W36&gt;=2271,"10.6",IF(W36&gt;=2101,"11.9",IF(W36&gt;=1991,"12.7",IF(W36&gt;=1871,"13.5",IF(W36&gt;=1761,"14.4",IF(W36&gt;=1651,"15.4",IF(W36&gt;=1531,"16.5",IF(W36&gt;=1421,"17.6",IF(W36&gt;=1311,"19.0",IF(W36&gt;=1196,"20.3",IF(W36&gt;=1081,"21.8",IF(W36&gt;=971,"23.4",IF(W36&gt;=856,"23.7",IF(W36&gt;=741,"24.5","24.6"))))))))))))))*1.1,1))</f>
        <v>11.7</v>
      </c>
      <c r="O36" s="119" t="s">
        <v>463</v>
      </c>
      <c r="P36" s="120" t="s">
        <v>462</v>
      </c>
      <c r="Q36" s="119" t="s">
        <v>119</v>
      </c>
      <c r="R36" s="118"/>
      <c r="S36" s="465"/>
      <c r="T36" s="116">
        <f>IF(K36="","",ROUNDDOWN(K36/M36*100,0))</f>
        <v>162</v>
      </c>
      <c r="U36" s="115">
        <f>IF(K36="","",ROUNDDOWN(K36/N36*100,0))</f>
        <v>113</v>
      </c>
      <c r="W36" s="470">
        <v>2390</v>
      </c>
      <c r="X36" s="470">
        <v>2420</v>
      </c>
    </row>
    <row r="37" spans="1:24" ht="24" customHeight="1">
      <c r="A37" s="472"/>
      <c r="B37" s="152"/>
      <c r="C37" s="473" t="s">
        <v>482</v>
      </c>
      <c r="D37" s="466" t="s">
        <v>480</v>
      </c>
      <c r="E37" s="474" t="s">
        <v>481</v>
      </c>
      <c r="F37" s="129" t="s">
        <v>475</v>
      </c>
      <c r="G37" s="128">
        <v>2.988</v>
      </c>
      <c r="H37" s="127" t="s">
        <v>464</v>
      </c>
      <c r="I37" s="126" t="str">
        <f>IF(W37="","",(IF(X37-W37&gt;0,CONCATENATE(TEXT(W37,"#,##0"),"~",TEXT(X37,"#,##0")),TEXT(W37,"#,##0"))))</f>
        <v>2,460~2,480</v>
      </c>
      <c r="J37" s="125">
        <v>7</v>
      </c>
      <c r="K37" s="124">
        <v>13.9</v>
      </c>
      <c r="L37" s="123">
        <f>IF(K37&gt;0,1/K37*37.7*68.6,"")</f>
        <v>186.05899280575539</v>
      </c>
      <c r="M37" s="122">
        <f>IF(W37="","",ROUNDUP(IF(W37&gt;=2271,"7.4",IF(W37&gt;=2101,"8.7",IF(W37&gt;=1991,"9.4",IF(W37&gt;=1871,"10.2",IF(W37&gt;=1761,"11.1",IF(W37&gt;=1651,"12.2",IF(W37&gt;=1531,"13.2",IF(W37&gt;=1421,"14.4",IF(W37&gt;=1311,"15.8",IF(W37&gt;=1196,"17.2",IF(W37&gt;=1081,"18.7",IF(W37&gt;=971,"20.5",IF(W37&gt;=856,"20.8",IF(W37&gt;=741,"21.0",IF(W37&gt;=601,"21.8","22.5")))))))))))))))*1.1,1))</f>
        <v>8.1999999999999993</v>
      </c>
      <c r="N37" s="121">
        <f>IF(W37="","",ROUNDUP(IF(W37&gt;=2271,"10.6",IF(W37&gt;=2101,"11.9",IF(W37&gt;=1991,"12.7",IF(W37&gt;=1871,"13.5",IF(W37&gt;=1761,"14.4",IF(W37&gt;=1651,"15.4",IF(W37&gt;=1531,"16.5",IF(W37&gt;=1421,"17.6",IF(W37&gt;=1311,"19.0",IF(W37&gt;=1196,"20.3",IF(W37&gt;=1081,"21.8",IF(W37&gt;=971,"23.4",IF(W37&gt;=856,"23.7",IF(W37&gt;=741,"24.5","24.6"))))))))))))))*1.1,1))</f>
        <v>11.7</v>
      </c>
      <c r="O37" s="119" t="s">
        <v>474</v>
      </c>
      <c r="P37" s="120" t="s">
        <v>462</v>
      </c>
      <c r="Q37" s="119" t="s">
        <v>119</v>
      </c>
      <c r="R37" s="118"/>
      <c r="S37" s="465"/>
      <c r="T37" s="116">
        <f>IF(K37="","",ROUNDDOWN(K37/M37*100,0))</f>
        <v>169</v>
      </c>
      <c r="U37" s="115">
        <f>IF(K37="","",ROUNDDOWN(K37/N37*100,0))</f>
        <v>118</v>
      </c>
      <c r="W37" s="470">
        <v>2460</v>
      </c>
      <c r="X37" s="470">
        <v>2480</v>
      </c>
    </row>
    <row r="38" spans="1:24" ht="24" customHeight="1">
      <c r="A38" s="472"/>
      <c r="B38" s="477"/>
      <c r="C38" s="476"/>
      <c r="D38" s="466" t="s">
        <v>480</v>
      </c>
      <c r="E38" s="474" t="s">
        <v>479</v>
      </c>
      <c r="F38" s="129" t="s">
        <v>475</v>
      </c>
      <c r="G38" s="128">
        <v>2.988</v>
      </c>
      <c r="H38" s="127" t="s">
        <v>464</v>
      </c>
      <c r="I38" s="126" t="str">
        <f>IF(W38="","",(IF(X38-W38&gt;0,CONCATENATE(TEXT(W38,"#,##0"),"~",TEXT(X38,"#,##0")),TEXT(W38,"#,##0"))))</f>
        <v>2,540~2,560</v>
      </c>
      <c r="J38" s="125">
        <v>7</v>
      </c>
      <c r="K38" s="124">
        <v>13.5</v>
      </c>
      <c r="L38" s="123">
        <f>IF(K38&gt;0,1/K38*37.7*68.6,"")</f>
        <v>191.57185185185185</v>
      </c>
      <c r="M38" s="122">
        <f>IF(W38="","",ROUNDUP(IF(W38&gt;=2271,"7.4",IF(W38&gt;=2101,"8.7",IF(W38&gt;=1991,"9.4",IF(W38&gt;=1871,"10.2",IF(W38&gt;=1761,"11.1",IF(W38&gt;=1651,"12.2",IF(W38&gt;=1531,"13.2",IF(W38&gt;=1421,"14.4",IF(W38&gt;=1311,"15.8",IF(W38&gt;=1196,"17.2",IF(W38&gt;=1081,"18.7",IF(W38&gt;=971,"20.5",IF(W38&gt;=856,"20.8",IF(W38&gt;=741,"21.0",IF(W38&gt;=601,"21.8","22.5")))))))))))))))*1.1,1))</f>
        <v>8.1999999999999993</v>
      </c>
      <c r="N38" s="121">
        <f>IF(W38="","",ROUNDUP(IF(W38&gt;=2271,"10.6",IF(W38&gt;=2101,"11.9",IF(W38&gt;=1991,"12.7",IF(W38&gt;=1871,"13.5",IF(W38&gt;=1761,"14.4",IF(W38&gt;=1651,"15.4",IF(W38&gt;=1531,"16.5",IF(W38&gt;=1421,"17.6",IF(W38&gt;=1311,"19.0",IF(W38&gt;=1196,"20.3",IF(W38&gt;=1081,"21.8",IF(W38&gt;=971,"23.4",IF(W38&gt;=856,"23.7",IF(W38&gt;=741,"24.5","24.6"))))))))))))))*1.1,1))</f>
        <v>11.7</v>
      </c>
      <c r="O38" s="119" t="s">
        <v>474</v>
      </c>
      <c r="P38" s="120" t="s">
        <v>462</v>
      </c>
      <c r="Q38" s="119" t="s">
        <v>119</v>
      </c>
      <c r="R38" s="118"/>
      <c r="S38" s="465"/>
      <c r="T38" s="116">
        <f>IF(K38="","",ROUNDDOWN(K38/M38*100,0))</f>
        <v>164</v>
      </c>
      <c r="U38" s="115">
        <f>IF(K38="","",ROUNDDOWN(K38/N38*100,0))</f>
        <v>115</v>
      </c>
      <c r="W38" s="470">
        <v>2540</v>
      </c>
      <c r="X38" s="470">
        <v>2560</v>
      </c>
    </row>
    <row r="39" spans="1:24" ht="24" customHeight="1">
      <c r="A39" s="472"/>
      <c r="B39" s="149"/>
      <c r="C39" s="475" t="s">
        <v>478</v>
      </c>
      <c r="D39" s="466" t="s">
        <v>477</v>
      </c>
      <c r="E39" s="474" t="s">
        <v>476</v>
      </c>
      <c r="F39" s="129" t="s">
        <v>475</v>
      </c>
      <c r="G39" s="128">
        <v>2.988</v>
      </c>
      <c r="H39" s="127" t="s">
        <v>464</v>
      </c>
      <c r="I39" s="126" t="str">
        <f>IF(W39="","",(IF(X39-W39&gt;0,CONCATENATE(TEXT(W39,"#,##0"),"~",TEXT(X39,"#,##0")),TEXT(W39,"#,##0"))))</f>
        <v>2,380~2,480</v>
      </c>
      <c r="J39" s="125">
        <v>5</v>
      </c>
      <c r="K39" s="124">
        <v>13.9</v>
      </c>
      <c r="L39" s="123">
        <f>IF(K39&gt;0,1/K39*37.7*68.6,"")</f>
        <v>186.05899280575539</v>
      </c>
      <c r="M39" s="122">
        <f>IF(W39="","",ROUNDUP(IF(W39&gt;=2271,"7.4",IF(W39&gt;=2101,"8.7",IF(W39&gt;=1991,"9.4",IF(W39&gt;=1871,"10.2",IF(W39&gt;=1761,"11.1",IF(W39&gt;=1651,"12.2",IF(W39&gt;=1531,"13.2",IF(W39&gt;=1421,"14.4",IF(W39&gt;=1311,"15.8",IF(W39&gt;=1196,"17.2",IF(W39&gt;=1081,"18.7",IF(W39&gt;=971,"20.5",IF(W39&gt;=856,"20.8",IF(W39&gt;=741,"21.0",IF(W39&gt;=601,"21.8","22.5")))))))))))))))*1.1,1))</f>
        <v>8.1999999999999993</v>
      </c>
      <c r="N39" s="121">
        <f>IF(W39="","",ROUNDUP(IF(W39&gt;=2271,"10.6",IF(W39&gt;=2101,"11.9",IF(W39&gt;=1991,"12.7",IF(W39&gt;=1871,"13.5",IF(W39&gt;=1761,"14.4",IF(W39&gt;=1651,"15.4",IF(W39&gt;=1531,"16.5",IF(W39&gt;=1421,"17.6",IF(W39&gt;=1311,"19.0",IF(W39&gt;=1196,"20.3",IF(W39&gt;=1081,"21.8",IF(W39&gt;=971,"23.4",IF(W39&gt;=856,"23.7",IF(W39&gt;=741,"24.5","24.6"))))))))))))))*1.1,1))</f>
        <v>11.7</v>
      </c>
      <c r="O39" s="119" t="s">
        <v>474</v>
      </c>
      <c r="P39" s="120" t="s">
        <v>462</v>
      </c>
      <c r="Q39" s="119" t="s">
        <v>119</v>
      </c>
      <c r="R39" s="118"/>
      <c r="S39" s="465"/>
      <c r="T39" s="116">
        <f>IF(K39="","",ROUNDDOWN(K39/M39*100,0))</f>
        <v>169</v>
      </c>
      <c r="U39" s="115">
        <f>IF(K39="","",ROUNDDOWN(K39/N39*100,0))</f>
        <v>118</v>
      </c>
      <c r="W39" s="470">
        <v>2380</v>
      </c>
      <c r="X39" s="470">
        <v>2480</v>
      </c>
    </row>
    <row r="40" spans="1:24" ht="24" customHeight="1">
      <c r="A40" s="472"/>
      <c r="B40" s="152"/>
      <c r="C40" s="473" t="s">
        <v>473</v>
      </c>
      <c r="D40" s="466" t="s">
        <v>472</v>
      </c>
      <c r="E40" s="139" t="s">
        <v>471</v>
      </c>
      <c r="F40" s="129">
        <v>654</v>
      </c>
      <c r="G40" s="128">
        <v>1.9490000000000001</v>
      </c>
      <c r="H40" s="127" t="s">
        <v>464</v>
      </c>
      <c r="I40" s="126" t="str">
        <f>IF(W40="","",(IF(X40-W40&gt;0,CONCATENATE(TEXT(W40,"#,##0"),"~",TEXT(X40,"#,##0")),TEXT(W40,"#,##0"))))</f>
        <v>2,370~2,410</v>
      </c>
      <c r="J40" s="125">
        <v>7</v>
      </c>
      <c r="K40" s="124">
        <v>14.5</v>
      </c>
      <c r="L40" s="123">
        <f>IF(K40&gt;0,1/K40*37.7*68.6,"")</f>
        <v>178.35999999999999</v>
      </c>
      <c r="M40" s="122">
        <f>IF(W40="","",ROUNDUP(IF(W40&gt;=2271,"7.4",IF(W40&gt;=2101,"8.7",IF(W40&gt;=1991,"9.4",IF(W40&gt;=1871,"10.2",IF(W40&gt;=1761,"11.1",IF(W40&gt;=1651,"12.2",IF(W40&gt;=1531,"13.2",IF(W40&gt;=1421,"14.4",IF(W40&gt;=1311,"15.8",IF(W40&gt;=1196,"17.2",IF(W40&gt;=1081,"18.7",IF(W40&gt;=971,"20.5",IF(W40&gt;=856,"20.8",IF(W40&gt;=741,"21.0",IF(W40&gt;=601,"21.8","22.5")))))))))))))))*1.1,1))</f>
        <v>8.1999999999999993</v>
      </c>
      <c r="N40" s="121">
        <f>IF(W40="","",ROUNDUP(IF(W40&gt;=2271,"10.6",IF(W40&gt;=2101,"11.9",IF(W40&gt;=1991,"12.7",IF(W40&gt;=1871,"13.5",IF(W40&gt;=1761,"14.4",IF(W40&gt;=1651,"15.4",IF(W40&gt;=1531,"16.5",IF(W40&gt;=1421,"17.6",IF(W40&gt;=1311,"19.0",IF(W40&gt;=1196,"20.3",IF(W40&gt;=1081,"21.8",IF(W40&gt;=971,"23.4",IF(W40&gt;=856,"23.7",IF(W40&gt;=741,"24.5","24.6"))))))))))))))*1.1,1))</f>
        <v>11.7</v>
      </c>
      <c r="O40" s="119" t="s">
        <v>463</v>
      </c>
      <c r="P40" s="120" t="s">
        <v>462</v>
      </c>
      <c r="Q40" s="119" t="s">
        <v>461</v>
      </c>
      <c r="R40" s="118"/>
      <c r="S40" s="465"/>
      <c r="T40" s="116">
        <f>IF(K40="","",ROUNDDOWN(K40/M40*100,0))</f>
        <v>176</v>
      </c>
      <c r="U40" s="115">
        <f>IF(K40="","",ROUNDDOWN(K40/N40*100,0))</f>
        <v>123</v>
      </c>
      <c r="W40" s="470">
        <v>2370</v>
      </c>
      <c r="X40" s="470">
        <v>2410</v>
      </c>
    </row>
    <row r="41" spans="1:24" ht="24" customHeight="1">
      <c r="A41" s="472"/>
      <c r="B41" s="154"/>
      <c r="C41" s="471"/>
      <c r="D41" s="466" t="s">
        <v>469</v>
      </c>
      <c r="E41" s="139" t="s">
        <v>470</v>
      </c>
      <c r="F41" s="129">
        <v>654</v>
      </c>
      <c r="G41" s="128">
        <v>1.9490000000000001</v>
      </c>
      <c r="H41" s="127" t="s">
        <v>464</v>
      </c>
      <c r="I41" s="126" t="str">
        <f>IF(W41="","",(IF(X41-W41&gt;0,CONCATENATE(TEXT(W41,"#,##0"),"~",TEXT(X41,"#,##0")),TEXT(W41,"#,##0"))))</f>
        <v>2,540~2,570</v>
      </c>
      <c r="J41" s="125">
        <v>7</v>
      </c>
      <c r="K41" s="124">
        <v>14.3</v>
      </c>
      <c r="L41" s="123">
        <f>IF(K41&gt;0,1/K41*37.7*68.6,"")</f>
        <v>180.85454545454544</v>
      </c>
      <c r="M41" s="122">
        <f>IF(W41="","",ROUNDUP(IF(W41&gt;=2271,"7.4",IF(W41&gt;=2101,"8.7",IF(W41&gt;=1991,"9.4",IF(W41&gt;=1871,"10.2",IF(W41&gt;=1761,"11.1",IF(W41&gt;=1651,"12.2",IF(W41&gt;=1531,"13.2",IF(W41&gt;=1421,"14.4",IF(W41&gt;=1311,"15.8",IF(W41&gt;=1196,"17.2",IF(W41&gt;=1081,"18.7",IF(W41&gt;=971,"20.5",IF(W41&gt;=856,"20.8",IF(W41&gt;=741,"21.0",IF(W41&gt;=601,"21.8","22.5")))))))))))))))*1.1,1))</f>
        <v>8.1999999999999993</v>
      </c>
      <c r="N41" s="121">
        <f>IF(W41="","",ROUNDUP(IF(W41&gt;=2271,"10.6",IF(W41&gt;=2101,"11.9",IF(W41&gt;=1991,"12.7",IF(W41&gt;=1871,"13.5",IF(W41&gt;=1761,"14.4",IF(W41&gt;=1651,"15.4",IF(W41&gt;=1531,"16.5",IF(W41&gt;=1421,"17.6",IF(W41&gt;=1311,"19.0",IF(W41&gt;=1196,"20.3",IF(W41&gt;=1081,"21.8",IF(W41&gt;=971,"23.4",IF(W41&gt;=856,"23.7",IF(W41&gt;=741,"24.5","24.6"))))))))))))))*1.1,1))</f>
        <v>11.7</v>
      </c>
      <c r="O41" s="119" t="s">
        <v>463</v>
      </c>
      <c r="P41" s="120" t="s">
        <v>462</v>
      </c>
      <c r="Q41" s="119" t="s">
        <v>461</v>
      </c>
      <c r="R41" s="118"/>
      <c r="S41" s="465"/>
      <c r="T41" s="116">
        <f>IF(K41="","",ROUNDDOWN(K41/M41*100,0))</f>
        <v>174</v>
      </c>
      <c r="U41" s="115">
        <f>IF(K41="","",ROUNDDOWN(K41/N41*100,0))</f>
        <v>122</v>
      </c>
      <c r="W41" s="470">
        <v>2540</v>
      </c>
      <c r="X41" s="470">
        <v>2570</v>
      </c>
    </row>
    <row r="42" spans="1:24" ht="33.75">
      <c r="A42" s="472"/>
      <c r="B42" s="154"/>
      <c r="C42" s="471"/>
      <c r="D42" s="466" t="s">
        <v>469</v>
      </c>
      <c r="E42" s="139" t="s">
        <v>468</v>
      </c>
      <c r="F42" s="129">
        <v>654</v>
      </c>
      <c r="G42" s="128">
        <v>1.9490000000000001</v>
      </c>
      <c r="H42" s="127" t="s">
        <v>464</v>
      </c>
      <c r="I42" s="126" t="str">
        <f>IF(W42="","",(IF(X42-W42&gt;0,CONCATENATE(TEXT(W42,"#,##0"),"~",TEXT(X42,"#,##0")),TEXT(W42,"#,##0"))))</f>
        <v>2,420~2,510</v>
      </c>
      <c r="J42" s="125">
        <v>7</v>
      </c>
      <c r="K42" s="124">
        <v>14.5</v>
      </c>
      <c r="L42" s="123">
        <f>IF(K42&gt;0,1/K42*37.7*68.6,"")</f>
        <v>178.35999999999999</v>
      </c>
      <c r="M42" s="122">
        <f>IF(W42="","",ROUNDUP(IF(W42&gt;=2271,"7.4",IF(W42&gt;=2101,"8.7",IF(W42&gt;=1991,"9.4",IF(W42&gt;=1871,"10.2",IF(W42&gt;=1761,"11.1",IF(W42&gt;=1651,"12.2",IF(W42&gt;=1531,"13.2",IF(W42&gt;=1421,"14.4",IF(W42&gt;=1311,"15.8",IF(W42&gt;=1196,"17.2",IF(W42&gt;=1081,"18.7",IF(W42&gt;=971,"20.5",IF(W42&gt;=856,"20.8",IF(W42&gt;=741,"21.0",IF(W42&gt;=601,"21.8","22.5")))))))))))))))*1.1,1))</f>
        <v>8.1999999999999993</v>
      </c>
      <c r="N42" s="121">
        <f>IF(W42="","",ROUNDUP(IF(W42&gt;=2271,"10.6",IF(W42&gt;=2101,"11.9",IF(W42&gt;=1991,"12.7",IF(W42&gt;=1871,"13.5",IF(W42&gt;=1761,"14.4",IF(W42&gt;=1651,"15.4",IF(W42&gt;=1531,"16.5",IF(W42&gt;=1421,"17.6",IF(W42&gt;=1311,"19.0",IF(W42&gt;=1196,"20.3",IF(W42&gt;=1081,"21.8",IF(W42&gt;=971,"23.4",IF(W42&gt;=856,"23.7",IF(W42&gt;=741,"24.5","24.6"))))))))))))))*1.1,1))</f>
        <v>11.7</v>
      </c>
      <c r="O42" s="119" t="s">
        <v>463</v>
      </c>
      <c r="P42" s="120" t="s">
        <v>462</v>
      </c>
      <c r="Q42" s="119" t="s">
        <v>461</v>
      </c>
      <c r="R42" s="118"/>
      <c r="S42" s="465"/>
      <c r="T42" s="116">
        <f>IF(K42="","",ROUNDDOWN(K42/M42*100,0))</f>
        <v>176</v>
      </c>
      <c r="U42" s="115">
        <f>IF(K42="","",ROUNDDOWN(K42/N42*100,0))</f>
        <v>123</v>
      </c>
      <c r="W42" s="470">
        <v>2420</v>
      </c>
      <c r="X42" s="470">
        <v>2510</v>
      </c>
    </row>
    <row r="43" spans="1:24" ht="24" customHeight="1">
      <c r="A43" s="472"/>
      <c r="B43" s="154"/>
      <c r="C43" s="471"/>
      <c r="D43" s="466" t="s">
        <v>466</v>
      </c>
      <c r="E43" s="139" t="s">
        <v>467</v>
      </c>
      <c r="F43" s="129">
        <v>654</v>
      </c>
      <c r="G43" s="128">
        <v>1.9490000000000001</v>
      </c>
      <c r="H43" s="127" t="s">
        <v>464</v>
      </c>
      <c r="I43" s="126" t="str">
        <f>IF(W43="","",(IF(X43-W43&gt;0,CONCATENATE(TEXT(W43,"#,##0"),"~",TEXT(X43,"#,##0")),TEXT(W43,"#,##0"))))</f>
        <v>2,520~2,550</v>
      </c>
      <c r="J43" s="125">
        <v>7</v>
      </c>
      <c r="K43" s="124">
        <v>14.3</v>
      </c>
      <c r="L43" s="123">
        <f>IF(K43&gt;0,1/K43*37.7*68.6,"")</f>
        <v>180.85454545454544</v>
      </c>
      <c r="M43" s="122">
        <f>IF(W43="","",ROUNDUP(IF(W43&gt;=2271,"7.4",IF(W43&gt;=2101,"8.7",IF(W43&gt;=1991,"9.4",IF(W43&gt;=1871,"10.2",IF(W43&gt;=1761,"11.1",IF(W43&gt;=1651,"12.2",IF(W43&gt;=1531,"13.2",IF(W43&gt;=1421,"14.4",IF(W43&gt;=1311,"15.8",IF(W43&gt;=1196,"17.2",IF(W43&gt;=1081,"18.7",IF(W43&gt;=971,"20.5",IF(W43&gt;=856,"20.8",IF(W43&gt;=741,"21.0",IF(W43&gt;=601,"21.8","22.5")))))))))))))))*1.1,1))</f>
        <v>8.1999999999999993</v>
      </c>
      <c r="N43" s="121">
        <f>IF(W43="","",ROUNDUP(IF(W43&gt;=2271,"10.6",IF(W43&gt;=2101,"11.9",IF(W43&gt;=1991,"12.7",IF(W43&gt;=1871,"13.5",IF(W43&gt;=1761,"14.4",IF(W43&gt;=1651,"15.4",IF(W43&gt;=1531,"16.5",IF(W43&gt;=1421,"17.6",IF(W43&gt;=1311,"19.0",IF(W43&gt;=1196,"20.3",IF(W43&gt;=1081,"21.8",IF(W43&gt;=971,"23.4",IF(W43&gt;=856,"23.7",IF(W43&gt;=741,"24.5","24.6"))))))))))))))*1.1,1))</f>
        <v>11.7</v>
      </c>
      <c r="O43" s="119" t="s">
        <v>463</v>
      </c>
      <c r="P43" s="120" t="s">
        <v>462</v>
      </c>
      <c r="Q43" s="119" t="s">
        <v>461</v>
      </c>
      <c r="R43" s="118"/>
      <c r="S43" s="465"/>
      <c r="T43" s="116">
        <f>IF(K43="","",ROUNDDOWN(K43/M43*100,0))</f>
        <v>174</v>
      </c>
      <c r="U43" s="115">
        <f>IF(K43="","",ROUNDDOWN(K43/N43*100,0))</f>
        <v>122</v>
      </c>
      <c r="W43" s="470">
        <v>2520</v>
      </c>
      <c r="X43" s="470">
        <v>2550</v>
      </c>
    </row>
    <row r="44" spans="1:24" ht="24" customHeight="1">
      <c r="A44" s="469"/>
      <c r="B44" s="468"/>
      <c r="C44" s="467"/>
      <c r="D44" s="466" t="s">
        <v>466</v>
      </c>
      <c r="E44" s="139" t="s">
        <v>465</v>
      </c>
      <c r="F44" s="129">
        <v>654</v>
      </c>
      <c r="G44" s="128">
        <v>1.9490000000000001</v>
      </c>
      <c r="H44" s="127" t="s">
        <v>464</v>
      </c>
      <c r="I44" s="126" t="str">
        <f>IF(W44="","",(IF(X44-W44&gt;0,CONCATENATE(TEXT(W44,"#,##0"),"~",TEXT(X44,"#,##0")),TEXT(W44,"#,##0"))))</f>
        <v>2,460</v>
      </c>
      <c r="J44" s="125">
        <v>7</v>
      </c>
      <c r="K44" s="124">
        <v>14.5</v>
      </c>
      <c r="L44" s="123">
        <f>IF(K44&gt;0,1/K44*37.7*68.6,"")</f>
        <v>178.35999999999999</v>
      </c>
      <c r="M44" s="122">
        <f>IF(W44="","",ROUNDUP(IF(W44&gt;=2271,"7.4",IF(W44&gt;=2101,"8.7",IF(W44&gt;=1991,"9.4",IF(W44&gt;=1871,"10.2",IF(W44&gt;=1761,"11.1",IF(W44&gt;=1651,"12.2",IF(W44&gt;=1531,"13.2",IF(W44&gt;=1421,"14.4",IF(W44&gt;=1311,"15.8",IF(W44&gt;=1196,"17.2",IF(W44&gt;=1081,"18.7",IF(W44&gt;=971,"20.5",IF(W44&gt;=856,"20.8",IF(W44&gt;=741,"21.0",IF(W44&gt;=601,"21.8","22.5")))))))))))))))*1.1,1))</f>
        <v>8.1999999999999993</v>
      </c>
      <c r="N44" s="121">
        <f>IF(W44="","",ROUNDUP(IF(W44&gt;=2271,"10.6",IF(W44&gt;=2101,"11.9",IF(W44&gt;=1991,"12.7",IF(W44&gt;=1871,"13.5",IF(W44&gt;=1761,"14.4",IF(W44&gt;=1651,"15.4",IF(W44&gt;=1531,"16.5",IF(W44&gt;=1421,"17.6",IF(W44&gt;=1311,"19.0",IF(W44&gt;=1196,"20.3",IF(W44&gt;=1081,"21.8",IF(W44&gt;=971,"23.4",IF(W44&gt;=856,"23.7",IF(W44&gt;=741,"24.5","24.6"))))))))))))))*1.1,1))</f>
        <v>11.7</v>
      </c>
      <c r="O44" s="119" t="s">
        <v>463</v>
      </c>
      <c r="P44" s="120" t="s">
        <v>462</v>
      </c>
      <c r="Q44" s="119" t="s">
        <v>461</v>
      </c>
      <c r="R44" s="118"/>
      <c r="S44" s="465"/>
      <c r="T44" s="116">
        <f>IF(K44="","",ROUNDDOWN(K44/M44*100,0))</f>
        <v>176</v>
      </c>
      <c r="U44" s="115">
        <f>IF(K44="","",ROUNDDOWN(K44/N44*100,0))</f>
        <v>123</v>
      </c>
      <c r="W44" s="112">
        <v>2460</v>
      </c>
      <c r="X44" s="112">
        <v>2460</v>
      </c>
    </row>
    <row r="45" spans="1:24" ht="24" customHeight="1">
      <c r="E45" s="76"/>
      <c r="J45" s="111"/>
    </row>
    <row r="46" spans="1:24" ht="10.5" customHeight="1">
      <c r="B46" s="76" t="s">
        <v>225</v>
      </c>
      <c r="E46" s="76"/>
    </row>
    <row r="47" spans="1:24" ht="10.5" customHeight="1">
      <c r="B47" s="76" t="s">
        <v>226</v>
      </c>
      <c r="E47" s="76"/>
    </row>
    <row r="48" spans="1:24" ht="10.5" customHeight="1">
      <c r="B48" s="76" t="s">
        <v>227</v>
      </c>
      <c r="E48" s="76"/>
    </row>
    <row r="49" spans="2:5" ht="10.5" customHeight="1">
      <c r="B49" s="76" t="s">
        <v>228</v>
      </c>
      <c r="E49" s="76"/>
    </row>
    <row r="50" spans="2:5" ht="10.5" customHeight="1">
      <c r="B50" s="76" t="s">
        <v>229</v>
      </c>
      <c r="E50" s="76"/>
    </row>
    <row r="51" spans="2:5" ht="10.5" customHeight="1">
      <c r="B51" s="76" t="s">
        <v>230</v>
      </c>
      <c r="E51" s="76"/>
    </row>
    <row r="52" spans="2:5" ht="10.5" customHeight="1">
      <c r="B52" s="76" t="s">
        <v>231</v>
      </c>
      <c r="E52" s="76"/>
    </row>
    <row r="53" spans="2:5" ht="10.5" customHeight="1">
      <c r="B53" s="76" t="s">
        <v>232</v>
      </c>
      <c r="E53" s="76"/>
    </row>
    <row r="54" spans="2:5" ht="10.5" customHeight="1">
      <c r="B54" s="76" t="s">
        <v>233</v>
      </c>
      <c r="E54" s="76"/>
    </row>
    <row r="55" spans="2:5" ht="10.5" customHeight="1">
      <c r="C55" s="76" t="s">
        <v>234</v>
      </c>
      <c r="E55" s="76"/>
    </row>
  </sheetData>
  <sheetProtection selectLockedCells="1"/>
  <mergeCells count="30">
    <mergeCell ref="O4:O8"/>
    <mergeCell ref="P4:R5"/>
    <mergeCell ref="N5:N8"/>
    <mergeCell ref="K4:N4"/>
    <mergeCell ref="J4:J8"/>
    <mergeCell ref="K5:K8"/>
    <mergeCell ref="L5:L8"/>
    <mergeCell ref="M5:M8"/>
    <mergeCell ref="S4:S5"/>
    <mergeCell ref="T4:T8"/>
    <mergeCell ref="R6:R8"/>
    <mergeCell ref="S6:S8"/>
    <mergeCell ref="Q6:Q8"/>
    <mergeCell ref="P6:P8"/>
    <mergeCell ref="D6:D8"/>
    <mergeCell ref="E6:E8"/>
    <mergeCell ref="F6:F8"/>
    <mergeCell ref="G6:G8"/>
    <mergeCell ref="H4:H8"/>
    <mergeCell ref="I4:I8"/>
    <mergeCell ref="X4:X8"/>
    <mergeCell ref="Q2:U2"/>
    <mergeCell ref="R3:U3"/>
    <mergeCell ref="W4:W8"/>
    <mergeCell ref="U4:U8"/>
    <mergeCell ref="A4:A8"/>
    <mergeCell ref="B4:C8"/>
    <mergeCell ref="D4:D5"/>
    <mergeCell ref="E4:E5"/>
    <mergeCell ref="F4:G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1D42-5DF9-4B3D-9BC6-8AF08D1AF66C}">
  <sheetPr>
    <tabColor indexed="25"/>
    <pageSetUpPr fitToPage="1"/>
  </sheetPr>
  <dimension ref="A1:X41"/>
  <sheetViews>
    <sheetView view="pageBreakPreview" zoomScaleNormal="100" zoomScaleSheetLayoutView="100" workbookViewId="0">
      <selection activeCell="F23" sqref="F23"/>
    </sheetView>
  </sheetViews>
  <sheetFormatPr defaultRowHeight="11.25"/>
  <cols>
    <col min="1" max="1" width="12" style="76" customWidth="1"/>
    <col min="2" max="2" width="2.375" style="76" customWidth="1"/>
    <col min="3" max="3" width="5.875" style="76" customWidth="1"/>
    <col min="4" max="4" width="13.875" style="76" bestFit="1" customWidth="1"/>
    <col min="5" max="5" width="16.375" style="110" bestFit="1" customWidth="1"/>
    <col min="6" max="6" width="13.125" style="76" bestFit="1" customWidth="1"/>
    <col min="7" max="7" width="7" style="76" customWidth="1"/>
    <col min="8" max="8" width="12.125" style="76" bestFit="1" customWidth="1"/>
    <col min="9" max="9" width="10.5" style="76" bestFit="1" customWidth="1"/>
    <col min="10" max="10" width="7" style="76" bestFit="1" customWidth="1"/>
    <col min="11" max="11" width="5.875" style="76" bestFit="1" customWidth="1"/>
    <col min="12" max="12" width="8.75" style="76" bestFit="1" customWidth="1"/>
    <col min="13" max="14" width="8.5" style="76" bestFit="1" customWidth="1"/>
    <col min="15" max="15" width="14.375" style="76" bestFit="1" customWidth="1"/>
    <col min="16" max="16" width="17.75" style="76" customWidth="1"/>
    <col min="17" max="17" width="6" style="76" customWidth="1"/>
    <col min="18" max="18" width="14.125" style="76" customWidth="1"/>
    <col min="19" max="19" width="11" style="76" bestFit="1" customWidth="1"/>
    <col min="20" max="21" width="8.25" style="76" bestFit="1" customWidth="1"/>
    <col min="22" max="22" width="9" style="76"/>
    <col min="23" max="24" width="10.625" style="109" customWidth="1"/>
    <col min="25" max="256" width="9" style="76"/>
    <col min="257" max="257" width="15.875" style="76" customWidth="1"/>
    <col min="258" max="258" width="3.875" style="76" bestFit="1" customWidth="1"/>
    <col min="259" max="259" width="38.25" style="76" customWidth="1"/>
    <col min="260" max="260" width="13.875" style="76" bestFit="1" customWidth="1"/>
    <col min="261" max="261" width="13" style="76" bestFit="1" customWidth="1"/>
    <col min="262" max="262" width="13.125" style="76" bestFit="1" customWidth="1"/>
    <col min="263" max="263" width="7" style="76" customWidth="1"/>
    <col min="264" max="264" width="12.125" style="76" bestFit="1" customWidth="1"/>
    <col min="265" max="265" width="10.5" style="76" bestFit="1" customWidth="1"/>
    <col min="266" max="266" width="7" style="76" bestFit="1" customWidth="1"/>
    <col min="267" max="267" width="5.875" style="76" bestFit="1" customWidth="1"/>
    <col min="268" max="268" width="8.75" style="76" bestFit="1" customWidth="1"/>
    <col min="269" max="270" width="8.5" style="76" bestFit="1" customWidth="1"/>
    <col min="271" max="271" width="14.375" style="76" bestFit="1" customWidth="1"/>
    <col min="272" max="272" width="10" style="76" bestFit="1" customWidth="1"/>
    <col min="273" max="273" width="6" style="76" customWidth="1"/>
    <col min="274" max="274" width="19.375" style="76" customWidth="1"/>
    <col min="275" max="275" width="11" style="76" bestFit="1" customWidth="1"/>
    <col min="276" max="277" width="8.25" style="76" bestFit="1" customWidth="1"/>
    <col min="278" max="512" width="9" style="76"/>
    <col min="513" max="513" width="15.875" style="76" customWidth="1"/>
    <col min="514" max="514" width="3.875" style="76" bestFit="1" customWidth="1"/>
    <col min="515" max="515" width="38.25" style="76" customWidth="1"/>
    <col min="516" max="516" width="13.875" style="76" bestFit="1" customWidth="1"/>
    <col min="517" max="517" width="13" style="76" bestFit="1" customWidth="1"/>
    <col min="518" max="518" width="13.125" style="76" bestFit="1" customWidth="1"/>
    <col min="519" max="519" width="7" style="76" customWidth="1"/>
    <col min="520" max="520" width="12.125" style="76" bestFit="1" customWidth="1"/>
    <col min="521" max="521" width="10.5" style="76" bestFit="1" customWidth="1"/>
    <col min="522" max="522" width="7" style="76" bestFit="1" customWidth="1"/>
    <col min="523" max="523" width="5.875" style="76" bestFit="1" customWidth="1"/>
    <col min="524" max="524" width="8.75" style="76" bestFit="1" customWidth="1"/>
    <col min="525" max="526" width="8.5" style="76" bestFit="1" customWidth="1"/>
    <col min="527" max="527" width="14.375" style="76" bestFit="1" customWidth="1"/>
    <col min="528" max="528" width="10" style="76" bestFit="1" customWidth="1"/>
    <col min="529" max="529" width="6" style="76" customWidth="1"/>
    <col min="530" max="530" width="19.375" style="76" customWidth="1"/>
    <col min="531" max="531" width="11" style="76" bestFit="1" customWidth="1"/>
    <col min="532" max="533" width="8.25" style="76" bestFit="1" customWidth="1"/>
    <col min="534" max="768" width="9" style="76"/>
    <col min="769" max="769" width="15.875" style="76" customWidth="1"/>
    <col min="770" max="770" width="3.875" style="76" bestFit="1" customWidth="1"/>
    <col min="771" max="771" width="38.25" style="76" customWidth="1"/>
    <col min="772" max="772" width="13.875" style="76" bestFit="1" customWidth="1"/>
    <col min="773" max="773" width="13" style="76" bestFit="1" customWidth="1"/>
    <col min="774" max="774" width="13.125" style="76" bestFit="1" customWidth="1"/>
    <col min="775" max="775" width="7" style="76" customWidth="1"/>
    <col min="776" max="776" width="12.125" style="76" bestFit="1" customWidth="1"/>
    <col min="777" max="777" width="10.5" style="76" bestFit="1" customWidth="1"/>
    <col min="778" max="778" width="7" style="76" bestFit="1" customWidth="1"/>
    <col min="779" max="779" width="5.875" style="76" bestFit="1" customWidth="1"/>
    <col min="780" max="780" width="8.75" style="76" bestFit="1" customWidth="1"/>
    <col min="781" max="782" width="8.5" style="76" bestFit="1" customWidth="1"/>
    <col min="783" max="783" width="14.375" style="76" bestFit="1" customWidth="1"/>
    <col min="784" max="784" width="10" style="76" bestFit="1" customWidth="1"/>
    <col min="785" max="785" width="6" style="76" customWidth="1"/>
    <col min="786" max="786" width="19.375" style="76" customWidth="1"/>
    <col min="787" max="787" width="11" style="76" bestFit="1" customWidth="1"/>
    <col min="788" max="789" width="8.25" style="76" bestFit="1" customWidth="1"/>
    <col min="790" max="1024" width="9" style="76"/>
    <col min="1025" max="1025" width="15.875" style="76" customWidth="1"/>
    <col min="1026" max="1026" width="3.875" style="76" bestFit="1" customWidth="1"/>
    <col min="1027" max="1027" width="38.25" style="76" customWidth="1"/>
    <col min="1028" max="1028" width="13.875" style="76" bestFit="1" customWidth="1"/>
    <col min="1029" max="1029" width="13" style="76" bestFit="1" customWidth="1"/>
    <col min="1030" max="1030" width="13.125" style="76" bestFit="1" customWidth="1"/>
    <col min="1031" max="1031" width="7" style="76" customWidth="1"/>
    <col min="1032" max="1032" width="12.125" style="76" bestFit="1" customWidth="1"/>
    <col min="1033" max="1033" width="10.5" style="76" bestFit="1" customWidth="1"/>
    <col min="1034" max="1034" width="7" style="76" bestFit="1" customWidth="1"/>
    <col min="1035" max="1035" width="5.875" style="76" bestFit="1" customWidth="1"/>
    <col min="1036" max="1036" width="8.75" style="76" bestFit="1" customWidth="1"/>
    <col min="1037" max="1038" width="8.5" style="76" bestFit="1" customWidth="1"/>
    <col min="1039" max="1039" width="14.375" style="76" bestFit="1" customWidth="1"/>
    <col min="1040" max="1040" width="10" style="76" bestFit="1" customWidth="1"/>
    <col min="1041" max="1041" width="6" style="76" customWidth="1"/>
    <col min="1042" max="1042" width="19.375" style="76" customWidth="1"/>
    <col min="1043" max="1043" width="11" style="76" bestFit="1" customWidth="1"/>
    <col min="1044" max="1045" width="8.25" style="76" bestFit="1" customWidth="1"/>
    <col min="1046" max="1280" width="9" style="76"/>
    <col min="1281" max="1281" width="15.875" style="76" customWidth="1"/>
    <col min="1282" max="1282" width="3.875" style="76" bestFit="1" customWidth="1"/>
    <col min="1283" max="1283" width="38.25" style="76" customWidth="1"/>
    <col min="1284" max="1284" width="13.875" style="76" bestFit="1" customWidth="1"/>
    <col min="1285" max="1285" width="13" style="76" bestFit="1" customWidth="1"/>
    <col min="1286" max="1286" width="13.125" style="76" bestFit="1" customWidth="1"/>
    <col min="1287" max="1287" width="7" style="76" customWidth="1"/>
    <col min="1288" max="1288" width="12.125" style="76" bestFit="1" customWidth="1"/>
    <col min="1289" max="1289" width="10.5" style="76" bestFit="1" customWidth="1"/>
    <col min="1290" max="1290" width="7" style="76" bestFit="1" customWidth="1"/>
    <col min="1291" max="1291" width="5.875" style="76" bestFit="1" customWidth="1"/>
    <col min="1292" max="1292" width="8.75" style="76" bestFit="1" customWidth="1"/>
    <col min="1293" max="1294" width="8.5" style="76" bestFit="1" customWidth="1"/>
    <col min="1295" max="1295" width="14.375" style="76" bestFit="1" customWidth="1"/>
    <col min="1296" max="1296" width="10" style="76" bestFit="1" customWidth="1"/>
    <col min="1297" max="1297" width="6" style="76" customWidth="1"/>
    <col min="1298" max="1298" width="19.375" style="76" customWidth="1"/>
    <col min="1299" max="1299" width="11" style="76" bestFit="1" customWidth="1"/>
    <col min="1300" max="1301" width="8.25" style="76" bestFit="1" customWidth="1"/>
    <col min="1302" max="1536" width="9" style="76"/>
    <col min="1537" max="1537" width="15.875" style="76" customWidth="1"/>
    <col min="1538" max="1538" width="3.875" style="76" bestFit="1" customWidth="1"/>
    <col min="1539" max="1539" width="38.25" style="76" customWidth="1"/>
    <col min="1540" max="1540" width="13.875" style="76" bestFit="1" customWidth="1"/>
    <col min="1541" max="1541" width="13" style="76" bestFit="1" customWidth="1"/>
    <col min="1542" max="1542" width="13.125" style="76" bestFit="1" customWidth="1"/>
    <col min="1543" max="1543" width="7" style="76" customWidth="1"/>
    <col min="1544" max="1544" width="12.125" style="76" bestFit="1" customWidth="1"/>
    <col min="1545" max="1545" width="10.5" style="76" bestFit="1" customWidth="1"/>
    <col min="1546" max="1546" width="7" style="76" bestFit="1" customWidth="1"/>
    <col min="1547" max="1547" width="5.875" style="76" bestFit="1" customWidth="1"/>
    <col min="1548" max="1548" width="8.75" style="76" bestFit="1" customWidth="1"/>
    <col min="1549" max="1550" width="8.5" style="76" bestFit="1" customWidth="1"/>
    <col min="1551" max="1551" width="14.375" style="76" bestFit="1" customWidth="1"/>
    <col min="1552" max="1552" width="10" style="76" bestFit="1" customWidth="1"/>
    <col min="1553" max="1553" width="6" style="76" customWidth="1"/>
    <col min="1554" max="1554" width="19.375" style="76" customWidth="1"/>
    <col min="1555" max="1555" width="11" style="76" bestFit="1" customWidth="1"/>
    <col min="1556" max="1557" width="8.25" style="76" bestFit="1" customWidth="1"/>
    <col min="1558" max="1792" width="9" style="76"/>
    <col min="1793" max="1793" width="15.875" style="76" customWidth="1"/>
    <col min="1794" max="1794" width="3.875" style="76" bestFit="1" customWidth="1"/>
    <col min="1795" max="1795" width="38.25" style="76" customWidth="1"/>
    <col min="1796" max="1796" width="13.875" style="76" bestFit="1" customWidth="1"/>
    <col min="1797" max="1797" width="13" style="76" bestFit="1" customWidth="1"/>
    <col min="1798" max="1798" width="13.125" style="76" bestFit="1" customWidth="1"/>
    <col min="1799" max="1799" width="7" style="76" customWidth="1"/>
    <col min="1800" max="1800" width="12.125" style="76" bestFit="1" customWidth="1"/>
    <col min="1801" max="1801" width="10.5" style="76" bestFit="1" customWidth="1"/>
    <col min="1802" max="1802" width="7" style="76" bestFit="1" customWidth="1"/>
    <col min="1803" max="1803" width="5.875" style="76" bestFit="1" customWidth="1"/>
    <col min="1804" max="1804" width="8.75" style="76" bestFit="1" customWidth="1"/>
    <col min="1805" max="1806" width="8.5" style="76" bestFit="1" customWidth="1"/>
    <col min="1807" max="1807" width="14.375" style="76" bestFit="1" customWidth="1"/>
    <col min="1808" max="1808" width="10" style="76" bestFit="1" customWidth="1"/>
    <col min="1809" max="1809" width="6" style="76" customWidth="1"/>
    <col min="1810" max="1810" width="19.375" style="76" customWidth="1"/>
    <col min="1811" max="1811" width="11" style="76" bestFit="1" customWidth="1"/>
    <col min="1812" max="1813" width="8.25" style="76" bestFit="1" customWidth="1"/>
    <col min="1814" max="2048" width="9" style="76"/>
    <col min="2049" max="2049" width="15.875" style="76" customWidth="1"/>
    <col min="2050" max="2050" width="3.875" style="76" bestFit="1" customWidth="1"/>
    <col min="2051" max="2051" width="38.25" style="76" customWidth="1"/>
    <col min="2052" max="2052" width="13.875" style="76" bestFit="1" customWidth="1"/>
    <col min="2053" max="2053" width="13" style="76" bestFit="1" customWidth="1"/>
    <col min="2054" max="2054" width="13.125" style="76" bestFit="1" customWidth="1"/>
    <col min="2055" max="2055" width="7" style="76" customWidth="1"/>
    <col min="2056" max="2056" width="12.125" style="76" bestFit="1" customWidth="1"/>
    <col min="2057" max="2057" width="10.5" style="76" bestFit="1" customWidth="1"/>
    <col min="2058" max="2058" width="7" style="76" bestFit="1" customWidth="1"/>
    <col min="2059" max="2059" width="5.875" style="76" bestFit="1" customWidth="1"/>
    <col min="2060" max="2060" width="8.75" style="76" bestFit="1" customWidth="1"/>
    <col min="2061" max="2062" width="8.5" style="76" bestFit="1" customWidth="1"/>
    <col min="2063" max="2063" width="14.375" style="76" bestFit="1" customWidth="1"/>
    <col min="2064" max="2064" width="10" style="76" bestFit="1" customWidth="1"/>
    <col min="2065" max="2065" width="6" style="76" customWidth="1"/>
    <col min="2066" max="2066" width="19.375" style="76" customWidth="1"/>
    <col min="2067" max="2067" width="11" style="76" bestFit="1" customWidth="1"/>
    <col min="2068" max="2069" width="8.25" style="76" bestFit="1" customWidth="1"/>
    <col min="2070" max="2304" width="9" style="76"/>
    <col min="2305" max="2305" width="15.875" style="76" customWidth="1"/>
    <col min="2306" max="2306" width="3.875" style="76" bestFit="1" customWidth="1"/>
    <col min="2307" max="2307" width="38.25" style="76" customWidth="1"/>
    <col min="2308" max="2308" width="13.875" style="76" bestFit="1" customWidth="1"/>
    <col min="2309" max="2309" width="13" style="76" bestFit="1" customWidth="1"/>
    <col min="2310" max="2310" width="13.125" style="76" bestFit="1" customWidth="1"/>
    <col min="2311" max="2311" width="7" style="76" customWidth="1"/>
    <col min="2312" max="2312" width="12.125" style="76" bestFit="1" customWidth="1"/>
    <col min="2313" max="2313" width="10.5" style="76" bestFit="1" customWidth="1"/>
    <col min="2314" max="2314" width="7" style="76" bestFit="1" customWidth="1"/>
    <col min="2315" max="2315" width="5.875" style="76" bestFit="1" customWidth="1"/>
    <col min="2316" max="2316" width="8.75" style="76" bestFit="1" customWidth="1"/>
    <col min="2317" max="2318" width="8.5" style="76" bestFit="1" customWidth="1"/>
    <col min="2319" max="2319" width="14.375" style="76" bestFit="1" customWidth="1"/>
    <col min="2320" max="2320" width="10" style="76" bestFit="1" customWidth="1"/>
    <col min="2321" max="2321" width="6" style="76" customWidth="1"/>
    <col min="2322" max="2322" width="19.375" style="76" customWidth="1"/>
    <col min="2323" max="2323" width="11" style="76" bestFit="1" customWidth="1"/>
    <col min="2324" max="2325" width="8.25" style="76" bestFit="1" customWidth="1"/>
    <col min="2326" max="2560" width="9" style="76"/>
    <col min="2561" max="2561" width="15.875" style="76" customWidth="1"/>
    <col min="2562" max="2562" width="3.875" style="76" bestFit="1" customWidth="1"/>
    <col min="2563" max="2563" width="38.25" style="76" customWidth="1"/>
    <col min="2564" max="2564" width="13.875" style="76" bestFit="1" customWidth="1"/>
    <col min="2565" max="2565" width="13" style="76" bestFit="1" customWidth="1"/>
    <col min="2566" max="2566" width="13.125" style="76" bestFit="1" customWidth="1"/>
    <col min="2567" max="2567" width="7" style="76" customWidth="1"/>
    <col min="2568" max="2568" width="12.125" style="76" bestFit="1" customWidth="1"/>
    <col min="2569" max="2569" width="10.5" style="76" bestFit="1" customWidth="1"/>
    <col min="2570" max="2570" width="7" style="76" bestFit="1" customWidth="1"/>
    <col min="2571" max="2571" width="5.875" style="76" bestFit="1" customWidth="1"/>
    <col min="2572" max="2572" width="8.75" style="76" bestFit="1" customWidth="1"/>
    <col min="2573" max="2574" width="8.5" style="76" bestFit="1" customWidth="1"/>
    <col min="2575" max="2575" width="14.375" style="76" bestFit="1" customWidth="1"/>
    <col min="2576" max="2576" width="10" style="76" bestFit="1" customWidth="1"/>
    <col min="2577" max="2577" width="6" style="76" customWidth="1"/>
    <col min="2578" max="2578" width="19.375" style="76" customWidth="1"/>
    <col min="2579" max="2579" width="11" style="76" bestFit="1" customWidth="1"/>
    <col min="2580" max="2581" width="8.25" style="76" bestFit="1" customWidth="1"/>
    <col min="2582" max="2816" width="9" style="76"/>
    <col min="2817" max="2817" width="15.875" style="76" customWidth="1"/>
    <col min="2818" max="2818" width="3.875" style="76" bestFit="1" customWidth="1"/>
    <col min="2819" max="2819" width="38.25" style="76" customWidth="1"/>
    <col min="2820" max="2820" width="13.875" style="76" bestFit="1" customWidth="1"/>
    <col min="2821" max="2821" width="13" style="76" bestFit="1" customWidth="1"/>
    <col min="2822" max="2822" width="13.125" style="76" bestFit="1" customWidth="1"/>
    <col min="2823" max="2823" width="7" style="76" customWidth="1"/>
    <col min="2824" max="2824" width="12.125" style="76" bestFit="1" customWidth="1"/>
    <col min="2825" max="2825" width="10.5" style="76" bestFit="1" customWidth="1"/>
    <col min="2826" max="2826" width="7" style="76" bestFit="1" customWidth="1"/>
    <col min="2827" max="2827" width="5.875" style="76" bestFit="1" customWidth="1"/>
    <col min="2828" max="2828" width="8.75" style="76" bestFit="1" customWidth="1"/>
    <col min="2829" max="2830" width="8.5" style="76" bestFit="1" customWidth="1"/>
    <col min="2831" max="2831" width="14.375" style="76" bestFit="1" customWidth="1"/>
    <col min="2832" max="2832" width="10" style="76" bestFit="1" customWidth="1"/>
    <col min="2833" max="2833" width="6" style="76" customWidth="1"/>
    <col min="2834" max="2834" width="19.375" style="76" customWidth="1"/>
    <col min="2835" max="2835" width="11" style="76" bestFit="1" customWidth="1"/>
    <col min="2836" max="2837" width="8.25" style="76" bestFit="1" customWidth="1"/>
    <col min="2838" max="3072" width="9" style="76"/>
    <col min="3073" max="3073" width="15.875" style="76" customWidth="1"/>
    <col min="3074" max="3074" width="3.875" style="76" bestFit="1" customWidth="1"/>
    <col min="3075" max="3075" width="38.25" style="76" customWidth="1"/>
    <col min="3076" max="3076" width="13.875" style="76" bestFit="1" customWidth="1"/>
    <col min="3077" max="3077" width="13" style="76" bestFit="1" customWidth="1"/>
    <col min="3078" max="3078" width="13.125" style="76" bestFit="1" customWidth="1"/>
    <col min="3079" max="3079" width="7" style="76" customWidth="1"/>
    <col min="3080" max="3080" width="12.125" style="76" bestFit="1" customWidth="1"/>
    <col min="3081" max="3081" width="10.5" style="76" bestFit="1" customWidth="1"/>
    <col min="3082" max="3082" width="7" style="76" bestFit="1" customWidth="1"/>
    <col min="3083" max="3083" width="5.875" style="76" bestFit="1" customWidth="1"/>
    <col min="3084" max="3084" width="8.75" style="76" bestFit="1" customWidth="1"/>
    <col min="3085" max="3086" width="8.5" style="76" bestFit="1" customWidth="1"/>
    <col min="3087" max="3087" width="14.375" style="76" bestFit="1" customWidth="1"/>
    <col min="3088" max="3088" width="10" style="76" bestFit="1" customWidth="1"/>
    <col min="3089" max="3089" width="6" style="76" customWidth="1"/>
    <col min="3090" max="3090" width="19.375" style="76" customWidth="1"/>
    <col min="3091" max="3091" width="11" style="76" bestFit="1" customWidth="1"/>
    <col min="3092" max="3093" width="8.25" style="76" bestFit="1" customWidth="1"/>
    <col min="3094" max="3328" width="9" style="76"/>
    <col min="3329" max="3329" width="15.875" style="76" customWidth="1"/>
    <col min="3330" max="3330" width="3.875" style="76" bestFit="1" customWidth="1"/>
    <col min="3331" max="3331" width="38.25" style="76" customWidth="1"/>
    <col min="3332" max="3332" width="13.875" style="76" bestFit="1" customWidth="1"/>
    <col min="3333" max="3333" width="13" style="76" bestFit="1" customWidth="1"/>
    <col min="3334" max="3334" width="13.125" style="76" bestFit="1" customWidth="1"/>
    <col min="3335" max="3335" width="7" style="76" customWidth="1"/>
    <col min="3336" max="3336" width="12.125" style="76" bestFit="1" customWidth="1"/>
    <col min="3337" max="3337" width="10.5" style="76" bestFit="1" customWidth="1"/>
    <col min="3338" max="3338" width="7" style="76" bestFit="1" customWidth="1"/>
    <col min="3339" max="3339" width="5.875" style="76" bestFit="1" customWidth="1"/>
    <col min="3340" max="3340" width="8.75" style="76" bestFit="1" customWidth="1"/>
    <col min="3341" max="3342" width="8.5" style="76" bestFit="1" customWidth="1"/>
    <col min="3343" max="3343" width="14.375" style="76" bestFit="1" customWidth="1"/>
    <col min="3344" max="3344" width="10" style="76" bestFit="1" customWidth="1"/>
    <col min="3345" max="3345" width="6" style="76" customWidth="1"/>
    <col min="3346" max="3346" width="19.375" style="76" customWidth="1"/>
    <col min="3347" max="3347" width="11" style="76" bestFit="1" customWidth="1"/>
    <col min="3348" max="3349" width="8.25" style="76" bestFit="1" customWidth="1"/>
    <col min="3350" max="3584" width="9" style="76"/>
    <col min="3585" max="3585" width="15.875" style="76" customWidth="1"/>
    <col min="3586" max="3586" width="3.875" style="76" bestFit="1" customWidth="1"/>
    <col min="3587" max="3587" width="38.25" style="76" customWidth="1"/>
    <col min="3588" max="3588" width="13.875" style="76" bestFit="1" customWidth="1"/>
    <col min="3589" max="3589" width="13" style="76" bestFit="1" customWidth="1"/>
    <col min="3590" max="3590" width="13.125" style="76" bestFit="1" customWidth="1"/>
    <col min="3591" max="3591" width="7" style="76" customWidth="1"/>
    <col min="3592" max="3592" width="12.125" style="76" bestFit="1" customWidth="1"/>
    <col min="3593" max="3593" width="10.5" style="76" bestFit="1" customWidth="1"/>
    <col min="3594" max="3594" width="7" style="76" bestFit="1" customWidth="1"/>
    <col min="3595" max="3595" width="5.875" style="76" bestFit="1" customWidth="1"/>
    <col min="3596" max="3596" width="8.75" style="76" bestFit="1" customWidth="1"/>
    <col min="3597" max="3598" width="8.5" style="76" bestFit="1" customWidth="1"/>
    <col min="3599" max="3599" width="14.375" style="76" bestFit="1" customWidth="1"/>
    <col min="3600" max="3600" width="10" style="76" bestFit="1" customWidth="1"/>
    <col min="3601" max="3601" width="6" style="76" customWidth="1"/>
    <col min="3602" max="3602" width="19.375" style="76" customWidth="1"/>
    <col min="3603" max="3603" width="11" style="76" bestFit="1" customWidth="1"/>
    <col min="3604" max="3605" width="8.25" style="76" bestFit="1" customWidth="1"/>
    <col min="3606" max="3840" width="9" style="76"/>
    <col min="3841" max="3841" width="15.875" style="76" customWidth="1"/>
    <col min="3842" max="3842" width="3.875" style="76" bestFit="1" customWidth="1"/>
    <col min="3843" max="3843" width="38.25" style="76" customWidth="1"/>
    <col min="3844" max="3844" width="13.875" style="76" bestFit="1" customWidth="1"/>
    <col min="3845" max="3845" width="13" style="76" bestFit="1" customWidth="1"/>
    <col min="3846" max="3846" width="13.125" style="76" bestFit="1" customWidth="1"/>
    <col min="3847" max="3847" width="7" style="76" customWidth="1"/>
    <col min="3848" max="3848" width="12.125" style="76" bestFit="1" customWidth="1"/>
    <col min="3849" max="3849" width="10.5" style="76" bestFit="1" customWidth="1"/>
    <col min="3850" max="3850" width="7" style="76" bestFit="1" customWidth="1"/>
    <col min="3851" max="3851" width="5.875" style="76" bestFit="1" customWidth="1"/>
    <col min="3852" max="3852" width="8.75" style="76" bestFit="1" customWidth="1"/>
    <col min="3853" max="3854" width="8.5" style="76" bestFit="1" customWidth="1"/>
    <col min="3855" max="3855" width="14.375" style="76" bestFit="1" customWidth="1"/>
    <col min="3856" max="3856" width="10" style="76" bestFit="1" customWidth="1"/>
    <col min="3857" max="3857" width="6" style="76" customWidth="1"/>
    <col min="3858" max="3858" width="19.375" style="76" customWidth="1"/>
    <col min="3859" max="3859" width="11" style="76" bestFit="1" customWidth="1"/>
    <col min="3860" max="3861" width="8.25" style="76" bestFit="1" customWidth="1"/>
    <col min="3862" max="4096" width="9" style="76"/>
    <col min="4097" max="4097" width="15.875" style="76" customWidth="1"/>
    <col min="4098" max="4098" width="3.875" style="76" bestFit="1" customWidth="1"/>
    <col min="4099" max="4099" width="38.25" style="76" customWidth="1"/>
    <col min="4100" max="4100" width="13.875" style="76" bestFit="1" customWidth="1"/>
    <col min="4101" max="4101" width="13" style="76" bestFit="1" customWidth="1"/>
    <col min="4102" max="4102" width="13.125" style="76" bestFit="1" customWidth="1"/>
    <col min="4103" max="4103" width="7" style="76" customWidth="1"/>
    <col min="4104" max="4104" width="12.125" style="76" bestFit="1" customWidth="1"/>
    <col min="4105" max="4105" width="10.5" style="76" bestFit="1" customWidth="1"/>
    <col min="4106" max="4106" width="7" style="76" bestFit="1" customWidth="1"/>
    <col min="4107" max="4107" width="5.875" style="76" bestFit="1" customWidth="1"/>
    <col min="4108" max="4108" width="8.75" style="76" bestFit="1" customWidth="1"/>
    <col min="4109" max="4110" width="8.5" style="76" bestFit="1" customWidth="1"/>
    <col min="4111" max="4111" width="14.375" style="76" bestFit="1" customWidth="1"/>
    <col min="4112" max="4112" width="10" style="76" bestFit="1" customWidth="1"/>
    <col min="4113" max="4113" width="6" style="76" customWidth="1"/>
    <col min="4114" max="4114" width="19.375" style="76" customWidth="1"/>
    <col min="4115" max="4115" width="11" style="76" bestFit="1" customWidth="1"/>
    <col min="4116" max="4117" width="8.25" style="76" bestFit="1" customWidth="1"/>
    <col min="4118" max="4352" width="9" style="76"/>
    <col min="4353" max="4353" width="15.875" style="76" customWidth="1"/>
    <col min="4354" max="4354" width="3.875" style="76" bestFit="1" customWidth="1"/>
    <col min="4355" max="4355" width="38.25" style="76" customWidth="1"/>
    <col min="4356" max="4356" width="13.875" style="76" bestFit="1" customWidth="1"/>
    <col min="4357" max="4357" width="13" style="76" bestFit="1" customWidth="1"/>
    <col min="4358" max="4358" width="13.125" style="76" bestFit="1" customWidth="1"/>
    <col min="4359" max="4359" width="7" style="76" customWidth="1"/>
    <col min="4360" max="4360" width="12.125" style="76" bestFit="1" customWidth="1"/>
    <col min="4361" max="4361" width="10.5" style="76" bestFit="1" customWidth="1"/>
    <col min="4362" max="4362" width="7" style="76" bestFit="1" customWidth="1"/>
    <col min="4363" max="4363" width="5.875" style="76" bestFit="1" customWidth="1"/>
    <col min="4364" max="4364" width="8.75" style="76" bestFit="1" customWidth="1"/>
    <col min="4365" max="4366" width="8.5" style="76" bestFit="1" customWidth="1"/>
    <col min="4367" max="4367" width="14.375" style="76" bestFit="1" customWidth="1"/>
    <col min="4368" max="4368" width="10" style="76" bestFit="1" customWidth="1"/>
    <col min="4369" max="4369" width="6" style="76" customWidth="1"/>
    <col min="4370" max="4370" width="19.375" style="76" customWidth="1"/>
    <col min="4371" max="4371" width="11" style="76" bestFit="1" customWidth="1"/>
    <col min="4372" max="4373" width="8.25" style="76" bestFit="1" customWidth="1"/>
    <col min="4374" max="4608" width="9" style="76"/>
    <col min="4609" max="4609" width="15.875" style="76" customWidth="1"/>
    <col min="4610" max="4610" width="3.875" style="76" bestFit="1" customWidth="1"/>
    <col min="4611" max="4611" width="38.25" style="76" customWidth="1"/>
    <col min="4612" max="4612" width="13.875" style="76" bestFit="1" customWidth="1"/>
    <col min="4613" max="4613" width="13" style="76" bestFit="1" customWidth="1"/>
    <col min="4614" max="4614" width="13.125" style="76" bestFit="1" customWidth="1"/>
    <col min="4615" max="4615" width="7" style="76" customWidth="1"/>
    <col min="4616" max="4616" width="12.125" style="76" bestFit="1" customWidth="1"/>
    <col min="4617" max="4617" width="10.5" style="76" bestFit="1" customWidth="1"/>
    <col min="4618" max="4618" width="7" style="76" bestFit="1" customWidth="1"/>
    <col min="4619" max="4619" width="5.875" style="76" bestFit="1" customWidth="1"/>
    <col min="4620" max="4620" width="8.75" style="76" bestFit="1" customWidth="1"/>
    <col min="4621" max="4622" width="8.5" style="76" bestFit="1" customWidth="1"/>
    <col min="4623" max="4623" width="14.375" style="76" bestFit="1" customWidth="1"/>
    <col min="4624" max="4624" width="10" style="76" bestFit="1" customWidth="1"/>
    <col min="4625" max="4625" width="6" style="76" customWidth="1"/>
    <col min="4626" max="4626" width="19.375" style="76" customWidth="1"/>
    <col min="4627" max="4627" width="11" style="76" bestFit="1" customWidth="1"/>
    <col min="4628" max="4629" width="8.25" style="76" bestFit="1" customWidth="1"/>
    <col min="4630" max="4864" width="9" style="76"/>
    <col min="4865" max="4865" width="15.875" style="76" customWidth="1"/>
    <col min="4866" max="4866" width="3.875" style="76" bestFit="1" customWidth="1"/>
    <col min="4867" max="4867" width="38.25" style="76" customWidth="1"/>
    <col min="4868" max="4868" width="13.875" style="76" bestFit="1" customWidth="1"/>
    <col min="4869" max="4869" width="13" style="76" bestFit="1" customWidth="1"/>
    <col min="4870" max="4870" width="13.125" style="76" bestFit="1" customWidth="1"/>
    <col min="4871" max="4871" width="7" style="76" customWidth="1"/>
    <col min="4872" max="4872" width="12.125" style="76" bestFit="1" customWidth="1"/>
    <col min="4873" max="4873" width="10.5" style="76" bestFit="1" customWidth="1"/>
    <col min="4874" max="4874" width="7" style="76" bestFit="1" customWidth="1"/>
    <col min="4875" max="4875" width="5.875" style="76" bestFit="1" customWidth="1"/>
    <col min="4876" max="4876" width="8.75" style="76" bestFit="1" customWidth="1"/>
    <col min="4877" max="4878" width="8.5" style="76" bestFit="1" customWidth="1"/>
    <col min="4879" max="4879" width="14.375" style="76" bestFit="1" customWidth="1"/>
    <col min="4880" max="4880" width="10" style="76" bestFit="1" customWidth="1"/>
    <col min="4881" max="4881" width="6" style="76" customWidth="1"/>
    <col min="4882" max="4882" width="19.375" style="76" customWidth="1"/>
    <col min="4883" max="4883" width="11" style="76" bestFit="1" customWidth="1"/>
    <col min="4884" max="4885" width="8.25" style="76" bestFit="1" customWidth="1"/>
    <col min="4886" max="5120" width="9" style="76"/>
    <col min="5121" max="5121" width="15.875" style="76" customWidth="1"/>
    <col min="5122" max="5122" width="3.875" style="76" bestFit="1" customWidth="1"/>
    <col min="5123" max="5123" width="38.25" style="76" customWidth="1"/>
    <col min="5124" max="5124" width="13.875" style="76" bestFit="1" customWidth="1"/>
    <col min="5125" max="5125" width="13" style="76" bestFit="1" customWidth="1"/>
    <col min="5126" max="5126" width="13.125" style="76" bestFit="1" customWidth="1"/>
    <col min="5127" max="5127" width="7" style="76" customWidth="1"/>
    <col min="5128" max="5128" width="12.125" style="76" bestFit="1" customWidth="1"/>
    <col min="5129" max="5129" width="10.5" style="76" bestFit="1" customWidth="1"/>
    <col min="5130" max="5130" width="7" style="76" bestFit="1" customWidth="1"/>
    <col min="5131" max="5131" width="5.875" style="76" bestFit="1" customWidth="1"/>
    <col min="5132" max="5132" width="8.75" style="76" bestFit="1" customWidth="1"/>
    <col min="5133" max="5134" width="8.5" style="76" bestFit="1" customWidth="1"/>
    <col min="5135" max="5135" width="14.375" style="76" bestFit="1" customWidth="1"/>
    <col min="5136" max="5136" width="10" style="76" bestFit="1" customWidth="1"/>
    <col min="5137" max="5137" width="6" style="76" customWidth="1"/>
    <col min="5138" max="5138" width="19.375" style="76" customWidth="1"/>
    <col min="5139" max="5139" width="11" style="76" bestFit="1" customWidth="1"/>
    <col min="5140" max="5141" width="8.25" style="76" bestFit="1" customWidth="1"/>
    <col min="5142" max="5376" width="9" style="76"/>
    <col min="5377" max="5377" width="15.875" style="76" customWidth="1"/>
    <col min="5378" max="5378" width="3.875" style="76" bestFit="1" customWidth="1"/>
    <col min="5379" max="5379" width="38.25" style="76" customWidth="1"/>
    <col min="5380" max="5380" width="13.875" style="76" bestFit="1" customWidth="1"/>
    <col min="5381" max="5381" width="13" style="76" bestFit="1" customWidth="1"/>
    <col min="5382" max="5382" width="13.125" style="76" bestFit="1" customWidth="1"/>
    <col min="5383" max="5383" width="7" style="76" customWidth="1"/>
    <col min="5384" max="5384" width="12.125" style="76" bestFit="1" customWidth="1"/>
    <col min="5385" max="5385" width="10.5" style="76" bestFit="1" customWidth="1"/>
    <col min="5386" max="5386" width="7" style="76" bestFit="1" customWidth="1"/>
    <col min="5387" max="5387" width="5.875" style="76" bestFit="1" customWidth="1"/>
    <col min="5388" max="5388" width="8.75" style="76" bestFit="1" customWidth="1"/>
    <col min="5389" max="5390" width="8.5" style="76" bestFit="1" customWidth="1"/>
    <col min="5391" max="5391" width="14.375" style="76" bestFit="1" customWidth="1"/>
    <col min="5392" max="5392" width="10" style="76" bestFit="1" customWidth="1"/>
    <col min="5393" max="5393" width="6" style="76" customWidth="1"/>
    <col min="5394" max="5394" width="19.375" style="76" customWidth="1"/>
    <col min="5395" max="5395" width="11" style="76" bestFit="1" customWidth="1"/>
    <col min="5396" max="5397" width="8.25" style="76" bestFit="1" customWidth="1"/>
    <col min="5398" max="5632" width="9" style="76"/>
    <col min="5633" max="5633" width="15.875" style="76" customWidth="1"/>
    <col min="5634" max="5634" width="3.875" style="76" bestFit="1" customWidth="1"/>
    <col min="5635" max="5635" width="38.25" style="76" customWidth="1"/>
    <col min="5636" max="5636" width="13.875" style="76" bestFit="1" customWidth="1"/>
    <col min="5637" max="5637" width="13" style="76" bestFit="1" customWidth="1"/>
    <col min="5638" max="5638" width="13.125" style="76" bestFit="1" customWidth="1"/>
    <col min="5639" max="5639" width="7" style="76" customWidth="1"/>
    <col min="5640" max="5640" width="12.125" style="76" bestFit="1" customWidth="1"/>
    <col min="5641" max="5641" width="10.5" style="76" bestFit="1" customWidth="1"/>
    <col min="5642" max="5642" width="7" style="76" bestFit="1" customWidth="1"/>
    <col min="5643" max="5643" width="5.875" style="76" bestFit="1" customWidth="1"/>
    <col min="5644" max="5644" width="8.75" style="76" bestFit="1" customWidth="1"/>
    <col min="5645" max="5646" width="8.5" style="76" bestFit="1" customWidth="1"/>
    <col min="5647" max="5647" width="14.375" style="76" bestFit="1" customWidth="1"/>
    <col min="5648" max="5648" width="10" style="76" bestFit="1" customWidth="1"/>
    <col min="5649" max="5649" width="6" style="76" customWidth="1"/>
    <col min="5650" max="5650" width="19.375" style="76" customWidth="1"/>
    <col min="5651" max="5651" width="11" style="76" bestFit="1" customWidth="1"/>
    <col min="5652" max="5653" width="8.25" style="76" bestFit="1" customWidth="1"/>
    <col min="5654" max="5888" width="9" style="76"/>
    <col min="5889" max="5889" width="15.875" style="76" customWidth="1"/>
    <col min="5890" max="5890" width="3.875" style="76" bestFit="1" customWidth="1"/>
    <col min="5891" max="5891" width="38.25" style="76" customWidth="1"/>
    <col min="5892" max="5892" width="13.875" style="76" bestFit="1" customWidth="1"/>
    <col min="5893" max="5893" width="13" style="76" bestFit="1" customWidth="1"/>
    <col min="5894" max="5894" width="13.125" style="76" bestFit="1" customWidth="1"/>
    <col min="5895" max="5895" width="7" style="76" customWidth="1"/>
    <col min="5896" max="5896" width="12.125" style="76" bestFit="1" customWidth="1"/>
    <col min="5897" max="5897" width="10.5" style="76" bestFit="1" customWidth="1"/>
    <col min="5898" max="5898" width="7" style="76" bestFit="1" customWidth="1"/>
    <col min="5899" max="5899" width="5.875" style="76" bestFit="1" customWidth="1"/>
    <col min="5900" max="5900" width="8.75" style="76" bestFit="1" customWidth="1"/>
    <col min="5901" max="5902" width="8.5" style="76" bestFit="1" customWidth="1"/>
    <col min="5903" max="5903" width="14.375" style="76" bestFit="1" customWidth="1"/>
    <col min="5904" max="5904" width="10" style="76" bestFit="1" customWidth="1"/>
    <col min="5905" max="5905" width="6" style="76" customWidth="1"/>
    <col min="5906" max="5906" width="19.375" style="76" customWidth="1"/>
    <col min="5907" max="5907" width="11" style="76" bestFit="1" customWidth="1"/>
    <col min="5908" max="5909" width="8.25" style="76" bestFit="1" customWidth="1"/>
    <col min="5910" max="6144" width="9" style="76"/>
    <col min="6145" max="6145" width="15.875" style="76" customWidth="1"/>
    <col min="6146" max="6146" width="3.875" style="76" bestFit="1" customWidth="1"/>
    <col min="6147" max="6147" width="38.25" style="76" customWidth="1"/>
    <col min="6148" max="6148" width="13.875" style="76" bestFit="1" customWidth="1"/>
    <col min="6149" max="6149" width="13" style="76" bestFit="1" customWidth="1"/>
    <col min="6150" max="6150" width="13.125" style="76" bestFit="1" customWidth="1"/>
    <col min="6151" max="6151" width="7" style="76" customWidth="1"/>
    <col min="6152" max="6152" width="12.125" style="76" bestFit="1" customWidth="1"/>
    <col min="6153" max="6153" width="10.5" style="76" bestFit="1" customWidth="1"/>
    <col min="6154" max="6154" width="7" style="76" bestFit="1" customWidth="1"/>
    <col min="6155" max="6155" width="5.875" style="76" bestFit="1" customWidth="1"/>
    <col min="6156" max="6156" width="8.75" style="76" bestFit="1" customWidth="1"/>
    <col min="6157" max="6158" width="8.5" style="76" bestFit="1" customWidth="1"/>
    <col min="6159" max="6159" width="14.375" style="76" bestFit="1" customWidth="1"/>
    <col min="6160" max="6160" width="10" style="76" bestFit="1" customWidth="1"/>
    <col min="6161" max="6161" width="6" style="76" customWidth="1"/>
    <col min="6162" max="6162" width="19.375" style="76" customWidth="1"/>
    <col min="6163" max="6163" width="11" style="76" bestFit="1" customWidth="1"/>
    <col min="6164" max="6165" width="8.25" style="76" bestFit="1" customWidth="1"/>
    <col min="6166" max="6400" width="9" style="76"/>
    <col min="6401" max="6401" width="15.875" style="76" customWidth="1"/>
    <col min="6402" max="6402" width="3.875" style="76" bestFit="1" customWidth="1"/>
    <col min="6403" max="6403" width="38.25" style="76" customWidth="1"/>
    <col min="6404" max="6404" width="13.875" style="76" bestFit="1" customWidth="1"/>
    <col min="6405" max="6405" width="13" style="76" bestFit="1" customWidth="1"/>
    <col min="6406" max="6406" width="13.125" style="76" bestFit="1" customWidth="1"/>
    <col min="6407" max="6407" width="7" style="76" customWidth="1"/>
    <col min="6408" max="6408" width="12.125" style="76" bestFit="1" customWidth="1"/>
    <col min="6409" max="6409" width="10.5" style="76" bestFit="1" customWidth="1"/>
    <col min="6410" max="6410" width="7" style="76" bestFit="1" customWidth="1"/>
    <col min="6411" max="6411" width="5.875" style="76" bestFit="1" customWidth="1"/>
    <col min="6412" max="6412" width="8.75" style="76" bestFit="1" customWidth="1"/>
    <col min="6413" max="6414" width="8.5" style="76" bestFit="1" customWidth="1"/>
    <col min="6415" max="6415" width="14.375" style="76" bestFit="1" customWidth="1"/>
    <col min="6416" max="6416" width="10" style="76" bestFit="1" customWidth="1"/>
    <col min="6417" max="6417" width="6" style="76" customWidth="1"/>
    <col min="6418" max="6418" width="19.375" style="76" customWidth="1"/>
    <col min="6419" max="6419" width="11" style="76" bestFit="1" customWidth="1"/>
    <col min="6420" max="6421" width="8.25" style="76" bestFit="1" customWidth="1"/>
    <col min="6422" max="6656" width="9" style="76"/>
    <col min="6657" max="6657" width="15.875" style="76" customWidth="1"/>
    <col min="6658" max="6658" width="3.875" style="76" bestFit="1" customWidth="1"/>
    <col min="6659" max="6659" width="38.25" style="76" customWidth="1"/>
    <col min="6660" max="6660" width="13.875" style="76" bestFit="1" customWidth="1"/>
    <col min="6661" max="6661" width="13" style="76" bestFit="1" customWidth="1"/>
    <col min="6662" max="6662" width="13.125" style="76" bestFit="1" customWidth="1"/>
    <col min="6663" max="6663" width="7" style="76" customWidth="1"/>
    <col min="6664" max="6664" width="12.125" style="76" bestFit="1" customWidth="1"/>
    <col min="6665" max="6665" width="10.5" style="76" bestFit="1" customWidth="1"/>
    <col min="6666" max="6666" width="7" style="76" bestFit="1" customWidth="1"/>
    <col min="6667" max="6667" width="5.875" style="76" bestFit="1" customWidth="1"/>
    <col min="6668" max="6668" width="8.75" style="76" bestFit="1" customWidth="1"/>
    <col min="6669" max="6670" width="8.5" style="76" bestFit="1" customWidth="1"/>
    <col min="6671" max="6671" width="14.375" style="76" bestFit="1" customWidth="1"/>
    <col min="6672" max="6672" width="10" style="76" bestFit="1" customWidth="1"/>
    <col min="6673" max="6673" width="6" style="76" customWidth="1"/>
    <col min="6674" max="6674" width="19.375" style="76" customWidth="1"/>
    <col min="6675" max="6675" width="11" style="76" bestFit="1" customWidth="1"/>
    <col min="6676" max="6677" width="8.25" style="76" bestFit="1" customWidth="1"/>
    <col min="6678" max="6912" width="9" style="76"/>
    <col min="6913" max="6913" width="15.875" style="76" customWidth="1"/>
    <col min="6914" max="6914" width="3.875" style="76" bestFit="1" customWidth="1"/>
    <col min="6915" max="6915" width="38.25" style="76" customWidth="1"/>
    <col min="6916" max="6916" width="13.875" style="76" bestFit="1" customWidth="1"/>
    <col min="6917" max="6917" width="13" style="76" bestFit="1" customWidth="1"/>
    <col min="6918" max="6918" width="13.125" style="76" bestFit="1" customWidth="1"/>
    <col min="6919" max="6919" width="7" style="76" customWidth="1"/>
    <col min="6920" max="6920" width="12.125" style="76" bestFit="1" customWidth="1"/>
    <col min="6921" max="6921" width="10.5" style="76" bestFit="1" customWidth="1"/>
    <col min="6922" max="6922" width="7" style="76" bestFit="1" customWidth="1"/>
    <col min="6923" max="6923" width="5.875" style="76" bestFit="1" customWidth="1"/>
    <col min="6924" max="6924" width="8.75" style="76" bestFit="1" customWidth="1"/>
    <col min="6925" max="6926" width="8.5" style="76" bestFit="1" customWidth="1"/>
    <col min="6927" max="6927" width="14.375" style="76" bestFit="1" customWidth="1"/>
    <col min="6928" max="6928" width="10" style="76" bestFit="1" customWidth="1"/>
    <col min="6929" max="6929" width="6" style="76" customWidth="1"/>
    <col min="6930" max="6930" width="19.375" style="76" customWidth="1"/>
    <col min="6931" max="6931" width="11" style="76" bestFit="1" customWidth="1"/>
    <col min="6932" max="6933" width="8.25" style="76" bestFit="1" customWidth="1"/>
    <col min="6934" max="7168" width="9" style="76"/>
    <col min="7169" max="7169" width="15.875" style="76" customWidth="1"/>
    <col min="7170" max="7170" width="3.875" style="76" bestFit="1" customWidth="1"/>
    <col min="7171" max="7171" width="38.25" style="76" customWidth="1"/>
    <col min="7172" max="7172" width="13.875" style="76" bestFit="1" customWidth="1"/>
    <col min="7173" max="7173" width="13" style="76" bestFit="1" customWidth="1"/>
    <col min="7174" max="7174" width="13.125" style="76" bestFit="1" customWidth="1"/>
    <col min="7175" max="7175" width="7" style="76" customWidth="1"/>
    <col min="7176" max="7176" width="12.125" style="76" bestFit="1" customWidth="1"/>
    <col min="7177" max="7177" width="10.5" style="76" bestFit="1" customWidth="1"/>
    <col min="7178" max="7178" width="7" style="76" bestFit="1" customWidth="1"/>
    <col min="7179" max="7179" width="5.875" style="76" bestFit="1" customWidth="1"/>
    <col min="7180" max="7180" width="8.75" style="76" bestFit="1" customWidth="1"/>
    <col min="7181" max="7182" width="8.5" style="76" bestFit="1" customWidth="1"/>
    <col min="7183" max="7183" width="14.375" style="76" bestFit="1" customWidth="1"/>
    <col min="7184" max="7184" width="10" style="76" bestFit="1" customWidth="1"/>
    <col min="7185" max="7185" width="6" style="76" customWidth="1"/>
    <col min="7186" max="7186" width="19.375" style="76" customWidth="1"/>
    <col min="7187" max="7187" width="11" style="76" bestFit="1" customWidth="1"/>
    <col min="7188" max="7189" width="8.25" style="76" bestFit="1" customWidth="1"/>
    <col min="7190" max="7424" width="9" style="76"/>
    <col min="7425" max="7425" width="15.875" style="76" customWidth="1"/>
    <col min="7426" max="7426" width="3.875" style="76" bestFit="1" customWidth="1"/>
    <col min="7427" max="7427" width="38.25" style="76" customWidth="1"/>
    <col min="7428" max="7428" width="13.875" style="76" bestFit="1" customWidth="1"/>
    <col min="7429" max="7429" width="13" style="76" bestFit="1" customWidth="1"/>
    <col min="7430" max="7430" width="13.125" style="76" bestFit="1" customWidth="1"/>
    <col min="7431" max="7431" width="7" style="76" customWidth="1"/>
    <col min="7432" max="7432" width="12.125" style="76" bestFit="1" customWidth="1"/>
    <col min="7433" max="7433" width="10.5" style="76" bestFit="1" customWidth="1"/>
    <col min="7434" max="7434" width="7" style="76" bestFit="1" customWidth="1"/>
    <col min="7435" max="7435" width="5.875" style="76" bestFit="1" customWidth="1"/>
    <col min="7436" max="7436" width="8.75" style="76" bestFit="1" customWidth="1"/>
    <col min="7437" max="7438" width="8.5" style="76" bestFit="1" customWidth="1"/>
    <col min="7439" max="7439" width="14.375" style="76" bestFit="1" customWidth="1"/>
    <col min="7440" max="7440" width="10" style="76" bestFit="1" customWidth="1"/>
    <col min="7441" max="7441" width="6" style="76" customWidth="1"/>
    <col min="7442" max="7442" width="19.375" style="76" customWidth="1"/>
    <col min="7443" max="7443" width="11" style="76" bestFit="1" customWidth="1"/>
    <col min="7444" max="7445" width="8.25" style="76" bestFit="1" customWidth="1"/>
    <col min="7446" max="7680" width="9" style="76"/>
    <col min="7681" max="7681" width="15.875" style="76" customWidth="1"/>
    <col min="7682" max="7682" width="3.875" style="76" bestFit="1" customWidth="1"/>
    <col min="7683" max="7683" width="38.25" style="76" customWidth="1"/>
    <col min="7684" max="7684" width="13.875" style="76" bestFit="1" customWidth="1"/>
    <col min="7685" max="7685" width="13" style="76" bestFit="1" customWidth="1"/>
    <col min="7686" max="7686" width="13.125" style="76" bestFit="1" customWidth="1"/>
    <col min="7687" max="7687" width="7" style="76" customWidth="1"/>
    <col min="7688" max="7688" width="12.125" style="76" bestFit="1" customWidth="1"/>
    <col min="7689" max="7689" width="10.5" style="76" bestFit="1" customWidth="1"/>
    <col min="7690" max="7690" width="7" style="76" bestFit="1" customWidth="1"/>
    <col min="7691" max="7691" width="5.875" style="76" bestFit="1" customWidth="1"/>
    <col min="7692" max="7692" width="8.75" style="76" bestFit="1" customWidth="1"/>
    <col min="7693" max="7694" width="8.5" style="76" bestFit="1" customWidth="1"/>
    <col min="7695" max="7695" width="14.375" style="76" bestFit="1" customWidth="1"/>
    <col min="7696" max="7696" width="10" style="76" bestFit="1" customWidth="1"/>
    <col min="7697" max="7697" width="6" style="76" customWidth="1"/>
    <col min="7698" max="7698" width="19.375" style="76" customWidth="1"/>
    <col min="7699" max="7699" width="11" style="76" bestFit="1" customWidth="1"/>
    <col min="7700" max="7701" width="8.25" style="76" bestFit="1" customWidth="1"/>
    <col min="7702" max="7936" width="9" style="76"/>
    <col min="7937" max="7937" width="15.875" style="76" customWidth="1"/>
    <col min="7938" max="7938" width="3.875" style="76" bestFit="1" customWidth="1"/>
    <col min="7939" max="7939" width="38.25" style="76" customWidth="1"/>
    <col min="7940" max="7940" width="13.875" style="76" bestFit="1" customWidth="1"/>
    <col min="7941" max="7941" width="13" style="76" bestFit="1" customWidth="1"/>
    <col min="7942" max="7942" width="13.125" style="76" bestFit="1" customWidth="1"/>
    <col min="7943" max="7943" width="7" style="76" customWidth="1"/>
    <col min="7944" max="7944" width="12.125" style="76" bestFit="1" customWidth="1"/>
    <col min="7945" max="7945" width="10.5" style="76" bestFit="1" customWidth="1"/>
    <col min="7946" max="7946" width="7" style="76" bestFit="1" customWidth="1"/>
    <col min="7947" max="7947" width="5.875" style="76" bestFit="1" customWidth="1"/>
    <col min="7948" max="7948" width="8.75" style="76" bestFit="1" customWidth="1"/>
    <col min="7949" max="7950" width="8.5" style="76" bestFit="1" customWidth="1"/>
    <col min="7951" max="7951" width="14.375" style="76" bestFit="1" customWidth="1"/>
    <col min="7952" max="7952" width="10" style="76" bestFit="1" customWidth="1"/>
    <col min="7953" max="7953" width="6" style="76" customWidth="1"/>
    <col min="7954" max="7954" width="19.375" style="76" customWidth="1"/>
    <col min="7955" max="7955" width="11" style="76" bestFit="1" customWidth="1"/>
    <col min="7956" max="7957" width="8.25" style="76" bestFit="1" customWidth="1"/>
    <col min="7958" max="8192" width="9" style="76"/>
    <col min="8193" max="8193" width="15.875" style="76" customWidth="1"/>
    <col min="8194" max="8194" width="3.875" style="76" bestFit="1" customWidth="1"/>
    <col min="8195" max="8195" width="38.25" style="76" customWidth="1"/>
    <col min="8196" max="8196" width="13.875" style="76" bestFit="1" customWidth="1"/>
    <col min="8197" max="8197" width="13" style="76" bestFit="1" customWidth="1"/>
    <col min="8198" max="8198" width="13.125" style="76" bestFit="1" customWidth="1"/>
    <col min="8199" max="8199" width="7" style="76" customWidth="1"/>
    <col min="8200" max="8200" width="12.125" style="76" bestFit="1" customWidth="1"/>
    <col min="8201" max="8201" width="10.5" style="76" bestFit="1" customWidth="1"/>
    <col min="8202" max="8202" width="7" style="76" bestFit="1" customWidth="1"/>
    <col min="8203" max="8203" width="5.875" style="76" bestFit="1" customWidth="1"/>
    <col min="8204" max="8204" width="8.75" style="76" bestFit="1" customWidth="1"/>
    <col min="8205" max="8206" width="8.5" style="76" bestFit="1" customWidth="1"/>
    <col min="8207" max="8207" width="14.375" style="76" bestFit="1" customWidth="1"/>
    <col min="8208" max="8208" width="10" style="76" bestFit="1" customWidth="1"/>
    <col min="8209" max="8209" width="6" style="76" customWidth="1"/>
    <col min="8210" max="8210" width="19.375" style="76" customWidth="1"/>
    <col min="8211" max="8211" width="11" style="76" bestFit="1" customWidth="1"/>
    <col min="8212" max="8213" width="8.25" style="76" bestFit="1" customWidth="1"/>
    <col min="8214" max="8448" width="9" style="76"/>
    <col min="8449" max="8449" width="15.875" style="76" customWidth="1"/>
    <col min="8450" max="8450" width="3.875" style="76" bestFit="1" customWidth="1"/>
    <col min="8451" max="8451" width="38.25" style="76" customWidth="1"/>
    <col min="8452" max="8452" width="13.875" style="76" bestFit="1" customWidth="1"/>
    <col min="8453" max="8453" width="13" style="76" bestFit="1" customWidth="1"/>
    <col min="8454" max="8454" width="13.125" style="76" bestFit="1" customWidth="1"/>
    <col min="8455" max="8455" width="7" style="76" customWidth="1"/>
    <col min="8456" max="8456" width="12.125" style="76" bestFit="1" customWidth="1"/>
    <col min="8457" max="8457" width="10.5" style="76" bestFit="1" customWidth="1"/>
    <col min="8458" max="8458" width="7" style="76" bestFit="1" customWidth="1"/>
    <col min="8459" max="8459" width="5.875" style="76" bestFit="1" customWidth="1"/>
    <col min="8460" max="8460" width="8.75" style="76" bestFit="1" customWidth="1"/>
    <col min="8461" max="8462" width="8.5" style="76" bestFit="1" customWidth="1"/>
    <col min="8463" max="8463" width="14.375" style="76" bestFit="1" customWidth="1"/>
    <col min="8464" max="8464" width="10" style="76" bestFit="1" customWidth="1"/>
    <col min="8465" max="8465" width="6" style="76" customWidth="1"/>
    <col min="8466" max="8466" width="19.375" style="76" customWidth="1"/>
    <col min="8467" max="8467" width="11" style="76" bestFit="1" customWidth="1"/>
    <col min="8468" max="8469" width="8.25" style="76" bestFit="1" customWidth="1"/>
    <col min="8470" max="8704" width="9" style="76"/>
    <col min="8705" max="8705" width="15.875" style="76" customWidth="1"/>
    <col min="8706" max="8706" width="3.875" style="76" bestFit="1" customWidth="1"/>
    <col min="8707" max="8707" width="38.25" style="76" customWidth="1"/>
    <col min="8708" max="8708" width="13.875" style="76" bestFit="1" customWidth="1"/>
    <col min="8709" max="8709" width="13" style="76" bestFit="1" customWidth="1"/>
    <col min="8710" max="8710" width="13.125" style="76" bestFit="1" customWidth="1"/>
    <col min="8711" max="8711" width="7" style="76" customWidth="1"/>
    <col min="8712" max="8712" width="12.125" style="76" bestFit="1" customWidth="1"/>
    <col min="8713" max="8713" width="10.5" style="76" bestFit="1" customWidth="1"/>
    <col min="8714" max="8714" width="7" style="76" bestFit="1" customWidth="1"/>
    <col min="8715" max="8715" width="5.875" style="76" bestFit="1" customWidth="1"/>
    <col min="8716" max="8716" width="8.75" style="76" bestFit="1" customWidth="1"/>
    <col min="8717" max="8718" width="8.5" style="76" bestFit="1" customWidth="1"/>
    <col min="8719" max="8719" width="14.375" style="76" bestFit="1" customWidth="1"/>
    <col min="8720" max="8720" width="10" style="76" bestFit="1" customWidth="1"/>
    <col min="8721" max="8721" width="6" style="76" customWidth="1"/>
    <col min="8722" max="8722" width="19.375" style="76" customWidth="1"/>
    <col min="8723" max="8723" width="11" style="76" bestFit="1" customWidth="1"/>
    <col min="8724" max="8725" width="8.25" style="76" bestFit="1" customWidth="1"/>
    <col min="8726" max="8960" width="9" style="76"/>
    <col min="8961" max="8961" width="15.875" style="76" customWidth="1"/>
    <col min="8962" max="8962" width="3.875" style="76" bestFit="1" customWidth="1"/>
    <col min="8963" max="8963" width="38.25" style="76" customWidth="1"/>
    <col min="8964" max="8964" width="13.875" style="76" bestFit="1" customWidth="1"/>
    <col min="8965" max="8965" width="13" style="76" bestFit="1" customWidth="1"/>
    <col min="8966" max="8966" width="13.125" style="76" bestFit="1" customWidth="1"/>
    <col min="8967" max="8967" width="7" style="76" customWidth="1"/>
    <col min="8968" max="8968" width="12.125" style="76" bestFit="1" customWidth="1"/>
    <col min="8969" max="8969" width="10.5" style="76" bestFit="1" customWidth="1"/>
    <col min="8970" max="8970" width="7" style="76" bestFit="1" customWidth="1"/>
    <col min="8971" max="8971" width="5.875" style="76" bestFit="1" customWidth="1"/>
    <col min="8972" max="8972" width="8.75" style="76" bestFit="1" customWidth="1"/>
    <col min="8973" max="8974" width="8.5" style="76" bestFit="1" customWidth="1"/>
    <col min="8975" max="8975" width="14.375" style="76" bestFit="1" customWidth="1"/>
    <col min="8976" max="8976" width="10" style="76" bestFit="1" customWidth="1"/>
    <col min="8977" max="8977" width="6" style="76" customWidth="1"/>
    <col min="8978" max="8978" width="19.375" style="76" customWidth="1"/>
    <col min="8979" max="8979" width="11" style="76" bestFit="1" customWidth="1"/>
    <col min="8980" max="8981" width="8.25" style="76" bestFit="1" customWidth="1"/>
    <col min="8982" max="9216" width="9" style="76"/>
    <col min="9217" max="9217" width="15.875" style="76" customWidth="1"/>
    <col min="9218" max="9218" width="3.875" style="76" bestFit="1" customWidth="1"/>
    <col min="9219" max="9219" width="38.25" style="76" customWidth="1"/>
    <col min="9220" max="9220" width="13.875" style="76" bestFit="1" customWidth="1"/>
    <col min="9221" max="9221" width="13" style="76" bestFit="1" customWidth="1"/>
    <col min="9222" max="9222" width="13.125" style="76" bestFit="1" customWidth="1"/>
    <col min="9223" max="9223" width="7" style="76" customWidth="1"/>
    <col min="9224" max="9224" width="12.125" style="76" bestFit="1" customWidth="1"/>
    <col min="9225" max="9225" width="10.5" style="76" bestFit="1" customWidth="1"/>
    <col min="9226" max="9226" width="7" style="76" bestFit="1" customWidth="1"/>
    <col min="9227" max="9227" width="5.875" style="76" bestFit="1" customWidth="1"/>
    <col min="9228" max="9228" width="8.75" style="76" bestFit="1" customWidth="1"/>
    <col min="9229" max="9230" width="8.5" style="76" bestFit="1" customWidth="1"/>
    <col min="9231" max="9231" width="14.375" style="76" bestFit="1" customWidth="1"/>
    <col min="9232" max="9232" width="10" style="76" bestFit="1" customWidth="1"/>
    <col min="9233" max="9233" width="6" style="76" customWidth="1"/>
    <col min="9234" max="9234" width="19.375" style="76" customWidth="1"/>
    <col min="9235" max="9235" width="11" style="76" bestFit="1" customWidth="1"/>
    <col min="9236" max="9237" width="8.25" style="76" bestFit="1" customWidth="1"/>
    <col min="9238" max="9472" width="9" style="76"/>
    <col min="9473" max="9473" width="15.875" style="76" customWidth="1"/>
    <col min="9474" max="9474" width="3.875" style="76" bestFit="1" customWidth="1"/>
    <col min="9475" max="9475" width="38.25" style="76" customWidth="1"/>
    <col min="9476" max="9476" width="13.875" style="76" bestFit="1" customWidth="1"/>
    <col min="9477" max="9477" width="13" style="76" bestFit="1" customWidth="1"/>
    <col min="9478" max="9478" width="13.125" style="76" bestFit="1" customWidth="1"/>
    <col min="9479" max="9479" width="7" style="76" customWidth="1"/>
    <col min="9480" max="9480" width="12.125" style="76" bestFit="1" customWidth="1"/>
    <col min="9481" max="9481" width="10.5" style="76" bestFit="1" customWidth="1"/>
    <col min="9482" max="9482" width="7" style="76" bestFit="1" customWidth="1"/>
    <col min="9483" max="9483" width="5.875" style="76" bestFit="1" customWidth="1"/>
    <col min="9484" max="9484" width="8.75" style="76" bestFit="1" customWidth="1"/>
    <col min="9485" max="9486" width="8.5" style="76" bestFit="1" customWidth="1"/>
    <col min="9487" max="9487" width="14.375" style="76" bestFit="1" customWidth="1"/>
    <col min="9488" max="9488" width="10" style="76" bestFit="1" customWidth="1"/>
    <col min="9489" max="9489" width="6" style="76" customWidth="1"/>
    <col min="9490" max="9490" width="19.375" style="76" customWidth="1"/>
    <col min="9491" max="9491" width="11" style="76" bestFit="1" customWidth="1"/>
    <col min="9492" max="9493" width="8.25" style="76" bestFit="1" customWidth="1"/>
    <col min="9494" max="9728" width="9" style="76"/>
    <col min="9729" max="9729" width="15.875" style="76" customWidth="1"/>
    <col min="9730" max="9730" width="3.875" style="76" bestFit="1" customWidth="1"/>
    <col min="9731" max="9731" width="38.25" style="76" customWidth="1"/>
    <col min="9732" max="9732" width="13.875" style="76" bestFit="1" customWidth="1"/>
    <col min="9733" max="9733" width="13" style="76" bestFit="1" customWidth="1"/>
    <col min="9734" max="9734" width="13.125" style="76" bestFit="1" customWidth="1"/>
    <col min="9735" max="9735" width="7" style="76" customWidth="1"/>
    <col min="9736" max="9736" width="12.125" style="76" bestFit="1" customWidth="1"/>
    <col min="9737" max="9737" width="10.5" style="76" bestFit="1" customWidth="1"/>
    <col min="9738" max="9738" width="7" style="76" bestFit="1" customWidth="1"/>
    <col min="9739" max="9739" width="5.875" style="76" bestFit="1" customWidth="1"/>
    <col min="9740" max="9740" width="8.75" style="76" bestFit="1" customWidth="1"/>
    <col min="9741" max="9742" width="8.5" style="76" bestFit="1" customWidth="1"/>
    <col min="9743" max="9743" width="14.375" style="76" bestFit="1" customWidth="1"/>
    <col min="9744" max="9744" width="10" style="76" bestFit="1" customWidth="1"/>
    <col min="9745" max="9745" width="6" style="76" customWidth="1"/>
    <col min="9746" max="9746" width="19.375" style="76" customWidth="1"/>
    <col min="9747" max="9747" width="11" style="76" bestFit="1" customWidth="1"/>
    <col min="9748" max="9749" width="8.25" style="76" bestFit="1" customWidth="1"/>
    <col min="9750" max="9984" width="9" style="76"/>
    <col min="9985" max="9985" width="15.875" style="76" customWidth="1"/>
    <col min="9986" max="9986" width="3.875" style="76" bestFit="1" customWidth="1"/>
    <col min="9987" max="9987" width="38.25" style="76" customWidth="1"/>
    <col min="9988" max="9988" width="13.875" style="76" bestFit="1" customWidth="1"/>
    <col min="9989" max="9989" width="13" style="76" bestFit="1" customWidth="1"/>
    <col min="9990" max="9990" width="13.125" style="76" bestFit="1" customWidth="1"/>
    <col min="9991" max="9991" width="7" style="76" customWidth="1"/>
    <col min="9992" max="9992" width="12.125" style="76" bestFit="1" customWidth="1"/>
    <col min="9993" max="9993" width="10.5" style="76" bestFit="1" customWidth="1"/>
    <col min="9994" max="9994" width="7" style="76" bestFit="1" customWidth="1"/>
    <col min="9995" max="9995" width="5.875" style="76" bestFit="1" customWidth="1"/>
    <col min="9996" max="9996" width="8.75" style="76" bestFit="1" customWidth="1"/>
    <col min="9997" max="9998" width="8.5" style="76" bestFit="1" customWidth="1"/>
    <col min="9999" max="9999" width="14.375" style="76" bestFit="1" customWidth="1"/>
    <col min="10000" max="10000" width="10" style="76" bestFit="1" customWidth="1"/>
    <col min="10001" max="10001" width="6" style="76" customWidth="1"/>
    <col min="10002" max="10002" width="19.375" style="76" customWidth="1"/>
    <col min="10003" max="10003" width="11" style="76" bestFit="1" customWidth="1"/>
    <col min="10004" max="10005" width="8.25" style="76" bestFit="1" customWidth="1"/>
    <col min="10006" max="10240" width="9" style="76"/>
    <col min="10241" max="10241" width="15.875" style="76" customWidth="1"/>
    <col min="10242" max="10242" width="3.875" style="76" bestFit="1" customWidth="1"/>
    <col min="10243" max="10243" width="38.25" style="76" customWidth="1"/>
    <col min="10244" max="10244" width="13.875" style="76" bestFit="1" customWidth="1"/>
    <col min="10245" max="10245" width="13" style="76" bestFit="1" customWidth="1"/>
    <col min="10246" max="10246" width="13.125" style="76" bestFit="1" customWidth="1"/>
    <col min="10247" max="10247" width="7" style="76" customWidth="1"/>
    <col min="10248" max="10248" width="12.125" style="76" bestFit="1" customWidth="1"/>
    <col min="10249" max="10249" width="10.5" style="76" bestFit="1" customWidth="1"/>
    <col min="10250" max="10250" width="7" style="76" bestFit="1" customWidth="1"/>
    <col min="10251" max="10251" width="5.875" style="76" bestFit="1" customWidth="1"/>
    <col min="10252" max="10252" width="8.75" style="76" bestFit="1" customWidth="1"/>
    <col min="10253" max="10254" width="8.5" style="76" bestFit="1" customWidth="1"/>
    <col min="10255" max="10255" width="14.375" style="76" bestFit="1" customWidth="1"/>
    <col min="10256" max="10256" width="10" style="76" bestFit="1" customWidth="1"/>
    <col min="10257" max="10257" width="6" style="76" customWidth="1"/>
    <col min="10258" max="10258" width="19.375" style="76" customWidth="1"/>
    <col min="10259" max="10259" width="11" style="76" bestFit="1" customWidth="1"/>
    <col min="10260" max="10261" width="8.25" style="76" bestFit="1" customWidth="1"/>
    <col min="10262" max="10496" width="9" style="76"/>
    <col min="10497" max="10497" width="15.875" style="76" customWidth="1"/>
    <col min="10498" max="10498" width="3.875" style="76" bestFit="1" customWidth="1"/>
    <col min="10499" max="10499" width="38.25" style="76" customWidth="1"/>
    <col min="10500" max="10500" width="13.875" style="76" bestFit="1" customWidth="1"/>
    <col min="10501" max="10501" width="13" style="76" bestFit="1" customWidth="1"/>
    <col min="10502" max="10502" width="13.125" style="76" bestFit="1" customWidth="1"/>
    <col min="10503" max="10503" width="7" style="76" customWidth="1"/>
    <col min="10504" max="10504" width="12.125" style="76" bestFit="1" customWidth="1"/>
    <col min="10505" max="10505" width="10.5" style="76" bestFit="1" customWidth="1"/>
    <col min="10506" max="10506" width="7" style="76" bestFit="1" customWidth="1"/>
    <col min="10507" max="10507" width="5.875" style="76" bestFit="1" customWidth="1"/>
    <col min="10508" max="10508" width="8.75" style="76" bestFit="1" customWidth="1"/>
    <col min="10509" max="10510" width="8.5" style="76" bestFit="1" customWidth="1"/>
    <col min="10511" max="10511" width="14.375" style="76" bestFit="1" customWidth="1"/>
    <col min="10512" max="10512" width="10" style="76" bestFit="1" customWidth="1"/>
    <col min="10513" max="10513" width="6" style="76" customWidth="1"/>
    <col min="10514" max="10514" width="19.375" style="76" customWidth="1"/>
    <col min="10515" max="10515" width="11" style="76" bestFit="1" customWidth="1"/>
    <col min="10516" max="10517" width="8.25" style="76" bestFit="1" customWidth="1"/>
    <col min="10518" max="10752" width="9" style="76"/>
    <col min="10753" max="10753" width="15.875" style="76" customWidth="1"/>
    <col min="10754" max="10754" width="3.875" style="76" bestFit="1" customWidth="1"/>
    <col min="10755" max="10755" width="38.25" style="76" customWidth="1"/>
    <col min="10756" max="10756" width="13.875" style="76" bestFit="1" customWidth="1"/>
    <col min="10757" max="10757" width="13" style="76" bestFit="1" customWidth="1"/>
    <col min="10758" max="10758" width="13.125" style="76" bestFit="1" customWidth="1"/>
    <col min="10759" max="10759" width="7" style="76" customWidth="1"/>
    <col min="10760" max="10760" width="12.125" style="76" bestFit="1" customWidth="1"/>
    <col min="10761" max="10761" width="10.5" style="76" bestFit="1" customWidth="1"/>
    <col min="10762" max="10762" width="7" style="76" bestFit="1" customWidth="1"/>
    <col min="10763" max="10763" width="5.875" style="76" bestFit="1" customWidth="1"/>
    <col min="10764" max="10764" width="8.75" style="76" bestFit="1" customWidth="1"/>
    <col min="10765" max="10766" width="8.5" style="76" bestFit="1" customWidth="1"/>
    <col min="10767" max="10767" width="14.375" style="76" bestFit="1" customWidth="1"/>
    <col min="10768" max="10768" width="10" style="76" bestFit="1" customWidth="1"/>
    <col min="10769" max="10769" width="6" style="76" customWidth="1"/>
    <col min="10770" max="10770" width="19.375" style="76" customWidth="1"/>
    <col min="10771" max="10771" width="11" style="76" bestFit="1" customWidth="1"/>
    <col min="10772" max="10773" width="8.25" style="76" bestFit="1" customWidth="1"/>
    <col min="10774" max="11008" width="9" style="76"/>
    <col min="11009" max="11009" width="15.875" style="76" customWidth="1"/>
    <col min="11010" max="11010" width="3.875" style="76" bestFit="1" customWidth="1"/>
    <col min="11011" max="11011" width="38.25" style="76" customWidth="1"/>
    <col min="11012" max="11012" width="13.875" style="76" bestFit="1" customWidth="1"/>
    <col min="11013" max="11013" width="13" style="76" bestFit="1" customWidth="1"/>
    <col min="11014" max="11014" width="13.125" style="76" bestFit="1" customWidth="1"/>
    <col min="11015" max="11015" width="7" style="76" customWidth="1"/>
    <col min="11016" max="11016" width="12.125" style="76" bestFit="1" customWidth="1"/>
    <col min="11017" max="11017" width="10.5" style="76" bestFit="1" customWidth="1"/>
    <col min="11018" max="11018" width="7" style="76" bestFit="1" customWidth="1"/>
    <col min="11019" max="11019" width="5.875" style="76" bestFit="1" customWidth="1"/>
    <col min="11020" max="11020" width="8.75" style="76" bestFit="1" customWidth="1"/>
    <col min="11021" max="11022" width="8.5" style="76" bestFit="1" customWidth="1"/>
    <col min="11023" max="11023" width="14.375" style="76" bestFit="1" customWidth="1"/>
    <col min="11024" max="11024" width="10" style="76" bestFit="1" customWidth="1"/>
    <col min="11025" max="11025" width="6" style="76" customWidth="1"/>
    <col min="11026" max="11026" width="19.375" style="76" customWidth="1"/>
    <col min="11027" max="11027" width="11" style="76" bestFit="1" customWidth="1"/>
    <col min="11028" max="11029" width="8.25" style="76" bestFit="1" customWidth="1"/>
    <col min="11030" max="11264" width="9" style="76"/>
    <col min="11265" max="11265" width="15.875" style="76" customWidth="1"/>
    <col min="11266" max="11266" width="3.875" style="76" bestFit="1" customWidth="1"/>
    <col min="11267" max="11267" width="38.25" style="76" customWidth="1"/>
    <col min="11268" max="11268" width="13.875" style="76" bestFit="1" customWidth="1"/>
    <col min="11269" max="11269" width="13" style="76" bestFit="1" customWidth="1"/>
    <col min="11270" max="11270" width="13.125" style="76" bestFit="1" customWidth="1"/>
    <col min="11271" max="11271" width="7" style="76" customWidth="1"/>
    <col min="11272" max="11272" width="12.125" style="76" bestFit="1" customWidth="1"/>
    <col min="11273" max="11273" width="10.5" style="76" bestFit="1" customWidth="1"/>
    <col min="11274" max="11274" width="7" style="76" bestFit="1" customWidth="1"/>
    <col min="11275" max="11275" width="5.875" style="76" bestFit="1" customWidth="1"/>
    <col min="11276" max="11276" width="8.75" style="76" bestFit="1" customWidth="1"/>
    <col min="11277" max="11278" width="8.5" style="76" bestFit="1" customWidth="1"/>
    <col min="11279" max="11279" width="14.375" style="76" bestFit="1" customWidth="1"/>
    <col min="11280" max="11280" width="10" style="76" bestFit="1" customWidth="1"/>
    <col min="11281" max="11281" width="6" style="76" customWidth="1"/>
    <col min="11282" max="11282" width="19.375" style="76" customWidth="1"/>
    <col min="11283" max="11283" width="11" style="76" bestFit="1" customWidth="1"/>
    <col min="11284" max="11285" width="8.25" style="76" bestFit="1" customWidth="1"/>
    <col min="11286" max="11520" width="9" style="76"/>
    <col min="11521" max="11521" width="15.875" style="76" customWidth="1"/>
    <col min="11522" max="11522" width="3.875" style="76" bestFit="1" customWidth="1"/>
    <col min="11523" max="11523" width="38.25" style="76" customWidth="1"/>
    <col min="11524" max="11524" width="13.875" style="76" bestFit="1" customWidth="1"/>
    <col min="11525" max="11525" width="13" style="76" bestFit="1" customWidth="1"/>
    <col min="11526" max="11526" width="13.125" style="76" bestFit="1" customWidth="1"/>
    <col min="11527" max="11527" width="7" style="76" customWidth="1"/>
    <col min="11528" max="11528" width="12.125" style="76" bestFit="1" customWidth="1"/>
    <col min="11529" max="11529" width="10.5" style="76" bestFit="1" customWidth="1"/>
    <col min="11530" max="11530" width="7" style="76" bestFit="1" customWidth="1"/>
    <col min="11531" max="11531" width="5.875" style="76" bestFit="1" customWidth="1"/>
    <col min="11532" max="11532" width="8.75" style="76" bestFit="1" customWidth="1"/>
    <col min="11533" max="11534" width="8.5" style="76" bestFit="1" customWidth="1"/>
    <col min="11535" max="11535" width="14.375" style="76" bestFit="1" customWidth="1"/>
    <col min="11536" max="11536" width="10" style="76" bestFit="1" customWidth="1"/>
    <col min="11537" max="11537" width="6" style="76" customWidth="1"/>
    <col min="11538" max="11538" width="19.375" style="76" customWidth="1"/>
    <col min="11539" max="11539" width="11" style="76" bestFit="1" customWidth="1"/>
    <col min="11540" max="11541" width="8.25" style="76" bestFit="1" customWidth="1"/>
    <col min="11542" max="11776" width="9" style="76"/>
    <col min="11777" max="11777" width="15.875" style="76" customWidth="1"/>
    <col min="11778" max="11778" width="3.875" style="76" bestFit="1" customWidth="1"/>
    <col min="11779" max="11779" width="38.25" style="76" customWidth="1"/>
    <col min="11780" max="11780" width="13.875" style="76" bestFit="1" customWidth="1"/>
    <col min="11781" max="11781" width="13" style="76" bestFit="1" customWidth="1"/>
    <col min="11782" max="11782" width="13.125" style="76" bestFit="1" customWidth="1"/>
    <col min="11783" max="11783" width="7" style="76" customWidth="1"/>
    <col min="11784" max="11784" width="12.125" style="76" bestFit="1" customWidth="1"/>
    <col min="11785" max="11785" width="10.5" style="76" bestFit="1" customWidth="1"/>
    <col min="11786" max="11786" width="7" style="76" bestFit="1" customWidth="1"/>
    <col min="11787" max="11787" width="5.875" style="76" bestFit="1" customWidth="1"/>
    <col min="11788" max="11788" width="8.75" style="76" bestFit="1" customWidth="1"/>
    <col min="11789" max="11790" width="8.5" style="76" bestFit="1" customWidth="1"/>
    <col min="11791" max="11791" width="14.375" style="76" bestFit="1" customWidth="1"/>
    <col min="11792" max="11792" width="10" style="76" bestFit="1" customWidth="1"/>
    <col min="11793" max="11793" width="6" style="76" customWidth="1"/>
    <col min="11794" max="11794" width="19.375" style="76" customWidth="1"/>
    <col min="11795" max="11795" width="11" style="76" bestFit="1" customWidth="1"/>
    <col min="11796" max="11797" width="8.25" style="76" bestFit="1" customWidth="1"/>
    <col min="11798" max="12032" width="9" style="76"/>
    <col min="12033" max="12033" width="15.875" style="76" customWidth="1"/>
    <col min="12034" max="12034" width="3.875" style="76" bestFit="1" customWidth="1"/>
    <col min="12035" max="12035" width="38.25" style="76" customWidth="1"/>
    <col min="12036" max="12036" width="13.875" style="76" bestFit="1" customWidth="1"/>
    <col min="12037" max="12037" width="13" style="76" bestFit="1" customWidth="1"/>
    <col min="12038" max="12038" width="13.125" style="76" bestFit="1" customWidth="1"/>
    <col min="12039" max="12039" width="7" style="76" customWidth="1"/>
    <col min="12040" max="12040" width="12.125" style="76" bestFit="1" customWidth="1"/>
    <col min="12041" max="12041" width="10.5" style="76" bestFit="1" customWidth="1"/>
    <col min="12042" max="12042" width="7" style="76" bestFit="1" customWidth="1"/>
    <col min="12043" max="12043" width="5.875" style="76" bestFit="1" customWidth="1"/>
    <col min="12044" max="12044" width="8.75" style="76" bestFit="1" customWidth="1"/>
    <col min="12045" max="12046" width="8.5" style="76" bestFit="1" customWidth="1"/>
    <col min="12047" max="12047" width="14.375" style="76" bestFit="1" customWidth="1"/>
    <col min="12048" max="12048" width="10" style="76" bestFit="1" customWidth="1"/>
    <col min="12049" max="12049" width="6" style="76" customWidth="1"/>
    <col min="12050" max="12050" width="19.375" style="76" customWidth="1"/>
    <col min="12051" max="12051" width="11" style="76" bestFit="1" customWidth="1"/>
    <col min="12052" max="12053" width="8.25" style="76" bestFit="1" customWidth="1"/>
    <col min="12054" max="12288" width="9" style="76"/>
    <col min="12289" max="12289" width="15.875" style="76" customWidth="1"/>
    <col min="12290" max="12290" width="3.875" style="76" bestFit="1" customWidth="1"/>
    <col min="12291" max="12291" width="38.25" style="76" customWidth="1"/>
    <col min="12292" max="12292" width="13.875" style="76" bestFit="1" customWidth="1"/>
    <col min="12293" max="12293" width="13" style="76" bestFit="1" customWidth="1"/>
    <col min="12294" max="12294" width="13.125" style="76" bestFit="1" customWidth="1"/>
    <col min="12295" max="12295" width="7" style="76" customWidth="1"/>
    <col min="12296" max="12296" width="12.125" style="76" bestFit="1" customWidth="1"/>
    <col min="12297" max="12297" width="10.5" style="76" bestFit="1" customWidth="1"/>
    <col min="12298" max="12298" width="7" style="76" bestFit="1" customWidth="1"/>
    <col min="12299" max="12299" width="5.875" style="76" bestFit="1" customWidth="1"/>
    <col min="12300" max="12300" width="8.75" style="76" bestFit="1" customWidth="1"/>
    <col min="12301" max="12302" width="8.5" style="76" bestFit="1" customWidth="1"/>
    <col min="12303" max="12303" width="14.375" style="76" bestFit="1" customWidth="1"/>
    <col min="12304" max="12304" width="10" style="76" bestFit="1" customWidth="1"/>
    <col min="12305" max="12305" width="6" style="76" customWidth="1"/>
    <col min="12306" max="12306" width="19.375" style="76" customWidth="1"/>
    <col min="12307" max="12307" width="11" style="76" bestFit="1" customWidth="1"/>
    <col min="12308" max="12309" width="8.25" style="76" bestFit="1" customWidth="1"/>
    <col min="12310" max="12544" width="9" style="76"/>
    <col min="12545" max="12545" width="15.875" style="76" customWidth="1"/>
    <col min="12546" max="12546" width="3.875" style="76" bestFit="1" customWidth="1"/>
    <col min="12547" max="12547" width="38.25" style="76" customWidth="1"/>
    <col min="12548" max="12548" width="13.875" style="76" bestFit="1" customWidth="1"/>
    <col min="12549" max="12549" width="13" style="76" bestFit="1" customWidth="1"/>
    <col min="12550" max="12550" width="13.125" style="76" bestFit="1" customWidth="1"/>
    <col min="12551" max="12551" width="7" style="76" customWidth="1"/>
    <col min="12552" max="12552" width="12.125" style="76" bestFit="1" customWidth="1"/>
    <col min="12553" max="12553" width="10.5" style="76" bestFit="1" customWidth="1"/>
    <col min="12554" max="12554" width="7" style="76" bestFit="1" customWidth="1"/>
    <col min="12555" max="12555" width="5.875" style="76" bestFit="1" customWidth="1"/>
    <col min="12556" max="12556" width="8.75" style="76" bestFit="1" customWidth="1"/>
    <col min="12557" max="12558" width="8.5" style="76" bestFit="1" customWidth="1"/>
    <col min="12559" max="12559" width="14.375" style="76" bestFit="1" customWidth="1"/>
    <col min="12560" max="12560" width="10" style="76" bestFit="1" customWidth="1"/>
    <col min="12561" max="12561" width="6" style="76" customWidth="1"/>
    <col min="12562" max="12562" width="19.375" style="76" customWidth="1"/>
    <col min="12563" max="12563" width="11" style="76" bestFit="1" customWidth="1"/>
    <col min="12564" max="12565" width="8.25" style="76" bestFit="1" customWidth="1"/>
    <col min="12566" max="12800" width="9" style="76"/>
    <col min="12801" max="12801" width="15.875" style="76" customWidth="1"/>
    <col min="12802" max="12802" width="3.875" style="76" bestFit="1" customWidth="1"/>
    <col min="12803" max="12803" width="38.25" style="76" customWidth="1"/>
    <col min="12804" max="12804" width="13.875" style="76" bestFit="1" customWidth="1"/>
    <col min="12805" max="12805" width="13" style="76" bestFit="1" customWidth="1"/>
    <col min="12806" max="12806" width="13.125" style="76" bestFit="1" customWidth="1"/>
    <col min="12807" max="12807" width="7" style="76" customWidth="1"/>
    <col min="12808" max="12808" width="12.125" style="76" bestFit="1" customWidth="1"/>
    <col min="12809" max="12809" width="10.5" style="76" bestFit="1" customWidth="1"/>
    <col min="12810" max="12810" width="7" style="76" bestFit="1" customWidth="1"/>
    <col min="12811" max="12811" width="5.875" style="76" bestFit="1" customWidth="1"/>
    <col min="12812" max="12812" width="8.75" style="76" bestFit="1" customWidth="1"/>
    <col min="12813" max="12814" width="8.5" style="76" bestFit="1" customWidth="1"/>
    <col min="12815" max="12815" width="14.375" style="76" bestFit="1" customWidth="1"/>
    <col min="12816" max="12816" width="10" style="76" bestFit="1" customWidth="1"/>
    <col min="12817" max="12817" width="6" style="76" customWidth="1"/>
    <col min="12818" max="12818" width="19.375" style="76" customWidth="1"/>
    <col min="12819" max="12819" width="11" style="76" bestFit="1" customWidth="1"/>
    <col min="12820" max="12821" width="8.25" style="76" bestFit="1" customWidth="1"/>
    <col min="12822" max="13056" width="9" style="76"/>
    <col min="13057" max="13057" width="15.875" style="76" customWidth="1"/>
    <col min="13058" max="13058" width="3.875" style="76" bestFit="1" customWidth="1"/>
    <col min="13059" max="13059" width="38.25" style="76" customWidth="1"/>
    <col min="13060" max="13060" width="13.875" style="76" bestFit="1" customWidth="1"/>
    <col min="13061" max="13061" width="13" style="76" bestFit="1" customWidth="1"/>
    <col min="13062" max="13062" width="13.125" style="76" bestFit="1" customWidth="1"/>
    <col min="13063" max="13063" width="7" style="76" customWidth="1"/>
    <col min="13064" max="13064" width="12.125" style="76" bestFit="1" customWidth="1"/>
    <col min="13065" max="13065" width="10.5" style="76" bestFit="1" customWidth="1"/>
    <col min="13066" max="13066" width="7" style="76" bestFit="1" customWidth="1"/>
    <col min="13067" max="13067" width="5.875" style="76" bestFit="1" customWidth="1"/>
    <col min="13068" max="13068" width="8.75" style="76" bestFit="1" customWidth="1"/>
    <col min="13069" max="13070" width="8.5" style="76" bestFit="1" customWidth="1"/>
    <col min="13071" max="13071" width="14.375" style="76" bestFit="1" customWidth="1"/>
    <col min="13072" max="13072" width="10" style="76" bestFit="1" customWidth="1"/>
    <col min="13073" max="13073" width="6" style="76" customWidth="1"/>
    <col min="13074" max="13074" width="19.375" style="76" customWidth="1"/>
    <col min="13075" max="13075" width="11" style="76" bestFit="1" customWidth="1"/>
    <col min="13076" max="13077" width="8.25" style="76" bestFit="1" customWidth="1"/>
    <col min="13078" max="13312" width="9" style="76"/>
    <col min="13313" max="13313" width="15.875" style="76" customWidth="1"/>
    <col min="13314" max="13314" width="3.875" style="76" bestFit="1" customWidth="1"/>
    <col min="13315" max="13315" width="38.25" style="76" customWidth="1"/>
    <col min="13316" max="13316" width="13.875" style="76" bestFit="1" customWidth="1"/>
    <col min="13317" max="13317" width="13" style="76" bestFit="1" customWidth="1"/>
    <col min="13318" max="13318" width="13.125" style="76" bestFit="1" customWidth="1"/>
    <col min="13319" max="13319" width="7" style="76" customWidth="1"/>
    <col min="13320" max="13320" width="12.125" style="76" bestFit="1" customWidth="1"/>
    <col min="13321" max="13321" width="10.5" style="76" bestFit="1" customWidth="1"/>
    <col min="13322" max="13322" width="7" style="76" bestFit="1" customWidth="1"/>
    <col min="13323" max="13323" width="5.875" style="76" bestFit="1" customWidth="1"/>
    <col min="13324" max="13324" width="8.75" style="76" bestFit="1" customWidth="1"/>
    <col min="13325" max="13326" width="8.5" style="76" bestFit="1" customWidth="1"/>
    <col min="13327" max="13327" width="14.375" style="76" bestFit="1" customWidth="1"/>
    <col min="13328" max="13328" width="10" style="76" bestFit="1" customWidth="1"/>
    <col min="13329" max="13329" width="6" style="76" customWidth="1"/>
    <col min="13330" max="13330" width="19.375" style="76" customWidth="1"/>
    <col min="13331" max="13331" width="11" style="76" bestFit="1" customWidth="1"/>
    <col min="13332" max="13333" width="8.25" style="76" bestFit="1" customWidth="1"/>
    <col min="13334" max="13568" width="9" style="76"/>
    <col min="13569" max="13569" width="15.875" style="76" customWidth="1"/>
    <col min="13570" max="13570" width="3.875" style="76" bestFit="1" customWidth="1"/>
    <col min="13571" max="13571" width="38.25" style="76" customWidth="1"/>
    <col min="13572" max="13572" width="13.875" style="76" bestFit="1" customWidth="1"/>
    <col min="13573" max="13573" width="13" style="76" bestFit="1" customWidth="1"/>
    <col min="13574" max="13574" width="13.125" style="76" bestFit="1" customWidth="1"/>
    <col min="13575" max="13575" width="7" style="76" customWidth="1"/>
    <col min="13576" max="13576" width="12.125" style="76" bestFit="1" customWidth="1"/>
    <col min="13577" max="13577" width="10.5" style="76" bestFit="1" customWidth="1"/>
    <col min="13578" max="13578" width="7" style="76" bestFit="1" customWidth="1"/>
    <col min="13579" max="13579" width="5.875" style="76" bestFit="1" customWidth="1"/>
    <col min="13580" max="13580" width="8.75" style="76" bestFit="1" customWidth="1"/>
    <col min="13581" max="13582" width="8.5" style="76" bestFit="1" customWidth="1"/>
    <col min="13583" max="13583" width="14.375" style="76" bestFit="1" customWidth="1"/>
    <col min="13584" max="13584" width="10" style="76" bestFit="1" customWidth="1"/>
    <col min="13585" max="13585" width="6" style="76" customWidth="1"/>
    <col min="13586" max="13586" width="19.375" style="76" customWidth="1"/>
    <col min="13587" max="13587" width="11" style="76" bestFit="1" customWidth="1"/>
    <col min="13588" max="13589" width="8.25" style="76" bestFit="1" customWidth="1"/>
    <col min="13590" max="13824" width="9" style="76"/>
    <col min="13825" max="13825" width="15.875" style="76" customWidth="1"/>
    <col min="13826" max="13826" width="3.875" style="76" bestFit="1" customWidth="1"/>
    <col min="13827" max="13827" width="38.25" style="76" customWidth="1"/>
    <col min="13828" max="13828" width="13.875" style="76" bestFit="1" customWidth="1"/>
    <col min="13829" max="13829" width="13" style="76" bestFit="1" customWidth="1"/>
    <col min="13830" max="13830" width="13.125" style="76" bestFit="1" customWidth="1"/>
    <col min="13831" max="13831" width="7" style="76" customWidth="1"/>
    <col min="13832" max="13832" width="12.125" style="76" bestFit="1" customWidth="1"/>
    <col min="13833" max="13833" width="10.5" style="76" bestFit="1" customWidth="1"/>
    <col min="13834" max="13834" width="7" style="76" bestFit="1" customWidth="1"/>
    <col min="13835" max="13835" width="5.875" style="76" bestFit="1" customWidth="1"/>
    <col min="13836" max="13836" width="8.75" style="76" bestFit="1" customWidth="1"/>
    <col min="13837" max="13838" width="8.5" style="76" bestFit="1" customWidth="1"/>
    <col min="13839" max="13839" width="14.375" style="76" bestFit="1" customWidth="1"/>
    <col min="13840" max="13840" width="10" style="76" bestFit="1" customWidth="1"/>
    <col min="13841" max="13841" width="6" style="76" customWidth="1"/>
    <col min="13842" max="13842" width="19.375" style="76" customWidth="1"/>
    <col min="13843" max="13843" width="11" style="76" bestFit="1" customWidth="1"/>
    <col min="13844" max="13845" width="8.25" style="76" bestFit="1" customWidth="1"/>
    <col min="13846" max="14080" width="9" style="76"/>
    <col min="14081" max="14081" width="15.875" style="76" customWidth="1"/>
    <col min="14082" max="14082" width="3.875" style="76" bestFit="1" customWidth="1"/>
    <col min="14083" max="14083" width="38.25" style="76" customWidth="1"/>
    <col min="14084" max="14084" width="13.875" style="76" bestFit="1" customWidth="1"/>
    <col min="14085" max="14085" width="13" style="76" bestFit="1" customWidth="1"/>
    <col min="14086" max="14086" width="13.125" style="76" bestFit="1" customWidth="1"/>
    <col min="14087" max="14087" width="7" style="76" customWidth="1"/>
    <col min="14088" max="14088" width="12.125" style="76" bestFit="1" customWidth="1"/>
    <col min="14089" max="14089" width="10.5" style="76" bestFit="1" customWidth="1"/>
    <col min="14090" max="14090" width="7" style="76" bestFit="1" customWidth="1"/>
    <col min="14091" max="14091" width="5.875" style="76" bestFit="1" customWidth="1"/>
    <col min="14092" max="14092" width="8.75" style="76" bestFit="1" customWidth="1"/>
    <col min="14093" max="14094" width="8.5" style="76" bestFit="1" customWidth="1"/>
    <col min="14095" max="14095" width="14.375" style="76" bestFit="1" customWidth="1"/>
    <col min="14096" max="14096" width="10" style="76" bestFit="1" customWidth="1"/>
    <col min="14097" max="14097" width="6" style="76" customWidth="1"/>
    <col min="14098" max="14098" width="19.375" style="76" customWidth="1"/>
    <col min="14099" max="14099" width="11" style="76" bestFit="1" customWidth="1"/>
    <col min="14100" max="14101" width="8.25" style="76" bestFit="1" customWidth="1"/>
    <col min="14102" max="14336" width="9" style="76"/>
    <col min="14337" max="14337" width="15.875" style="76" customWidth="1"/>
    <col min="14338" max="14338" width="3.875" style="76" bestFit="1" customWidth="1"/>
    <col min="14339" max="14339" width="38.25" style="76" customWidth="1"/>
    <col min="14340" max="14340" width="13.875" style="76" bestFit="1" customWidth="1"/>
    <col min="14341" max="14341" width="13" style="76" bestFit="1" customWidth="1"/>
    <col min="14342" max="14342" width="13.125" style="76" bestFit="1" customWidth="1"/>
    <col min="14343" max="14343" width="7" style="76" customWidth="1"/>
    <col min="14344" max="14344" width="12.125" style="76" bestFit="1" customWidth="1"/>
    <col min="14345" max="14345" width="10.5" style="76" bestFit="1" customWidth="1"/>
    <col min="14346" max="14346" width="7" style="76" bestFit="1" customWidth="1"/>
    <col min="14347" max="14347" width="5.875" style="76" bestFit="1" customWidth="1"/>
    <col min="14348" max="14348" width="8.75" style="76" bestFit="1" customWidth="1"/>
    <col min="14349" max="14350" width="8.5" style="76" bestFit="1" customWidth="1"/>
    <col min="14351" max="14351" width="14.375" style="76" bestFit="1" customWidth="1"/>
    <col min="14352" max="14352" width="10" style="76" bestFit="1" customWidth="1"/>
    <col min="14353" max="14353" width="6" style="76" customWidth="1"/>
    <col min="14354" max="14354" width="19.375" style="76" customWidth="1"/>
    <col min="14355" max="14355" width="11" style="76" bestFit="1" customWidth="1"/>
    <col min="14356" max="14357" width="8.25" style="76" bestFit="1" customWidth="1"/>
    <col min="14358" max="14592" width="9" style="76"/>
    <col min="14593" max="14593" width="15.875" style="76" customWidth="1"/>
    <col min="14594" max="14594" width="3.875" style="76" bestFit="1" customWidth="1"/>
    <col min="14595" max="14595" width="38.25" style="76" customWidth="1"/>
    <col min="14596" max="14596" width="13.875" style="76" bestFit="1" customWidth="1"/>
    <col min="14597" max="14597" width="13" style="76" bestFit="1" customWidth="1"/>
    <col min="14598" max="14598" width="13.125" style="76" bestFit="1" customWidth="1"/>
    <col min="14599" max="14599" width="7" style="76" customWidth="1"/>
    <col min="14600" max="14600" width="12.125" style="76" bestFit="1" customWidth="1"/>
    <col min="14601" max="14601" width="10.5" style="76" bestFit="1" customWidth="1"/>
    <col min="14602" max="14602" width="7" style="76" bestFit="1" customWidth="1"/>
    <col min="14603" max="14603" width="5.875" style="76" bestFit="1" customWidth="1"/>
    <col min="14604" max="14604" width="8.75" style="76" bestFit="1" customWidth="1"/>
    <col min="14605" max="14606" width="8.5" style="76" bestFit="1" customWidth="1"/>
    <col min="14607" max="14607" width="14.375" style="76" bestFit="1" customWidth="1"/>
    <col min="14608" max="14608" width="10" style="76" bestFit="1" customWidth="1"/>
    <col min="14609" max="14609" width="6" style="76" customWidth="1"/>
    <col min="14610" max="14610" width="19.375" style="76" customWidth="1"/>
    <col min="14611" max="14611" width="11" style="76" bestFit="1" customWidth="1"/>
    <col min="14612" max="14613" width="8.25" style="76" bestFit="1" customWidth="1"/>
    <col min="14614" max="14848" width="9" style="76"/>
    <col min="14849" max="14849" width="15.875" style="76" customWidth="1"/>
    <col min="14850" max="14850" width="3.875" style="76" bestFit="1" customWidth="1"/>
    <col min="14851" max="14851" width="38.25" style="76" customWidth="1"/>
    <col min="14852" max="14852" width="13.875" style="76" bestFit="1" customWidth="1"/>
    <col min="14853" max="14853" width="13" style="76" bestFit="1" customWidth="1"/>
    <col min="14854" max="14854" width="13.125" style="76" bestFit="1" customWidth="1"/>
    <col min="14855" max="14855" width="7" style="76" customWidth="1"/>
    <col min="14856" max="14856" width="12.125" style="76" bestFit="1" customWidth="1"/>
    <col min="14857" max="14857" width="10.5" style="76" bestFit="1" customWidth="1"/>
    <col min="14858" max="14858" width="7" style="76" bestFit="1" customWidth="1"/>
    <col min="14859" max="14859" width="5.875" style="76" bestFit="1" customWidth="1"/>
    <col min="14860" max="14860" width="8.75" style="76" bestFit="1" customWidth="1"/>
    <col min="14861" max="14862" width="8.5" style="76" bestFit="1" customWidth="1"/>
    <col min="14863" max="14863" width="14.375" style="76" bestFit="1" customWidth="1"/>
    <col min="14864" max="14864" width="10" style="76" bestFit="1" customWidth="1"/>
    <col min="14865" max="14865" width="6" style="76" customWidth="1"/>
    <col min="14866" max="14866" width="19.375" style="76" customWidth="1"/>
    <col min="14867" max="14867" width="11" style="76" bestFit="1" customWidth="1"/>
    <col min="14868" max="14869" width="8.25" style="76" bestFit="1" customWidth="1"/>
    <col min="14870" max="15104" width="9" style="76"/>
    <col min="15105" max="15105" width="15.875" style="76" customWidth="1"/>
    <col min="15106" max="15106" width="3.875" style="76" bestFit="1" customWidth="1"/>
    <col min="15107" max="15107" width="38.25" style="76" customWidth="1"/>
    <col min="15108" max="15108" width="13.875" style="76" bestFit="1" customWidth="1"/>
    <col min="15109" max="15109" width="13" style="76" bestFit="1" customWidth="1"/>
    <col min="15110" max="15110" width="13.125" style="76" bestFit="1" customWidth="1"/>
    <col min="15111" max="15111" width="7" style="76" customWidth="1"/>
    <col min="15112" max="15112" width="12.125" style="76" bestFit="1" customWidth="1"/>
    <col min="15113" max="15113" width="10.5" style="76" bestFit="1" customWidth="1"/>
    <col min="15114" max="15114" width="7" style="76" bestFit="1" customWidth="1"/>
    <col min="15115" max="15115" width="5.875" style="76" bestFit="1" customWidth="1"/>
    <col min="15116" max="15116" width="8.75" style="76" bestFit="1" customWidth="1"/>
    <col min="15117" max="15118" width="8.5" style="76" bestFit="1" customWidth="1"/>
    <col min="15119" max="15119" width="14.375" style="76" bestFit="1" customWidth="1"/>
    <col min="15120" max="15120" width="10" style="76" bestFit="1" customWidth="1"/>
    <col min="15121" max="15121" width="6" style="76" customWidth="1"/>
    <col min="15122" max="15122" width="19.375" style="76" customWidth="1"/>
    <col min="15123" max="15123" width="11" style="76" bestFit="1" customWidth="1"/>
    <col min="15124" max="15125" width="8.25" style="76" bestFit="1" customWidth="1"/>
    <col min="15126" max="15360" width="9" style="76"/>
    <col min="15361" max="15361" width="15.875" style="76" customWidth="1"/>
    <col min="15362" max="15362" width="3.875" style="76" bestFit="1" customWidth="1"/>
    <col min="15363" max="15363" width="38.25" style="76" customWidth="1"/>
    <col min="15364" max="15364" width="13.875" style="76" bestFit="1" customWidth="1"/>
    <col min="15365" max="15365" width="13" style="76" bestFit="1" customWidth="1"/>
    <col min="15366" max="15366" width="13.125" style="76" bestFit="1" customWidth="1"/>
    <col min="15367" max="15367" width="7" style="76" customWidth="1"/>
    <col min="15368" max="15368" width="12.125" style="76" bestFit="1" customWidth="1"/>
    <col min="15369" max="15369" width="10.5" style="76" bestFit="1" customWidth="1"/>
    <col min="15370" max="15370" width="7" style="76" bestFit="1" customWidth="1"/>
    <col min="15371" max="15371" width="5.875" style="76" bestFit="1" customWidth="1"/>
    <col min="15372" max="15372" width="8.75" style="76" bestFit="1" customWidth="1"/>
    <col min="15373" max="15374" width="8.5" style="76" bestFit="1" customWidth="1"/>
    <col min="15375" max="15375" width="14.375" style="76" bestFit="1" customWidth="1"/>
    <col min="15376" max="15376" width="10" style="76" bestFit="1" customWidth="1"/>
    <col min="15377" max="15377" width="6" style="76" customWidth="1"/>
    <col min="15378" max="15378" width="19.375" style="76" customWidth="1"/>
    <col min="15379" max="15379" width="11" style="76" bestFit="1" customWidth="1"/>
    <col min="15380" max="15381" width="8.25" style="76" bestFit="1" customWidth="1"/>
    <col min="15382" max="15616" width="9" style="76"/>
    <col min="15617" max="15617" width="15.875" style="76" customWidth="1"/>
    <col min="15618" max="15618" width="3.875" style="76" bestFit="1" customWidth="1"/>
    <col min="15619" max="15619" width="38.25" style="76" customWidth="1"/>
    <col min="15620" max="15620" width="13.875" style="76" bestFit="1" customWidth="1"/>
    <col min="15621" max="15621" width="13" style="76" bestFit="1" customWidth="1"/>
    <col min="15622" max="15622" width="13.125" style="76" bestFit="1" customWidth="1"/>
    <col min="15623" max="15623" width="7" style="76" customWidth="1"/>
    <col min="15624" max="15624" width="12.125" style="76" bestFit="1" customWidth="1"/>
    <col min="15625" max="15625" width="10.5" style="76" bestFit="1" customWidth="1"/>
    <col min="15626" max="15626" width="7" style="76" bestFit="1" customWidth="1"/>
    <col min="15627" max="15627" width="5.875" style="76" bestFit="1" customWidth="1"/>
    <col min="15628" max="15628" width="8.75" style="76" bestFit="1" customWidth="1"/>
    <col min="15629" max="15630" width="8.5" style="76" bestFit="1" customWidth="1"/>
    <col min="15631" max="15631" width="14.375" style="76" bestFit="1" customWidth="1"/>
    <col min="15632" max="15632" width="10" style="76" bestFit="1" customWidth="1"/>
    <col min="15633" max="15633" width="6" style="76" customWidth="1"/>
    <col min="15634" max="15634" width="19.375" style="76" customWidth="1"/>
    <col min="15635" max="15635" width="11" style="76" bestFit="1" customWidth="1"/>
    <col min="15636" max="15637" width="8.25" style="76" bestFit="1" customWidth="1"/>
    <col min="15638" max="15872" width="9" style="76"/>
    <col min="15873" max="15873" width="15.875" style="76" customWidth="1"/>
    <col min="15874" max="15874" width="3.875" style="76" bestFit="1" customWidth="1"/>
    <col min="15875" max="15875" width="38.25" style="76" customWidth="1"/>
    <col min="15876" max="15876" width="13.875" style="76" bestFit="1" customWidth="1"/>
    <col min="15877" max="15877" width="13" style="76" bestFit="1" customWidth="1"/>
    <col min="15878" max="15878" width="13.125" style="76" bestFit="1" customWidth="1"/>
    <col min="15879" max="15879" width="7" style="76" customWidth="1"/>
    <col min="15880" max="15880" width="12.125" style="76" bestFit="1" customWidth="1"/>
    <col min="15881" max="15881" width="10.5" style="76" bestFit="1" customWidth="1"/>
    <col min="15882" max="15882" width="7" style="76" bestFit="1" customWidth="1"/>
    <col min="15883" max="15883" width="5.875" style="76" bestFit="1" customWidth="1"/>
    <col min="15884" max="15884" width="8.75" style="76" bestFit="1" customWidth="1"/>
    <col min="15885" max="15886" width="8.5" style="76" bestFit="1" customWidth="1"/>
    <col min="15887" max="15887" width="14.375" style="76" bestFit="1" customWidth="1"/>
    <col min="15888" max="15888" width="10" style="76" bestFit="1" customWidth="1"/>
    <col min="15889" max="15889" width="6" style="76" customWidth="1"/>
    <col min="15890" max="15890" width="19.375" style="76" customWidth="1"/>
    <col min="15891" max="15891" width="11" style="76" bestFit="1" customWidth="1"/>
    <col min="15892" max="15893" width="8.25" style="76" bestFit="1" customWidth="1"/>
    <col min="15894" max="16128" width="9" style="76"/>
    <col min="16129" max="16129" width="15.875" style="76" customWidth="1"/>
    <col min="16130" max="16130" width="3.875" style="76" bestFit="1" customWidth="1"/>
    <col min="16131" max="16131" width="38.25" style="76" customWidth="1"/>
    <col min="16132" max="16132" width="13.875" style="76" bestFit="1" customWidth="1"/>
    <col min="16133" max="16133" width="13" style="76" bestFit="1" customWidth="1"/>
    <col min="16134" max="16134" width="13.125" style="76" bestFit="1" customWidth="1"/>
    <col min="16135" max="16135" width="7" style="76" customWidth="1"/>
    <col min="16136" max="16136" width="12.125" style="76" bestFit="1" customWidth="1"/>
    <col min="16137" max="16137" width="10.5" style="76" bestFit="1" customWidth="1"/>
    <col min="16138" max="16138" width="7" style="76" bestFit="1" customWidth="1"/>
    <col min="16139" max="16139" width="5.875" style="76" bestFit="1" customWidth="1"/>
    <col min="16140" max="16140" width="8.75" style="76" bestFit="1" customWidth="1"/>
    <col min="16141" max="16142" width="8.5" style="76" bestFit="1" customWidth="1"/>
    <col min="16143" max="16143" width="14.375" style="76" bestFit="1" customWidth="1"/>
    <col min="16144" max="16144" width="10" style="76" bestFit="1" customWidth="1"/>
    <col min="16145" max="16145" width="6" style="76" customWidth="1"/>
    <col min="16146" max="16146" width="19.375" style="76" customWidth="1"/>
    <col min="16147" max="16147" width="11" style="76" bestFit="1" customWidth="1"/>
    <col min="16148" max="16149" width="8.25" style="76" bestFit="1" customWidth="1"/>
    <col min="16150" max="16384" width="9" style="76"/>
  </cols>
  <sheetData>
    <row r="1" spans="1:24" ht="21.75" customHeight="1">
      <c r="A1" s="216"/>
      <c r="B1" s="216"/>
      <c r="Q1" s="215"/>
    </row>
    <row r="2" spans="1:24" ht="15.75">
      <c r="E2" s="76"/>
      <c r="F2" s="214"/>
      <c r="J2" s="210" t="s">
        <v>290</v>
      </c>
      <c r="K2" s="210"/>
      <c r="L2" s="210"/>
      <c r="M2" s="210"/>
      <c r="N2" s="210"/>
      <c r="O2" s="210"/>
      <c r="P2" s="210"/>
      <c r="Q2" s="213" t="s">
        <v>289</v>
      </c>
      <c r="R2" s="213"/>
      <c r="S2" s="213"/>
      <c r="T2" s="213"/>
      <c r="U2" s="213"/>
    </row>
    <row r="3" spans="1:24" ht="23.25" customHeight="1">
      <c r="A3" s="212" t="s">
        <v>2</v>
      </c>
      <c r="B3" s="211"/>
      <c r="E3" s="76"/>
      <c r="J3" s="210"/>
      <c r="Q3" s="209"/>
      <c r="R3" s="208" t="s">
        <v>288</v>
      </c>
      <c r="S3" s="208"/>
      <c r="T3" s="208"/>
      <c r="U3" s="208"/>
      <c r="W3" s="207" t="s">
        <v>287</v>
      </c>
      <c r="X3" s="206"/>
    </row>
    <row r="4" spans="1:24" ht="14.25" customHeight="1" thickBot="1">
      <c r="A4" s="177" t="s">
        <v>286</v>
      </c>
      <c r="B4" s="202" t="s">
        <v>285</v>
      </c>
      <c r="C4" s="205"/>
      <c r="D4" s="204"/>
      <c r="E4" s="203"/>
      <c r="F4" s="202" t="s">
        <v>284</v>
      </c>
      <c r="G4" s="201"/>
      <c r="H4" s="178" t="s">
        <v>283</v>
      </c>
      <c r="I4" s="179" t="s">
        <v>282</v>
      </c>
      <c r="J4" s="200" t="s">
        <v>281</v>
      </c>
      <c r="K4" s="199" t="s">
        <v>7</v>
      </c>
      <c r="L4" s="198"/>
      <c r="M4" s="198"/>
      <c r="N4" s="197"/>
      <c r="O4" s="178" t="s">
        <v>280</v>
      </c>
      <c r="P4" s="196" t="s">
        <v>279</v>
      </c>
      <c r="Q4" s="195"/>
      <c r="R4" s="194"/>
      <c r="S4" s="193" t="s">
        <v>278</v>
      </c>
      <c r="T4" s="192" t="s">
        <v>8</v>
      </c>
      <c r="U4" s="178" t="s">
        <v>9</v>
      </c>
      <c r="W4" s="166" t="s">
        <v>277</v>
      </c>
      <c r="X4" s="166" t="s">
        <v>276</v>
      </c>
    </row>
    <row r="5" spans="1:24" ht="11.25" customHeight="1">
      <c r="A5" s="167"/>
      <c r="B5" s="174"/>
      <c r="C5" s="175"/>
      <c r="D5" s="191"/>
      <c r="E5" s="190"/>
      <c r="F5" s="164"/>
      <c r="G5" s="189"/>
      <c r="H5" s="167"/>
      <c r="I5" s="167"/>
      <c r="J5" s="174"/>
      <c r="K5" s="188" t="s">
        <v>275</v>
      </c>
      <c r="L5" s="187" t="s">
        <v>274</v>
      </c>
      <c r="M5" s="186" t="s">
        <v>273</v>
      </c>
      <c r="N5" s="185" t="s">
        <v>272</v>
      </c>
      <c r="O5" s="170"/>
      <c r="P5" s="184"/>
      <c r="Q5" s="183"/>
      <c r="R5" s="182"/>
      <c r="S5" s="181"/>
      <c r="T5" s="168"/>
      <c r="U5" s="167"/>
      <c r="W5" s="166"/>
      <c r="X5" s="166"/>
    </row>
    <row r="6" spans="1:24">
      <c r="A6" s="167"/>
      <c r="B6" s="174"/>
      <c r="C6" s="175"/>
      <c r="D6" s="177" t="s">
        <v>271</v>
      </c>
      <c r="E6" s="180" t="s">
        <v>26</v>
      </c>
      <c r="F6" s="177" t="s">
        <v>271</v>
      </c>
      <c r="G6" s="179" t="s">
        <v>270</v>
      </c>
      <c r="H6" s="167"/>
      <c r="I6" s="167"/>
      <c r="J6" s="174"/>
      <c r="K6" s="172"/>
      <c r="L6" s="173"/>
      <c r="M6" s="172"/>
      <c r="N6" s="171"/>
      <c r="O6" s="170"/>
      <c r="P6" s="178" t="s">
        <v>269</v>
      </c>
      <c r="Q6" s="178" t="s">
        <v>268</v>
      </c>
      <c r="R6" s="177" t="s">
        <v>267</v>
      </c>
      <c r="S6" s="176" t="s">
        <v>266</v>
      </c>
      <c r="T6" s="168"/>
      <c r="U6" s="167"/>
      <c r="W6" s="166"/>
      <c r="X6" s="166"/>
    </row>
    <row r="7" spans="1:24">
      <c r="A7" s="167"/>
      <c r="B7" s="174"/>
      <c r="C7" s="175"/>
      <c r="D7" s="167"/>
      <c r="E7" s="167"/>
      <c r="F7" s="167"/>
      <c r="G7" s="167"/>
      <c r="H7" s="167"/>
      <c r="I7" s="167"/>
      <c r="J7" s="174"/>
      <c r="K7" s="172"/>
      <c r="L7" s="173"/>
      <c r="M7" s="172"/>
      <c r="N7" s="171"/>
      <c r="O7" s="170"/>
      <c r="P7" s="170"/>
      <c r="Q7" s="170"/>
      <c r="R7" s="167"/>
      <c r="S7" s="169"/>
      <c r="T7" s="168"/>
      <c r="U7" s="167"/>
      <c r="W7" s="166"/>
      <c r="X7" s="166"/>
    </row>
    <row r="8" spans="1:24">
      <c r="A8" s="157"/>
      <c r="B8" s="164"/>
      <c r="C8" s="165"/>
      <c r="D8" s="157"/>
      <c r="E8" s="157"/>
      <c r="F8" s="157"/>
      <c r="G8" s="157"/>
      <c r="H8" s="157"/>
      <c r="I8" s="157"/>
      <c r="J8" s="164"/>
      <c r="K8" s="162"/>
      <c r="L8" s="163"/>
      <c r="M8" s="162"/>
      <c r="N8" s="161"/>
      <c r="O8" s="160"/>
      <c r="P8" s="160"/>
      <c r="Q8" s="160"/>
      <c r="R8" s="157"/>
      <c r="S8" s="159"/>
      <c r="T8" s="158"/>
      <c r="U8" s="157"/>
      <c r="W8" s="156"/>
      <c r="X8" s="156"/>
    </row>
    <row r="9" spans="1:24" ht="12.75">
      <c r="A9" s="155" t="s">
        <v>265</v>
      </c>
      <c r="B9" s="149"/>
      <c r="C9" s="148">
        <v>2008</v>
      </c>
      <c r="D9" s="131" t="s">
        <v>263</v>
      </c>
      <c r="E9" s="153" t="s">
        <v>264</v>
      </c>
      <c r="F9" s="129" t="s">
        <v>238</v>
      </c>
      <c r="G9" s="128">
        <v>1.498</v>
      </c>
      <c r="H9" s="127" t="s">
        <v>237</v>
      </c>
      <c r="I9" s="126" t="str">
        <f>IF(W9="","",(IF(X9-W9&gt;0,CONCATENATE(TEXT(W9,"#,##0"),"~",TEXT(X9,"#,##0")),TEXT(W9,"#,##0"))))</f>
        <v>1,320</v>
      </c>
      <c r="J9" s="125">
        <v>5</v>
      </c>
      <c r="K9" s="124">
        <v>22.3</v>
      </c>
      <c r="L9" s="123">
        <f>IF(K9&gt;0,1/K9*37.7*68.6,"")</f>
        <v>115.97399103139013</v>
      </c>
      <c r="M9" s="122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17.400000000000002</v>
      </c>
      <c r="N9" s="121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20.9</v>
      </c>
      <c r="O9" s="119" t="s">
        <v>236</v>
      </c>
      <c r="P9" s="120" t="s">
        <v>235</v>
      </c>
      <c r="Q9" s="119" t="s">
        <v>86</v>
      </c>
      <c r="R9" s="118"/>
      <c r="S9" s="117" t="str">
        <f>IF((LEFT(D9,1)="6"),"☆☆☆☆☆",IF((LEFT(D9,1)="5"),"☆☆☆☆",IF((LEFT(D9,1)="4"),"☆☆☆"," ")))</f>
        <v xml:space="preserve"> </v>
      </c>
      <c r="T9" s="116">
        <f>IFERROR(IF(K9&lt;M9,"",(ROUNDDOWN(K9/M9*100,0))),"")</f>
        <v>128</v>
      </c>
      <c r="U9" s="115">
        <f>IFERROR(IF(K9&lt;N9,"",(ROUNDDOWN(K9/N9*100,0))),"")</f>
        <v>106</v>
      </c>
      <c r="W9" s="112">
        <v>1320</v>
      </c>
      <c r="X9" s="112"/>
    </row>
    <row r="10" spans="1:24" ht="12.75">
      <c r="A10" s="138"/>
      <c r="B10" s="149"/>
      <c r="C10" s="154"/>
      <c r="D10" s="131" t="s">
        <v>263</v>
      </c>
      <c r="E10" s="153" t="s">
        <v>262</v>
      </c>
      <c r="F10" s="129" t="s">
        <v>238</v>
      </c>
      <c r="G10" s="128">
        <v>1.498</v>
      </c>
      <c r="H10" s="127" t="s">
        <v>237</v>
      </c>
      <c r="I10" s="126" t="str">
        <f>IF(W10="","",(IF(X10-W10&gt;0,CONCATENATE(TEXT(W10,"#,##0"),"~",TEXT(X10,"#,##0")),TEXT(W10,"#,##0"))))</f>
        <v>1,350</v>
      </c>
      <c r="J10" s="125">
        <v>5</v>
      </c>
      <c r="K10" s="124">
        <v>22.3</v>
      </c>
      <c r="L10" s="123">
        <f>IF(K10&gt;0,1/K10*37.7*68.6,"")</f>
        <v>115.97399103139013</v>
      </c>
      <c r="M10" s="122">
        <f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17.400000000000002</v>
      </c>
      <c r="N10" s="121">
        <f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20.9</v>
      </c>
      <c r="O10" s="119" t="s">
        <v>236</v>
      </c>
      <c r="P10" s="120" t="s">
        <v>235</v>
      </c>
      <c r="Q10" s="119" t="s">
        <v>86</v>
      </c>
      <c r="R10" s="118"/>
      <c r="S10" s="117" t="str">
        <f>IF((LEFT(D10,1)="6"),"☆☆☆☆☆",IF((LEFT(D10,1)="5"),"☆☆☆☆",IF((LEFT(D10,1)="4"),"☆☆☆"," ")))</f>
        <v xml:space="preserve"> </v>
      </c>
      <c r="T10" s="116">
        <f>IFERROR(IF(K10&lt;M10,"",(ROUNDDOWN(K10/M10*100,0))),"")</f>
        <v>128</v>
      </c>
      <c r="U10" s="115">
        <f>IFERROR(IF(K10&lt;N10,"",(ROUNDDOWN(K10/N10*100,0))),"")</f>
        <v>106</v>
      </c>
      <c r="W10" s="112">
        <v>1350</v>
      </c>
      <c r="X10" s="112"/>
    </row>
    <row r="11" spans="1:24" ht="12.75">
      <c r="A11" s="138"/>
      <c r="B11" s="152"/>
      <c r="C11" s="151">
        <v>308</v>
      </c>
      <c r="D11" s="131" t="s">
        <v>261</v>
      </c>
      <c r="E11" s="147" t="s">
        <v>145</v>
      </c>
      <c r="F11" s="129" t="s">
        <v>238</v>
      </c>
      <c r="G11" s="128">
        <v>1.498</v>
      </c>
      <c r="H11" s="127" t="s">
        <v>237</v>
      </c>
      <c r="I11" s="126" t="str">
        <f>IF(W11="","",(IF(X11-W11&gt;0,CONCATENATE(TEXT(W11,"#,##0"),"~",TEXT(X11,"#,##0")),TEXT(W11,"#,##0"))))</f>
        <v>1,420</v>
      </c>
      <c r="J11" s="125">
        <v>5</v>
      </c>
      <c r="K11" s="124">
        <v>24.2</v>
      </c>
      <c r="L11" s="123">
        <f>IF(K11&gt;0,1/K11*37.7*68.6,"")</f>
        <v>106.86859504132232</v>
      </c>
      <c r="M11" s="122">
        <f>IFERROR(VALUE(IF(W11="","",ROUNDUP(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*1.1,1))),"")</f>
        <v>17.400000000000002</v>
      </c>
      <c r="N11" s="121">
        <f>IFERROR(VALUE(IF(W11="","",ROUNDUP(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*1.1,1))),"")</f>
        <v>20.9</v>
      </c>
      <c r="O11" s="119" t="s">
        <v>236</v>
      </c>
      <c r="P11" s="120" t="s">
        <v>235</v>
      </c>
      <c r="Q11" s="119" t="s">
        <v>86</v>
      </c>
      <c r="R11" s="118"/>
      <c r="S11" s="117" t="str">
        <f>IF((LEFT(D11,1)="6"),"☆☆☆☆☆",IF((LEFT(D11,1)="5"),"☆☆☆☆",IF((LEFT(D11,1)="4"),"☆☆☆"," ")))</f>
        <v xml:space="preserve"> </v>
      </c>
      <c r="T11" s="116">
        <f>IFERROR(IF(K11&lt;M11,"",(ROUNDDOWN(K11/M11*100,0))),"")</f>
        <v>139</v>
      </c>
      <c r="U11" s="115">
        <f>IFERROR(IF(K11&lt;N11,"",(ROUNDDOWN(K11/N11*100,0))),"")</f>
        <v>115</v>
      </c>
      <c r="W11" s="112">
        <v>1420</v>
      </c>
      <c r="X11" s="112"/>
    </row>
    <row r="12" spans="1:24" ht="12.75">
      <c r="A12" s="138"/>
      <c r="B12" s="149"/>
      <c r="C12" s="148"/>
      <c r="D12" s="131" t="s">
        <v>261</v>
      </c>
      <c r="E12" s="150" t="s">
        <v>180</v>
      </c>
      <c r="F12" s="129" t="s">
        <v>238</v>
      </c>
      <c r="G12" s="128">
        <v>1.498</v>
      </c>
      <c r="H12" s="127" t="s">
        <v>237</v>
      </c>
      <c r="I12" s="126" t="str">
        <f>IF(W12="","",(IF(X12-W12&gt;0,CONCATENATE(TEXT(W12,"#,##0"),"~",TEXT(X12,"#,##0")),TEXT(W12,"#,##0"))))</f>
        <v>1,440</v>
      </c>
      <c r="J12" s="125">
        <v>5</v>
      </c>
      <c r="K12" s="124">
        <v>24.2</v>
      </c>
      <c r="L12" s="123">
        <f>IF(K12&gt;0,1/K12*37.7*68.6,"")</f>
        <v>106.86859504132232</v>
      </c>
      <c r="M12" s="122">
        <f>IFERROR(VALUE(IF(W12="","",ROUNDUP(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*1.1,1))),"")</f>
        <v>15.9</v>
      </c>
      <c r="N12" s="121">
        <f>IFERROR(VALUE(IF(W12="","",ROUNDUP(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*1.1,1))),"")</f>
        <v>19.400000000000002</v>
      </c>
      <c r="O12" s="119" t="s">
        <v>236</v>
      </c>
      <c r="P12" s="120" t="s">
        <v>235</v>
      </c>
      <c r="Q12" s="119" t="s">
        <v>86</v>
      </c>
      <c r="R12" s="118"/>
      <c r="S12" s="117" t="str">
        <f>IF((LEFT(D12,1)="6"),"☆☆☆☆☆",IF((LEFT(D12,1)="5"),"☆☆☆☆",IF((LEFT(D12,1)="4"),"☆☆☆"," ")))</f>
        <v xml:space="preserve"> </v>
      </c>
      <c r="T12" s="116">
        <f>IFERROR(IF(K12&lt;M12,"",(ROUNDDOWN(K12/M12*100,0))),"")</f>
        <v>152</v>
      </c>
      <c r="U12" s="115">
        <f>IFERROR(IF(K12&lt;N12,"",(ROUNDDOWN(K12/N12*100,0))),"")</f>
        <v>124</v>
      </c>
      <c r="W12" s="112">
        <v>1440</v>
      </c>
      <c r="X12" s="112"/>
    </row>
    <row r="13" spans="1:24" ht="12.75">
      <c r="A13" s="138"/>
      <c r="B13" s="149"/>
      <c r="C13" s="148"/>
      <c r="D13" s="131" t="s">
        <v>260</v>
      </c>
      <c r="E13" s="147" t="s">
        <v>258</v>
      </c>
      <c r="F13" s="129" t="s">
        <v>238</v>
      </c>
      <c r="G13" s="128">
        <v>1.498</v>
      </c>
      <c r="H13" s="127" t="s">
        <v>237</v>
      </c>
      <c r="I13" s="126" t="str">
        <f>IF(W13="","",(IF(X13-W13&gt;0,CONCATENATE(TEXT(W13,"#,##0"),"~",TEXT(X13,"#,##0")),TEXT(W13,"#,##0"))))</f>
        <v>1,460~1,480</v>
      </c>
      <c r="J13" s="125">
        <v>5</v>
      </c>
      <c r="K13" s="124">
        <v>22.9</v>
      </c>
      <c r="L13" s="123">
        <f>IF(K13&gt;0,1/K13*37.7*68.6,"")</f>
        <v>112.93537117903932</v>
      </c>
      <c r="M13" s="122">
        <f>IFERROR(VALUE(IF(W13="","",ROUNDUP(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*1.1,1))),"")</f>
        <v>15.9</v>
      </c>
      <c r="N13" s="121">
        <f>IFERROR(VALUE(IF(W13="","",ROUNDUP(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*1.1,1))),"")</f>
        <v>19.400000000000002</v>
      </c>
      <c r="O13" s="119" t="s">
        <v>236</v>
      </c>
      <c r="P13" s="120" t="s">
        <v>235</v>
      </c>
      <c r="Q13" s="119" t="s">
        <v>86</v>
      </c>
      <c r="R13" s="118"/>
      <c r="S13" s="117" t="str">
        <f>IF((LEFT(D13,1)="6"),"☆☆☆☆☆",IF((LEFT(D13,1)="5"),"☆☆☆☆",IF((LEFT(D13,1)="4"),"☆☆☆"," ")))</f>
        <v xml:space="preserve"> </v>
      </c>
      <c r="T13" s="116">
        <f>IFERROR(IF(K13&lt;M13,"",(ROUNDDOWN(K13/M13*100,0))),"")</f>
        <v>144</v>
      </c>
      <c r="U13" s="115">
        <f>IFERROR(IF(K13&lt;N13,"",(ROUNDDOWN(K13/N13*100,0))),"")</f>
        <v>118</v>
      </c>
      <c r="W13" s="112">
        <v>1460</v>
      </c>
      <c r="X13" s="112">
        <v>1480</v>
      </c>
    </row>
    <row r="14" spans="1:24" ht="22.5">
      <c r="A14" s="138"/>
      <c r="B14" s="143"/>
      <c r="C14" s="146">
        <v>3008</v>
      </c>
      <c r="D14" s="131" t="s">
        <v>259</v>
      </c>
      <c r="E14" s="141" t="s">
        <v>248</v>
      </c>
      <c r="F14" s="129" t="s">
        <v>247</v>
      </c>
      <c r="G14" s="128">
        <v>1.9970000000000001</v>
      </c>
      <c r="H14" s="127" t="s">
        <v>237</v>
      </c>
      <c r="I14" s="126" t="str">
        <f>IF(W14="","",(IF(X14-W14&gt;0,CONCATENATE(TEXT(W14,"#,##0"),"~",TEXT(X14,"#,##0")),TEXT(W14,"#,##0"))))</f>
        <v>1,610~1,640</v>
      </c>
      <c r="J14" s="125">
        <v>5</v>
      </c>
      <c r="K14" s="124">
        <v>21.2</v>
      </c>
      <c r="L14" s="123">
        <f>IF(K14&gt;0,1/K14*37.7*68.6,"")</f>
        <v>121.99150943396228</v>
      </c>
      <c r="M14" s="122">
        <f>IFERROR(VALUE(IF(W14="","",ROUNDUP(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*1.1,1))),"")</f>
        <v>14.6</v>
      </c>
      <c r="N14" s="121">
        <f>IFERROR(VALUE(IF(W14="","",ROUNDUP(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*1.1,1))),"")</f>
        <v>18.200000000000003</v>
      </c>
      <c r="O14" s="119" t="s">
        <v>236</v>
      </c>
      <c r="P14" s="120" t="s">
        <v>235</v>
      </c>
      <c r="Q14" s="119" t="s">
        <v>86</v>
      </c>
      <c r="R14" s="118"/>
      <c r="S14" s="117" t="str">
        <f>IF((LEFT(D14,1)="6"),"☆☆☆☆☆",IF((LEFT(D14,1)="5"),"☆☆☆☆",IF((LEFT(D14,1)="4"),"☆☆☆"," ")))</f>
        <v xml:space="preserve"> </v>
      </c>
      <c r="T14" s="116">
        <f>IFERROR(IF(K14&lt;M14,"",(ROUNDDOWN(K14/M14*100,0))),"")</f>
        <v>145</v>
      </c>
      <c r="U14" s="115">
        <f>IFERROR(IF(K14&lt;N14,"",(ROUNDDOWN(K14/N14*100,0))),"")</f>
        <v>116</v>
      </c>
      <c r="W14" s="112">
        <v>1610</v>
      </c>
      <c r="X14" s="112">
        <v>1640</v>
      </c>
    </row>
    <row r="15" spans="1:24" ht="12.75">
      <c r="A15" s="138"/>
      <c r="B15" s="143"/>
      <c r="C15" s="146">
        <v>508</v>
      </c>
      <c r="D15" s="131" t="s">
        <v>251</v>
      </c>
      <c r="E15" s="145" t="s">
        <v>258</v>
      </c>
      <c r="F15" s="129" t="s">
        <v>247</v>
      </c>
      <c r="G15" s="128">
        <v>1.9970000000000001</v>
      </c>
      <c r="H15" s="127" t="s">
        <v>237</v>
      </c>
      <c r="I15" s="126" t="str">
        <f>IF(W15="","",(IF(X15-W15&gt;0,CONCATENATE(TEXT(W15,"#,##0"),"~",TEXT(X15,"#,##0")),TEXT(W15,"#,##0"))))</f>
        <v>1,620~1,650</v>
      </c>
      <c r="J15" s="125">
        <v>5</v>
      </c>
      <c r="K15" s="124">
        <v>18.5</v>
      </c>
      <c r="L15" s="123">
        <f>IF(K15&gt;0,1/K15*37.7*68.6,"")</f>
        <v>139.79567567567568</v>
      </c>
      <c r="M15" s="122">
        <f>IFERROR(VALUE(IF(W15="","",ROUNDUP(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*1.1,1))),"")</f>
        <v>14.6</v>
      </c>
      <c r="N15" s="121">
        <f>IFERROR(VALUE(IF(W15="","",ROUNDUP(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*1.1,1))),"")</f>
        <v>18.200000000000003</v>
      </c>
      <c r="O15" s="119" t="s">
        <v>236</v>
      </c>
      <c r="P15" s="120" t="s">
        <v>235</v>
      </c>
      <c r="Q15" s="119" t="s">
        <v>86</v>
      </c>
      <c r="R15" s="118"/>
      <c r="S15" s="117" t="str">
        <f>IF((LEFT(D15,1)="6"),"☆☆☆☆☆",IF((LEFT(D15,1)="5"),"☆☆☆☆",IF((LEFT(D15,1)="4"),"☆☆☆"," ")))</f>
        <v xml:space="preserve"> </v>
      </c>
      <c r="T15" s="116">
        <f>IFERROR(IF(K15&lt;M15,"",(ROUNDDOWN(K15/M15*100,0))),"")</f>
        <v>126</v>
      </c>
      <c r="U15" s="115">
        <f>IFERROR(IF(K15&lt;N15,"",(ROUNDDOWN(K15/N15*100,0))),"")</f>
        <v>101</v>
      </c>
      <c r="W15" s="112">
        <v>1620</v>
      </c>
      <c r="X15" s="112">
        <v>1650</v>
      </c>
    </row>
    <row r="16" spans="1:24" ht="12.75">
      <c r="A16" s="138"/>
      <c r="B16" s="137"/>
      <c r="C16" s="136"/>
      <c r="D16" s="131" t="s">
        <v>251</v>
      </c>
      <c r="E16" s="144" t="s">
        <v>257</v>
      </c>
      <c r="F16" s="129" t="s">
        <v>247</v>
      </c>
      <c r="G16" s="128">
        <v>1.9970000000000001</v>
      </c>
      <c r="H16" s="127" t="s">
        <v>237</v>
      </c>
      <c r="I16" s="126" t="str">
        <f>IF(W16="","",(IF(X16-W16&gt;0,CONCATENATE(TEXT(W16,"#,##0"),"~",TEXT(X16,"#,##0")),TEXT(W16,"#,##0"))))</f>
        <v>1,630</v>
      </c>
      <c r="J16" s="125">
        <v>5</v>
      </c>
      <c r="K16" s="124">
        <v>18.3</v>
      </c>
      <c r="L16" s="123">
        <f>IF(K16&gt;0,1/K16*37.7*68.6,"")</f>
        <v>141.32349726775956</v>
      </c>
      <c r="M16" s="122">
        <f>IFERROR(VALUE(IF(W16="","",ROUNDUP(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*1.1,1))),"")</f>
        <v>14.6</v>
      </c>
      <c r="N16" s="121">
        <f>IFERROR(VALUE(IF(W16="","",ROUNDUP(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*1.1,1))),"")</f>
        <v>18.200000000000003</v>
      </c>
      <c r="O16" s="119" t="s">
        <v>236</v>
      </c>
      <c r="P16" s="120" t="s">
        <v>235</v>
      </c>
      <c r="Q16" s="119" t="s">
        <v>86</v>
      </c>
      <c r="R16" s="118"/>
      <c r="S16" s="117" t="str">
        <f>IF((LEFT(D16,1)="6"),"☆☆☆☆☆",IF((LEFT(D16,1)="5"),"☆☆☆☆",IF((LEFT(D16,1)="4"),"☆☆☆"," ")))</f>
        <v xml:space="preserve"> </v>
      </c>
      <c r="T16" s="116">
        <f>IFERROR(IF(K16&lt;M16,"",(ROUNDDOWN(K16/M16*100,0))),"")</f>
        <v>125</v>
      </c>
      <c r="U16" s="115">
        <f>IFERROR(IF(K16&lt;N16,"",(ROUNDDOWN(K16/N16*100,0))),"")</f>
        <v>100</v>
      </c>
      <c r="W16" s="112">
        <v>1630</v>
      </c>
      <c r="X16" s="112"/>
    </row>
    <row r="17" spans="1:24" ht="12.75">
      <c r="A17" s="138"/>
      <c r="B17" s="137"/>
      <c r="C17" s="136"/>
      <c r="D17" s="131" t="s">
        <v>251</v>
      </c>
      <c r="E17" s="144" t="s">
        <v>256</v>
      </c>
      <c r="F17" s="129" t="s">
        <v>247</v>
      </c>
      <c r="G17" s="128">
        <v>1.9970000000000001</v>
      </c>
      <c r="H17" s="127" t="s">
        <v>237</v>
      </c>
      <c r="I17" s="126" t="str">
        <f>IF(W17="","",(IF(X17-W17&gt;0,CONCATENATE(TEXT(W17,"#,##0"),"~",TEXT(X17,"#,##0")),TEXT(W17,"#,##0"))))</f>
        <v>1,660~1,690</v>
      </c>
      <c r="J17" s="125">
        <v>5</v>
      </c>
      <c r="K17" s="124">
        <v>18.5</v>
      </c>
      <c r="L17" s="123">
        <f>IF(K17&gt;0,1/K17*37.7*68.6,"")</f>
        <v>139.79567567567568</v>
      </c>
      <c r="M17" s="122">
        <f>IFERROR(VALUE(IF(W17="","",ROUNDUP(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*1.1,1))),"")</f>
        <v>13.5</v>
      </c>
      <c r="N17" s="121">
        <f>IFERROR(VALUE(IF(W17="","",ROUNDUP(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*1.1,1))),"")</f>
        <v>17</v>
      </c>
      <c r="O17" s="119" t="s">
        <v>236</v>
      </c>
      <c r="P17" s="120" t="s">
        <v>235</v>
      </c>
      <c r="Q17" s="119" t="s">
        <v>86</v>
      </c>
      <c r="R17" s="118"/>
      <c r="S17" s="117" t="str">
        <f>IF((LEFT(D17,1)="6"),"☆☆☆☆☆",IF((LEFT(D17,1)="5"),"☆☆☆☆",IF((LEFT(D17,1)="4"),"☆☆☆"," ")))</f>
        <v xml:space="preserve"> </v>
      </c>
      <c r="T17" s="116">
        <f>IFERROR(IF(K17&lt;M17,"",(ROUNDDOWN(K17/M17*100,0))),"")</f>
        <v>137</v>
      </c>
      <c r="U17" s="115">
        <f>IFERROR(IF(K17&lt;N17,"",(ROUNDDOWN(K17/N17*100,0))),"")</f>
        <v>108</v>
      </c>
      <c r="W17" s="112">
        <v>1660</v>
      </c>
      <c r="X17" s="112">
        <v>1690</v>
      </c>
    </row>
    <row r="18" spans="1:24" ht="12.75">
      <c r="A18" s="138"/>
      <c r="B18" s="137"/>
      <c r="C18" s="136"/>
      <c r="D18" s="131" t="s">
        <v>251</v>
      </c>
      <c r="E18" s="144" t="s">
        <v>255</v>
      </c>
      <c r="F18" s="129" t="s">
        <v>247</v>
      </c>
      <c r="G18" s="128">
        <v>1.9970000000000001</v>
      </c>
      <c r="H18" s="127" t="s">
        <v>237</v>
      </c>
      <c r="I18" s="126" t="str">
        <f>IF(W18="","",(IF(X18-W18&gt;0,CONCATENATE(TEXT(W18,"#,##0"),"~",TEXT(X18,"#,##0")),TEXT(W18,"#,##0"))))</f>
        <v>1,660~1,700</v>
      </c>
      <c r="J18" s="125">
        <v>5</v>
      </c>
      <c r="K18" s="124">
        <v>18.3</v>
      </c>
      <c r="L18" s="123">
        <f>IF(K18&gt;0,1/K18*37.7*68.6,"")</f>
        <v>141.32349726775956</v>
      </c>
      <c r="M18" s="122">
        <f>IFERROR(VALUE(IF(W18="","",ROUNDUP(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*1.1,1))),"")</f>
        <v>13.5</v>
      </c>
      <c r="N18" s="121">
        <f>IFERROR(VALUE(IF(W18="","",ROUNDUP(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*1.1,1))),"")</f>
        <v>17</v>
      </c>
      <c r="O18" s="119" t="s">
        <v>236</v>
      </c>
      <c r="P18" s="120" t="s">
        <v>235</v>
      </c>
      <c r="Q18" s="119" t="s">
        <v>86</v>
      </c>
      <c r="R18" s="118"/>
      <c r="S18" s="117" t="str">
        <f>IF((LEFT(D18,1)="6"),"☆☆☆☆☆",IF((LEFT(D18,1)="5"),"☆☆☆☆",IF((LEFT(D18,1)="4"),"☆☆☆"," ")))</f>
        <v xml:space="preserve"> </v>
      </c>
      <c r="T18" s="116">
        <f>IFERROR(IF(K18&lt;M18,"",(ROUNDDOWN(K18/M18*100,0))),"")</f>
        <v>135</v>
      </c>
      <c r="U18" s="115">
        <f>IFERROR(IF(K18&lt;N18,"",(ROUNDDOWN(K18/N18*100,0))),"")</f>
        <v>107</v>
      </c>
      <c r="W18" s="112">
        <v>1660</v>
      </c>
      <c r="X18" s="112">
        <v>1700</v>
      </c>
    </row>
    <row r="19" spans="1:24" ht="22.5">
      <c r="A19" s="138"/>
      <c r="B19" s="137"/>
      <c r="C19" s="136"/>
      <c r="D19" s="131" t="s">
        <v>251</v>
      </c>
      <c r="E19" s="141" t="s">
        <v>254</v>
      </c>
      <c r="F19" s="129" t="s">
        <v>247</v>
      </c>
      <c r="G19" s="128">
        <v>1.9970000000000001</v>
      </c>
      <c r="H19" s="127" t="s">
        <v>237</v>
      </c>
      <c r="I19" s="126" t="str">
        <f>IF(W19="","",(IF(X19-W19&gt;0,CONCATENATE(TEXT(W19,"#,##0"),"~",TEXT(X19,"#,##0")),TEXT(W19,"#,##0"))))</f>
        <v>1,620~1,650</v>
      </c>
      <c r="J19" s="125">
        <v>5</v>
      </c>
      <c r="K19" s="124">
        <v>19.5</v>
      </c>
      <c r="L19" s="123">
        <f>IF(K19&gt;0,1/K19*37.7*68.6,"")</f>
        <v>132.62666666666667</v>
      </c>
      <c r="M19" s="122">
        <f>IFERROR(VALUE(IF(W19="","",ROUNDUP(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*1.1,1))),"")</f>
        <v>14.6</v>
      </c>
      <c r="N19" s="121">
        <f>IFERROR(VALUE(IF(W19="","",ROUNDUP(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*1.1,1))),"")</f>
        <v>18.200000000000003</v>
      </c>
      <c r="O19" s="119" t="s">
        <v>236</v>
      </c>
      <c r="P19" s="120" t="s">
        <v>235</v>
      </c>
      <c r="Q19" s="119" t="s">
        <v>86</v>
      </c>
      <c r="R19" s="118"/>
      <c r="S19" s="117" t="str">
        <f>IF((LEFT(D19,1)="6"),"☆☆☆☆☆",IF((LEFT(D19,1)="5"),"☆☆☆☆",IF((LEFT(D19,1)="4"),"☆☆☆"," ")))</f>
        <v xml:space="preserve"> </v>
      </c>
      <c r="T19" s="116">
        <f>IFERROR(IF(K19&lt;M19,"",(ROUNDDOWN(K19/M19*100,0))),"")</f>
        <v>133</v>
      </c>
      <c r="U19" s="115">
        <f>IFERROR(IF(K19&lt;N19,"",(ROUNDDOWN(K19/N19*100,0))),"")</f>
        <v>107</v>
      </c>
      <c r="W19" s="112">
        <v>1620</v>
      </c>
      <c r="X19" s="112">
        <v>1650</v>
      </c>
    </row>
    <row r="20" spans="1:24" ht="12.75">
      <c r="A20" s="138"/>
      <c r="B20" s="137"/>
      <c r="C20" s="136"/>
      <c r="D20" s="131" t="s">
        <v>251</v>
      </c>
      <c r="E20" s="144" t="s">
        <v>253</v>
      </c>
      <c r="F20" s="129" t="s">
        <v>247</v>
      </c>
      <c r="G20" s="128">
        <v>1.9970000000000001</v>
      </c>
      <c r="H20" s="127" t="s">
        <v>237</v>
      </c>
      <c r="I20" s="126" t="str">
        <f>IF(W20="","",(IF(X20-W20&gt;0,CONCATENATE(TEXT(W20,"#,##0"),"~",TEXT(X20,"#,##0")),TEXT(W20,"#,##0"))))</f>
        <v>1,630</v>
      </c>
      <c r="J20" s="125">
        <v>5</v>
      </c>
      <c r="K20" s="124">
        <v>19.3</v>
      </c>
      <c r="L20" s="123">
        <f>IF(K20&gt;0,1/K20*37.7*68.6,"")</f>
        <v>134.00103626943005</v>
      </c>
      <c r="M20" s="122">
        <f>IFERROR(VALUE(IF(W20="","",ROUNDUP(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*1.1,1))),"")</f>
        <v>14.6</v>
      </c>
      <c r="N20" s="121">
        <f>IFERROR(VALUE(IF(W20="","",ROUNDUP(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*1.1,1))),"")</f>
        <v>18.200000000000003</v>
      </c>
      <c r="O20" s="119" t="s">
        <v>236</v>
      </c>
      <c r="P20" s="120" t="s">
        <v>235</v>
      </c>
      <c r="Q20" s="119" t="s">
        <v>86</v>
      </c>
      <c r="R20" s="118"/>
      <c r="S20" s="117" t="str">
        <f>IF((LEFT(D20,1)="6"),"☆☆☆☆☆",IF((LEFT(D20,1)="5"),"☆☆☆☆",IF((LEFT(D20,1)="4"),"☆☆☆"," ")))</f>
        <v xml:space="preserve"> </v>
      </c>
      <c r="T20" s="116">
        <f>IFERROR(IF(K20&lt;M20,"",(ROUNDDOWN(K20/M20*100,0))),"")</f>
        <v>132</v>
      </c>
      <c r="U20" s="115">
        <f>IFERROR(IF(K20&lt;N20,"",(ROUNDDOWN(K20/N20*100,0))),"")</f>
        <v>106</v>
      </c>
      <c r="W20" s="112">
        <v>1630</v>
      </c>
      <c r="X20" s="112"/>
    </row>
    <row r="21" spans="1:24" ht="22.5">
      <c r="A21" s="138"/>
      <c r="B21" s="137"/>
      <c r="C21" s="136"/>
      <c r="D21" s="131" t="s">
        <v>251</v>
      </c>
      <c r="E21" s="144" t="s">
        <v>252</v>
      </c>
      <c r="F21" s="129" t="s">
        <v>247</v>
      </c>
      <c r="G21" s="128">
        <v>1.9970000000000001</v>
      </c>
      <c r="H21" s="127" t="s">
        <v>237</v>
      </c>
      <c r="I21" s="126" t="str">
        <f>IF(W21="","",(IF(X21-W21&gt;0,CONCATENATE(TEXT(W21,"#,##0"),"~",TEXT(X21,"#,##0")),TEXT(W21,"#,##0"))))</f>
        <v>1,660~1,690</v>
      </c>
      <c r="J21" s="125">
        <v>5</v>
      </c>
      <c r="K21" s="124">
        <v>19.5</v>
      </c>
      <c r="L21" s="123">
        <f>IF(K21&gt;0,1/K21*37.7*68.6,"")</f>
        <v>132.62666666666667</v>
      </c>
      <c r="M21" s="122">
        <f>IFERROR(VALUE(IF(W21="","",ROUNDUP(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*1.1,1))),"")</f>
        <v>13.5</v>
      </c>
      <c r="N21" s="121">
        <f>IFERROR(VALUE(IF(W21="","",ROUNDUP(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*1.1,1))),"")</f>
        <v>17</v>
      </c>
      <c r="O21" s="119" t="s">
        <v>236</v>
      </c>
      <c r="P21" s="120" t="s">
        <v>235</v>
      </c>
      <c r="Q21" s="119" t="s">
        <v>86</v>
      </c>
      <c r="R21" s="118"/>
      <c r="S21" s="117" t="str">
        <f>IF((LEFT(D21,1)="6"),"☆☆☆☆☆",IF((LEFT(D21,1)="5"),"☆☆☆☆",IF((LEFT(D21,1)="4"),"☆☆☆"," ")))</f>
        <v xml:space="preserve"> </v>
      </c>
      <c r="T21" s="116">
        <f>IFERROR(IF(K21&lt;M21,"",(ROUNDDOWN(K21/M21*100,0))),"")</f>
        <v>144</v>
      </c>
      <c r="U21" s="115">
        <f>IFERROR(IF(K21&lt;N21,"",(ROUNDDOWN(K21/N21*100,0))),"")</f>
        <v>114</v>
      </c>
      <c r="W21" s="112">
        <v>1660</v>
      </c>
      <c r="X21" s="112">
        <v>1690</v>
      </c>
    </row>
    <row r="22" spans="1:24" ht="22.5">
      <c r="A22" s="138"/>
      <c r="B22" s="133"/>
      <c r="C22" s="132"/>
      <c r="D22" s="131" t="s">
        <v>251</v>
      </c>
      <c r="E22" s="144" t="s">
        <v>250</v>
      </c>
      <c r="F22" s="129" t="s">
        <v>247</v>
      </c>
      <c r="G22" s="128">
        <v>1.9970000000000001</v>
      </c>
      <c r="H22" s="127" t="s">
        <v>237</v>
      </c>
      <c r="I22" s="126" t="str">
        <f>IF(W22="","",(IF(X22-W22&gt;0,CONCATENATE(TEXT(W22,"#,##0"),"~",TEXT(X22,"#,##0")),TEXT(W22,"#,##0"))))</f>
        <v>1,660~1,700</v>
      </c>
      <c r="J22" s="125">
        <v>5</v>
      </c>
      <c r="K22" s="124">
        <v>19.3</v>
      </c>
      <c r="L22" s="123">
        <f>IF(K22&gt;0,1/K22*37.7*68.6,"")</f>
        <v>134.00103626943005</v>
      </c>
      <c r="M22" s="122">
        <f>IFERROR(VALUE(IF(W22="","",ROUNDUP(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*1.1,1))),"")</f>
        <v>13.5</v>
      </c>
      <c r="N22" s="121">
        <f>IFERROR(VALUE(IF(W22="","",ROUNDUP(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*1.1,1))),"")</f>
        <v>17</v>
      </c>
      <c r="O22" s="119" t="s">
        <v>236</v>
      </c>
      <c r="P22" s="120" t="s">
        <v>235</v>
      </c>
      <c r="Q22" s="119" t="s">
        <v>86</v>
      </c>
      <c r="R22" s="118"/>
      <c r="S22" s="117" t="str">
        <f>IF((LEFT(D22,1)="6"),"☆☆☆☆☆",IF((LEFT(D22,1)="5"),"☆☆☆☆",IF((LEFT(D22,1)="4"),"☆☆☆"," ")))</f>
        <v xml:space="preserve"> </v>
      </c>
      <c r="T22" s="116">
        <f>IFERROR(IF(K22&lt;M22,"",(ROUNDDOWN(K22/M22*100,0))),"")</f>
        <v>142</v>
      </c>
      <c r="U22" s="115">
        <f>IFERROR(IF(K22&lt;N22,"",(ROUNDDOWN(K22/N22*100,0))),"")</f>
        <v>113</v>
      </c>
      <c r="W22" s="112">
        <v>1660</v>
      </c>
      <c r="X22" s="112">
        <v>1700</v>
      </c>
    </row>
    <row r="23" spans="1:24" ht="22.5">
      <c r="A23" s="138"/>
      <c r="B23" s="137"/>
      <c r="C23" s="136">
        <v>5008</v>
      </c>
      <c r="D23" s="131" t="s">
        <v>249</v>
      </c>
      <c r="E23" s="141" t="s">
        <v>248</v>
      </c>
      <c r="F23" s="129" t="s">
        <v>247</v>
      </c>
      <c r="G23" s="128">
        <v>1.9970000000000001</v>
      </c>
      <c r="H23" s="127" t="s">
        <v>237</v>
      </c>
      <c r="I23" s="126" t="str">
        <f>IF(W23="","",(IF(X23-W23&gt;0,CONCATENATE(TEXT(W23,"#,##0"),"~",TEXT(X23,"#,##0")),TEXT(W23,"#,##0"))))</f>
        <v>1,690~1,720</v>
      </c>
      <c r="J23" s="125">
        <v>7</v>
      </c>
      <c r="K23" s="124">
        <v>21.2</v>
      </c>
      <c r="L23" s="123">
        <f>IF(K23&gt;0,1/K23*37.7*68.6,"")</f>
        <v>121.99150943396228</v>
      </c>
      <c r="M23" s="122">
        <f>IFERROR(VALUE(IF(W23="","",ROUNDUP(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*1.1,1))),"")</f>
        <v>13.5</v>
      </c>
      <c r="N23" s="121">
        <f>IFERROR(VALUE(IF(W23="","",ROUNDUP(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*1.1,1))),"")</f>
        <v>17</v>
      </c>
      <c r="O23" s="119" t="s">
        <v>236</v>
      </c>
      <c r="P23" s="120" t="s">
        <v>235</v>
      </c>
      <c r="Q23" s="119" t="s">
        <v>86</v>
      </c>
      <c r="R23" s="118"/>
      <c r="S23" s="117" t="str">
        <f>IF((LEFT(D23,1)="6"),"☆☆☆☆☆",IF((LEFT(D23,1)="5"),"☆☆☆☆",IF((LEFT(D23,1)="4"),"☆☆☆"," ")))</f>
        <v xml:space="preserve"> </v>
      </c>
      <c r="T23" s="116">
        <f>IFERROR(IF(K23&lt;M23,"",(ROUNDDOWN(K23/M23*100,0))),"")</f>
        <v>157</v>
      </c>
      <c r="U23" s="115">
        <f>IFERROR(IF(K23&lt;N23,"",(ROUNDDOWN(K23/N23*100,0))),"")</f>
        <v>124</v>
      </c>
      <c r="W23" s="112">
        <v>1690</v>
      </c>
      <c r="X23" s="112">
        <v>1720</v>
      </c>
    </row>
    <row r="24" spans="1:24" ht="12.75">
      <c r="A24" s="138"/>
      <c r="B24" s="143"/>
      <c r="C24" s="142" t="s">
        <v>246</v>
      </c>
      <c r="D24" s="131" t="s">
        <v>242</v>
      </c>
      <c r="E24" s="141" t="s">
        <v>245</v>
      </c>
      <c r="F24" s="129" t="s">
        <v>238</v>
      </c>
      <c r="G24" s="128">
        <v>1.498</v>
      </c>
      <c r="H24" s="127" t="s">
        <v>237</v>
      </c>
      <c r="I24" s="126" t="str">
        <f>IF(W24="","",(IF(X24-W24&gt;0,CONCATENATE(TEXT(W24,"#,##0"),"~",TEXT(X24,"#,##0")),TEXT(W24,"#,##0"))))</f>
        <v>1,600~1,650</v>
      </c>
      <c r="J24" s="125">
        <v>5</v>
      </c>
      <c r="K24" s="124">
        <v>21.2</v>
      </c>
      <c r="L24" s="123">
        <f>IF(K24&gt;0,1/K24*37.7*68.6,"")</f>
        <v>121.99150943396228</v>
      </c>
      <c r="M24" s="122">
        <f>IFERROR(VALUE(IF(W24="","",ROUNDUP(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*1.1,1))),"")</f>
        <v>14.6</v>
      </c>
      <c r="N24" s="121">
        <f>IFERROR(VALUE(IF(W24="","",ROUNDUP(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*1.1,1))),"")</f>
        <v>18.200000000000003</v>
      </c>
      <c r="O24" s="119" t="s">
        <v>236</v>
      </c>
      <c r="P24" s="120" t="s">
        <v>235</v>
      </c>
      <c r="Q24" s="119" t="s">
        <v>86</v>
      </c>
      <c r="R24" s="118"/>
      <c r="S24" s="117" t="str">
        <f>IF((LEFT(D24,1)="6"),"☆☆☆☆☆",IF((LEFT(D24,1)="5"),"☆☆☆☆",IF((LEFT(D24,1)="4"),"☆☆☆"," ")))</f>
        <v xml:space="preserve"> </v>
      </c>
      <c r="T24" s="116">
        <f>IFERROR(IF(K24&lt;M24,"",(ROUNDDOWN(K24/M24*100,0))),"")</f>
        <v>145</v>
      </c>
      <c r="U24" s="115">
        <f>IFERROR(IF(K24&lt;N24,"",(ROUNDDOWN(K24/N24*100,0))),"")</f>
        <v>116</v>
      </c>
      <c r="V24" s="114"/>
      <c r="W24" s="113">
        <v>1600</v>
      </c>
      <c r="X24" s="112">
        <v>1650</v>
      </c>
    </row>
    <row r="25" spans="1:24" ht="12.75">
      <c r="A25" s="138"/>
      <c r="B25" s="137"/>
      <c r="C25" s="140"/>
      <c r="D25" s="131" t="s">
        <v>242</v>
      </c>
      <c r="E25" s="141">
        <v>1001</v>
      </c>
      <c r="F25" s="129" t="s">
        <v>238</v>
      </c>
      <c r="G25" s="128">
        <v>1.498</v>
      </c>
      <c r="H25" s="127" t="s">
        <v>237</v>
      </c>
      <c r="I25" s="126" t="str">
        <f>IF(W25="","",(IF(X25-W25&gt;0,CONCATENATE(TEXT(W25,"#,##0"),"~",TEXT(X25,"#,##0")),TEXT(W25,"#,##0"))))</f>
        <v>1,650</v>
      </c>
      <c r="J25" s="125">
        <v>7</v>
      </c>
      <c r="K25" s="124">
        <v>21.2</v>
      </c>
      <c r="L25" s="123">
        <f>IF(K25&gt;0,1/K25*37.7*68.6,"")</f>
        <v>121.99150943396228</v>
      </c>
      <c r="M25" s="122">
        <f>IFERROR(VALUE(IF(W25="","",ROUNDUP(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*1.1,1))),"")</f>
        <v>14.6</v>
      </c>
      <c r="N25" s="121">
        <f>IFERROR(VALUE(IF(W25="","",ROUNDUP(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*1.1,1))),"")</f>
        <v>18.200000000000003</v>
      </c>
      <c r="O25" s="119" t="s">
        <v>236</v>
      </c>
      <c r="P25" s="120" t="s">
        <v>235</v>
      </c>
      <c r="Q25" s="119" t="s">
        <v>86</v>
      </c>
      <c r="R25" s="118"/>
      <c r="S25" s="117" t="str">
        <f>IF((LEFT(D25,1)="6"),"☆☆☆☆☆",IF((LEFT(D25,1)="5"),"☆☆☆☆",IF((LEFT(D25,1)="4"),"☆☆☆"," ")))</f>
        <v xml:space="preserve"> </v>
      </c>
      <c r="T25" s="116">
        <f>IFERROR(IF(K25&lt;M25,"",(ROUNDDOWN(K25/M25*100,0))),"")</f>
        <v>145</v>
      </c>
      <c r="U25" s="115">
        <f>IFERROR(IF(K25&lt;N25,"",(ROUNDDOWN(K25/N25*100,0))),"")</f>
        <v>116</v>
      </c>
      <c r="V25" s="114"/>
      <c r="W25" s="113">
        <v>1650</v>
      </c>
      <c r="X25" s="112"/>
    </row>
    <row r="26" spans="1:24" ht="12.75">
      <c r="A26" s="138"/>
      <c r="B26" s="137"/>
      <c r="C26" s="140"/>
      <c r="D26" s="131" t="s">
        <v>242</v>
      </c>
      <c r="E26" s="141" t="s">
        <v>244</v>
      </c>
      <c r="F26" s="129" t="s">
        <v>238</v>
      </c>
      <c r="G26" s="128">
        <v>1.498</v>
      </c>
      <c r="H26" s="127" t="s">
        <v>237</v>
      </c>
      <c r="I26" s="126" t="str">
        <f>IF(W26="","",(IF(X26-W26&gt;0,CONCATENATE(TEXT(W26,"#,##0"),"~",TEXT(X26,"#,##0")),TEXT(W26,"#,##0"))))</f>
        <v>1,670~1,730</v>
      </c>
      <c r="J26" s="125">
        <v>7</v>
      </c>
      <c r="K26" s="124">
        <v>21.2</v>
      </c>
      <c r="L26" s="123">
        <f>IF(K26&gt;0,1/K26*37.7*68.6,"")</f>
        <v>121.99150943396228</v>
      </c>
      <c r="M26" s="122">
        <f>IFERROR(VALUE(IF(W26="","",ROUNDUP(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*1.1,1))),"")</f>
        <v>13.5</v>
      </c>
      <c r="N26" s="121">
        <f>IFERROR(VALUE(IF(W26="","",ROUNDUP(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*1.1,1))),"")</f>
        <v>17</v>
      </c>
      <c r="O26" s="119" t="s">
        <v>236</v>
      </c>
      <c r="P26" s="120" t="s">
        <v>235</v>
      </c>
      <c r="Q26" s="119" t="s">
        <v>86</v>
      </c>
      <c r="R26" s="118"/>
      <c r="S26" s="117" t="str">
        <f>IF((LEFT(D26,1)="6"),"☆☆☆☆☆",IF((LEFT(D26,1)="5"),"☆☆☆☆",IF((LEFT(D26,1)="4"),"☆☆☆"," ")))</f>
        <v xml:space="preserve"> </v>
      </c>
      <c r="T26" s="116">
        <f>IFERROR(IF(K26&lt;M26,"",(ROUNDDOWN(K26/M26*100,0))),"")</f>
        <v>157</v>
      </c>
      <c r="U26" s="115">
        <f>IFERROR(IF(K26&lt;N26,"",(ROUNDDOWN(K26/N26*100,0))),"")</f>
        <v>124</v>
      </c>
      <c r="V26" s="114"/>
      <c r="W26" s="113">
        <v>1670</v>
      </c>
      <c r="X26" s="112">
        <v>1730</v>
      </c>
    </row>
    <row r="27" spans="1:24" ht="22.5">
      <c r="A27" s="138"/>
      <c r="B27" s="137"/>
      <c r="C27" s="140"/>
      <c r="D27" s="131" t="s">
        <v>242</v>
      </c>
      <c r="E27" s="139" t="s">
        <v>243</v>
      </c>
      <c r="F27" s="129" t="s">
        <v>238</v>
      </c>
      <c r="G27" s="128">
        <v>1.498</v>
      </c>
      <c r="H27" s="127" t="s">
        <v>237</v>
      </c>
      <c r="I27" s="126" t="str">
        <f>IF(W27="","",(IF(X27-W27&gt;0,CONCATENATE(TEXT(W27,"#,##0"),"~",TEXT(X27,"#,##0")),TEXT(W27,"#,##0"))))</f>
        <v>1,600~1,650</v>
      </c>
      <c r="J27" s="125">
        <v>5</v>
      </c>
      <c r="K27" s="124">
        <v>22.6</v>
      </c>
      <c r="L27" s="123">
        <f>IF(K27&gt;0,1/K27*37.7*68.6,"")</f>
        <v>114.43451327433628</v>
      </c>
      <c r="M27" s="122">
        <f>IFERROR(VALUE(IF(W27="","",ROUNDUP(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*1.1,1))),"")</f>
        <v>14.6</v>
      </c>
      <c r="N27" s="121">
        <f>IFERROR(VALUE(IF(W27="","",ROUNDUP(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*1.1,1))),"")</f>
        <v>18.200000000000003</v>
      </c>
      <c r="O27" s="119" t="s">
        <v>236</v>
      </c>
      <c r="P27" s="120" t="s">
        <v>235</v>
      </c>
      <c r="Q27" s="119" t="s">
        <v>86</v>
      </c>
      <c r="R27" s="118"/>
      <c r="S27" s="117" t="str">
        <f>IF((LEFT(D27,1)="6"),"☆☆☆☆☆",IF((LEFT(D27,1)="5"),"☆☆☆☆",IF((LEFT(D27,1)="4"),"☆☆☆"," ")))</f>
        <v xml:space="preserve"> </v>
      </c>
      <c r="T27" s="116">
        <f>IFERROR(IF(K27&lt;M27,"",(ROUNDDOWN(K27/M27*100,0))),"")</f>
        <v>154</v>
      </c>
      <c r="U27" s="115">
        <f>IFERROR(IF(K27&lt;N27,"",(ROUNDDOWN(K27/N27*100,0))),"")</f>
        <v>124</v>
      </c>
      <c r="V27" s="114"/>
      <c r="W27" s="113">
        <v>1600</v>
      </c>
      <c r="X27" s="112">
        <v>1650</v>
      </c>
    </row>
    <row r="28" spans="1:24" ht="12.75">
      <c r="A28" s="138"/>
      <c r="B28" s="137"/>
      <c r="C28" s="136"/>
      <c r="D28" s="131" t="s">
        <v>242</v>
      </c>
      <c r="E28" s="130" t="s">
        <v>241</v>
      </c>
      <c r="F28" s="129" t="s">
        <v>238</v>
      </c>
      <c r="G28" s="128">
        <v>1.498</v>
      </c>
      <c r="H28" s="127" t="s">
        <v>237</v>
      </c>
      <c r="I28" s="126" t="str">
        <f>IF(W28="","",(IF(X28-W28&gt;0,CONCATENATE(TEXT(W28,"#,##0"),"~",TEXT(X28,"#,##0")),TEXT(W28,"#,##0"))))</f>
        <v>1,650</v>
      </c>
      <c r="J28" s="125">
        <v>7</v>
      </c>
      <c r="K28" s="124">
        <v>22.6</v>
      </c>
      <c r="L28" s="123">
        <f>IF(K28&gt;0,1/K28*37.7*68.6,"")</f>
        <v>114.43451327433628</v>
      </c>
      <c r="M28" s="122">
        <f>IFERROR(VALUE(IF(W28="","",ROUNDUP(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*1.1,1))),"")</f>
        <v>14.6</v>
      </c>
      <c r="N28" s="121">
        <f>IFERROR(VALUE(IF(W28="","",ROUNDUP(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*1.1,1))),"")</f>
        <v>18.200000000000003</v>
      </c>
      <c r="O28" s="119" t="s">
        <v>236</v>
      </c>
      <c r="P28" s="120" t="s">
        <v>235</v>
      </c>
      <c r="Q28" s="119" t="s">
        <v>86</v>
      </c>
      <c r="R28" s="118"/>
      <c r="S28" s="117" t="str">
        <f>IF((LEFT(D28,1)="6"),"☆☆☆☆☆",IF((LEFT(D28,1)="5"),"☆☆☆☆",IF((LEFT(D28,1)="4"),"☆☆☆"," ")))</f>
        <v xml:space="preserve"> </v>
      </c>
      <c r="T28" s="116">
        <f>IFERROR(IF(K28&lt;M28,"",(ROUNDDOWN(K28/M28*100,0))),"")</f>
        <v>154</v>
      </c>
      <c r="U28" s="115">
        <f>IFERROR(IF(K28&lt;N28,"",(ROUNDDOWN(K28/N28*100,0))),"")</f>
        <v>124</v>
      </c>
      <c r="V28" s="114"/>
      <c r="W28" s="113">
        <v>1650</v>
      </c>
      <c r="X28" s="112">
        <v>1650</v>
      </c>
    </row>
    <row r="29" spans="1:24" ht="12.75">
      <c r="A29" s="138"/>
      <c r="B29" s="137"/>
      <c r="C29" s="136"/>
      <c r="D29" s="131" t="s">
        <v>240</v>
      </c>
      <c r="E29" s="130">
        <v>1001</v>
      </c>
      <c r="F29" s="129" t="s">
        <v>238</v>
      </c>
      <c r="G29" s="128">
        <v>1.498</v>
      </c>
      <c r="H29" s="127" t="s">
        <v>237</v>
      </c>
      <c r="I29" s="126" t="str">
        <f>IF(W29="","",(IF(X29-W29&gt;0,CONCATENATE(TEXT(W29,"#,##0"),"~",TEXT(X29,"#,##0")),TEXT(W29,"#,##0"))))</f>
        <v>1,650</v>
      </c>
      <c r="J29" s="125">
        <v>5</v>
      </c>
      <c r="K29" s="124">
        <v>22.6</v>
      </c>
      <c r="L29" s="123">
        <f>IF(K29&gt;0,1/K29*37.7*68.6,"")</f>
        <v>114.43451327433628</v>
      </c>
      <c r="M29" s="122">
        <f>IFERROR(VALUE(IF(W29="","",ROUNDUP(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*1.1,1))),"")</f>
        <v>14.6</v>
      </c>
      <c r="N29" s="121">
        <f>IFERROR(VALUE(IF(W29="","",ROUNDUP(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*1.1,1))),"")</f>
        <v>18.200000000000003</v>
      </c>
      <c r="O29" s="119" t="s">
        <v>236</v>
      </c>
      <c r="P29" s="120" t="s">
        <v>235</v>
      </c>
      <c r="Q29" s="119" t="s">
        <v>86</v>
      </c>
      <c r="R29" s="118"/>
      <c r="S29" s="117" t="str">
        <f>IF((LEFT(D29,1)="6"),"☆☆☆☆☆",IF((LEFT(D29,1)="5"),"☆☆☆☆",IF((LEFT(D29,1)="4"),"☆☆☆"," ")))</f>
        <v xml:space="preserve"> </v>
      </c>
      <c r="T29" s="116">
        <f>IFERROR(IF(K29&lt;M29,"",(ROUNDDOWN(K29/M29*100,0))),"")</f>
        <v>154</v>
      </c>
      <c r="U29" s="115">
        <f>IFERROR(IF(K29&lt;N29,"",(ROUNDDOWN(K29/N29*100,0))),"")</f>
        <v>124</v>
      </c>
      <c r="V29" s="114"/>
      <c r="W29" s="113">
        <v>1650</v>
      </c>
      <c r="X29" s="135"/>
    </row>
    <row r="30" spans="1:24" ht="12.75">
      <c r="A30" s="134"/>
      <c r="B30" s="133"/>
      <c r="C30" s="132"/>
      <c r="D30" s="131" t="s">
        <v>240</v>
      </c>
      <c r="E30" s="130" t="s">
        <v>239</v>
      </c>
      <c r="F30" s="129" t="s">
        <v>238</v>
      </c>
      <c r="G30" s="128">
        <v>1.498</v>
      </c>
      <c r="H30" s="127" t="s">
        <v>237</v>
      </c>
      <c r="I30" s="126" t="str">
        <f>IF(W30="","",(IF(X30-W30&gt;0,CONCATENATE(TEXT(W30,"#,##0"),"~",TEXT(X30,"#,##0")),TEXT(W30,"#,##0"))))</f>
        <v>1,680~1,700</v>
      </c>
      <c r="J30" s="125">
        <v>7</v>
      </c>
      <c r="K30" s="124">
        <v>22.6</v>
      </c>
      <c r="L30" s="123">
        <f>IF(K30&gt;0,1/K30*37.7*68.6,"")</f>
        <v>114.43451327433628</v>
      </c>
      <c r="M30" s="122">
        <f>IFERROR(VALUE(IF(W30="","",ROUNDUP(IF(W30&gt;=2271,"7.4",IF(W30&gt;=2101,"8.7",IF(W30&gt;=1991,"9.4",IF(W30&gt;=1871,"10.2",IF(W30&gt;=1761,"11.1",IF(W30&gt;=1651,"12.2",IF(W30&gt;=1531,"13.2",IF(W30&gt;=1421,"14.4",IF(W30&gt;=1311,"15.8",IF(W30&gt;=1196,"17.2",IF(W30&gt;=1081,"18.7",IF(W30&gt;=971,"20.5",IF(W30&gt;=856,"20.8",IF(W30&gt;=741,"21.0",IF(W30&gt;=601,"21.8","22.5")))))))))))))))*1.1,1))),"")</f>
        <v>13.5</v>
      </c>
      <c r="N30" s="121">
        <f>IFERROR(VALUE(IF(W30="","",ROUNDUP(IF(W30&gt;=2271,"10.6",IF(W30&gt;=2101,"11.9",IF(W30&gt;=1991,"12.7",IF(W30&gt;=1871,"13.5",IF(W30&gt;=1761,"14.4",IF(W30&gt;=1651,"15.4",IF(W30&gt;=1531,"16.5",IF(W30&gt;=1421,"17.6",IF(W30&gt;=1311,"19.0",IF(W30&gt;=1196,"20.3",IF(W30&gt;=1081,"21.8",IF(W30&gt;=971,"23.4",IF(W30&gt;=856,"23.7",IF(W30&gt;=741,"24.5","24.6"))))))))))))))*1.1,1))),"")</f>
        <v>17</v>
      </c>
      <c r="O30" s="119" t="s">
        <v>236</v>
      </c>
      <c r="P30" s="120" t="s">
        <v>235</v>
      </c>
      <c r="Q30" s="119" t="s">
        <v>86</v>
      </c>
      <c r="R30" s="118"/>
      <c r="S30" s="117" t="str">
        <f>IF((LEFT(D30,1)="6"),"☆☆☆☆☆",IF((LEFT(D30,1)="5"),"☆☆☆☆",IF((LEFT(D30,1)="4"),"☆☆☆"," ")))</f>
        <v xml:space="preserve"> </v>
      </c>
      <c r="T30" s="116">
        <f>IFERROR(IF(K30&lt;M30,"",(ROUNDDOWN(K30/M30*100,0))),"")</f>
        <v>167</v>
      </c>
      <c r="U30" s="115">
        <f>IFERROR(IF(K30&lt;N30,"",(ROUNDDOWN(K30/N30*100,0))),"")</f>
        <v>132</v>
      </c>
      <c r="V30" s="114"/>
      <c r="W30" s="113">
        <v>1680</v>
      </c>
      <c r="X30" s="112">
        <v>1700</v>
      </c>
    </row>
    <row r="31" spans="1:24" ht="24" customHeight="1">
      <c r="E31" s="76"/>
      <c r="J31" s="111"/>
    </row>
    <row r="32" spans="1:24" ht="10.5" customHeight="1">
      <c r="B32" s="76" t="s">
        <v>225</v>
      </c>
      <c r="E32" s="76"/>
    </row>
    <row r="33" spans="2:5" ht="10.5" customHeight="1">
      <c r="B33" s="76" t="s">
        <v>226</v>
      </c>
      <c r="E33" s="76"/>
    </row>
    <row r="34" spans="2:5" ht="10.5" customHeight="1">
      <c r="B34" s="76" t="s">
        <v>227</v>
      </c>
      <c r="E34" s="76"/>
    </row>
    <row r="35" spans="2:5" ht="10.5" customHeight="1">
      <c r="B35" s="76" t="s">
        <v>228</v>
      </c>
      <c r="E35" s="76"/>
    </row>
    <row r="36" spans="2:5" ht="10.5" customHeight="1">
      <c r="B36" s="76" t="s">
        <v>229</v>
      </c>
      <c r="E36" s="76"/>
    </row>
    <row r="37" spans="2:5" ht="10.5" customHeight="1">
      <c r="B37" s="76" t="s">
        <v>230</v>
      </c>
      <c r="E37" s="76"/>
    </row>
    <row r="38" spans="2:5" ht="10.5" customHeight="1">
      <c r="B38" s="76" t="s">
        <v>231</v>
      </c>
      <c r="E38" s="76"/>
    </row>
    <row r="39" spans="2:5" ht="10.5" customHeight="1">
      <c r="B39" s="76" t="s">
        <v>232</v>
      </c>
      <c r="E39" s="76"/>
    </row>
    <row r="40" spans="2:5" ht="10.5" customHeight="1">
      <c r="B40" s="76" t="s">
        <v>233</v>
      </c>
      <c r="E40" s="76"/>
    </row>
    <row r="41" spans="2:5" ht="10.5" customHeight="1">
      <c r="C41" s="76" t="s">
        <v>234</v>
      </c>
      <c r="E41" s="76"/>
    </row>
  </sheetData>
  <sheetProtection selectLockedCells="1"/>
  <mergeCells count="30">
    <mergeCell ref="O4:O8"/>
    <mergeCell ref="P4:R5"/>
    <mergeCell ref="S4:S5"/>
    <mergeCell ref="T4:T8"/>
    <mergeCell ref="U4:U8"/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Audi</vt:lpstr>
      <vt:lpstr>Alfa Romeo</vt:lpstr>
      <vt:lpstr>BMW</vt:lpstr>
      <vt:lpstr>Citroen</vt:lpstr>
      <vt:lpstr>DS</vt:lpstr>
      <vt:lpstr>Fiat</vt:lpstr>
      <vt:lpstr>Jeep</vt:lpstr>
      <vt:lpstr>Mercedes-Benz</vt:lpstr>
      <vt:lpstr>Peugeot</vt:lpstr>
      <vt:lpstr>Volkswagen</vt:lpstr>
      <vt:lpstr>'Alfa Romeo'!Print_Area</vt:lpstr>
      <vt:lpstr>Audi!Print_Area</vt:lpstr>
      <vt:lpstr>BMW!Print_Area</vt:lpstr>
      <vt:lpstr>Citroen!Print_Area</vt:lpstr>
      <vt:lpstr>DS!Print_Area</vt:lpstr>
      <vt:lpstr>Jeep!Print_Area</vt:lpstr>
      <vt:lpstr>'Mercedes-Benz'!Print_Area</vt:lpstr>
      <vt:lpstr>Peugeot!Print_Area</vt:lpstr>
      <vt:lpstr>Volkswagen!Print_Area</vt:lpstr>
      <vt:lpstr>Audi!Print_Titles</vt:lpstr>
      <vt:lpstr>BMW!Print_Titles</vt:lpstr>
      <vt:lpstr>Citroen!Print_Titles</vt:lpstr>
      <vt:lpstr>DS!Print_Titles</vt:lpstr>
      <vt:lpstr>'Mercedes-Benz'!Print_Titles</vt:lpstr>
      <vt:lpstr>Peugeot!Print_Titles</vt:lpstr>
      <vt:lpstr>Volkswagen!Print_Titles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2023-10-30T11:14:59Z</dcterms:created>
  <dcterms:modified xsi:type="dcterms:W3CDTF">2024-03-28T06:06:13Z</dcterms:modified>
</cp:coreProperties>
</file>