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B3459229-E22A-47E5-B41B-7B45F41FD832}" xr6:coauthVersionLast="47" xr6:coauthVersionMax="47" xr10:uidLastSave="{00000000-0000-0000-0000-000000000000}"/>
  <bookViews>
    <workbookView xWindow="-3390" yWindow="-16320" windowWidth="29040" windowHeight="15720" xr2:uid="{1C0F3BF1-D080-436E-87D0-BF8D30709D83}"/>
  </bookViews>
  <sheets>
    <sheet name="1-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'1-1'!$A$8:$X$41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'1-1'!$A$2:$X$28</definedName>
    <definedName name="_xlnm.Print_Titles" localSheetId="0">'1-1'!$2:$8</definedName>
    <definedName name="_xlnm.Print_Titles">[2]乗用・ＲＶ車!$A$1:$IV$7</definedName>
    <definedName name="アバルト_WLTC">[3]!社内配布用印刷</definedName>
    <definedName name="っｄ">[3]!社内配布用印刷</definedName>
    <definedName name="フィアット_WLTC">[1]!新型構変選択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8" i="1" l="1"/>
  <c r="AF28" i="1" s="1"/>
  <c r="AG28" i="1" s="1"/>
  <c r="AB28" i="1"/>
  <c r="O28" i="1" s="1"/>
  <c r="T28" i="1"/>
  <c r="N28" i="1"/>
  <c r="V28" i="1" s="1"/>
  <c r="M28" i="1"/>
  <c r="U28" i="1" s="1"/>
  <c r="L28" i="1"/>
  <c r="I28" i="1"/>
  <c r="AE27" i="1"/>
  <c r="AF27" i="1" s="1"/>
  <c r="AG27" i="1" s="1"/>
  <c r="AB27" i="1"/>
  <c r="O27" i="1" s="1"/>
  <c r="T27" i="1"/>
  <c r="N27" i="1"/>
  <c r="V27" i="1" s="1"/>
  <c r="M27" i="1"/>
  <c r="U27" i="1" s="1"/>
  <c r="L27" i="1"/>
  <c r="I27" i="1"/>
  <c r="AE26" i="1"/>
  <c r="AF26" i="1" s="1"/>
  <c r="AG26" i="1" s="1"/>
  <c r="AB26" i="1"/>
  <c r="O26" i="1" s="1"/>
  <c r="T26" i="1"/>
  <c r="N26" i="1"/>
  <c r="V26" i="1" s="1"/>
  <c r="M26" i="1"/>
  <c r="U26" i="1" s="1"/>
  <c r="L26" i="1"/>
  <c r="I26" i="1"/>
  <c r="AE25" i="1"/>
  <c r="AF25" i="1" s="1"/>
  <c r="AG25" i="1" s="1"/>
  <c r="AB25" i="1"/>
  <c r="AC25" i="1" s="1"/>
  <c r="T25" i="1"/>
  <c r="N25" i="1"/>
  <c r="V25" i="1" s="1"/>
  <c r="M25" i="1"/>
  <c r="U25" i="1" s="1"/>
  <c r="L25" i="1"/>
  <c r="I25" i="1"/>
  <c r="AE24" i="1"/>
  <c r="AF24" i="1" s="1"/>
  <c r="AG24" i="1" s="1"/>
  <c r="AB24" i="1"/>
  <c r="AC24" i="1" s="1"/>
  <c r="T24" i="1"/>
  <c r="N24" i="1"/>
  <c r="V24" i="1" s="1"/>
  <c r="M24" i="1"/>
  <c r="U24" i="1" s="1"/>
  <c r="L24" i="1"/>
  <c r="I24" i="1"/>
  <c r="AE23" i="1"/>
  <c r="AF23" i="1" s="1"/>
  <c r="AG23" i="1" s="1"/>
  <c r="AB23" i="1"/>
  <c r="O23" i="1" s="1"/>
  <c r="T23" i="1"/>
  <c r="N23" i="1"/>
  <c r="V23" i="1" s="1"/>
  <c r="M23" i="1"/>
  <c r="U23" i="1" s="1"/>
  <c r="L23" i="1"/>
  <c r="I23" i="1"/>
  <c r="AE22" i="1"/>
  <c r="AF22" i="1" s="1"/>
  <c r="AG22" i="1" s="1"/>
  <c r="AB22" i="1"/>
  <c r="AC22" i="1" s="1"/>
  <c r="T22" i="1"/>
  <c r="N22" i="1"/>
  <c r="V22" i="1" s="1"/>
  <c r="M22" i="1"/>
  <c r="U22" i="1" s="1"/>
  <c r="L22" i="1"/>
  <c r="I22" i="1"/>
  <c r="AE21" i="1"/>
  <c r="AF21" i="1" s="1"/>
  <c r="AG21" i="1" s="1"/>
  <c r="AB21" i="1"/>
  <c r="O21" i="1" s="1"/>
  <c r="T21" i="1"/>
  <c r="N21" i="1"/>
  <c r="V21" i="1" s="1"/>
  <c r="M21" i="1"/>
  <c r="U21" i="1" s="1"/>
  <c r="L21" i="1"/>
  <c r="I21" i="1"/>
  <c r="AE20" i="1"/>
  <c r="AF20" i="1" s="1"/>
  <c r="AG20" i="1" s="1"/>
  <c r="AB20" i="1"/>
  <c r="AC20" i="1" s="1"/>
  <c r="T20" i="1"/>
  <c r="N20" i="1"/>
  <c r="V20" i="1" s="1"/>
  <c r="M20" i="1"/>
  <c r="U20" i="1" s="1"/>
  <c r="L20" i="1"/>
  <c r="I20" i="1"/>
  <c r="AE19" i="1"/>
  <c r="AF19" i="1" s="1"/>
  <c r="AG19" i="1" s="1"/>
  <c r="AB19" i="1"/>
  <c r="O19" i="1" s="1"/>
  <c r="T19" i="1"/>
  <c r="N19" i="1"/>
  <c r="V19" i="1" s="1"/>
  <c r="M19" i="1"/>
  <c r="U19" i="1" s="1"/>
  <c r="L19" i="1"/>
  <c r="I19" i="1"/>
  <c r="AE18" i="1"/>
  <c r="AF18" i="1" s="1"/>
  <c r="AG18" i="1" s="1"/>
  <c r="AB18" i="1"/>
  <c r="O18" i="1" s="1"/>
  <c r="T18" i="1"/>
  <c r="N18" i="1"/>
  <c r="V18" i="1" s="1"/>
  <c r="M18" i="1"/>
  <c r="U18" i="1" s="1"/>
  <c r="L18" i="1"/>
  <c r="I18" i="1"/>
  <c r="AE17" i="1"/>
  <c r="AF17" i="1" s="1"/>
  <c r="AG17" i="1" s="1"/>
  <c r="AB17" i="1"/>
  <c r="AC17" i="1" s="1"/>
  <c r="T17" i="1"/>
  <c r="N17" i="1"/>
  <c r="V17" i="1" s="1"/>
  <c r="M17" i="1"/>
  <c r="U17" i="1" s="1"/>
  <c r="L17" i="1"/>
  <c r="I17" i="1"/>
  <c r="AE16" i="1"/>
  <c r="AF16" i="1" s="1"/>
  <c r="AG16" i="1" s="1"/>
  <c r="AB16" i="1"/>
  <c r="AC16" i="1" s="1"/>
  <c r="T16" i="1"/>
  <c r="N16" i="1"/>
  <c r="V16" i="1" s="1"/>
  <c r="M16" i="1"/>
  <c r="U16" i="1" s="1"/>
  <c r="L16" i="1"/>
  <c r="I16" i="1"/>
  <c r="AE15" i="1"/>
  <c r="AF15" i="1" s="1"/>
  <c r="AG15" i="1" s="1"/>
  <c r="AB15" i="1"/>
  <c r="O15" i="1" s="1"/>
  <c r="T15" i="1"/>
  <c r="N15" i="1"/>
  <c r="V15" i="1" s="1"/>
  <c r="M15" i="1"/>
  <c r="U15" i="1" s="1"/>
  <c r="L15" i="1"/>
  <c r="I15" i="1"/>
  <c r="AE14" i="1"/>
  <c r="AF14" i="1" s="1"/>
  <c r="AG14" i="1" s="1"/>
  <c r="AB14" i="1"/>
  <c r="O14" i="1" s="1"/>
  <c r="T14" i="1"/>
  <c r="N14" i="1"/>
  <c r="V14" i="1" s="1"/>
  <c r="M14" i="1"/>
  <c r="U14" i="1" s="1"/>
  <c r="L14" i="1"/>
  <c r="I14" i="1"/>
  <c r="AE13" i="1"/>
  <c r="AF13" i="1" s="1"/>
  <c r="AG13" i="1" s="1"/>
  <c r="AB13" i="1"/>
  <c r="AC13" i="1" s="1"/>
  <c r="T13" i="1"/>
  <c r="N13" i="1"/>
  <c r="V13" i="1" s="1"/>
  <c r="M13" i="1"/>
  <c r="U13" i="1" s="1"/>
  <c r="L13" i="1"/>
  <c r="I13" i="1"/>
  <c r="AE12" i="1"/>
  <c r="AF12" i="1" s="1"/>
  <c r="AG12" i="1" s="1"/>
  <c r="AB12" i="1"/>
  <c r="O12" i="1" s="1"/>
  <c r="T12" i="1"/>
  <c r="N12" i="1"/>
  <c r="V12" i="1" s="1"/>
  <c r="M12" i="1"/>
  <c r="U12" i="1" s="1"/>
  <c r="L12" i="1"/>
  <c r="I12" i="1"/>
  <c r="AE11" i="1"/>
  <c r="AF11" i="1" s="1"/>
  <c r="AG11" i="1" s="1"/>
  <c r="AB11" i="1"/>
  <c r="AC11" i="1" s="1"/>
  <c r="T11" i="1"/>
  <c r="N11" i="1"/>
  <c r="V11" i="1" s="1"/>
  <c r="M11" i="1"/>
  <c r="U11" i="1" s="1"/>
  <c r="L11" i="1"/>
  <c r="I11" i="1"/>
  <c r="AE10" i="1"/>
  <c r="AF10" i="1" s="1"/>
  <c r="AG10" i="1" s="1"/>
  <c r="AB10" i="1"/>
  <c r="O10" i="1" s="1"/>
  <c r="T10" i="1"/>
  <c r="N10" i="1"/>
  <c r="V10" i="1" s="1"/>
  <c r="M10" i="1"/>
  <c r="U10" i="1" s="1"/>
  <c r="L10" i="1"/>
  <c r="I10" i="1"/>
  <c r="AE9" i="1"/>
  <c r="AF9" i="1" s="1"/>
  <c r="AG9" i="1" s="1"/>
  <c r="AB9" i="1"/>
  <c r="O9" i="1" s="1"/>
  <c r="T9" i="1"/>
  <c r="N9" i="1"/>
  <c r="V9" i="1" s="1"/>
  <c r="M9" i="1"/>
  <c r="U9" i="1" s="1"/>
  <c r="L9" i="1"/>
  <c r="I9" i="1"/>
  <c r="AD25" i="1" l="1"/>
  <c r="X25" i="1"/>
  <c r="W25" i="1"/>
  <c r="AD16" i="1"/>
  <c r="X16" i="1"/>
  <c r="W16" i="1"/>
  <c r="AD24" i="1"/>
  <c r="X24" i="1"/>
  <c r="W24" i="1"/>
  <c r="W11" i="1"/>
  <c r="AD11" i="1"/>
  <c r="X11" i="1"/>
  <c r="AD17" i="1"/>
  <c r="X17" i="1"/>
  <c r="W17" i="1"/>
  <c r="AD22" i="1"/>
  <c r="X22" i="1"/>
  <c r="W22" i="1"/>
  <c r="AD13" i="1"/>
  <c r="W13" i="1"/>
  <c r="X13" i="1"/>
  <c r="AD20" i="1"/>
  <c r="X20" i="1"/>
  <c r="W20" i="1"/>
  <c r="AC10" i="1"/>
  <c r="AC18" i="1"/>
  <c r="AC19" i="1"/>
  <c r="AC23" i="1"/>
  <c r="AC26" i="1"/>
  <c r="AC27" i="1"/>
  <c r="AC28" i="1"/>
  <c r="AC9" i="1"/>
  <c r="AC15" i="1"/>
  <c r="O11" i="1"/>
  <c r="O13" i="1"/>
  <c r="O16" i="1"/>
  <c r="O20" i="1"/>
  <c r="O22" i="1"/>
  <c r="O24" i="1"/>
  <c r="O25" i="1"/>
  <c r="AC12" i="1"/>
  <c r="AC21" i="1"/>
  <c r="AC14" i="1"/>
  <c r="O17" i="1"/>
  <c r="AD9" i="1" l="1"/>
  <c r="W9" i="1"/>
  <c r="X9" i="1"/>
  <c r="AD26" i="1"/>
  <c r="X26" i="1"/>
  <c r="W26" i="1"/>
  <c r="AD28" i="1"/>
  <c r="X28" i="1"/>
  <c r="W28" i="1"/>
  <c r="AD27" i="1"/>
  <c r="X27" i="1"/>
  <c r="W27" i="1"/>
  <c r="AD23" i="1"/>
  <c r="X23" i="1"/>
  <c r="W23" i="1"/>
  <c r="W14" i="1"/>
  <c r="AD14" i="1"/>
  <c r="X14" i="1"/>
  <c r="AD19" i="1"/>
  <c r="X19" i="1"/>
  <c r="W19" i="1"/>
  <c r="AD21" i="1"/>
  <c r="X21" i="1"/>
  <c r="W21" i="1"/>
  <c r="AD18" i="1"/>
  <c r="X18" i="1"/>
  <c r="W18" i="1"/>
  <c r="W12" i="1"/>
  <c r="AD12" i="1"/>
  <c r="X12" i="1"/>
  <c r="AD15" i="1"/>
  <c r="X15" i="1"/>
  <c r="W15" i="1"/>
  <c r="AD10" i="1"/>
  <c r="W10" i="1"/>
  <c r="X10" i="1"/>
</calcChain>
</file>

<file path=xl/sharedStrings.xml><?xml version="1.0" encoding="utf-8"?>
<sst xmlns="http://schemas.openxmlformats.org/spreadsheetml/2006/main" count="141" uniqueCount="83">
  <si>
    <r>
      <rPr>
        <sz val="8"/>
        <color indexed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</si>
  <si>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</si>
  <si>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r>
      <rPr>
        <b/>
        <sz val="12"/>
        <color indexed="8"/>
        <rFont val="ＭＳ Ｐゴシック"/>
        <family val="3"/>
        <charset val="128"/>
      </rPr>
      <t>ガソリン乗用車（軽自動車）又はガソリン乗用車（普通・小型）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3"/>
  </si>
  <si>
    <t>目標年度（平成27年度/令和２年度/令和12年度）</t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</si>
  <si>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</si>
  <si>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</si>
  <si>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</si>
  <si>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</si>
  <si>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</si>
  <si>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</si>
  <si>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</si>
  <si>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</si>
  <si>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</si>
  <si>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WLTC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</si>
  <si>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</si>
  <si>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</si>
  <si>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</si>
  <si>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</si>
  <si>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</si>
  <si>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</si>
  <si>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</si>
  <si>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</si>
  <si>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</si>
  <si>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</si>
  <si>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</si>
  <si>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</si>
  <si>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rPr>
        <sz val="8"/>
        <rFont val="ＭＳ Ｐゴシック"/>
        <family val="3"/>
        <charset val="128"/>
      </rPr>
      <t>燃費値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</si>
  <si>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</si>
  <si>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</si>
  <si>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</si>
  <si>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</si>
  <si>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</si>
  <si>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</si>
  <si>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</si>
  <si>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</si>
  <si>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</si>
  <si>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</si>
  <si>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</si>
  <si>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t>ジープ</t>
    <phoneticPr fontId="3"/>
  </si>
  <si>
    <r>
      <rPr>
        <sz val="8"/>
        <rFont val="ＭＳ Ｐゴシック"/>
        <family val="3"/>
        <charset val="128"/>
      </rPr>
      <t>コンパス</t>
    </r>
    <phoneticPr fontId="3"/>
  </si>
  <si>
    <t>3BA-M624</t>
    <phoneticPr fontId="3"/>
  </si>
  <si>
    <t>0001,0011,0021</t>
    <phoneticPr fontId="3"/>
  </si>
  <si>
    <t>B</t>
    <phoneticPr fontId="3"/>
  </si>
  <si>
    <r>
      <t>6AT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</si>
  <si>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t xml:space="preserve"> I, EP</t>
    <phoneticPr fontId="3"/>
  </si>
  <si>
    <t>3W</t>
  </si>
  <si>
    <t>F</t>
    <phoneticPr fontId="3"/>
  </si>
  <si>
    <t>0002,0012,0022</t>
    <phoneticPr fontId="3"/>
  </si>
  <si>
    <t>0003,0013,0023</t>
    <phoneticPr fontId="3"/>
  </si>
  <si>
    <r>
      <t>9AT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</si>
  <si>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t>A</t>
    <phoneticPr fontId="3"/>
  </si>
  <si>
    <t>0004,0014,0024</t>
    <phoneticPr fontId="3"/>
  </si>
  <si>
    <t>0005,0015,0025</t>
    <phoneticPr fontId="3"/>
  </si>
  <si>
    <t>EP</t>
    <phoneticPr fontId="3"/>
  </si>
  <si>
    <t>0006,0016,0026</t>
    <phoneticPr fontId="3"/>
  </si>
  <si>
    <r>
      <rPr>
        <sz val="8"/>
        <rFont val="ＭＳ Ｐゴシック"/>
        <family val="3"/>
        <charset val="128"/>
      </rPr>
      <t>ラングラー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アンリミテッド</t>
    </r>
    <phoneticPr fontId="3"/>
  </si>
  <si>
    <t>3BA-JL20L</t>
    <phoneticPr fontId="3"/>
  </si>
  <si>
    <t>0001,0011,0031
0005,0015,0035</t>
    <phoneticPr fontId="3"/>
  </si>
  <si>
    <t>N</t>
    <phoneticPr fontId="3"/>
  </si>
  <si>
    <r>
      <t>8AT × 2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</si>
  <si>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t>D,I,EP</t>
    <phoneticPr fontId="3"/>
  </si>
  <si>
    <t>3W,EGR</t>
  </si>
  <si>
    <t>0002,0012,0032</t>
    <phoneticPr fontId="3"/>
  </si>
  <si>
    <t>0003,0013
0023,0033</t>
    <phoneticPr fontId="3"/>
  </si>
  <si>
    <t>0004,0014,0034</t>
    <phoneticPr fontId="3"/>
  </si>
  <si>
    <t>0006,0016
0026,0036</t>
    <phoneticPr fontId="3"/>
  </si>
  <si>
    <t>0007,0017,0037</t>
    <phoneticPr fontId="3"/>
  </si>
  <si>
    <t>0008,0018,0038</t>
    <phoneticPr fontId="3"/>
  </si>
  <si>
    <t>0009,0019
0029,0039</t>
    <phoneticPr fontId="3"/>
  </si>
  <si>
    <t>0043</t>
  </si>
  <si>
    <t>0046</t>
  </si>
  <si>
    <t>0049</t>
  </si>
  <si>
    <t>0051</t>
  </si>
  <si>
    <t>0052</t>
  </si>
  <si>
    <t>0053</t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</si>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</sst>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_);[Red]\(0\)"/>
    <numFmt numFmtId="179" formatCode="0_ "/>
    <numFmt numFmtId="180" formatCode="0.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b/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ＭＳ Ｐゴシック"/>
      <family val="2"/>
      <charset val="128"/>
    </font>
    <font>
      <b/>
      <sz val="10"/>
      <name val="Arial"/>
      <family val="2"/>
    </font>
    <font>
      <sz val="8"/>
      <name val="Arial"/>
      <family val="2"/>
      <charset val="128"/>
    </font>
    <font>
      <u/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9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0" fillId="0" borderId="0" xfId="0" applyFont="1"/>
    <xf numFmtId="0" fontId="6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12" fillId="0" borderId="2" xfId="0" applyFont="1" applyBorder="1" applyAlignment="1">
      <alignment horizontal="centerContinuous" wrapText="1"/>
    </xf>
    <xf numFmtId="0" fontId="4" fillId="0" borderId="4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13" fillId="0" borderId="12" xfId="0" applyFont="1" applyBorder="1"/>
    <xf numFmtId="0" fontId="13" fillId="0" borderId="0" xfId="0" applyFont="1"/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1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177" fontId="17" fillId="0" borderId="29" xfId="0" quotePrefix="1" applyNumberFormat="1" applyFont="1" applyBorder="1" applyAlignment="1" applyProtection="1">
      <alignment horizontal="center" vertical="center" wrapText="1"/>
      <protection locked="0"/>
    </xf>
    <xf numFmtId="178" fontId="17" fillId="3" borderId="30" xfId="0" applyNumberFormat="1" applyFont="1" applyFill="1" applyBorder="1" applyAlignment="1" applyProtection="1">
      <alignment horizontal="center" vertical="center" wrapText="1"/>
      <protection locked="0"/>
    </xf>
    <xf numFmtId="177" fontId="17" fillId="3" borderId="29" xfId="0" quotePrefix="1" applyNumberFormat="1" applyFont="1" applyFill="1" applyBorder="1" applyAlignment="1" applyProtection="1">
      <alignment horizontal="center" vertical="center" wrapText="1"/>
      <protection locked="0"/>
    </xf>
    <xf numFmtId="177" fontId="17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17" fillId="3" borderId="28" xfId="0" quotePrefix="1" applyNumberFormat="1" applyFont="1" applyFill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179" fontId="4" fillId="3" borderId="31" xfId="0" applyNumberFormat="1" applyFont="1" applyFill="1" applyBorder="1" applyAlignment="1" applyProtection="1">
      <alignment horizontal="center" vertical="center"/>
      <protection locked="0"/>
    </xf>
    <xf numFmtId="179" fontId="4" fillId="3" borderId="28" xfId="0" applyNumberFormat="1" applyFont="1" applyFill="1" applyBorder="1" applyAlignment="1" applyProtection="1">
      <alignment horizontal="center" vertical="center"/>
      <protection locked="0"/>
    </xf>
    <xf numFmtId="179" fontId="4" fillId="3" borderId="28" xfId="0" quotePrefix="1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6" fillId="0" borderId="28" xfId="0" applyFont="1" applyBorder="1" applyAlignment="1" applyProtection="1">
      <alignment horizontal="center" vertical="center"/>
      <protection locked="0"/>
    </xf>
    <xf numFmtId="0" fontId="20" fillId="0" borderId="28" xfId="0" applyFont="1" applyBorder="1"/>
    <xf numFmtId="180" fontId="21" fillId="0" borderId="28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3" fontId="6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3" fontId="4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4" fillId="0" borderId="28" xfId="0" quotePrefix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</cellXfs>
  <cellStyles count="2">
    <cellStyle name="標準" xfId="0" builtinId="0"/>
    <cellStyle name="標準 2" xfId="1" xr:uid="{547240E2-8895-4EC6-939D-663BAB2E88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14418-88F8-4BF2-B252-E2290CA7E4E5}">
  <sheetPr>
    <tabColor rgb="FFC00000"/>
    <pageSetUpPr fitToPage="1"/>
  </sheetPr>
  <dimension ref="A1:AG37"/>
  <sheetViews>
    <sheetView tabSelected="1" view="pageBreakPreview" zoomScaleNormal="55" zoomScaleSheetLayoutView="100" workbookViewId="0">
      <pane xSplit="3" ySplit="8" topLeftCell="D11" activePane="bottomRight" state="frozen"/>
      <selection activeCell="F6" sqref="F6:G8"/>
      <selection pane="topRight" activeCell="F6" sqref="F6:G8"/>
      <selection pane="bottomLeft" activeCell="F6" sqref="F6:G8"/>
      <selection pane="bottomRight" activeCell="A9" sqref="A9:A28"/>
    </sheetView>
  </sheetViews>
  <sheetFormatPr defaultColWidth="9" defaultRowHeight="10" x14ac:dyDescent="0.2"/>
  <cols>
    <col min="1" max="1" width="12" style="121" customWidth="1"/>
    <col min="2" max="2" width="3.90625" style="2" bestFit="1" customWidth="1"/>
    <col min="3" max="3" width="11" style="2" customWidth="1"/>
    <col min="4" max="4" width="13.90625" style="2" bestFit="1" customWidth="1"/>
    <col min="5" max="5" width="13.90625" style="2" customWidth="1"/>
    <col min="6" max="8" width="9.90625" style="2" customWidth="1"/>
    <col min="9" max="9" width="12.453125" style="2" customWidth="1"/>
    <col min="10" max="10" width="7" style="2" customWidth="1"/>
    <col min="11" max="11" width="5.90625" style="2" customWidth="1"/>
    <col min="12" max="12" width="8.7265625" style="2" customWidth="1"/>
    <col min="13" max="13" width="8.453125" style="2" customWidth="1"/>
    <col min="14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16.90625" style="2" customWidth="1"/>
    <col min="20" max="20" width="11" style="2" bestFit="1" customWidth="1"/>
    <col min="21" max="21" width="8.26953125" style="2" bestFit="1" customWidth="1"/>
    <col min="22" max="23" width="8.26953125" style="2" customWidth="1"/>
    <col min="24" max="24" width="8.26953125" style="2" bestFit="1" customWidth="1"/>
    <col min="25" max="259" width="9" style="2"/>
    <col min="260" max="260" width="15.90625" style="2" customWidth="1"/>
    <col min="261" max="261" width="3.90625" style="2" bestFit="1" customWidth="1"/>
    <col min="262" max="262" width="38.26953125" style="2" customWidth="1"/>
    <col min="263" max="263" width="13.90625" style="2" bestFit="1" customWidth="1"/>
    <col min="264" max="264" width="13.90625" style="2" customWidth="1"/>
    <col min="265" max="265" width="13.08984375" style="2" bestFit="1" customWidth="1"/>
    <col min="266" max="266" width="5.90625" style="2" bestFit="1" customWidth="1"/>
    <col min="267" max="267" width="12.08984375" style="2" bestFit="1" customWidth="1"/>
    <col min="268" max="268" width="10.453125" style="2" bestFit="1" customWidth="1"/>
    <col min="269" max="269" width="7" style="2" bestFit="1" customWidth="1"/>
    <col min="270" max="270" width="5.90625" style="2" bestFit="1" customWidth="1"/>
    <col min="271" max="271" width="8.7265625" style="2" bestFit="1" customWidth="1"/>
    <col min="272" max="272" width="8.453125" style="2" bestFit="1" customWidth="1"/>
    <col min="273" max="273" width="8.6328125" style="2" bestFit="1" customWidth="1"/>
    <col min="274" max="274" width="14.36328125" style="2" bestFit="1" customWidth="1"/>
    <col min="275" max="275" width="10" style="2" bestFit="1" customWidth="1"/>
    <col min="276" max="276" width="6" style="2" customWidth="1"/>
    <col min="277" max="277" width="25.26953125" style="2" bestFit="1" customWidth="1"/>
    <col min="278" max="278" width="11" style="2" bestFit="1" customWidth="1"/>
    <col min="279" max="280" width="8.26953125" style="2" bestFit="1" customWidth="1"/>
    <col min="281" max="515" width="9" style="2"/>
    <col min="516" max="516" width="15.90625" style="2" customWidth="1"/>
    <col min="517" max="517" width="3.90625" style="2" bestFit="1" customWidth="1"/>
    <col min="518" max="518" width="38.26953125" style="2" customWidth="1"/>
    <col min="519" max="519" width="13.90625" style="2" bestFit="1" customWidth="1"/>
    <col min="520" max="520" width="13.90625" style="2" customWidth="1"/>
    <col min="521" max="521" width="13.08984375" style="2" bestFit="1" customWidth="1"/>
    <col min="522" max="522" width="5.90625" style="2" bestFit="1" customWidth="1"/>
    <col min="523" max="523" width="12.08984375" style="2" bestFit="1" customWidth="1"/>
    <col min="524" max="524" width="10.453125" style="2" bestFit="1" customWidth="1"/>
    <col min="525" max="525" width="7" style="2" bestFit="1" customWidth="1"/>
    <col min="526" max="526" width="5.90625" style="2" bestFit="1" customWidth="1"/>
    <col min="527" max="527" width="8.7265625" style="2" bestFit="1" customWidth="1"/>
    <col min="528" max="528" width="8.453125" style="2" bestFit="1" customWidth="1"/>
    <col min="529" max="529" width="8.6328125" style="2" bestFit="1" customWidth="1"/>
    <col min="530" max="530" width="14.36328125" style="2" bestFit="1" customWidth="1"/>
    <col min="531" max="531" width="10" style="2" bestFit="1" customWidth="1"/>
    <col min="532" max="532" width="6" style="2" customWidth="1"/>
    <col min="533" max="533" width="25.26953125" style="2" bestFit="1" customWidth="1"/>
    <col min="534" max="534" width="11" style="2" bestFit="1" customWidth="1"/>
    <col min="535" max="536" width="8.26953125" style="2" bestFit="1" customWidth="1"/>
    <col min="537" max="771" width="9" style="2"/>
    <col min="772" max="772" width="15.90625" style="2" customWidth="1"/>
    <col min="773" max="773" width="3.90625" style="2" bestFit="1" customWidth="1"/>
    <col min="774" max="774" width="38.26953125" style="2" customWidth="1"/>
    <col min="775" max="775" width="13.90625" style="2" bestFit="1" customWidth="1"/>
    <col min="776" max="776" width="13.90625" style="2" customWidth="1"/>
    <col min="777" max="777" width="13.08984375" style="2" bestFit="1" customWidth="1"/>
    <col min="778" max="778" width="5.90625" style="2" bestFit="1" customWidth="1"/>
    <col min="779" max="779" width="12.08984375" style="2" bestFit="1" customWidth="1"/>
    <col min="780" max="780" width="10.453125" style="2" bestFit="1" customWidth="1"/>
    <col min="781" max="781" width="7" style="2" bestFit="1" customWidth="1"/>
    <col min="782" max="782" width="5.90625" style="2" bestFit="1" customWidth="1"/>
    <col min="783" max="783" width="8.7265625" style="2" bestFit="1" customWidth="1"/>
    <col min="784" max="784" width="8.453125" style="2" bestFit="1" customWidth="1"/>
    <col min="785" max="785" width="8.6328125" style="2" bestFit="1" customWidth="1"/>
    <col min="786" max="786" width="14.36328125" style="2" bestFit="1" customWidth="1"/>
    <col min="787" max="787" width="10" style="2" bestFit="1" customWidth="1"/>
    <col min="788" max="788" width="6" style="2" customWidth="1"/>
    <col min="789" max="789" width="25.26953125" style="2" bestFit="1" customWidth="1"/>
    <col min="790" max="790" width="11" style="2" bestFit="1" customWidth="1"/>
    <col min="791" max="792" width="8.26953125" style="2" bestFit="1" customWidth="1"/>
    <col min="793" max="1027" width="9" style="2"/>
    <col min="1028" max="1028" width="15.90625" style="2" customWidth="1"/>
    <col min="1029" max="1029" width="3.90625" style="2" bestFit="1" customWidth="1"/>
    <col min="1030" max="1030" width="38.26953125" style="2" customWidth="1"/>
    <col min="1031" max="1031" width="13.90625" style="2" bestFit="1" customWidth="1"/>
    <col min="1032" max="1032" width="13.90625" style="2" customWidth="1"/>
    <col min="1033" max="1033" width="13.08984375" style="2" bestFit="1" customWidth="1"/>
    <col min="1034" max="1034" width="5.90625" style="2" bestFit="1" customWidth="1"/>
    <col min="1035" max="1035" width="12.08984375" style="2" bestFit="1" customWidth="1"/>
    <col min="1036" max="1036" width="10.453125" style="2" bestFit="1" customWidth="1"/>
    <col min="1037" max="1037" width="7" style="2" bestFit="1" customWidth="1"/>
    <col min="1038" max="1038" width="5.90625" style="2" bestFit="1" customWidth="1"/>
    <col min="1039" max="1039" width="8.7265625" style="2" bestFit="1" customWidth="1"/>
    <col min="1040" max="1040" width="8.453125" style="2" bestFit="1" customWidth="1"/>
    <col min="1041" max="1041" width="8.6328125" style="2" bestFit="1" customWidth="1"/>
    <col min="1042" max="1042" width="14.36328125" style="2" bestFit="1" customWidth="1"/>
    <col min="1043" max="1043" width="10" style="2" bestFit="1" customWidth="1"/>
    <col min="1044" max="1044" width="6" style="2" customWidth="1"/>
    <col min="1045" max="1045" width="25.26953125" style="2" bestFit="1" customWidth="1"/>
    <col min="1046" max="1046" width="11" style="2" bestFit="1" customWidth="1"/>
    <col min="1047" max="1048" width="8.26953125" style="2" bestFit="1" customWidth="1"/>
    <col min="1049" max="1283" width="9" style="2"/>
    <col min="1284" max="1284" width="15.90625" style="2" customWidth="1"/>
    <col min="1285" max="1285" width="3.90625" style="2" bestFit="1" customWidth="1"/>
    <col min="1286" max="1286" width="38.26953125" style="2" customWidth="1"/>
    <col min="1287" max="1287" width="13.90625" style="2" bestFit="1" customWidth="1"/>
    <col min="1288" max="1288" width="13.90625" style="2" customWidth="1"/>
    <col min="1289" max="1289" width="13.08984375" style="2" bestFit="1" customWidth="1"/>
    <col min="1290" max="1290" width="5.90625" style="2" bestFit="1" customWidth="1"/>
    <col min="1291" max="1291" width="12.08984375" style="2" bestFit="1" customWidth="1"/>
    <col min="1292" max="1292" width="10.453125" style="2" bestFit="1" customWidth="1"/>
    <col min="1293" max="1293" width="7" style="2" bestFit="1" customWidth="1"/>
    <col min="1294" max="1294" width="5.90625" style="2" bestFit="1" customWidth="1"/>
    <col min="1295" max="1295" width="8.7265625" style="2" bestFit="1" customWidth="1"/>
    <col min="1296" max="1296" width="8.453125" style="2" bestFit="1" customWidth="1"/>
    <col min="1297" max="1297" width="8.6328125" style="2" bestFit="1" customWidth="1"/>
    <col min="1298" max="1298" width="14.36328125" style="2" bestFit="1" customWidth="1"/>
    <col min="1299" max="1299" width="10" style="2" bestFit="1" customWidth="1"/>
    <col min="1300" max="1300" width="6" style="2" customWidth="1"/>
    <col min="1301" max="1301" width="25.26953125" style="2" bestFit="1" customWidth="1"/>
    <col min="1302" max="1302" width="11" style="2" bestFit="1" customWidth="1"/>
    <col min="1303" max="1304" width="8.26953125" style="2" bestFit="1" customWidth="1"/>
    <col min="1305" max="1539" width="9" style="2"/>
    <col min="1540" max="1540" width="15.90625" style="2" customWidth="1"/>
    <col min="1541" max="1541" width="3.90625" style="2" bestFit="1" customWidth="1"/>
    <col min="1542" max="1542" width="38.26953125" style="2" customWidth="1"/>
    <col min="1543" max="1543" width="13.90625" style="2" bestFit="1" customWidth="1"/>
    <col min="1544" max="1544" width="13.90625" style="2" customWidth="1"/>
    <col min="1545" max="1545" width="13.08984375" style="2" bestFit="1" customWidth="1"/>
    <col min="1546" max="1546" width="5.90625" style="2" bestFit="1" customWidth="1"/>
    <col min="1547" max="1547" width="12.08984375" style="2" bestFit="1" customWidth="1"/>
    <col min="1548" max="1548" width="10.453125" style="2" bestFit="1" customWidth="1"/>
    <col min="1549" max="1549" width="7" style="2" bestFit="1" customWidth="1"/>
    <col min="1550" max="1550" width="5.90625" style="2" bestFit="1" customWidth="1"/>
    <col min="1551" max="1551" width="8.7265625" style="2" bestFit="1" customWidth="1"/>
    <col min="1552" max="1552" width="8.453125" style="2" bestFit="1" customWidth="1"/>
    <col min="1553" max="1553" width="8.6328125" style="2" bestFit="1" customWidth="1"/>
    <col min="1554" max="1554" width="14.36328125" style="2" bestFit="1" customWidth="1"/>
    <col min="1555" max="1555" width="10" style="2" bestFit="1" customWidth="1"/>
    <col min="1556" max="1556" width="6" style="2" customWidth="1"/>
    <col min="1557" max="1557" width="25.26953125" style="2" bestFit="1" customWidth="1"/>
    <col min="1558" max="1558" width="11" style="2" bestFit="1" customWidth="1"/>
    <col min="1559" max="1560" width="8.26953125" style="2" bestFit="1" customWidth="1"/>
    <col min="1561" max="1795" width="9" style="2"/>
    <col min="1796" max="1796" width="15.90625" style="2" customWidth="1"/>
    <col min="1797" max="1797" width="3.90625" style="2" bestFit="1" customWidth="1"/>
    <col min="1798" max="1798" width="38.26953125" style="2" customWidth="1"/>
    <col min="1799" max="1799" width="13.90625" style="2" bestFit="1" customWidth="1"/>
    <col min="1800" max="1800" width="13.90625" style="2" customWidth="1"/>
    <col min="1801" max="1801" width="13.08984375" style="2" bestFit="1" customWidth="1"/>
    <col min="1802" max="1802" width="5.90625" style="2" bestFit="1" customWidth="1"/>
    <col min="1803" max="1803" width="12.08984375" style="2" bestFit="1" customWidth="1"/>
    <col min="1804" max="1804" width="10.453125" style="2" bestFit="1" customWidth="1"/>
    <col min="1805" max="1805" width="7" style="2" bestFit="1" customWidth="1"/>
    <col min="1806" max="1806" width="5.90625" style="2" bestFit="1" customWidth="1"/>
    <col min="1807" max="1807" width="8.7265625" style="2" bestFit="1" customWidth="1"/>
    <col min="1808" max="1808" width="8.453125" style="2" bestFit="1" customWidth="1"/>
    <col min="1809" max="1809" width="8.6328125" style="2" bestFit="1" customWidth="1"/>
    <col min="1810" max="1810" width="14.36328125" style="2" bestFit="1" customWidth="1"/>
    <col min="1811" max="1811" width="10" style="2" bestFit="1" customWidth="1"/>
    <col min="1812" max="1812" width="6" style="2" customWidth="1"/>
    <col min="1813" max="1813" width="25.26953125" style="2" bestFit="1" customWidth="1"/>
    <col min="1814" max="1814" width="11" style="2" bestFit="1" customWidth="1"/>
    <col min="1815" max="1816" width="8.26953125" style="2" bestFit="1" customWidth="1"/>
    <col min="1817" max="2051" width="9" style="2"/>
    <col min="2052" max="2052" width="15.90625" style="2" customWidth="1"/>
    <col min="2053" max="2053" width="3.90625" style="2" bestFit="1" customWidth="1"/>
    <col min="2054" max="2054" width="38.26953125" style="2" customWidth="1"/>
    <col min="2055" max="2055" width="13.90625" style="2" bestFit="1" customWidth="1"/>
    <col min="2056" max="2056" width="13.90625" style="2" customWidth="1"/>
    <col min="2057" max="2057" width="13.08984375" style="2" bestFit="1" customWidth="1"/>
    <col min="2058" max="2058" width="5.90625" style="2" bestFit="1" customWidth="1"/>
    <col min="2059" max="2059" width="12.08984375" style="2" bestFit="1" customWidth="1"/>
    <col min="2060" max="2060" width="10.453125" style="2" bestFit="1" customWidth="1"/>
    <col min="2061" max="2061" width="7" style="2" bestFit="1" customWidth="1"/>
    <col min="2062" max="2062" width="5.90625" style="2" bestFit="1" customWidth="1"/>
    <col min="2063" max="2063" width="8.7265625" style="2" bestFit="1" customWidth="1"/>
    <col min="2064" max="2064" width="8.453125" style="2" bestFit="1" customWidth="1"/>
    <col min="2065" max="2065" width="8.6328125" style="2" bestFit="1" customWidth="1"/>
    <col min="2066" max="2066" width="14.36328125" style="2" bestFit="1" customWidth="1"/>
    <col min="2067" max="2067" width="10" style="2" bestFit="1" customWidth="1"/>
    <col min="2068" max="2068" width="6" style="2" customWidth="1"/>
    <col min="2069" max="2069" width="25.26953125" style="2" bestFit="1" customWidth="1"/>
    <col min="2070" max="2070" width="11" style="2" bestFit="1" customWidth="1"/>
    <col min="2071" max="2072" width="8.26953125" style="2" bestFit="1" customWidth="1"/>
    <col min="2073" max="2307" width="9" style="2"/>
    <col min="2308" max="2308" width="15.90625" style="2" customWidth="1"/>
    <col min="2309" max="2309" width="3.90625" style="2" bestFit="1" customWidth="1"/>
    <col min="2310" max="2310" width="38.26953125" style="2" customWidth="1"/>
    <col min="2311" max="2311" width="13.90625" style="2" bestFit="1" customWidth="1"/>
    <col min="2312" max="2312" width="13.90625" style="2" customWidth="1"/>
    <col min="2313" max="2313" width="13.08984375" style="2" bestFit="1" customWidth="1"/>
    <col min="2314" max="2314" width="5.90625" style="2" bestFit="1" customWidth="1"/>
    <col min="2315" max="2315" width="12.08984375" style="2" bestFit="1" customWidth="1"/>
    <col min="2316" max="2316" width="10.453125" style="2" bestFit="1" customWidth="1"/>
    <col min="2317" max="2317" width="7" style="2" bestFit="1" customWidth="1"/>
    <col min="2318" max="2318" width="5.90625" style="2" bestFit="1" customWidth="1"/>
    <col min="2319" max="2319" width="8.7265625" style="2" bestFit="1" customWidth="1"/>
    <col min="2320" max="2320" width="8.453125" style="2" bestFit="1" customWidth="1"/>
    <col min="2321" max="2321" width="8.6328125" style="2" bestFit="1" customWidth="1"/>
    <col min="2322" max="2322" width="14.36328125" style="2" bestFit="1" customWidth="1"/>
    <col min="2323" max="2323" width="10" style="2" bestFit="1" customWidth="1"/>
    <col min="2324" max="2324" width="6" style="2" customWidth="1"/>
    <col min="2325" max="2325" width="25.26953125" style="2" bestFit="1" customWidth="1"/>
    <col min="2326" max="2326" width="11" style="2" bestFit="1" customWidth="1"/>
    <col min="2327" max="2328" width="8.26953125" style="2" bestFit="1" customWidth="1"/>
    <col min="2329" max="2563" width="9" style="2"/>
    <col min="2564" max="2564" width="15.90625" style="2" customWidth="1"/>
    <col min="2565" max="2565" width="3.90625" style="2" bestFit="1" customWidth="1"/>
    <col min="2566" max="2566" width="38.26953125" style="2" customWidth="1"/>
    <col min="2567" max="2567" width="13.90625" style="2" bestFit="1" customWidth="1"/>
    <col min="2568" max="2568" width="13.90625" style="2" customWidth="1"/>
    <col min="2569" max="2569" width="13.08984375" style="2" bestFit="1" customWidth="1"/>
    <col min="2570" max="2570" width="5.90625" style="2" bestFit="1" customWidth="1"/>
    <col min="2571" max="2571" width="12.08984375" style="2" bestFit="1" customWidth="1"/>
    <col min="2572" max="2572" width="10.453125" style="2" bestFit="1" customWidth="1"/>
    <col min="2573" max="2573" width="7" style="2" bestFit="1" customWidth="1"/>
    <col min="2574" max="2574" width="5.90625" style="2" bestFit="1" customWidth="1"/>
    <col min="2575" max="2575" width="8.7265625" style="2" bestFit="1" customWidth="1"/>
    <col min="2576" max="2576" width="8.453125" style="2" bestFit="1" customWidth="1"/>
    <col min="2577" max="2577" width="8.6328125" style="2" bestFit="1" customWidth="1"/>
    <col min="2578" max="2578" width="14.36328125" style="2" bestFit="1" customWidth="1"/>
    <col min="2579" max="2579" width="10" style="2" bestFit="1" customWidth="1"/>
    <col min="2580" max="2580" width="6" style="2" customWidth="1"/>
    <col min="2581" max="2581" width="25.26953125" style="2" bestFit="1" customWidth="1"/>
    <col min="2582" max="2582" width="11" style="2" bestFit="1" customWidth="1"/>
    <col min="2583" max="2584" width="8.26953125" style="2" bestFit="1" customWidth="1"/>
    <col min="2585" max="2819" width="9" style="2"/>
    <col min="2820" max="2820" width="15.90625" style="2" customWidth="1"/>
    <col min="2821" max="2821" width="3.90625" style="2" bestFit="1" customWidth="1"/>
    <col min="2822" max="2822" width="38.26953125" style="2" customWidth="1"/>
    <col min="2823" max="2823" width="13.90625" style="2" bestFit="1" customWidth="1"/>
    <col min="2824" max="2824" width="13.90625" style="2" customWidth="1"/>
    <col min="2825" max="2825" width="13.08984375" style="2" bestFit="1" customWidth="1"/>
    <col min="2826" max="2826" width="5.90625" style="2" bestFit="1" customWidth="1"/>
    <col min="2827" max="2827" width="12.08984375" style="2" bestFit="1" customWidth="1"/>
    <col min="2828" max="2828" width="10.453125" style="2" bestFit="1" customWidth="1"/>
    <col min="2829" max="2829" width="7" style="2" bestFit="1" customWidth="1"/>
    <col min="2830" max="2830" width="5.90625" style="2" bestFit="1" customWidth="1"/>
    <col min="2831" max="2831" width="8.7265625" style="2" bestFit="1" customWidth="1"/>
    <col min="2832" max="2832" width="8.453125" style="2" bestFit="1" customWidth="1"/>
    <col min="2833" max="2833" width="8.6328125" style="2" bestFit="1" customWidth="1"/>
    <col min="2834" max="2834" width="14.36328125" style="2" bestFit="1" customWidth="1"/>
    <col min="2835" max="2835" width="10" style="2" bestFit="1" customWidth="1"/>
    <col min="2836" max="2836" width="6" style="2" customWidth="1"/>
    <col min="2837" max="2837" width="25.26953125" style="2" bestFit="1" customWidth="1"/>
    <col min="2838" max="2838" width="11" style="2" bestFit="1" customWidth="1"/>
    <col min="2839" max="2840" width="8.26953125" style="2" bestFit="1" customWidth="1"/>
    <col min="2841" max="3075" width="9" style="2"/>
    <col min="3076" max="3076" width="15.90625" style="2" customWidth="1"/>
    <col min="3077" max="3077" width="3.90625" style="2" bestFit="1" customWidth="1"/>
    <col min="3078" max="3078" width="38.26953125" style="2" customWidth="1"/>
    <col min="3079" max="3079" width="13.90625" style="2" bestFit="1" customWidth="1"/>
    <col min="3080" max="3080" width="13.90625" style="2" customWidth="1"/>
    <col min="3081" max="3081" width="13.08984375" style="2" bestFit="1" customWidth="1"/>
    <col min="3082" max="3082" width="5.90625" style="2" bestFit="1" customWidth="1"/>
    <col min="3083" max="3083" width="12.08984375" style="2" bestFit="1" customWidth="1"/>
    <col min="3084" max="3084" width="10.453125" style="2" bestFit="1" customWidth="1"/>
    <col min="3085" max="3085" width="7" style="2" bestFit="1" customWidth="1"/>
    <col min="3086" max="3086" width="5.90625" style="2" bestFit="1" customWidth="1"/>
    <col min="3087" max="3087" width="8.7265625" style="2" bestFit="1" customWidth="1"/>
    <col min="3088" max="3088" width="8.453125" style="2" bestFit="1" customWidth="1"/>
    <col min="3089" max="3089" width="8.6328125" style="2" bestFit="1" customWidth="1"/>
    <col min="3090" max="3090" width="14.36328125" style="2" bestFit="1" customWidth="1"/>
    <col min="3091" max="3091" width="10" style="2" bestFit="1" customWidth="1"/>
    <col min="3092" max="3092" width="6" style="2" customWidth="1"/>
    <col min="3093" max="3093" width="25.26953125" style="2" bestFit="1" customWidth="1"/>
    <col min="3094" max="3094" width="11" style="2" bestFit="1" customWidth="1"/>
    <col min="3095" max="3096" width="8.26953125" style="2" bestFit="1" customWidth="1"/>
    <col min="3097" max="3331" width="9" style="2"/>
    <col min="3332" max="3332" width="15.90625" style="2" customWidth="1"/>
    <col min="3333" max="3333" width="3.90625" style="2" bestFit="1" customWidth="1"/>
    <col min="3334" max="3334" width="38.26953125" style="2" customWidth="1"/>
    <col min="3335" max="3335" width="13.90625" style="2" bestFit="1" customWidth="1"/>
    <col min="3336" max="3336" width="13.90625" style="2" customWidth="1"/>
    <col min="3337" max="3337" width="13.08984375" style="2" bestFit="1" customWidth="1"/>
    <col min="3338" max="3338" width="5.90625" style="2" bestFit="1" customWidth="1"/>
    <col min="3339" max="3339" width="12.08984375" style="2" bestFit="1" customWidth="1"/>
    <col min="3340" max="3340" width="10.453125" style="2" bestFit="1" customWidth="1"/>
    <col min="3341" max="3341" width="7" style="2" bestFit="1" customWidth="1"/>
    <col min="3342" max="3342" width="5.90625" style="2" bestFit="1" customWidth="1"/>
    <col min="3343" max="3343" width="8.7265625" style="2" bestFit="1" customWidth="1"/>
    <col min="3344" max="3344" width="8.453125" style="2" bestFit="1" customWidth="1"/>
    <col min="3345" max="3345" width="8.6328125" style="2" bestFit="1" customWidth="1"/>
    <col min="3346" max="3346" width="14.36328125" style="2" bestFit="1" customWidth="1"/>
    <col min="3347" max="3347" width="10" style="2" bestFit="1" customWidth="1"/>
    <col min="3348" max="3348" width="6" style="2" customWidth="1"/>
    <col min="3349" max="3349" width="25.26953125" style="2" bestFit="1" customWidth="1"/>
    <col min="3350" max="3350" width="11" style="2" bestFit="1" customWidth="1"/>
    <col min="3351" max="3352" width="8.26953125" style="2" bestFit="1" customWidth="1"/>
    <col min="3353" max="3587" width="9" style="2"/>
    <col min="3588" max="3588" width="15.90625" style="2" customWidth="1"/>
    <col min="3589" max="3589" width="3.90625" style="2" bestFit="1" customWidth="1"/>
    <col min="3590" max="3590" width="38.26953125" style="2" customWidth="1"/>
    <col min="3591" max="3591" width="13.90625" style="2" bestFit="1" customWidth="1"/>
    <col min="3592" max="3592" width="13.90625" style="2" customWidth="1"/>
    <col min="3593" max="3593" width="13.08984375" style="2" bestFit="1" customWidth="1"/>
    <col min="3594" max="3594" width="5.90625" style="2" bestFit="1" customWidth="1"/>
    <col min="3595" max="3595" width="12.08984375" style="2" bestFit="1" customWidth="1"/>
    <col min="3596" max="3596" width="10.453125" style="2" bestFit="1" customWidth="1"/>
    <col min="3597" max="3597" width="7" style="2" bestFit="1" customWidth="1"/>
    <col min="3598" max="3598" width="5.90625" style="2" bestFit="1" customWidth="1"/>
    <col min="3599" max="3599" width="8.7265625" style="2" bestFit="1" customWidth="1"/>
    <col min="3600" max="3600" width="8.453125" style="2" bestFit="1" customWidth="1"/>
    <col min="3601" max="3601" width="8.6328125" style="2" bestFit="1" customWidth="1"/>
    <col min="3602" max="3602" width="14.36328125" style="2" bestFit="1" customWidth="1"/>
    <col min="3603" max="3603" width="10" style="2" bestFit="1" customWidth="1"/>
    <col min="3604" max="3604" width="6" style="2" customWidth="1"/>
    <col min="3605" max="3605" width="25.26953125" style="2" bestFit="1" customWidth="1"/>
    <col min="3606" max="3606" width="11" style="2" bestFit="1" customWidth="1"/>
    <col min="3607" max="3608" width="8.26953125" style="2" bestFit="1" customWidth="1"/>
    <col min="3609" max="3843" width="9" style="2"/>
    <col min="3844" max="3844" width="15.90625" style="2" customWidth="1"/>
    <col min="3845" max="3845" width="3.90625" style="2" bestFit="1" customWidth="1"/>
    <col min="3846" max="3846" width="38.26953125" style="2" customWidth="1"/>
    <col min="3847" max="3847" width="13.90625" style="2" bestFit="1" customWidth="1"/>
    <col min="3848" max="3848" width="13.90625" style="2" customWidth="1"/>
    <col min="3849" max="3849" width="13.08984375" style="2" bestFit="1" customWidth="1"/>
    <col min="3850" max="3850" width="5.90625" style="2" bestFit="1" customWidth="1"/>
    <col min="3851" max="3851" width="12.08984375" style="2" bestFit="1" customWidth="1"/>
    <col min="3852" max="3852" width="10.453125" style="2" bestFit="1" customWidth="1"/>
    <col min="3853" max="3853" width="7" style="2" bestFit="1" customWidth="1"/>
    <col min="3854" max="3854" width="5.90625" style="2" bestFit="1" customWidth="1"/>
    <col min="3855" max="3855" width="8.7265625" style="2" bestFit="1" customWidth="1"/>
    <col min="3856" max="3856" width="8.453125" style="2" bestFit="1" customWidth="1"/>
    <col min="3857" max="3857" width="8.6328125" style="2" bestFit="1" customWidth="1"/>
    <col min="3858" max="3858" width="14.36328125" style="2" bestFit="1" customWidth="1"/>
    <col min="3859" max="3859" width="10" style="2" bestFit="1" customWidth="1"/>
    <col min="3860" max="3860" width="6" style="2" customWidth="1"/>
    <col min="3861" max="3861" width="25.26953125" style="2" bestFit="1" customWidth="1"/>
    <col min="3862" max="3862" width="11" style="2" bestFit="1" customWidth="1"/>
    <col min="3863" max="3864" width="8.26953125" style="2" bestFit="1" customWidth="1"/>
    <col min="3865" max="4099" width="9" style="2"/>
    <col min="4100" max="4100" width="15.90625" style="2" customWidth="1"/>
    <col min="4101" max="4101" width="3.90625" style="2" bestFit="1" customWidth="1"/>
    <col min="4102" max="4102" width="38.26953125" style="2" customWidth="1"/>
    <col min="4103" max="4103" width="13.90625" style="2" bestFit="1" customWidth="1"/>
    <col min="4104" max="4104" width="13.90625" style="2" customWidth="1"/>
    <col min="4105" max="4105" width="13.08984375" style="2" bestFit="1" customWidth="1"/>
    <col min="4106" max="4106" width="5.90625" style="2" bestFit="1" customWidth="1"/>
    <col min="4107" max="4107" width="12.08984375" style="2" bestFit="1" customWidth="1"/>
    <col min="4108" max="4108" width="10.453125" style="2" bestFit="1" customWidth="1"/>
    <col min="4109" max="4109" width="7" style="2" bestFit="1" customWidth="1"/>
    <col min="4110" max="4110" width="5.90625" style="2" bestFit="1" customWidth="1"/>
    <col min="4111" max="4111" width="8.7265625" style="2" bestFit="1" customWidth="1"/>
    <col min="4112" max="4112" width="8.453125" style="2" bestFit="1" customWidth="1"/>
    <col min="4113" max="4113" width="8.6328125" style="2" bestFit="1" customWidth="1"/>
    <col min="4114" max="4114" width="14.36328125" style="2" bestFit="1" customWidth="1"/>
    <col min="4115" max="4115" width="10" style="2" bestFit="1" customWidth="1"/>
    <col min="4116" max="4116" width="6" style="2" customWidth="1"/>
    <col min="4117" max="4117" width="25.26953125" style="2" bestFit="1" customWidth="1"/>
    <col min="4118" max="4118" width="11" style="2" bestFit="1" customWidth="1"/>
    <col min="4119" max="4120" width="8.26953125" style="2" bestFit="1" customWidth="1"/>
    <col min="4121" max="4355" width="9" style="2"/>
    <col min="4356" max="4356" width="15.90625" style="2" customWidth="1"/>
    <col min="4357" max="4357" width="3.90625" style="2" bestFit="1" customWidth="1"/>
    <col min="4358" max="4358" width="38.26953125" style="2" customWidth="1"/>
    <col min="4359" max="4359" width="13.90625" style="2" bestFit="1" customWidth="1"/>
    <col min="4360" max="4360" width="13.90625" style="2" customWidth="1"/>
    <col min="4361" max="4361" width="13.08984375" style="2" bestFit="1" customWidth="1"/>
    <col min="4362" max="4362" width="5.90625" style="2" bestFit="1" customWidth="1"/>
    <col min="4363" max="4363" width="12.08984375" style="2" bestFit="1" customWidth="1"/>
    <col min="4364" max="4364" width="10.453125" style="2" bestFit="1" customWidth="1"/>
    <col min="4365" max="4365" width="7" style="2" bestFit="1" customWidth="1"/>
    <col min="4366" max="4366" width="5.90625" style="2" bestFit="1" customWidth="1"/>
    <col min="4367" max="4367" width="8.7265625" style="2" bestFit="1" customWidth="1"/>
    <col min="4368" max="4368" width="8.453125" style="2" bestFit="1" customWidth="1"/>
    <col min="4369" max="4369" width="8.6328125" style="2" bestFit="1" customWidth="1"/>
    <col min="4370" max="4370" width="14.36328125" style="2" bestFit="1" customWidth="1"/>
    <col min="4371" max="4371" width="10" style="2" bestFit="1" customWidth="1"/>
    <col min="4372" max="4372" width="6" style="2" customWidth="1"/>
    <col min="4373" max="4373" width="25.26953125" style="2" bestFit="1" customWidth="1"/>
    <col min="4374" max="4374" width="11" style="2" bestFit="1" customWidth="1"/>
    <col min="4375" max="4376" width="8.26953125" style="2" bestFit="1" customWidth="1"/>
    <col min="4377" max="4611" width="9" style="2"/>
    <col min="4612" max="4612" width="15.90625" style="2" customWidth="1"/>
    <col min="4613" max="4613" width="3.90625" style="2" bestFit="1" customWidth="1"/>
    <col min="4614" max="4614" width="38.26953125" style="2" customWidth="1"/>
    <col min="4615" max="4615" width="13.90625" style="2" bestFit="1" customWidth="1"/>
    <col min="4616" max="4616" width="13.90625" style="2" customWidth="1"/>
    <col min="4617" max="4617" width="13.08984375" style="2" bestFit="1" customWidth="1"/>
    <col min="4618" max="4618" width="5.90625" style="2" bestFit="1" customWidth="1"/>
    <col min="4619" max="4619" width="12.08984375" style="2" bestFit="1" customWidth="1"/>
    <col min="4620" max="4620" width="10.453125" style="2" bestFit="1" customWidth="1"/>
    <col min="4621" max="4621" width="7" style="2" bestFit="1" customWidth="1"/>
    <col min="4622" max="4622" width="5.90625" style="2" bestFit="1" customWidth="1"/>
    <col min="4623" max="4623" width="8.7265625" style="2" bestFit="1" customWidth="1"/>
    <col min="4624" max="4624" width="8.453125" style="2" bestFit="1" customWidth="1"/>
    <col min="4625" max="4625" width="8.6328125" style="2" bestFit="1" customWidth="1"/>
    <col min="4626" max="4626" width="14.36328125" style="2" bestFit="1" customWidth="1"/>
    <col min="4627" max="4627" width="10" style="2" bestFit="1" customWidth="1"/>
    <col min="4628" max="4628" width="6" style="2" customWidth="1"/>
    <col min="4629" max="4629" width="25.26953125" style="2" bestFit="1" customWidth="1"/>
    <col min="4630" max="4630" width="11" style="2" bestFit="1" customWidth="1"/>
    <col min="4631" max="4632" width="8.26953125" style="2" bestFit="1" customWidth="1"/>
    <col min="4633" max="4867" width="9" style="2"/>
    <col min="4868" max="4868" width="15.90625" style="2" customWidth="1"/>
    <col min="4869" max="4869" width="3.90625" style="2" bestFit="1" customWidth="1"/>
    <col min="4870" max="4870" width="38.26953125" style="2" customWidth="1"/>
    <col min="4871" max="4871" width="13.90625" style="2" bestFit="1" customWidth="1"/>
    <col min="4872" max="4872" width="13.90625" style="2" customWidth="1"/>
    <col min="4873" max="4873" width="13.08984375" style="2" bestFit="1" customWidth="1"/>
    <col min="4874" max="4874" width="5.90625" style="2" bestFit="1" customWidth="1"/>
    <col min="4875" max="4875" width="12.08984375" style="2" bestFit="1" customWidth="1"/>
    <col min="4876" max="4876" width="10.453125" style="2" bestFit="1" customWidth="1"/>
    <col min="4877" max="4877" width="7" style="2" bestFit="1" customWidth="1"/>
    <col min="4878" max="4878" width="5.90625" style="2" bestFit="1" customWidth="1"/>
    <col min="4879" max="4879" width="8.7265625" style="2" bestFit="1" customWidth="1"/>
    <col min="4880" max="4880" width="8.453125" style="2" bestFit="1" customWidth="1"/>
    <col min="4881" max="4881" width="8.6328125" style="2" bestFit="1" customWidth="1"/>
    <col min="4882" max="4882" width="14.36328125" style="2" bestFit="1" customWidth="1"/>
    <col min="4883" max="4883" width="10" style="2" bestFit="1" customWidth="1"/>
    <col min="4884" max="4884" width="6" style="2" customWidth="1"/>
    <col min="4885" max="4885" width="25.26953125" style="2" bestFit="1" customWidth="1"/>
    <col min="4886" max="4886" width="11" style="2" bestFit="1" customWidth="1"/>
    <col min="4887" max="4888" width="8.26953125" style="2" bestFit="1" customWidth="1"/>
    <col min="4889" max="5123" width="9" style="2"/>
    <col min="5124" max="5124" width="15.90625" style="2" customWidth="1"/>
    <col min="5125" max="5125" width="3.90625" style="2" bestFit="1" customWidth="1"/>
    <col min="5126" max="5126" width="38.26953125" style="2" customWidth="1"/>
    <col min="5127" max="5127" width="13.90625" style="2" bestFit="1" customWidth="1"/>
    <col min="5128" max="5128" width="13.90625" style="2" customWidth="1"/>
    <col min="5129" max="5129" width="13.08984375" style="2" bestFit="1" customWidth="1"/>
    <col min="5130" max="5130" width="5.90625" style="2" bestFit="1" customWidth="1"/>
    <col min="5131" max="5131" width="12.08984375" style="2" bestFit="1" customWidth="1"/>
    <col min="5132" max="5132" width="10.453125" style="2" bestFit="1" customWidth="1"/>
    <col min="5133" max="5133" width="7" style="2" bestFit="1" customWidth="1"/>
    <col min="5134" max="5134" width="5.90625" style="2" bestFit="1" customWidth="1"/>
    <col min="5135" max="5135" width="8.7265625" style="2" bestFit="1" customWidth="1"/>
    <col min="5136" max="5136" width="8.453125" style="2" bestFit="1" customWidth="1"/>
    <col min="5137" max="5137" width="8.6328125" style="2" bestFit="1" customWidth="1"/>
    <col min="5138" max="5138" width="14.36328125" style="2" bestFit="1" customWidth="1"/>
    <col min="5139" max="5139" width="10" style="2" bestFit="1" customWidth="1"/>
    <col min="5140" max="5140" width="6" style="2" customWidth="1"/>
    <col min="5141" max="5141" width="25.26953125" style="2" bestFit="1" customWidth="1"/>
    <col min="5142" max="5142" width="11" style="2" bestFit="1" customWidth="1"/>
    <col min="5143" max="5144" width="8.26953125" style="2" bestFit="1" customWidth="1"/>
    <col min="5145" max="5379" width="9" style="2"/>
    <col min="5380" max="5380" width="15.90625" style="2" customWidth="1"/>
    <col min="5381" max="5381" width="3.90625" style="2" bestFit="1" customWidth="1"/>
    <col min="5382" max="5382" width="38.26953125" style="2" customWidth="1"/>
    <col min="5383" max="5383" width="13.90625" style="2" bestFit="1" customWidth="1"/>
    <col min="5384" max="5384" width="13.90625" style="2" customWidth="1"/>
    <col min="5385" max="5385" width="13.08984375" style="2" bestFit="1" customWidth="1"/>
    <col min="5386" max="5386" width="5.90625" style="2" bestFit="1" customWidth="1"/>
    <col min="5387" max="5387" width="12.08984375" style="2" bestFit="1" customWidth="1"/>
    <col min="5388" max="5388" width="10.453125" style="2" bestFit="1" customWidth="1"/>
    <col min="5389" max="5389" width="7" style="2" bestFit="1" customWidth="1"/>
    <col min="5390" max="5390" width="5.90625" style="2" bestFit="1" customWidth="1"/>
    <col min="5391" max="5391" width="8.7265625" style="2" bestFit="1" customWidth="1"/>
    <col min="5392" max="5392" width="8.453125" style="2" bestFit="1" customWidth="1"/>
    <col min="5393" max="5393" width="8.6328125" style="2" bestFit="1" customWidth="1"/>
    <col min="5394" max="5394" width="14.36328125" style="2" bestFit="1" customWidth="1"/>
    <col min="5395" max="5395" width="10" style="2" bestFit="1" customWidth="1"/>
    <col min="5396" max="5396" width="6" style="2" customWidth="1"/>
    <col min="5397" max="5397" width="25.26953125" style="2" bestFit="1" customWidth="1"/>
    <col min="5398" max="5398" width="11" style="2" bestFit="1" customWidth="1"/>
    <col min="5399" max="5400" width="8.26953125" style="2" bestFit="1" customWidth="1"/>
    <col min="5401" max="5635" width="9" style="2"/>
    <col min="5636" max="5636" width="15.90625" style="2" customWidth="1"/>
    <col min="5637" max="5637" width="3.90625" style="2" bestFit="1" customWidth="1"/>
    <col min="5638" max="5638" width="38.26953125" style="2" customWidth="1"/>
    <col min="5639" max="5639" width="13.90625" style="2" bestFit="1" customWidth="1"/>
    <col min="5640" max="5640" width="13.90625" style="2" customWidth="1"/>
    <col min="5641" max="5641" width="13.08984375" style="2" bestFit="1" customWidth="1"/>
    <col min="5642" max="5642" width="5.90625" style="2" bestFit="1" customWidth="1"/>
    <col min="5643" max="5643" width="12.08984375" style="2" bestFit="1" customWidth="1"/>
    <col min="5644" max="5644" width="10.453125" style="2" bestFit="1" customWidth="1"/>
    <col min="5645" max="5645" width="7" style="2" bestFit="1" customWidth="1"/>
    <col min="5646" max="5646" width="5.90625" style="2" bestFit="1" customWidth="1"/>
    <col min="5647" max="5647" width="8.7265625" style="2" bestFit="1" customWidth="1"/>
    <col min="5648" max="5648" width="8.453125" style="2" bestFit="1" customWidth="1"/>
    <col min="5649" max="5649" width="8.6328125" style="2" bestFit="1" customWidth="1"/>
    <col min="5650" max="5650" width="14.36328125" style="2" bestFit="1" customWidth="1"/>
    <col min="5651" max="5651" width="10" style="2" bestFit="1" customWidth="1"/>
    <col min="5652" max="5652" width="6" style="2" customWidth="1"/>
    <col min="5653" max="5653" width="25.26953125" style="2" bestFit="1" customWidth="1"/>
    <col min="5654" max="5654" width="11" style="2" bestFit="1" customWidth="1"/>
    <col min="5655" max="5656" width="8.26953125" style="2" bestFit="1" customWidth="1"/>
    <col min="5657" max="5891" width="9" style="2"/>
    <col min="5892" max="5892" width="15.90625" style="2" customWidth="1"/>
    <col min="5893" max="5893" width="3.90625" style="2" bestFit="1" customWidth="1"/>
    <col min="5894" max="5894" width="38.26953125" style="2" customWidth="1"/>
    <col min="5895" max="5895" width="13.90625" style="2" bestFit="1" customWidth="1"/>
    <col min="5896" max="5896" width="13.90625" style="2" customWidth="1"/>
    <col min="5897" max="5897" width="13.08984375" style="2" bestFit="1" customWidth="1"/>
    <col min="5898" max="5898" width="5.90625" style="2" bestFit="1" customWidth="1"/>
    <col min="5899" max="5899" width="12.08984375" style="2" bestFit="1" customWidth="1"/>
    <col min="5900" max="5900" width="10.453125" style="2" bestFit="1" customWidth="1"/>
    <col min="5901" max="5901" width="7" style="2" bestFit="1" customWidth="1"/>
    <col min="5902" max="5902" width="5.90625" style="2" bestFit="1" customWidth="1"/>
    <col min="5903" max="5903" width="8.7265625" style="2" bestFit="1" customWidth="1"/>
    <col min="5904" max="5904" width="8.453125" style="2" bestFit="1" customWidth="1"/>
    <col min="5905" max="5905" width="8.6328125" style="2" bestFit="1" customWidth="1"/>
    <col min="5906" max="5906" width="14.36328125" style="2" bestFit="1" customWidth="1"/>
    <col min="5907" max="5907" width="10" style="2" bestFit="1" customWidth="1"/>
    <col min="5908" max="5908" width="6" style="2" customWidth="1"/>
    <col min="5909" max="5909" width="25.26953125" style="2" bestFit="1" customWidth="1"/>
    <col min="5910" max="5910" width="11" style="2" bestFit="1" customWidth="1"/>
    <col min="5911" max="5912" width="8.26953125" style="2" bestFit="1" customWidth="1"/>
    <col min="5913" max="6147" width="9" style="2"/>
    <col min="6148" max="6148" width="15.90625" style="2" customWidth="1"/>
    <col min="6149" max="6149" width="3.90625" style="2" bestFit="1" customWidth="1"/>
    <col min="6150" max="6150" width="38.26953125" style="2" customWidth="1"/>
    <col min="6151" max="6151" width="13.90625" style="2" bestFit="1" customWidth="1"/>
    <col min="6152" max="6152" width="13.90625" style="2" customWidth="1"/>
    <col min="6153" max="6153" width="13.08984375" style="2" bestFit="1" customWidth="1"/>
    <col min="6154" max="6154" width="5.90625" style="2" bestFit="1" customWidth="1"/>
    <col min="6155" max="6155" width="12.08984375" style="2" bestFit="1" customWidth="1"/>
    <col min="6156" max="6156" width="10.453125" style="2" bestFit="1" customWidth="1"/>
    <col min="6157" max="6157" width="7" style="2" bestFit="1" customWidth="1"/>
    <col min="6158" max="6158" width="5.90625" style="2" bestFit="1" customWidth="1"/>
    <col min="6159" max="6159" width="8.7265625" style="2" bestFit="1" customWidth="1"/>
    <col min="6160" max="6160" width="8.453125" style="2" bestFit="1" customWidth="1"/>
    <col min="6161" max="6161" width="8.6328125" style="2" bestFit="1" customWidth="1"/>
    <col min="6162" max="6162" width="14.36328125" style="2" bestFit="1" customWidth="1"/>
    <col min="6163" max="6163" width="10" style="2" bestFit="1" customWidth="1"/>
    <col min="6164" max="6164" width="6" style="2" customWidth="1"/>
    <col min="6165" max="6165" width="25.26953125" style="2" bestFit="1" customWidth="1"/>
    <col min="6166" max="6166" width="11" style="2" bestFit="1" customWidth="1"/>
    <col min="6167" max="6168" width="8.26953125" style="2" bestFit="1" customWidth="1"/>
    <col min="6169" max="6403" width="9" style="2"/>
    <col min="6404" max="6404" width="15.90625" style="2" customWidth="1"/>
    <col min="6405" max="6405" width="3.90625" style="2" bestFit="1" customWidth="1"/>
    <col min="6406" max="6406" width="38.26953125" style="2" customWidth="1"/>
    <col min="6407" max="6407" width="13.90625" style="2" bestFit="1" customWidth="1"/>
    <col min="6408" max="6408" width="13.90625" style="2" customWidth="1"/>
    <col min="6409" max="6409" width="13.08984375" style="2" bestFit="1" customWidth="1"/>
    <col min="6410" max="6410" width="5.90625" style="2" bestFit="1" customWidth="1"/>
    <col min="6411" max="6411" width="12.08984375" style="2" bestFit="1" customWidth="1"/>
    <col min="6412" max="6412" width="10.453125" style="2" bestFit="1" customWidth="1"/>
    <col min="6413" max="6413" width="7" style="2" bestFit="1" customWidth="1"/>
    <col min="6414" max="6414" width="5.90625" style="2" bestFit="1" customWidth="1"/>
    <col min="6415" max="6415" width="8.7265625" style="2" bestFit="1" customWidth="1"/>
    <col min="6416" max="6416" width="8.453125" style="2" bestFit="1" customWidth="1"/>
    <col min="6417" max="6417" width="8.6328125" style="2" bestFit="1" customWidth="1"/>
    <col min="6418" max="6418" width="14.36328125" style="2" bestFit="1" customWidth="1"/>
    <col min="6419" max="6419" width="10" style="2" bestFit="1" customWidth="1"/>
    <col min="6420" max="6420" width="6" style="2" customWidth="1"/>
    <col min="6421" max="6421" width="25.26953125" style="2" bestFit="1" customWidth="1"/>
    <col min="6422" max="6422" width="11" style="2" bestFit="1" customWidth="1"/>
    <col min="6423" max="6424" width="8.26953125" style="2" bestFit="1" customWidth="1"/>
    <col min="6425" max="6659" width="9" style="2"/>
    <col min="6660" max="6660" width="15.90625" style="2" customWidth="1"/>
    <col min="6661" max="6661" width="3.90625" style="2" bestFit="1" customWidth="1"/>
    <col min="6662" max="6662" width="38.26953125" style="2" customWidth="1"/>
    <col min="6663" max="6663" width="13.90625" style="2" bestFit="1" customWidth="1"/>
    <col min="6664" max="6664" width="13.90625" style="2" customWidth="1"/>
    <col min="6665" max="6665" width="13.08984375" style="2" bestFit="1" customWidth="1"/>
    <col min="6666" max="6666" width="5.90625" style="2" bestFit="1" customWidth="1"/>
    <col min="6667" max="6667" width="12.08984375" style="2" bestFit="1" customWidth="1"/>
    <col min="6668" max="6668" width="10.453125" style="2" bestFit="1" customWidth="1"/>
    <col min="6669" max="6669" width="7" style="2" bestFit="1" customWidth="1"/>
    <col min="6670" max="6670" width="5.90625" style="2" bestFit="1" customWidth="1"/>
    <col min="6671" max="6671" width="8.7265625" style="2" bestFit="1" customWidth="1"/>
    <col min="6672" max="6672" width="8.453125" style="2" bestFit="1" customWidth="1"/>
    <col min="6673" max="6673" width="8.6328125" style="2" bestFit="1" customWidth="1"/>
    <col min="6674" max="6674" width="14.36328125" style="2" bestFit="1" customWidth="1"/>
    <col min="6675" max="6675" width="10" style="2" bestFit="1" customWidth="1"/>
    <col min="6676" max="6676" width="6" style="2" customWidth="1"/>
    <col min="6677" max="6677" width="25.26953125" style="2" bestFit="1" customWidth="1"/>
    <col min="6678" max="6678" width="11" style="2" bestFit="1" customWidth="1"/>
    <col min="6679" max="6680" width="8.26953125" style="2" bestFit="1" customWidth="1"/>
    <col min="6681" max="6915" width="9" style="2"/>
    <col min="6916" max="6916" width="15.90625" style="2" customWidth="1"/>
    <col min="6917" max="6917" width="3.90625" style="2" bestFit="1" customWidth="1"/>
    <col min="6918" max="6918" width="38.26953125" style="2" customWidth="1"/>
    <col min="6919" max="6919" width="13.90625" style="2" bestFit="1" customWidth="1"/>
    <col min="6920" max="6920" width="13.90625" style="2" customWidth="1"/>
    <col min="6921" max="6921" width="13.08984375" style="2" bestFit="1" customWidth="1"/>
    <col min="6922" max="6922" width="5.90625" style="2" bestFit="1" customWidth="1"/>
    <col min="6923" max="6923" width="12.08984375" style="2" bestFit="1" customWidth="1"/>
    <col min="6924" max="6924" width="10.453125" style="2" bestFit="1" customWidth="1"/>
    <col min="6925" max="6925" width="7" style="2" bestFit="1" customWidth="1"/>
    <col min="6926" max="6926" width="5.90625" style="2" bestFit="1" customWidth="1"/>
    <col min="6927" max="6927" width="8.7265625" style="2" bestFit="1" customWidth="1"/>
    <col min="6928" max="6928" width="8.453125" style="2" bestFit="1" customWidth="1"/>
    <col min="6929" max="6929" width="8.6328125" style="2" bestFit="1" customWidth="1"/>
    <col min="6930" max="6930" width="14.36328125" style="2" bestFit="1" customWidth="1"/>
    <col min="6931" max="6931" width="10" style="2" bestFit="1" customWidth="1"/>
    <col min="6932" max="6932" width="6" style="2" customWidth="1"/>
    <col min="6933" max="6933" width="25.26953125" style="2" bestFit="1" customWidth="1"/>
    <col min="6934" max="6934" width="11" style="2" bestFit="1" customWidth="1"/>
    <col min="6935" max="6936" width="8.26953125" style="2" bestFit="1" customWidth="1"/>
    <col min="6937" max="7171" width="9" style="2"/>
    <col min="7172" max="7172" width="15.90625" style="2" customWidth="1"/>
    <col min="7173" max="7173" width="3.90625" style="2" bestFit="1" customWidth="1"/>
    <col min="7174" max="7174" width="38.26953125" style="2" customWidth="1"/>
    <col min="7175" max="7175" width="13.90625" style="2" bestFit="1" customWidth="1"/>
    <col min="7176" max="7176" width="13.90625" style="2" customWidth="1"/>
    <col min="7177" max="7177" width="13.08984375" style="2" bestFit="1" customWidth="1"/>
    <col min="7178" max="7178" width="5.90625" style="2" bestFit="1" customWidth="1"/>
    <col min="7179" max="7179" width="12.08984375" style="2" bestFit="1" customWidth="1"/>
    <col min="7180" max="7180" width="10.453125" style="2" bestFit="1" customWidth="1"/>
    <col min="7181" max="7181" width="7" style="2" bestFit="1" customWidth="1"/>
    <col min="7182" max="7182" width="5.90625" style="2" bestFit="1" customWidth="1"/>
    <col min="7183" max="7183" width="8.7265625" style="2" bestFit="1" customWidth="1"/>
    <col min="7184" max="7184" width="8.453125" style="2" bestFit="1" customWidth="1"/>
    <col min="7185" max="7185" width="8.6328125" style="2" bestFit="1" customWidth="1"/>
    <col min="7186" max="7186" width="14.36328125" style="2" bestFit="1" customWidth="1"/>
    <col min="7187" max="7187" width="10" style="2" bestFit="1" customWidth="1"/>
    <col min="7188" max="7188" width="6" style="2" customWidth="1"/>
    <col min="7189" max="7189" width="25.26953125" style="2" bestFit="1" customWidth="1"/>
    <col min="7190" max="7190" width="11" style="2" bestFit="1" customWidth="1"/>
    <col min="7191" max="7192" width="8.26953125" style="2" bestFit="1" customWidth="1"/>
    <col min="7193" max="7427" width="9" style="2"/>
    <col min="7428" max="7428" width="15.90625" style="2" customWidth="1"/>
    <col min="7429" max="7429" width="3.90625" style="2" bestFit="1" customWidth="1"/>
    <col min="7430" max="7430" width="38.26953125" style="2" customWidth="1"/>
    <col min="7431" max="7431" width="13.90625" style="2" bestFit="1" customWidth="1"/>
    <col min="7432" max="7432" width="13.90625" style="2" customWidth="1"/>
    <col min="7433" max="7433" width="13.08984375" style="2" bestFit="1" customWidth="1"/>
    <col min="7434" max="7434" width="5.90625" style="2" bestFit="1" customWidth="1"/>
    <col min="7435" max="7435" width="12.08984375" style="2" bestFit="1" customWidth="1"/>
    <col min="7436" max="7436" width="10.453125" style="2" bestFit="1" customWidth="1"/>
    <col min="7437" max="7437" width="7" style="2" bestFit="1" customWidth="1"/>
    <col min="7438" max="7438" width="5.90625" style="2" bestFit="1" customWidth="1"/>
    <col min="7439" max="7439" width="8.7265625" style="2" bestFit="1" customWidth="1"/>
    <col min="7440" max="7440" width="8.453125" style="2" bestFit="1" customWidth="1"/>
    <col min="7441" max="7441" width="8.6328125" style="2" bestFit="1" customWidth="1"/>
    <col min="7442" max="7442" width="14.36328125" style="2" bestFit="1" customWidth="1"/>
    <col min="7443" max="7443" width="10" style="2" bestFit="1" customWidth="1"/>
    <col min="7444" max="7444" width="6" style="2" customWidth="1"/>
    <col min="7445" max="7445" width="25.26953125" style="2" bestFit="1" customWidth="1"/>
    <col min="7446" max="7446" width="11" style="2" bestFit="1" customWidth="1"/>
    <col min="7447" max="7448" width="8.26953125" style="2" bestFit="1" customWidth="1"/>
    <col min="7449" max="7683" width="9" style="2"/>
    <col min="7684" max="7684" width="15.90625" style="2" customWidth="1"/>
    <col min="7685" max="7685" width="3.90625" style="2" bestFit="1" customWidth="1"/>
    <col min="7686" max="7686" width="38.26953125" style="2" customWidth="1"/>
    <col min="7687" max="7687" width="13.90625" style="2" bestFit="1" customWidth="1"/>
    <col min="7688" max="7688" width="13.90625" style="2" customWidth="1"/>
    <col min="7689" max="7689" width="13.08984375" style="2" bestFit="1" customWidth="1"/>
    <col min="7690" max="7690" width="5.90625" style="2" bestFit="1" customWidth="1"/>
    <col min="7691" max="7691" width="12.08984375" style="2" bestFit="1" customWidth="1"/>
    <col min="7692" max="7692" width="10.453125" style="2" bestFit="1" customWidth="1"/>
    <col min="7693" max="7693" width="7" style="2" bestFit="1" customWidth="1"/>
    <col min="7694" max="7694" width="5.90625" style="2" bestFit="1" customWidth="1"/>
    <col min="7695" max="7695" width="8.7265625" style="2" bestFit="1" customWidth="1"/>
    <col min="7696" max="7696" width="8.453125" style="2" bestFit="1" customWidth="1"/>
    <col min="7697" max="7697" width="8.6328125" style="2" bestFit="1" customWidth="1"/>
    <col min="7698" max="7698" width="14.36328125" style="2" bestFit="1" customWidth="1"/>
    <col min="7699" max="7699" width="10" style="2" bestFit="1" customWidth="1"/>
    <col min="7700" max="7700" width="6" style="2" customWidth="1"/>
    <col min="7701" max="7701" width="25.26953125" style="2" bestFit="1" customWidth="1"/>
    <col min="7702" max="7702" width="11" style="2" bestFit="1" customWidth="1"/>
    <col min="7703" max="7704" width="8.26953125" style="2" bestFit="1" customWidth="1"/>
    <col min="7705" max="7939" width="9" style="2"/>
    <col min="7940" max="7940" width="15.90625" style="2" customWidth="1"/>
    <col min="7941" max="7941" width="3.90625" style="2" bestFit="1" customWidth="1"/>
    <col min="7942" max="7942" width="38.26953125" style="2" customWidth="1"/>
    <col min="7943" max="7943" width="13.90625" style="2" bestFit="1" customWidth="1"/>
    <col min="7944" max="7944" width="13.90625" style="2" customWidth="1"/>
    <col min="7945" max="7945" width="13.08984375" style="2" bestFit="1" customWidth="1"/>
    <col min="7946" max="7946" width="5.90625" style="2" bestFit="1" customWidth="1"/>
    <col min="7947" max="7947" width="12.08984375" style="2" bestFit="1" customWidth="1"/>
    <col min="7948" max="7948" width="10.453125" style="2" bestFit="1" customWidth="1"/>
    <col min="7949" max="7949" width="7" style="2" bestFit="1" customWidth="1"/>
    <col min="7950" max="7950" width="5.90625" style="2" bestFit="1" customWidth="1"/>
    <col min="7951" max="7951" width="8.7265625" style="2" bestFit="1" customWidth="1"/>
    <col min="7952" max="7952" width="8.453125" style="2" bestFit="1" customWidth="1"/>
    <col min="7953" max="7953" width="8.6328125" style="2" bestFit="1" customWidth="1"/>
    <col min="7954" max="7954" width="14.36328125" style="2" bestFit="1" customWidth="1"/>
    <col min="7955" max="7955" width="10" style="2" bestFit="1" customWidth="1"/>
    <col min="7956" max="7956" width="6" style="2" customWidth="1"/>
    <col min="7957" max="7957" width="25.26953125" style="2" bestFit="1" customWidth="1"/>
    <col min="7958" max="7958" width="11" style="2" bestFit="1" customWidth="1"/>
    <col min="7959" max="7960" width="8.26953125" style="2" bestFit="1" customWidth="1"/>
    <col min="7961" max="8195" width="9" style="2"/>
    <col min="8196" max="8196" width="15.90625" style="2" customWidth="1"/>
    <col min="8197" max="8197" width="3.90625" style="2" bestFit="1" customWidth="1"/>
    <col min="8198" max="8198" width="38.26953125" style="2" customWidth="1"/>
    <col min="8199" max="8199" width="13.90625" style="2" bestFit="1" customWidth="1"/>
    <col min="8200" max="8200" width="13.90625" style="2" customWidth="1"/>
    <col min="8201" max="8201" width="13.08984375" style="2" bestFit="1" customWidth="1"/>
    <col min="8202" max="8202" width="5.90625" style="2" bestFit="1" customWidth="1"/>
    <col min="8203" max="8203" width="12.08984375" style="2" bestFit="1" customWidth="1"/>
    <col min="8204" max="8204" width="10.453125" style="2" bestFit="1" customWidth="1"/>
    <col min="8205" max="8205" width="7" style="2" bestFit="1" customWidth="1"/>
    <col min="8206" max="8206" width="5.90625" style="2" bestFit="1" customWidth="1"/>
    <col min="8207" max="8207" width="8.7265625" style="2" bestFit="1" customWidth="1"/>
    <col min="8208" max="8208" width="8.453125" style="2" bestFit="1" customWidth="1"/>
    <col min="8209" max="8209" width="8.6328125" style="2" bestFit="1" customWidth="1"/>
    <col min="8210" max="8210" width="14.36328125" style="2" bestFit="1" customWidth="1"/>
    <col min="8211" max="8211" width="10" style="2" bestFit="1" customWidth="1"/>
    <col min="8212" max="8212" width="6" style="2" customWidth="1"/>
    <col min="8213" max="8213" width="25.26953125" style="2" bestFit="1" customWidth="1"/>
    <col min="8214" max="8214" width="11" style="2" bestFit="1" customWidth="1"/>
    <col min="8215" max="8216" width="8.26953125" style="2" bestFit="1" customWidth="1"/>
    <col min="8217" max="8451" width="9" style="2"/>
    <col min="8452" max="8452" width="15.90625" style="2" customWidth="1"/>
    <col min="8453" max="8453" width="3.90625" style="2" bestFit="1" customWidth="1"/>
    <col min="8454" max="8454" width="38.26953125" style="2" customWidth="1"/>
    <col min="8455" max="8455" width="13.90625" style="2" bestFit="1" customWidth="1"/>
    <col min="8456" max="8456" width="13.90625" style="2" customWidth="1"/>
    <col min="8457" max="8457" width="13.08984375" style="2" bestFit="1" customWidth="1"/>
    <col min="8458" max="8458" width="5.90625" style="2" bestFit="1" customWidth="1"/>
    <col min="8459" max="8459" width="12.08984375" style="2" bestFit="1" customWidth="1"/>
    <col min="8460" max="8460" width="10.453125" style="2" bestFit="1" customWidth="1"/>
    <col min="8461" max="8461" width="7" style="2" bestFit="1" customWidth="1"/>
    <col min="8462" max="8462" width="5.90625" style="2" bestFit="1" customWidth="1"/>
    <col min="8463" max="8463" width="8.7265625" style="2" bestFit="1" customWidth="1"/>
    <col min="8464" max="8464" width="8.453125" style="2" bestFit="1" customWidth="1"/>
    <col min="8465" max="8465" width="8.6328125" style="2" bestFit="1" customWidth="1"/>
    <col min="8466" max="8466" width="14.36328125" style="2" bestFit="1" customWidth="1"/>
    <col min="8467" max="8467" width="10" style="2" bestFit="1" customWidth="1"/>
    <col min="8468" max="8468" width="6" style="2" customWidth="1"/>
    <col min="8469" max="8469" width="25.26953125" style="2" bestFit="1" customWidth="1"/>
    <col min="8470" max="8470" width="11" style="2" bestFit="1" customWidth="1"/>
    <col min="8471" max="8472" width="8.26953125" style="2" bestFit="1" customWidth="1"/>
    <col min="8473" max="8707" width="9" style="2"/>
    <col min="8708" max="8708" width="15.90625" style="2" customWidth="1"/>
    <col min="8709" max="8709" width="3.90625" style="2" bestFit="1" customWidth="1"/>
    <col min="8710" max="8710" width="38.26953125" style="2" customWidth="1"/>
    <col min="8711" max="8711" width="13.90625" style="2" bestFit="1" customWidth="1"/>
    <col min="8712" max="8712" width="13.90625" style="2" customWidth="1"/>
    <col min="8713" max="8713" width="13.08984375" style="2" bestFit="1" customWidth="1"/>
    <col min="8714" max="8714" width="5.90625" style="2" bestFit="1" customWidth="1"/>
    <col min="8715" max="8715" width="12.08984375" style="2" bestFit="1" customWidth="1"/>
    <col min="8716" max="8716" width="10.453125" style="2" bestFit="1" customWidth="1"/>
    <col min="8717" max="8717" width="7" style="2" bestFit="1" customWidth="1"/>
    <col min="8718" max="8718" width="5.90625" style="2" bestFit="1" customWidth="1"/>
    <col min="8719" max="8719" width="8.7265625" style="2" bestFit="1" customWidth="1"/>
    <col min="8720" max="8720" width="8.453125" style="2" bestFit="1" customWidth="1"/>
    <col min="8721" max="8721" width="8.6328125" style="2" bestFit="1" customWidth="1"/>
    <col min="8722" max="8722" width="14.36328125" style="2" bestFit="1" customWidth="1"/>
    <col min="8723" max="8723" width="10" style="2" bestFit="1" customWidth="1"/>
    <col min="8724" max="8724" width="6" style="2" customWidth="1"/>
    <col min="8725" max="8725" width="25.26953125" style="2" bestFit="1" customWidth="1"/>
    <col min="8726" max="8726" width="11" style="2" bestFit="1" customWidth="1"/>
    <col min="8727" max="8728" width="8.26953125" style="2" bestFit="1" customWidth="1"/>
    <col min="8729" max="8963" width="9" style="2"/>
    <col min="8964" max="8964" width="15.90625" style="2" customWidth="1"/>
    <col min="8965" max="8965" width="3.90625" style="2" bestFit="1" customWidth="1"/>
    <col min="8966" max="8966" width="38.26953125" style="2" customWidth="1"/>
    <col min="8967" max="8967" width="13.90625" style="2" bestFit="1" customWidth="1"/>
    <col min="8968" max="8968" width="13.90625" style="2" customWidth="1"/>
    <col min="8969" max="8969" width="13.08984375" style="2" bestFit="1" customWidth="1"/>
    <col min="8970" max="8970" width="5.90625" style="2" bestFit="1" customWidth="1"/>
    <col min="8971" max="8971" width="12.08984375" style="2" bestFit="1" customWidth="1"/>
    <col min="8972" max="8972" width="10.453125" style="2" bestFit="1" customWidth="1"/>
    <col min="8973" max="8973" width="7" style="2" bestFit="1" customWidth="1"/>
    <col min="8974" max="8974" width="5.90625" style="2" bestFit="1" customWidth="1"/>
    <col min="8975" max="8975" width="8.7265625" style="2" bestFit="1" customWidth="1"/>
    <col min="8976" max="8976" width="8.453125" style="2" bestFit="1" customWidth="1"/>
    <col min="8977" max="8977" width="8.6328125" style="2" bestFit="1" customWidth="1"/>
    <col min="8978" max="8978" width="14.36328125" style="2" bestFit="1" customWidth="1"/>
    <col min="8979" max="8979" width="10" style="2" bestFit="1" customWidth="1"/>
    <col min="8980" max="8980" width="6" style="2" customWidth="1"/>
    <col min="8981" max="8981" width="25.26953125" style="2" bestFit="1" customWidth="1"/>
    <col min="8982" max="8982" width="11" style="2" bestFit="1" customWidth="1"/>
    <col min="8983" max="8984" width="8.26953125" style="2" bestFit="1" customWidth="1"/>
    <col min="8985" max="9219" width="9" style="2"/>
    <col min="9220" max="9220" width="15.90625" style="2" customWidth="1"/>
    <col min="9221" max="9221" width="3.90625" style="2" bestFit="1" customWidth="1"/>
    <col min="9222" max="9222" width="38.26953125" style="2" customWidth="1"/>
    <col min="9223" max="9223" width="13.90625" style="2" bestFit="1" customWidth="1"/>
    <col min="9224" max="9224" width="13.90625" style="2" customWidth="1"/>
    <col min="9225" max="9225" width="13.08984375" style="2" bestFit="1" customWidth="1"/>
    <col min="9226" max="9226" width="5.90625" style="2" bestFit="1" customWidth="1"/>
    <col min="9227" max="9227" width="12.08984375" style="2" bestFit="1" customWidth="1"/>
    <col min="9228" max="9228" width="10.453125" style="2" bestFit="1" customWidth="1"/>
    <col min="9229" max="9229" width="7" style="2" bestFit="1" customWidth="1"/>
    <col min="9230" max="9230" width="5.90625" style="2" bestFit="1" customWidth="1"/>
    <col min="9231" max="9231" width="8.7265625" style="2" bestFit="1" customWidth="1"/>
    <col min="9232" max="9232" width="8.453125" style="2" bestFit="1" customWidth="1"/>
    <col min="9233" max="9233" width="8.6328125" style="2" bestFit="1" customWidth="1"/>
    <col min="9234" max="9234" width="14.36328125" style="2" bestFit="1" customWidth="1"/>
    <col min="9235" max="9235" width="10" style="2" bestFit="1" customWidth="1"/>
    <col min="9236" max="9236" width="6" style="2" customWidth="1"/>
    <col min="9237" max="9237" width="25.26953125" style="2" bestFit="1" customWidth="1"/>
    <col min="9238" max="9238" width="11" style="2" bestFit="1" customWidth="1"/>
    <col min="9239" max="9240" width="8.26953125" style="2" bestFit="1" customWidth="1"/>
    <col min="9241" max="9475" width="9" style="2"/>
    <col min="9476" max="9476" width="15.90625" style="2" customWidth="1"/>
    <col min="9477" max="9477" width="3.90625" style="2" bestFit="1" customWidth="1"/>
    <col min="9478" max="9478" width="38.26953125" style="2" customWidth="1"/>
    <col min="9479" max="9479" width="13.90625" style="2" bestFit="1" customWidth="1"/>
    <col min="9480" max="9480" width="13.90625" style="2" customWidth="1"/>
    <col min="9481" max="9481" width="13.08984375" style="2" bestFit="1" customWidth="1"/>
    <col min="9482" max="9482" width="5.90625" style="2" bestFit="1" customWidth="1"/>
    <col min="9483" max="9483" width="12.08984375" style="2" bestFit="1" customWidth="1"/>
    <col min="9484" max="9484" width="10.453125" style="2" bestFit="1" customWidth="1"/>
    <col min="9485" max="9485" width="7" style="2" bestFit="1" customWidth="1"/>
    <col min="9486" max="9486" width="5.90625" style="2" bestFit="1" customWidth="1"/>
    <col min="9487" max="9487" width="8.7265625" style="2" bestFit="1" customWidth="1"/>
    <col min="9488" max="9488" width="8.453125" style="2" bestFit="1" customWidth="1"/>
    <col min="9489" max="9489" width="8.6328125" style="2" bestFit="1" customWidth="1"/>
    <col min="9490" max="9490" width="14.36328125" style="2" bestFit="1" customWidth="1"/>
    <col min="9491" max="9491" width="10" style="2" bestFit="1" customWidth="1"/>
    <col min="9492" max="9492" width="6" style="2" customWidth="1"/>
    <col min="9493" max="9493" width="25.26953125" style="2" bestFit="1" customWidth="1"/>
    <col min="9494" max="9494" width="11" style="2" bestFit="1" customWidth="1"/>
    <col min="9495" max="9496" width="8.26953125" style="2" bestFit="1" customWidth="1"/>
    <col min="9497" max="9731" width="9" style="2"/>
    <col min="9732" max="9732" width="15.90625" style="2" customWidth="1"/>
    <col min="9733" max="9733" width="3.90625" style="2" bestFit="1" customWidth="1"/>
    <col min="9734" max="9734" width="38.26953125" style="2" customWidth="1"/>
    <col min="9735" max="9735" width="13.90625" style="2" bestFit="1" customWidth="1"/>
    <col min="9736" max="9736" width="13.90625" style="2" customWidth="1"/>
    <col min="9737" max="9737" width="13.08984375" style="2" bestFit="1" customWidth="1"/>
    <col min="9738" max="9738" width="5.90625" style="2" bestFit="1" customWidth="1"/>
    <col min="9739" max="9739" width="12.08984375" style="2" bestFit="1" customWidth="1"/>
    <col min="9740" max="9740" width="10.453125" style="2" bestFit="1" customWidth="1"/>
    <col min="9741" max="9741" width="7" style="2" bestFit="1" customWidth="1"/>
    <col min="9742" max="9742" width="5.90625" style="2" bestFit="1" customWidth="1"/>
    <col min="9743" max="9743" width="8.7265625" style="2" bestFit="1" customWidth="1"/>
    <col min="9744" max="9744" width="8.453125" style="2" bestFit="1" customWidth="1"/>
    <col min="9745" max="9745" width="8.6328125" style="2" bestFit="1" customWidth="1"/>
    <col min="9746" max="9746" width="14.36328125" style="2" bestFit="1" customWidth="1"/>
    <col min="9747" max="9747" width="10" style="2" bestFit="1" customWidth="1"/>
    <col min="9748" max="9748" width="6" style="2" customWidth="1"/>
    <col min="9749" max="9749" width="25.26953125" style="2" bestFit="1" customWidth="1"/>
    <col min="9750" max="9750" width="11" style="2" bestFit="1" customWidth="1"/>
    <col min="9751" max="9752" width="8.26953125" style="2" bestFit="1" customWidth="1"/>
    <col min="9753" max="9987" width="9" style="2"/>
    <col min="9988" max="9988" width="15.90625" style="2" customWidth="1"/>
    <col min="9989" max="9989" width="3.90625" style="2" bestFit="1" customWidth="1"/>
    <col min="9990" max="9990" width="38.26953125" style="2" customWidth="1"/>
    <col min="9991" max="9991" width="13.90625" style="2" bestFit="1" customWidth="1"/>
    <col min="9992" max="9992" width="13.90625" style="2" customWidth="1"/>
    <col min="9993" max="9993" width="13.08984375" style="2" bestFit="1" customWidth="1"/>
    <col min="9994" max="9994" width="5.90625" style="2" bestFit="1" customWidth="1"/>
    <col min="9995" max="9995" width="12.08984375" style="2" bestFit="1" customWidth="1"/>
    <col min="9996" max="9996" width="10.453125" style="2" bestFit="1" customWidth="1"/>
    <col min="9997" max="9997" width="7" style="2" bestFit="1" customWidth="1"/>
    <col min="9998" max="9998" width="5.90625" style="2" bestFit="1" customWidth="1"/>
    <col min="9999" max="9999" width="8.7265625" style="2" bestFit="1" customWidth="1"/>
    <col min="10000" max="10000" width="8.453125" style="2" bestFit="1" customWidth="1"/>
    <col min="10001" max="10001" width="8.6328125" style="2" bestFit="1" customWidth="1"/>
    <col min="10002" max="10002" width="14.36328125" style="2" bestFit="1" customWidth="1"/>
    <col min="10003" max="10003" width="10" style="2" bestFit="1" customWidth="1"/>
    <col min="10004" max="10004" width="6" style="2" customWidth="1"/>
    <col min="10005" max="10005" width="25.26953125" style="2" bestFit="1" customWidth="1"/>
    <col min="10006" max="10006" width="11" style="2" bestFit="1" customWidth="1"/>
    <col min="10007" max="10008" width="8.26953125" style="2" bestFit="1" customWidth="1"/>
    <col min="10009" max="10243" width="9" style="2"/>
    <col min="10244" max="10244" width="15.90625" style="2" customWidth="1"/>
    <col min="10245" max="10245" width="3.90625" style="2" bestFit="1" customWidth="1"/>
    <col min="10246" max="10246" width="38.26953125" style="2" customWidth="1"/>
    <col min="10247" max="10247" width="13.90625" style="2" bestFit="1" customWidth="1"/>
    <col min="10248" max="10248" width="13.90625" style="2" customWidth="1"/>
    <col min="10249" max="10249" width="13.08984375" style="2" bestFit="1" customWidth="1"/>
    <col min="10250" max="10250" width="5.90625" style="2" bestFit="1" customWidth="1"/>
    <col min="10251" max="10251" width="12.08984375" style="2" bestFit="1" customWidth="1"/>
    <col min="10252" max="10252" width="10.453125" style="2" bestFit="1" customWidth="1"/>
    <col min="10253" max="10253" width="7" style="2" bestFit="1" customWidth="1"/>
    <col min="10254" max="10254" width="5.90625" style="2" bestFit="1" customWidth="1"/>
    <col min="10255" max="10255" width="8.7265625" style="2" bestFit="1" customWidth="1"/>
    <col min="10256" max="10256" width="8.453125" style="2" bestFit="1" customWidth="1"/>
    <col min="10257" max="10257" width="8.6328125" style="2" bestFit="1" customWidth="1"/>
    <col min="10258" max="10258" width="14.36328125" style="2" bestFit="1" customWidth="1"/>
    <col min="10259" max="10259" width="10" style="2" bestFit="1" customWidth="1"/>
    <col min="10260" max="10260" width="6" style="2" customWidth="1"/>
    <col min="10261" max="10261" width="25.26953125" style="2" bestFit="1" customWidth="1"/>
    <col min="10262" max="10262" width="11" style="2" bestFit="1" customWidth="1"/>
    <col min="10263" max="10264" width="8.26953125" style="2" bestFit="1" customWidth="1"/>
    <col min="10265" max="10499" width="9" style="2"/>
    <col min="10500" max="10500" width="15.90625" style="2" customWidth="1"/>
    <col min="10501" max="10501" width="3.90625" style="2" bestFit="1" customWidth="1"/>
    <col min="10502" max="10502" width="38.26953125" style="2" customWidth="1"/>
    <col min="10503" max="10503" width="13.90625" style="2" bestFit="1" customWidth="1"/>
    <col min="10504" max="10504" width="13.90625" style="2" customWidth="1"/>
    <col min="10505" max="10505" width="13.08984375" style="2" bestFit="1" customWidth="1"/>
    <col min="10506" max="10506" width="5.90625" style="2" bestFit="1" customWidth="1"/>
    <col min="10507" max="10507" width="12.08984375" style="2" bestFit="1" customWidth="1"/>
    <col min="10508" max="10508" width="10.453125" style="2" bestFit="1" customWidth="1"/>
    <col min="10509" max="10509" width="7" style="2" bestFit="1" customWidth="1"/>
    <col min="10510" max="10510" width="5.90625" style="2" bestFit="1" customWidth="1"/>
    <col min="10511" max="10511" width="8.7265625" style="2" bestFit="1" customWidth="1"/>
    <col min="10512" max="10512" width="8.453125" style="2" bestFit="1" customWidth="1"/>
    <col min="10513" max="10513" width="8.6328125" style="2" bestFit="1" customWidth="1"/>
    <col min="10514" max="10514" width="14.36328125" style="2" bestFit="1" customWidth="1"/>
    <col min="10515" max="10515" width="10" style="2" bestFit="1" customWidth="1"/>
    <col min="10516" max="10516" width="6" style="2" customWidth="1"/>
    <col min="10517" max="10517" width="25.26953125" style="2" bestFit="1" customWidth="1"/>
    <col min="10518" max="10518" width="11" style="2" bestFit="1" customWidth="1"/>
    <col min="10519" max="10520" width="8.26953125" style="2" bestFit="1" customWidth="1"/>
    <col min="10521" max="10755" width="9" style="2"/>
    <col min="10756" max="10756" width="15.90625" style="2" customWidth="1"/>
    <col min="10757" max="10757" width="3.90625" style="2" bestFit="1" customWidth="1"/>
    <col min="10758" max="10758" width="38.26953125" style="2" customWidth="1"/>
    <col min="10759" max="10759" width="13.90625" style="2" bestFit="1" customWidth="1"/>
    <col min="10760" max="10760" width="13.90625" style="2" customWidth="1"/>
    <col min="10761" max="10761" width="13.08984375" style="2" bestFit="1" customWidth="1"/>
    <col min="10762" max="10762" width="5.90625" style="2" bestFit="1" customWidth="1"/>
    <col min="10763" max="10763" width="12.08984375" style="2" bestFit="1" customWidth="1"/>
    <col min="10764" max="10764" width="10.453125" style="2" bestFit="1" customWidth="1"/>
    <col min="10765" max="10765" width="7" style="2" bestFit="1" customWidth="1"/>
    <col min="10766" max="10766" width="5.90625" style="2" bestFit="1" customWidth="1"/>
    <col min="10767" max="10767" width="8.7265625" style="2" bestFit="1" customWidth="1"/>
    <col min="10768" max="10768" width="8.453125" style="2" bestFit="1" customWidth="1"/>
    <col min="10769" max="10769" width="8.6328125" style="2" bestFit="1" customWidth="1"/>
    <col min="10770" max="10770" width="14.36328125" style="2" bestFit="1" customWidth="1"/>
    <col min="10771" max="10771" width="10" style="2" bestFit="1" customWidth="1"/>
    <col min="10772" max="10772" width="6" style="2" customWidth="1"/>
    <col min="10773" max="10773" width="25.26953125" style="2" bestFit="1" customWidth="1"/>
    <col min="10774" max="10774" width="11" style="2" bestFit="1" customWidth="1"/>
    <col min="10775" max="10776" width="8.26953125" style="2" bestFit="1" customWidth="1"/>
    <col min="10777" max="11011" width="9" style="2"/>
    <col min="11012" max="11012" width="15.90625" style="2" customWidth="1"/>
    <col min="11013" max="11013" width="3.90625" style="2" bestFit="1" customWidth="1"/>
    <col min="11014" max="11014" width="38.26953125" style="2" customWidth="1"/>
    <col min="11015" max="11015" width="13.90625" style="2" bestFit="1" customWidth="1"/>
    <col min="11016" max="11016" width="13.90625" style="2" customWidth="1"/>
    <col min="11017" max="11017" width="13.08984375" style="2" bestFit="1" customWidth="1"/>
    <col min="11018" max="11018" width="5.90625" style="2" bestFit="1" customWidth="1"/>
    <col min="11019" max="11019" width="12.08984375" style="2" bestFit="1" customWidth="1"/>
    <col min="11020" max="11020" width="10.453125" style="2" bestFit="1" customWidth="1"/>
    <col min="11021" max="11021" width="7" style="2" bestFit="1" customWidth="1"/>
    <col min="11022" max="11022" width="5.90625" style="2" bestFit="1" customWidth="1"/>
    <col min="11023" max="11023" width="8.7265625" style="2" bestFit="1" customWidth="1"/>
    <col min="11024" max="11024" width="8.453125" style="2" bestFit="1" customWidth="1"/>
    <col min="11025" max="11025" width="8.6328125" style="2" bestFit="1" customWidth="1"/>
    <col min="11026" max="11026" width="14.36328125" style="2" bestFit="1" customWidth="1"/>
    <col min="11027" max="11027" width="10" style="2" bestFit="1" customWidth="1"/>
    <col min="11028" max="11028" width="6" style="2" customWidth="1"/>
    <col min="11029" max="11029" width="25.26953125" style="2" bestFit="1" customWidth="1"/>
    <col min="11030" max="11030" width="11" style="2" bestFit="1" customWidth="1"/>
    <col min="11031" max="11032" width="8.26953125" style="2" bestFit="1" customWidth="1"/>
    <col min="11033" max="11267" width="9" style="2"/>
    <col min="11268" max="11268" width="15.90625" style="2" customWidth="1"/>
    <col min="11269" max="11269" width="3.90625" style="2" bestFit="1" customWidth="1"/>
    <col min="11270" max="11270" width="38.26953125" style="2" customWidth="1"/>
    <col min="11271" max="11271" width="13.90625" style="2" bestFit="1" customWidth="1"/>
    <col min="11272" max="11272" width="13.90625" style="2" customWidth="1"/>
    <col min="11273" max="11273" width="13.08984375" style="2" bestFit="1" customWidth="1"/>
    <col min="11274" max="11274" width="5.90625" style="2" bestFit="1" customWidth="1"/>
    <col min="11275" max="11275" width="12.08984375" style="2" bestFit="1" customWidth="1"/>
    <col min="11276" max="11276" width="10.453125" style="2" bestFit="1" customWidth="1"/>
    <col min="11277" max="11277" width="7" style="2" bestFit="1" customWidth="1"/>
    <col min="11278" max="11278" width="5.90625" style="2" bestFit="1" customWidth="1"/>
    <col min="11279" max="11279" width="8.7265625" style="2" bestFit="1" customWidth="1"/>
    <col min="11280" max="11280" width="8.453125" style="2" bestFit="1" customWidth="1"/>
    <col min="11281" max="11281" width="8.6328125" style="2" bestFit="1" customWidth="1"/>
    <col min="11282" max="11282" width="14.36328125" style="2" bestFit="1" customWidth="1"/>
    <col min="11283" max="11283" width="10" style="2" bestFit="1" customWidth="1"/>
    <col min="11284" max="11284" width="6" style="2" customWidth="1"/>
    <col min="11285" max="11285" width="25.26953125" style="2" bestFit="1" customWidth="1"/>
    <col min="11286" max="11286" width="11" style="2" bestFit="1" customWidth="1"/>
    <col min="11287" max="11288" width="8.26953125" style="2" bestFit="1" customWidth="1"/>
    <col min="11289" max="11523" width="9" style="2"/>
    <col min="11524" max="11524" width="15.90625" style="2" customWidth="1"/>
    <col min="11525" max="11525" width="3.90625" style="2" bestFit="1" customWidth="1"/>
    <col min="11526" max="11526" width="38.26953125" style="2" customWidth="1"/>
    <col min="11527" max="11527" width="13.90625" style="2" bestFit="1" customWidth="1"/>
    <col min="11528" max="11528" width="13.90625" style="2" customWidth="1"/>
    <col min="11529" max="11529" width="13.08984375" style="2" bestFit="1" customWidth="1"/>
    <col min="11530" max="11530" width="5.90625" style="2" bestFit="1" customWidth="1"/>
    <col min="11531" max="11531" width="12.08984375" style="2" bestFit="1" customWidth="1"/>
    <col min="11532" max="11532" width="10.453125" style="2" bestFit="1" customWidth="1"/>
    <col min="11533" max="11533" width="7" style="2" bestFit="1" customWidth="1"/>
    <col min="11534" max="11534" width="5.90625" style="2" bestFit="1" customWidth="1"/>
    <col min="11535" max="11535" width="8.7265625" style="2" bestFit="1" customWidth="1"/>
    <col min="11536" max="11536" width="8.453125" style="2" bestFit="1" customWidth="1"/>
    <col min="11537" max="11537" width="8.6328125" style="2" bestFit="1" customWidth="1"/>
    <col min="11538" max="11538" width="14.36328125" style="2" bestFit="1" customWidth="1"/>
    <col min="11539" max="11539" width="10" style="2" bestFit="1" customWidth="1"/>
    <col min="11540" max="11540" width="6" style="2" customWidth="1"/>
    <col min="11541" max="11541" width="25.26953125" style="2" bestFit="1" customWidth="1"/>
    <col min="11542" max="11542" width="11" style="2" bestFit="1" customWidth="1"/>
    <col min="11543" max="11544" width="8.26953125" style="2" bestFit="1" customWidth="1"/>
    <col min="11545" max="11779" width="9" style="2"/>
    <col min="11780" max="11780" width="15.90625" style="2" customWidth="1"/>
    <col min="11781" max="11781" width="3.90625" style="2" bestFit="1" customWidth="1"/>
    <col min="11782" max="11782" width="38.26953125" style="2" customWidth="1"/>
    <col min="11783" max="11783" width="13.90625" style="2" bestFit="1" customWidth="1"/>
    <col min="11784" max="11784" width="13.90625" style="2" customWidth="1"/>
    <col min="11785" max="11785" width="13.08984375" style="2" bestFit="1" customWidth="1"/>
    <col min="11786" max="11786" width="5.90625" style="2" bestFit="1" customWidth="1"/>
    <col min="11787" max="11787" width="12.08984375" style="2" bestFit="1" customWidth="1"/>
    <col min="11788" max="11788" width="10.453125" style="2" bestFit="1" customWidth="1"/>
    <col min="11789" max="11789" width="7" style="2" bestFit="1" customWidth="1"/>
    <col min="11790" max="11790" width="5.90625" style="2" bestFit="1" customWidth="1"/>
    <col min="11791" max="11791" width="8.7265625" style="2" bestFit="1" customWidth="1"/>
    <col min="11792" max="11792" width="8.453125" style="2" bestFit="1" customWidth="1"/>
    <col min="11793" max="11793" width="8.6328125" style="2" bestFit="1" customWidth="1"/>
    <col min="11794" max="11794" width="14.36328125" style="2" bestFit="1" customWidth="1"/>
    <col min="11795" max="11795" width="10" style="2" bestFit="1" customWidth="1"/>
    <col min="11796" max="11796" width="6" style="2" customWidth="1"/>
    <col min="11797" max="11797" width="25.26953125" style="2" bestFit="1" customWidth="1"/>
    <col min="11798" max="11798" width="11" style="2" bestFit="1" customWidth="1"/>
    <col min="11799" max="11800" width="8.26953125" style="2" bestFit="1" customWidth="1"/>
    <col min="11801" max="12035" width="9" style="2"/>
    <col min="12036" max="12036" width="15.90625" style="2" customWidth="1"/>
    <col min="12037" max="12037" width="3.90625" style="2" bestFit="1" customWidth="1"/>
    <col min="12038" max="12038" width="38.26953125" style="2" customWidth="1"/>
    <col min="12039" max="12039" width="13.90625" style="2" bestFit="1" customWidth="1"/>
    <col min="12040" max="12040" width="13.90625" style="2" customWidth="1"/>
    <col min="12041" max="12041" width="13.08984375" style="2" bestFit="1" customWidth="1"/>
    <col min="12042" max="12042" width="5.90625" style="2" bestFit="1" customWidth="1"/>
    <col min="12043" max="12043" width="12.08984375" style="2" bestFit="1" customWidth="1"/>
    <col min="12044" max="12044" width="10.453125" style="2" bestFit="1" customWidth="1"/>
    <col min="12045" max="12045" width="7" style="2" bestFit="1" customWidth="1"/>
    <col min="12046" max="12046" width="5.90625" style="2" bestFit="1" customWidth="1"/>
    <col min="12047" max="12047" width="8.7265625" style="2" bestFit="1" customWidth="1"/>
    <col min="12048" max="12048" width="8.453125" style="2" bestFit="1" customWidth="1"/>
    <col min="12049" max="12049" width="8.6328125" style="2" bestFit="1" customWidth="1"/>
    <col min="12050" max="12050" width="14.36328125" style="2" bestFit="1" customWidth="1"/>
    <col min="12051" max="12051" width="10" style="2" bestFit="1" customWidth="1"/>
    <col min="12052" max="12052" width="6" style="2" customWidth="1"/>
    <col min="12053" max="12053" width="25.26953125" style="2" bestFit="1" customWidth="1"/>
    <col min="12054" max="12054" width="11" style="2" bestFit="1" customWidth="1"/>
    <col min="12055" max="12056" width="8.26953125" style="2" bestFit="1" customWidth="1"/>
    <col min="12057" max="12291" width="9" style="2"/>
    <col min="12292" max="12292" width="15.90625" style="2" customWidth="1"/>
    <col min="12293" max="12293" width="3.90625" style="2" bestFit="1" customWidth="1"/>
    <col min="12294" max="12294" width="38.26953125" style="2" customWidth="1"/>
    <col min="12295" max="12295" width="13.90625" style="2" bestFit="1" customWidth="1"/>
    <col min="12296" max="12296" width="13.90625" style="2" customWidth="1"/>
    <col min="12297" max="12297" width="13.08984375" style="2" bestFit="1" customWidth="1"/>
    <col min="12298" max="12298" width="5.90625" style="2" bestFit="1" customWidth="1"/>
    <col min="12299" max="12299" width="12.08984375" style="2" bestFit="1" customWidth="1"/>
    <col min="12300" max="12300" width="10.453125" style="2" bestFit="1" customWidth="1"/>
    <col min="12301" max="12301" width="7" style="2" bestFit="1" customWidth="1"/>
    <col min="12302" max="12302" width="5.90625" style="2" bestFit="1" customWidth="1"/>
    <col min="12303" max="12303" width="8.7265625" style="2" bestFit="1" customWidth="1"/>
    <col min="12304" max="12304" width="8.453125" style="2" bestFit="1" customWidth="1"/>
    <col min="12305" max="12305" width="8.6328125" style="2" bestFit="1" customWidth="1"/>
    <col min="12306" max="12306" width="14.36328125" style="2" bestFit="1" customWidth="1"/>
    <col min="12307" max="12307" width="10" style="2" bestFit="1" customWidth="1"/>
    <col min="12308" max="12308" width="6" style="2" customWidth="1"/>
    <col min="12309" max="12309" width="25.26953125" style="2" bestFit="1" customWidth="1"/>
    <col min="12310" max="12310" width="11" style="2" bestFit="1" customWidth="1"/>
    <col min="12311" max="12312" width="8.26953125" style="2" bestFit="1" customWidth="1"/>
    <col min="12313" max="12547" width="9" style="2"/>
    <col min="12548" max="12548" width="15.90625" style="2" customWidth="1"/>
    <col min="12549" max="12549" width="3.90625" style="2" bestFit="1" customWidth="1"/>
    <col min="12550" max="12550" width="38.26953125" style="2" customWidth="1"/>
    <col min="12551" max="12551" width="13.90625" style="2" bestFit="1" customWidth="1"/>
    <col min="12552" max="12552" width="13.90625" style="2" customWidth="1"/>
    <col min="12553" max="12553" width="13.08984375" style="2" bestFit="1" customWidth="1"/>
    <col min="12554" max="12554" width="5.90625" style="2" bestFit="1" customWidth="1"/>
    <col min="12555" max="12555" width="12.08984375" style="2" bestFit="1" customWidth="1"/>
    <col min="12556" max="12556" width="10.453125" style="2" bestFit="1" customWidth="1"/>
    <col min="12557" max="12557" width="7" style="2" bestFit="1" customWidth="1"/>
    <col min="12558" max="12558" width="5.90625" style="2" bestFit="1" customWidth="1"/>
    <col min="12559" max="12559" width="8.7265625" style="2" bestFit="1" customWidth="1"/>
    <col min="12560" max="12560" width="8.453125" style="2" bestFit="1" customWidth="1"/>
    <col min="12561" max="12561" width="8.6328125" style="2" bestFit="1" customWidth="1"/>
    <col min="12562" max="12562" width="14.36328125" style="2" bestFit="1" customWidth="1"/>
    <col min="12563" max="12563" width="10" style="2" bestFit="1" customWidth="1"/>
    <col min="12564" max="12564" width="6" style="2" customWidth="1"/>
    <col min="12565" max="12565" width="25.26953125" style="2" bestFit="1" customWidth="1"/>
    <col min="12566" max="12566" width="11" style="2" bestFit="1" customWidth="1"/>
    <col min="12567" max="12568" width="8.26953125" style="2" bestFit="1" customWidth="1"/>
    <col min="12569" max="12803" width="9" style="2"/>
    <col min="12804" max="12804" width="15.90625" style="2" customWidth="1"/>
    <col min="12805" max="12805" width="3.90625" style="2" bestFit="1" customWidth="1"/>
    <col min="12806" max="12806" width="38.26953125" style="2" customWidth="1"/>
    <col min="12807" max="12807" width="13.90625" style="2" bestFit="1" customWidth="1"/>
    <col min="12808" max="12808" width="13.90625" style="2" customWidth="1"/>
    <col min="12809" max="12809" width="13.08984375" style="2" bestFit="1" customWidth="1"/>
    <col min="12810" max="12810" width="5.90625" style="2" bestFit="1" customWidth="1"/>
    <col min="12811" max="12811" width="12.08984375" style="2" bestFit="1" customWidth="1"/>
    <col min="12812" max="12812" width="10.453125" style="2" bestFit="1" customWidth="1"/>
    <col min="12813" max="12813" width="7" style="2" bestFit="1" customWidth="1"/>
    <col min="12814" max="12814" width="5.90625" style="2" bestFit="1" customWidth="1"/>
    <col min="12815" max="12815" width="8.7265625" style="2" bestFit="1" customWidth="1"/>
    <col min="12816" max="12816" width="8.453125" style="2" bestFit="1" customWidth="1"/>
    <col min="12817" max="12817" width="8.6328125" style="2" bestFit="1" customWidth="1"/>
    <col min="12818" max="12818" width="14.36328125" style="2" bestFit="1" customWidth="1"/>
    <col min="12819" max="12819" width="10" style="2" bestFit="1" customWidth="1"/>
    <col min="12820" max="12820" width="6" style="2" customWidth="1"/>
    <col min="12821" max="12821" width="25.26953125" style="2" bestFit="1" customWidth="1"/>
    <col min="12822" max="12822" width="11" style="2" bestFit="1" customWidth="1"/>
    <col min="12823" max="12824" width="8.26953125" style="2" bestFit="1" customWidth="1"/>
    <col min="12825" max="13059" width="9" style="2"/>
    <col min="13060" max="13060" width="15.90625" style="2" customWidth="1"/>
    <col min="13061" max="13061" width="3.90625" style="2" bestFit="1" customWidth="1"/>
    <col min="13062" max="13062" width="38.26953125" style="2" customWidth="1"/>
    <col min="13063" max="13063" width="13.90625" style="2" bestFit="1" customWidth="1"/>
    <col min="13064" max="13064" width="13.90625" style="2" customWidth="1"/>
    <col min="13065" max="13065" width="13.08984375" style="2" bestFit="1" customWidth="1"/>
    <col min="13066" max="13066" width="5.90625" style="2" bestFit="1" customWidth="1"/>
    <col min="13067" max="13067" width="12.08984375" style="2" bestFit="1" customWidth="1"/>
    <col min="13068" max="13068" width="10.453125" style="2" bestFit="1" customWidth="1"/>
    <col min="13069" max="13069" width="7" style="2" bestFit="1" customWidth="1"/>
    <col min="13070" max="13070" width="5.90625" style="2" bestFit="1" customWidth="1"/>
    <col min="13071" max="13071" width="8.7265625" style="2" bestFit="1" customWidth="1"/>
    <col min="13072" max="13072" width="8.453125" style="2" bestFit="1" customWidth="1"/>
    <col min="13073" max="13073" width="8.6328125" style="2" bestFit="1" customWidth="1"/>
    <col min="13074" max="13074" width="14.36328125" style="2" bestFit="1" customWidth="1"/>
    <col min="13075" max="13075" width="10" style="2" bestFit="1" customWidth="1"/>
    <col min="13076" max="13076" width="6" style="2" customWidth="1"/>
    <col min="13077" max="13077" width="25.26953125" style="2" bestFit="1" customWidth="1"/>
    <col min="13078" max="13078" width="11" style="2" bestFit="1" customWidth="1"/>
    <col min="13079" max="13080" width="8.26953125" style="2" bestFit="1" customWidth="1"/>
    <col min="13081" max="13315" width="9" style="2"/>
    <col min="13316" max="13316" width="15.90625" style="2" customWidth="1"/>
    <col min="13317" max="13317" width="3.90625" style="2" bestFit="1" customWidth="1"/>
    <col min="13318" max="13318" width="38.26953125" style="2" customWidth="1"/>
    <col min="13319" max="13319" width="13.90625" style="2" bestFit="1" customWidth="1"/>
    <col min="13320" max="13320" width="13.90625" style="2" customWidth="1"/>
    <col min="13321" max="13321" width="13.08984375" style="2" bestFit="1" customWidth="1"/>
    <col min="13322" max="13322" width="5.90625" style="2" bestFit="1" customWidth="1"/>
    <col min="13323" max="13323" width="12.08984375" style="2" bestFit="1" customWidth="1"/>
    <col min="13324" max="13324" width="10.453125" style="2" bestFit="1" customWidth="1"/>
    <col min="13325" max="13325" width="7" style="2" bestFit="1" customWidth="1"/>
    <col min="13326" max="13326" width="5.90625" style="2" bestFit="1" customWidth="1"/>
    <col min="13327" max="13327" width="8.7265625" style="2" bestFit="1" customWidth="1"/>
    <col min="13328" max="13328" width="8.453125" style="2" bestFit="1" customWidth="1"/>
    <col min="13329" max="13329" width="8.6328125" style="2" bestFit="1" customWidth="1"/>
    <col min="13330" max="13330" width="14.36328125" style="2" bestFit="1" customWidth="1"/>
    <col min="13331" max="13331" width="10" style="2" bestFit="1" customWidth="1"/>
    <col min="13332" max="13332" width="6" style="2" customWidth="1"/>
    <col min="13333" max="13333" width="25.26953125" style="2" bestFit="1" customWidth="1"/>
    <col min="13334" max="13334" width="11" style="2" bestFit="1" customWidth="1"/>
    <col min="13335" max="13336" width="8.26953125" style="2" bestFit="1" customWidth="1"/>
    <col min="13337" max="13571" width="9" style="2"/>
    <col min="13572" max="13572" width="15.90625" style="2" customWidth="1"/>
    <col min="13573" max="13573" width="3.90625" style="2" bestFit="1" customWidth="1"/>
    <col min="13574" max="13574" width="38.26953125" style="2" customWidth="1"/>
    <col min="13575" max="13575" width="13.90625" style="2" bestFit="1" customWidth="1"/>
    <col min="13576" max="13576" width="13.90625" style="2" customWidth="1"/>
    <col min="13577" max="13577" width="13.08984375" style="2" bestFit="1" customWidth="1"/>
    <col min="13578" max="13578" width="5.90625" style="2" bestFit="1" customWidth="1"/>
    <col min="13579" max="13579" width="12.08984375" style="2" bestFit="1" customWidth="1"/>
    <col min="13580" max="13580" width="10.453125" style="2" bestFit="1" customWidth="1"/>
    <col min="13581" max="13581" width="7" style="2" bestFit="1" customWidth="1"/>
    <col min="13582" max="13582" width="5.90625" style="2" bestFit="1" customWidth="1"/>
    <col min="13583" max="13583" width="8.7265625" style="2" bestFit="1" customWidth="1"/>
    <col min="13584" max="13584" width="8.453125" style="2" bestFit="1" customWidth="1"/>
    <col min="13585" max="13585" width="8.6328125" style="2" bestFit="1" customWidth="1"/>
    <col min="13586" max="13586" width="14.36328125" style="2" bestFit="1" customWidth="1"/>
    <col min="13587" max="13587" width="10" style="2" bestFit="1" customWidth="1"/>
    <col min="13588" max="13588" width="6" style="2" customWidth="1"/>
    <col min="13589" max="13589" width="25.26953125" style="2" bestFit="1" customWidth="1"/>
    <col min="13590" max="13590" width="11" style="2" bestFit="1" customWidth="1"/>
    <col min="13591" max="13592" width="8.26953125" style="2" bestFit="1" customWidth="1"/>
    <col min="13593" max="13827" width="9" style="2"/>
    <col min="13828" max="13828" width="15.90625" style="2" customWidth="1"/>
    <col min="13829" max="13829" width="3.90625" style="2" bestFit="1" customWidth="1"/>
    <col min="13830" max="13830" width="38.26953125" style="2" customWidth="1"/>
    <col min="13831" max="13831" width="13.90625" style="2" bestFit="1" customWidth="1"/>
    <col min="13832" max="13832" width="13.90625" style="2" customWidth="1"/>
    <col min="13833" max="13833" width="13.08984375" style="2" bestFit="1" customWidth="1"/>
    <col min="13834" max="13834" width="5.90625" style="2" bestFit="1" customWidth="1"/>
    <col min="13835" max="13835" width="12.08984375" style="2" bestFit="1" customWidth="1"/>
    <col min="13836" max="13836" width="10.453125" style="2" bestFit="1" customWidth="1"/>
    <col min="13837" max="13837" width="7" style="2" bestFit="1" customWidth="1"/>
    <col min="13838" max="13838" width="5.90625" style="2" bestFit="1" customWidth="1"/>
    <col min="13839" max="13839" width="8.7265625" style="2" bestFit="1" customWidth="1"/>
    <col min="13840" max="13840" width="8.453125" style="2" bestFit="1" customWidth="1"/>
    <col min="13841" max="13841" width="8.6328125" style="2" bestFit="1" customWidth="1"/>
    <col min="13842" max="13842" width="14.36328125" style="2" bestFit="1" customWidth="1"/>
    <col min="13843" max="13843" width="10" style="2" bestFit="1" customWidth="1"/>
    <col min="13844" max="13844" width="6" style="2" customWidth="1"/>
    <col min="13845" max="13845" width="25.26953125" style="2" bestFit="1" customWidth="1"/>
    <col min="13846" max="13846" width="11" style="2" bestFit="1" customWidth="1"/>
    <col min="13847" max="13848" width="8.26953125" style="2" bestFit="1" customWidth="1"/>
    <col min="13849" max="14083" width="9" style="2"/>
    <col min="14084" max="14084" width="15.90625" style="2" customWidth="1"/>
    <col min="14085" max="14085" width="3.90625" style="2" bestFit="1" customWidth="1"/>
    <col min="14086" max="14086" width="38.26953125" style="2" customWidth="1"/>
    <col min="14087" max="14087" width="13.90625" style="2" bestFit="1" customWidth="1"/>
    <col min="14088" max="14088" width="13.90625" style="2" customWidth="1"/>
    <col min="14089" max="14089" width="13.08984375" style="2" bestFit="1" customWidth="1"/>
    <col min="14090" max="14090" width="5.90625" style="2" bestFit="1" customWidth="1"/>
    <col min="14091" max="14091" width="12.08984375" style="2" bestFit="1" customWidth="1"/>
    <col min="14092" max="14092" width="10.453125" style="2" bestFit="1" customWidth="1"/>
    <col min="14093" max="14093" width="7" style="2" bestFit="1" customWidth="1"/>
    <col min="14094" max="14094" width="5.90625" style="2" bestFit="1" customWidth="1"/>
    <col min="14095" max="14095" width="8.7265625" style="2" bestFit="1" customWidth="1"/>
    <col min="14096" max="14096" width="8.453125" style="2" bestFit="1" customWidth="1"/>
    <col min="14097" max="14097" width="8.6328125" style="2" bestFit="1" customWidth="1"/>
    <col min="14098" max="14098" width="14.36328125" style="2" bestFit="1" customWidth="1"/>
    <col min="14099" max="14099" width="10" style="2" bestFit="1" customWidth="1"/>
    <col min="14100" max="14100" width="6" style="2" customWidth="1"/>
    <col min="14101" max="14101" width="25.26953125" style="2" bestFit="1" customWidth="1"/>
    <col min="14102" max="14102" width="11" style="2" bestFit="1" customWidth="1"/>
    <col min="14103" max="14104" width="8.26953125" style="2" bestFit="1" customWidth="1"/>
    <col min="14105" max="14339" width="9" style="2"/>
    <col min="14340" max="14340" width="15.90625" style="2" customWidth="1"/>
    <col min="14341" max="14341" width="3.90625" style="2" bestFit="1" customWidth="1"/>
    <col min="14342" max="14342" width="38.26953125" style="2" customWidth="1"/>
    <col min="14343" max="14343" width="13.90625" style="2" bestFit="1" customWidth="1"/>
    <col min="14344" max="14344" width="13.90625" style="2" customWidth="1"/>
    <col min="14345" max="14345" width="13.08984375" style="2" bestFit="1" customWidth="1"/>
    <col min="14346" max="14346" width="5.90625" style="2" bestFit="1" customWidth="1"/>
    <col min="14347" max="14347" width="12.08984375" style="2" bestFit="1" customWidth="1"/>
    <col min="14348" max="14348" width="10.453125" style="2" bestFit="1" customWidth="1"/>
    <col min="14349" max="14349" width="7" style="2" bestFit="1" customWidth="1"/>
    <col min="14350" max="14350" width="5.90625" style="2" bestFit="1" customWidth="1"/>
    <col min="14351" max="14351" width="8.7265625" style="2" bestFit="1" customWidth="1"/>
    <col min="14352" max="14352" width="8.453125" style="2" bestFit="1" customWidth="1"/>
    <col min="14353" max="14353" width="8.6328125" style="2" bestFit="1" customWidth="1"/>
    <col min="14354" max="14354" width="14.36328125" style="2" bestFit="1" customWidth="1"/>
    <col min="14355" max="14355" width="10" style="2" bestFit="1" customWidth="1"/>
    <col min="14356" max="14356" width="6" style="2" customWidth="1"/>
    <col min="14357" max="14357" width="25.26953125" style="2" bestFit="1" customWidth="1"/>
    <col min="14358" max="14358" width="11" style="2" bestFit="1" customWidth="1"/>
    <col min="14359" max="14360" width="8.26953125" style="2" bestFit="1" customWidth="1"/>
    <col min="14361" max="14595" width="9" style="2"/>
    <col min="14596" max="14596" width="15.90625" style="2" customWidth="1"/>
    <col min="14597" max="14597" width="3.90625" style="2" bestFit="1" customWidth="1"/>
    <col min="14598" max="14598" width="38.26953125" style="2" customWidth="1"/>
    <col min="14599" max="14599" width="13.90625" style="2" bestFit="1" customWidth="1"/>
    <col min="14600" max="14600" width="13.90625" style="2" customWidth="1"/>
    <col min="14601" max="14601" width="13.08984375" style="2" bestFit="1" customWidth="1"/>
    <col min="14602" max="14602" width="5.90625" style="2" bestFit="1" customWidth="1"/>
    <col min="14603" max="14603" width="12.08984375" style="2" bestFit="1" customWidth="1"/>
    <col min="14604" max="14604" width="10.453125" style="2" bestFit="1" customWidth="1"/>
    <col min="14605" max="14605" width="7" style="2" bestFit="1" customWidth="1"/>
    <col min="14606" max="14606" width="5.90625" style="2" bestFit="1" customWidth="1"/>
    <col min="14607" max="14607" width="8.7265625" style="2" bestFit="1" customWidth="1"/>
    <col min="14608" max="14608" width="8.453125" style="2" bestFit="1" customWidth="1"/>
    <col min="14609" max="14609" width="8.6328125" style="2" bestFit="1" customWidth="1"/>
    <col min="14610" max="14610" width="14.36328125" style="2" bestFit="1" customWidth="1"/>
    <col min="14611" max="14611" width="10" style="2" bestFit="1" customWidth="1"/>
    <col min="14612" max="14612" width="6" style="2" customWidth="1"/>
    <col min="14613" max="14613" width="25.26953125" style="2" bestFit="1" customWidth="1"/>
    <col min="14614" max="14614" width="11" style="2" bestFit="1" customWidth="1"/>
    <col min="14615" max="14616" width="8.26953125" style="2" bestFit="1" customWidth="1"/>
    <col min="14617" max="14851" width="9" style="2"/>
    <col min="14852" max="14852" width="15.90625" style="2" customWidth="1"/>
    <col min="14853" max="14853" width="3.90625" style="2" bestFit="1" customWidth="1"/>
    <col min="14854" max="14854" width="38.26953125" style="2" customWidth="1"/>
    <col min="14855" max="14855" width="13.90625" style="2" bestFit="1" customWidth="1"/>
    <col min="14856" max="14856" width="13.90625" style="2" customWidth="1"/>
    <col min="14857" max="14857" width="13.08984375" style="2" bestFit="1" customWidth="1"/>
    <col min="14858" max="14858" width="5.90625" style="2" bestFit="1" customWidth="1"/>
    <col min="14859" max="14859" width="12.08984375" style="2" bestFit="1" customWidth="1"/>
    <col min="14860" max="14860" width="10.453125" style="2" bestFit="1" customWidth="1"/>
    <col min="14861" max="14861" width="7" style="2" bestFit="1" customWidth="1"/>
    <col min="14862" max="14862" width="5.90625" style="2" bestFit="1" customWidth="1"/>
    <col min="14863" max="14863" width="8.7265625" style="2" bestFit="1" customWidth="1"/>
    <col min="14864" max="14864" width="8.453125" style="2" bestFit="1" customWidth="1"/>
    <col min="14865" max="14865" width="8.6328125" style="2" bestFit="1" customWidth="1"/>
    <col min="14866" max="14866" width="14.36328125" style="2" bestFit="1" customWidth="1"/>
    <col min="14867" max="14867" width="10" style="2" bestFit="1" customWidth="1"/>
    <col min="14868" max="14868" width="6" style="2" customWidth="1"/>
    <col min="14869" max="14869" width="25.26953125" style="2" bestFit="1" customWidth="1"/>
    <col min="14870" max="14870" width="11" style="2" bestFit="1" customWidth="1"/>
    <col min="14871" max="14872" width="8.26953125" style="2" bestFit="1" customWidth="1"/>
    <col min="14873" max="15107" width="9" style="2"/>
    <col min="15108" max="15108" width="15.90625" style="2" customWidth="1"/>
    <col min="15109" max="15109" width="3.90625" style="2" bestFit="1" customWidth="1"/>
    <col min="15110" max="15110" width="38.26953125" style="2" customWidth="1"/>
    <col min="15111" max="15111" width="13.90625" style="2" bestFit="1" customWidth="1"/>
    <col min="15112" max="15112" width="13.90625" style="2" customWidth="1"/>
    <col min="15113" max="15113" width="13.08984375" style="2" bestFit="1" customWidth="1"/>
    <col min="15114" max="15114" width="5.90625" style="2" bestFit="1" customWidth="1"/>
    <col min="15115" max="15115" width="12.08984375" style="2" bestFit="1" customWidth="1"/>
    <col min="15116" max="15116" width="10.453125" style="2" bestFit="1" customWidth="1"/>
    <col min="15117" max="15117" width="7" style="2" bestFit="1" customWidth="1"/>
    <col min="15118" max="15118" width="5.90625" style="2" bestFit="1" customWidth="1"/>
    <col min="15119" max="15119" width="8.7265625" style="2" bestFit="1" customWidth="1"/>
    <col min="15120" max="15120" width="8.453125" style="2" bestFit="1" customWidth="1"/>
    <col min="15121" max="15121" width="8.6328125" style="2" bestFit="1" customWidth="1"/>
    <col min="15122" max="15122" width="14.36328125" style="2" bestFit="1" customWidth="1"/>
    <col min="15123" max="15123" width="10" style="2" bestFit="1" customWidth="1"/>
    <col min="15124" max="15124" width="6" style="2" customWidth="1"/>
    <col min="15125" max="15125" width="25.26953125" style="2" bestFit="1" customWidth="1"/>
    <col min="15126" max="15126" width="11" style="2" bestFit="1" customWidth="1"/>
    <col min="15127" max="15128" width="8.26953125" style="2" bestFit="1" customWidth="1"/>
    <col min="15129" max="15363" width="9" style="2"/>
    <col min="15364" max="15364" width="15.90625" style="2" customWidth="1"/>
    <col min="15365" max="15365" width="3.90625" style="2" bestFit="1" customWidth="1"/>
    <col min="15366" max="15366" width="38.26953125" style="2" customWidth="1"/>
    <col min="15367" max="15367" width="13.90625" style="2" bestFit="1" customWidth="1"/>
    <col min="15368" max="15368" width="13.90625" style="2" customWidth="1"/>
    <col min="15369" max="15369" width="13.08984375" style="2" bestFit="1" customWidth="1"/>
    <col min="15370" max="15370" width="5.90625" style="2" bestFit="1" customWidth="1"/>
    <col min="15371" max="15371" width="12.08984375" style="2" bestFit="1" customWidth="1"/>
    <col min="15372" max="15372" width="10.453125" style="2" bestFit="1" customWidth="1"/>
    <col min="15373" max="15373" width="7" style="2" bestFit="1" customWidth="1"/>
    <col min="15374" max="15374" width="5.90625" style="2" bestFit="1" customWidth="1"/>
    <col min="15375" max="15375" width="8.7265625" style="2" bestFit="1" customWidth="1"/>
    <col min="15376" max="15376" width="8.453125" style="2" bestFit="1" customWidth="1"/>
    <col min="15377" max="15377" width="8.6328125" style="2" bestFit="1" customWidth="1"/>
    <col min="15378" max="15378" width="14.36328125" style="2" bestFit="1" customWidth="1"/>
    <col min="15379" max="15379" width="10" style="2" bestFit="1" customWidth="1"/>
    <col min="15380" max="15380" width="6" style="2" customWidth="1"/>
    <col min="15381" max="15381" width="25.26953125" style="2" bestFit="1" customWidth="1"/>
    <col min="15382" max="15382" width="11" style="2" bestFit="1" customWidth="1"/>
    <col min="15383" max="15384" width="8.26953125" style="2" bestFit="1" customWidth="1"/>
    <col min="15385" max="15619" width="9" style="2"/>
    <col min="15620" max="15620" width="15.90625" style="2" customWidth="1"/>
    <col min="15621" max="15621" width="3.90625" style="2" bestFit="1" customWidth="1"/>
    <col min="15622" max="15622" width="38.26953125" style="2" customWidth="1"/>
    <col min="15623" max="15623" width="13.90625" style="2" bestFit="1" customWidth="1"/>
    <col min="15624" max="15624" width="13.90625" style="2" customWidth="1"/>
    <col min="15625" max="15625" width="13.08984375" style="2" bestFit="1" customWidth="1"/>
    <col min="15626" max="15626" width="5.90625" style="2" bestFit="1" customWidth="1"/>
    <col min="15627" max="15627" width="12.08984375" style="2" bestFit="1" customWidth="1"/>
    <col min="15628" max="15628" width="10.453125" style="2" bestFit="1" customWidth="1"/>
    <col min="15629" max="15629" width="7" style="2" bestFit="1" customWidth="1"/>
    <col min="15630" max="15630" width="5.90625" style="2" bestFit="1" customWidth="1"/>
    <col min="15631" max="15631" width="8.7265625" style="2" bestFit="1" customWidth="1"/>
    <col min="15632" max="15632" width="8.453125" style="2" bestFit="1" customWidth="1"/>
    <col min="15633" max="15633" width="8.6328125" style="2" bestFit="1" customWidth="1"/>
    <col min="15634" max="15634" width="14.36328125" style="2" bestFit="1" customWidth="1"/>
    <col min="15635" max="15635" width="10" style="2" bestFit="1" customWidth="1"/>
    <col min="15636" max="15636" width="6" style="2" customWidth="1"/>
    <col min="15637" max="15637" width="25.26953125" style="2" bestFit="1" customWidth="1"/>
    <col min="15638" max="15638" width="11" style="2" bestFit="1" customWidth="1"/>
    <col min="15639" max="15640" width="8.26953125" style="2" bestFit="1" customWidth="1"/>
    <col min="15641" max="15875" width="9" style="2"/>
    <col min="15876" max="15876" width="15.90625" style="2" customWidth="1"/>
    <col min="15877" max="15877" width="3.90625" style="2" bestFit="1" customWidth="1"/>
    <col min="15878" max="15878" width="38.26953125" style="2" customWidth="1"/>
    <col min="15879" max="15879" width="13.90625" style="2" bestFit="1" customWidth="1"/>
    <col min="15880" max="15880" width="13.90625" style="2" customWidth="1"/>
    <col min="15881" max="15881" width="13.08984375" style="2" bestFit="1" customWidth="1"/>
    <col min="15882" max="15882" width="5.90625" style="2" bestFit="1" customWidth="1"/>
    <col min="15883" max="15883" width="12.08984375" style="2" bestFit="1" customWidth="1"/>
    <col min="15884" max="15884" width="10.453125" style="2" bestFit="1" customWidth="1"/>
    <col min="15885" max="15885" width="7" style="2" bestFit="1" customWidth="1"/>
    <col min="15886" max="15886" width="5.90625" style="2" bestFit="1" customWidth="1"/>
    <col min="15887" max="15887" width="8.7265625" style="2" bestFit="1" customWidth="1"/>
    <col min="15888" max="15888" width="8.453125" style="2" bestFit="1" customWidth="1"/>
    <col min="15889" max="15889" width="8.6328125" style="2" bestFit="1" customWidth="1"/>
    <col min="15890" max="15890" width="14.36328125" style="2" bestFit="1" customWidth="1"/>
    <col min="15891" max="15891" width="10" style="2" bestFit="1" customWidth="1"/>
    <col min="15892" max="15892" width="6" style="2" customWidth="1"/>
    <col min="15893" max="15893" width="25.26953125" style="2" bestFit="1" customWidth="1"/>
    <col min="15894" max="15894" width="11" style="2" bestFit="1" customWidth="1"/>
    <col min="15895" max="15896" width="8.26953125" style="2" bestFit="1" customWidth="1"/>
    <col min="15897" max="16131" width="9" style="2"/>
    <col min="16132" max="16132" width="15.90625" style="2" customWidth="1"/>
    <col min="16133" max="16133" width="3.90625" style="2" bestFit="1" customWidth="1"/>
    <col min="16134" max="16134" width="38.26953125" style="2" customWidth="1"/>
    <col min="16135" max="16135" width="13.90625" style="2" bestFit="1" customWidth="1"/>
    <col min="16136" max="16136" width="13.90625" style="2" customWidth="1"/>
    <col min="16137" max="16137" width="13.08984375" style="2" bestFit="1" customWidth="1"/>
    <col min="16138" max="16138" width="5.90625" style="2" bestFit="1" customWidth="1"/>
    <col min="16139" max="16139" width="12.08984375" style="2" bestFit="1" customWidth="1"/>
    <col min="16140" max="16140" width="10.453125" style="2" bestFit="1" customWidth="1"/>
    <col min="16141" max="16141" width="7" style="2" bestFit="1" customWidth="1"/>
    <col min="16142" max="16142" width="5.90625" style="2" bestFit="1" customWidth="1"/>
    <col min="16143" max="16143" width="8.7265625" style="2" bestFit="1" customWidth="1"/>
    <col min="16144" max="16144" width="8.453125" style="2" bestFit="1" customWidth="1"/>
    <col min="16145" max="16145" width="8.6328125" style="2" bestFit="1" customWidth="1"/>
    <col min="16146" max="16146" width="14.36328125" style="2" bestFit="1" customWidth="1"/>
    <col min="16147" max="16147" width="10" style="2" bestFit="1" customWidth="1"/>
    <col min="16148" max="16148" width="6" style="2" customWidth="1"/>
    <col min="16149" max="16149" width="25.26953125" style="2" bestFit="1" customWidth="1"/>
    <col min="16150" max="16150" width="11" style="2" bestFit="1" customWidth="1"/>
    <col min="16151" max="16152" width="8.26953125" style="2" bestFit="1" customWidth="1"/>
    <col min="16153" max="16384" width="9" style="2"/>
  </cols>
  <sheetData>
    <row r="1" spans="1:33" ht="15.5" x14ac:dyDescent="0.35">
      <c r="A1" s="1"/>
      <c r="B1" s="1"/>
      <c r="R1" s="3"/>
    </row>
    <row r="2" spans="1:33" ht="15.5" x14ac:dyDescent="0.35">
      <c r="A2" s="4"/>
      <c r="B2" s="4"/>
      <c r="C2" s="4"/>
      <c r="D2" s="4"/>
      <c r="E2" s="4"/>
      <c r="F2" s="5"/>
      <c r="G2" s="4"/>
      <c r="H2" s="4"/>
      <c r="I2" s="4"/>
      <c r="J2" s="6" t="s">
        <v>0</v>
      </c>
      <c r="K2" s="6"/>
      <c r="L2" s="6"/>
      <c r="M2" s="6"/>
      <c r="N2" s="6"/>
      <c r="O2" s="6"/>
      <c r="P2" s="6"/>
      <c r="Q2" s="7"/>
      <c r="R2" s="8" t="s">
        <v>1</v>
      </c>
      <c r="S2" s="9"/>
      <c r="T2" s="9"/>
      <c r="U2" s="9"/>
      <c r="V2" s="9"/>
      <c r="W2" s="9"/>
      <c r="X2" s="9"/>
    </row>
    <row r="3" spans="1:33" ht="15.5" x14ac:dyDescent="0.35">
      <c r="A3" s="10" t="s">
        <v>2</v>
      </c>
      <c r="B3" s="10"/>
      <c r="C3" s="4"/>
      <c r="D3" s="4"/>
      <c r="E3" s="4"/>
      <c r="F3" s="4"/>
      <c r="G3" s="4"/>
      <c r="H3" s="4"/>
      <c r="I3" s="4"/>
      <c r="J3" s="7"/>
      <c r="K3" s="4"/>
      <c r="L3" s="4"/>
      <c r="M3" s="4"/>
      <c r="N3" s="4"/>
      <c r="O3" s="4"/>
      <c r="P3" s="4"/>
      <c r="Q3" s="4"/>
      <c r="R3" s="11"/>
      <c r="S3" s="12" t="s">
        <v>3</v>
      </c>
      <c r="T3" s="12"/>
      <c r="U3" s="12"/>
      <c r="V3" s="12"/>
      <c r="W3" s="12"/>
      <c r="X3" s="12"/>
      <c r="Z3" s="13" t="s">
        <v>4</v>
      </c>
      <c r="AA3" s="14"/>
      <c r="AB3" s="15" t="s">
        <v>5</v>
      </c>
      <c r="AC3" s="16"/>
      <c r="AD3" s="16"/>
      <c r="AE3" s="17" t="s">
        <v>6</v>
      </c>
      <c r="AF3" s="16"/>
      <c r="AG3" s="18"/>
    </row>
    <row r="4" spans="1:33" ht="12" customHeight="1" thickBot="1" x14ac:dyDescent="0.25">
      <c r="A4" s="19" t="s">
        <v>7</v>
      </c>
      <c r="B4" s="20" t="s">
        <v>8</v>
      </c>
      <c r="C4" s="21"/>
      <c r="D4" s="22"/>
      <c r="E4" s="23"/>
      <c r="F4" s="20" t="s">
        <v>9</v>
      </c>
      <c r="G4" s="24"/>
      <c r="H4" s="25" t="s">
        <v>10</v>
      </c>
      <c r="I4" s="25" t="s">
        <v>11</v>
      </c>
      <c r="J4" s="26" t="s">
        <v>12</v>
      </c>
      <c r="K4" s="27" t="s">
        <v>13</v>
      </c>
      <c r="L4" s="28"/>
      <c r="M4" s="28"/>
      <c r="N4" s="28"/>
      <c r="O4" s="29"/>
      <c r="P4" s="30" t="s">
        <v>14</v>
      </c>
      <c r="Q4" s="31" t="s">
        <v>15</v>
      </c>
      <c r="R4" s="32"/>
      <c r="S4" s="33"/>
      <c r="T4" s="34" t="s">
        <v>16</v>
      </c>
      <c r="U4" s="35" t="s">
        <v>17</v>
      </c>
      <c r="V4" s="30" t="s">
        <v>18</v>
      </c>
      <c r="W4" s="36" t="s">
        <v>19</v>
      </c>
      <c r="X4" s="37"/>
      <c r="Z4" s="38" t="s">
        <v>20</v>
      </c>
      <c r="AA4" s="38" t="s">
        <v>21</v>
      </c>
      <c r="AB4" s="25" t="s">
        <v>22</v>
      </c>
      <c r="AC4" s="30" t="s">
        <v>23</v>
      </c>
      <c r="AD4" s="30" t="s">
        <v>24</v>
      </c>
      <c r="AE4" s="25" t="s">
        <v>22</v>
      </c>
      <c r="AF4" s="30" t="s">
        <v>23</v>
      </c>
      <c r="AG4" s="30" t="s">
        <v>25</v>
      </c>
    </row>
    <row r="5" spans="1:33" ht="11.25" customHeight="1" x14ac:dyDescent="0.2">
      <c r="A5" s="39"/>
      <c r="B5" s="40"/>
      <c r="C5" s="41"/>
      <c r="D5" s="42"/>
      <c r="E5" s="43"/>
      <c r="F5" s="44"/>
      <c r="G5" s="45"/>
      <c r="H5" s="39"/>
      <c r="I5" s="39"/>
      <c r="J5" s="46"/>
      <c r="K5" s="47" t="s">
        <v>26</v>
      </c>
      <c r="L5" s="48" t="s">
        <v>27</v>
      </c>
      <c r="M5" s="49" t="s">
        <v>28</v>
      </c>
      <c r="N5" s="50" t="s">
        <v>29</v>
      </c>
      <c r="O5" s="50" t="s">
        <v>30</v>
      </c>
      <c r="P5" s="51"/>
      <c r="Q5" s="52"/>
      <c r="R5" s="53"/>
      <c r="S5" s="54"/>
      <c r="T5" s="55"/>
      <c r="U5" s="56"/>
      <c r="V5" s="39"/>
      <c r="W5" s="30" t="s">
        <v>23</v>
      </c>
      <c r="X5" s="30" t="s">
        <v>24</v>
      </c>
      <c r="Z5" s="38"/>
      <c r="AA5" s="38"/>
      <c r="AB5" s="57"/>
      <c r="AC5" s="58"/>
      <c r="AD5" s="58"/>
      <c r="AE5" s="57"/>
      <c r="AF5" s="58"/>
      <c r="AG5" s="58"/>
    </row>
    <row r="6" spans="1:33" x14ac:dyDescent="0.2">
      <c r="A6" s="39"/>
      <c r="B6" s="40"/>
      <c r="C6" s="41"/>
      <c r="D6" s="19" t="s">
        <v>31</v>
      </c>
      <c r="E6" s="59" t="s">
        <v>32</v>
      </c>
      <c r="F6" s="19" t="s">
        <v>31</v>
      </c>
      <c r="G6" s="25" t="s">
        <v>33</v>
      </c>
      <c r="H6" s="39"/>
      <c r="I6" s="39"/>
      <c r="J6" s="46"/>
      <c r="K6" s="60"/>
      <c r="L6" s="61"/>
      <c r="M6" s="60"/>
      <c r="N6" s="62"/>
      <c r="O6" s="62"/>
      <c r="P6" s="51"/>
      <c r="Q6" s="30" t="s">
        <v>34</v>
      </c>
      <c r="R6" s="30" t="s">
        <v>35</v>
      </c>
      <c r="S6" s="19" t="s">
        <v>36</v>
      </c>
      <c r="T6" s="63" t="s">
        <v>37</v>
      </c>
      <c r="U6" s="56"/>
      <c r="V6" s="39"/>
      <c r="W6" s="58"/>
      <c r="X6" s="58"/>
      <c r="Z6" s="38"/>
      <c r="AA6" s="38"/>
      <c r="AB6" s="57"/>
      <c r="AC6" s="58"/>
      <c r="AD6" s="58"/>
      <c r="AE6" s="57"/>
      <c r="AF6" s="58"/>
      <c r="AG6" s="58"/>
    </row>
    <row r="7" spans="1:33" x14ac:dyDescent="0.2">
      <c r="A7" s="39"/>
      <c r="B7" s="40"/>
      <c r="C7" s="41"/>
      <c r="D7" s="39"/>
      <c r="E7" s="39"/>
      <c r="F7" s="39"/>
      <c r="G7" s="39"/>
      <c r="H7" s="39"/>
      <c r="I7" s="39"/>
      <c r="J7" s="46"/>
      <c r="K7" s="60"/>
      <c r="L7" s="61"/>
      <c r="M7" s="60"/>
      <c r="N7" s="62"/>
      <c r="O7" s="62"/>
      <c r="P7" s="51"/>
      <c r="Q7" s="51"/>
      <c r="R7" s="51"/>
      <c r="S7" s="39"/>
      <c r="T7" s="64"/>
      <c r="U7" s="56"/>
      <c r="V7" s="39"/>
      <c r="W7" s="58"/>
      <c r="X7" s="58"/>
      <c r="Z7" s="38"/>
      <c r="AA7" s="38"/>
      <c r="AB7" s="57"/>
      <c r="AC7" s="58"/>
      <c r="AD7" s="58"/>
      <c r="AE7" s="57"/>
      <c r="AF7" s="58"/>
      <c r="AG7" s="58"/>
    </row>
    <row r="8" spans="1:33" x14ac:dyDescent="0.2">
      <c r="A8" s="65"/>
      <c r="B8" s="66"/>
      <c r="C8" s="67"/>
      <c r="D8" s="65"/>
      <c r="E8" s="65"/>
      <c r="F8" s="65"/>
      <c r="G8" s="65"/>
      <c r="H8" s="65"/>
      <c r="I8" s="65"/>
      <c r="J8" s="44"/>
      <c r="K8" s="68"/>
      <c r="L8" s="69"/>
      <c r="M8" s="68"/>
      <c r="N8" s="45"/>
      <c r="O8" s="45"/>
      <c r="P8" s="70"/>
      <c r="Q8" s="70"/>
      <c r="R8" s="70"/>
      <c r="S8" s="65"/>
      <c r="T8" s="71"/>
      <c r="U8" s="72"/>
      <c r="V8" s="65"/>
      <c r="W8" s="73"/>
      <c r="X8" s="73"/>
      <c r="Z8" s="74"/>
      <c r="AA8" s="74"/>
      <c r="AB8" s="75"/>
      <c r="AC8" s="73"/>
      <c r="AD8" s="73"/>
      <c r="AE8" s="75"/>
      <c r="AF8" s="73"/>
      <c r="AG8" s="73"/>
    </row>
    <row r="9" spans="1:33" s="96" customFormat="1" ht="13" x14ac:dyDescent="0.25">
      <c r="A9" s="76" t="s">
        <v>38</v>
      </c>
      <c r="B9" s="26" t="s">
        <v>39</v>
      </c>
      <c r="C9" s="50"/>
      <c r="D9" s="77" t="s">
        <v>40</v>
      </c>
      <c r="E9" s="78" t="s">
        <v>41</v>
      </c>
      <c r="F9" s="77" t="s">
        <v>42</v>
      </c>
      <c r="G9" s="79">
        <v>2.359</v>
      </c>
      <c r="H9" s="80" t="s">
        <v>43</v>
      </c>
      <c r="I9" s="81" t="str">
        <f t="shared" ref="I9:I28" si="0">IF(Z9="","",(IF(AA9-Z9&gt;0,CONCATENATE(TEXT(Z9,"#,##0"),"~",TEXT(AA9,"#,##0")),TEXT(Z9,"#,##0"))))</f>
        <v>1,490</v>
      </c>
      <c r="J9" s="82">
        <v>5</v>
      </c>
      <c r="K9" s="83">
        <v>11.8</v>
      </c>
      <c r="L9" s="84">
        <f t="shared" ref="L9:L28" si="1">IF(K9&gt;0,1/K9*34.6*67.1,"")</f>
        <v>196.75084745762712</v>
      </c>
      <c r="M9" s="85">
        <f t="shared" ref="M9:M28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14.4</v>
      </c>
      <c r="N9" s="86">
        <f t="shared" ref="N9:N28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17.600000000000001</v>
      </c>
      <c r="O9" s="87" t="str">
        <f t="shared" ref="O9:O28" si="4">IF(Z9="","",IF(AE9="",TEXT(AB9,"#,##0.0"),IF(AB9-AE9&gt;0,CONCATENATE(TEXT(AE9,"#,##0.0"),"~",TEXT(AB9,"#,##0.0")),TEXT(AB9,"#,##0.0"))))</f>
        <v>23.9</v>
      </c>
      <c r="P9" s="88" t="s">
        <v>44</v>
      </c>
      <c r="Q9" s="89" t="s">
        <v>45</v>
      </c>
      <c r="R9" s="90" t="s">
        <v>46</v>
      </c>
      <c r="S9" s="91"/>
      <c r="T9" s="92" t="str">
        <f t="shared" ref="T9:T28" si="5">IF((LEFT(D9,1)="6"),"☆☆☆☆☆",IF((LEFT(D9,1)="5"),"☆☆☆☆",IF((LEFT(D9,1)="4"),"☆☆☆"," ")))</f>
        <v xml:space="preserve"> </v>
      </c>
      <c r="U9" s="93" t="str">
        <f t="shared" ref="U9:U28" si="6">IFERROR(IF(K9&lt;M9,"",(ROUNDDOWN(K9/M9*100,0))),"")</f>
        <v/>
      </c>
      <c r="V9" s="94" t="str">
        <f t="shared" ref="V9:V28" si="7">IFERROR(IF(K9&lt;N9,"",(ROUNDDOWN(K9/N9*100,0))),"")</f>
        <v/>
      </c>
      <c r="W9" s="94" t="str">
        <f t="shared" ref="W9:W28" si="8">IF(AC9&lt;55,"",IF(AA9="",AC9,IF(AF9-AC9&gt;0,CONCATENATE(AC9,"~",AF9),AC9)))</f>
        <v/>
      </c>
      <c r="X9" s="95" t="str">
        <f t="shared" ref="X9:X28" si="9">IF(AC9&lt;55,"",AD9)</f>
        <v/>
      </c>
      <c r="Z9" s="97">
        <v>1490</v>
      </c>
      <c r="AA9" s="98"/>
      <c r="AB9" s="99">
        <f t="shared" ref="AB9:AB28" si="10">IF(Z9="","",(ROUND(IF(Z9&gt;=2759,9.5,IF(Z9&lt;2759,(-2.47/1000000*Z9*Z9)-(8.52/10000*Z9)+30.65)),1)))</f>
        <v>23.9</v>
      </c>
      <c r="AC9" s="100">
        <f t="shared" ref="AC9:AC28" si="11">IF(K9="","",ROUNDDOWN(K9/AB9*100,0))</f>
        <v>49</v>
      </c>
      <c r="AD9" s="100" t="str">
        <f t="shared" ref="AD9:AD28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 xml:space="preserve"> </v>
      </c>
      <c r="AE9" s="99" t="str">
        <f t="shared" ref="AE9:AE28" si="13">IF(AA9="","",(ROUND(IF(AA9&gt;=2759,9.5,IF(AA9&lt;2759,(-2.47/1000000*AA9*AA9)-(8.52/10000*AA9)+30.65)),1)))</f>
        <v/>
      </c>
      <c r="AF9" s="100" t="str">
        <f t="shared" ref="AF9:AF28" si="14">IF(AE9="","",IF(K9="","",ROUNDDOWN(K9/AE9*100,0)))</f>
        <v/>
      </c>
      <c r="AG9" s="100" t="str">
        <f t="shared" ref="AG9:AG28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s="96" customFormat="1" ht="13" x14ac:dyDescent="0.25">
      <c r="A10" s="39"/>
      <c r="B10" s="101"/>
      <c r="C10" s="102"/>
      <c r="D10" s="103"/>
      <c r="E10" s="78" t="s">
        <v>47</v>
      </c>
      <c r="F10" s="103"/>
      <c r="G10" s="104"/>
      <c r="H10" s="105"/>
      <c r="I10" s="81" t="str">
        <f t="shared" si="0"/>
        <v>1,520</v>
      </c>
      <c r="J10" s="106"/>
      <c r="K10" s="83">
        <v>11.8</v>
      </c>
      <c r="L10" s="84">
        <f t="shared" si="1"/>
        <v>196.75084745762712</v>
      </c>
      <c r="M10" s="85">
        <f t="shared" si="2"/>
        <v>14.4</v>
      </c>
      <c r="N10" s="86">
        <f t="shared" si="3"/>
        <v>17.600000000000001</v>
      </c>
      <c r="O10" s="87" t="str">
        <f t="shared" si="4"/>
        <v>23.6</v>
      </c>
      <c r="P10" s="88" t="s">
        <v>44</v>
      </c>
      <c r="Q10" s="89" t="s">
        <v>45</v>
      </c>
      <c r="R10" s="90" t="s">
        <v>46</v>
      </c>
      <c r="S10" s="91"/>
      <c r="T10" s="92" t="str">
        <f t="shared" si="5"/>
        <v xml:space="preserve"> </v>
      </c>
      <c r="U10" s="93" t="str">
        <f t="shared" si="6"/>
        <v/>
      </c>
      <c r="V10" s="94" t="str">
        <f t="shared" si="7"/>
        <v/>
      </c>
      <c r="W10" s="94" t="str">
        <f t="shared" si="8"/>
        <v/>
      </c>
      <c r="X10" s="95" t="str">
        <f t="shared" si="9"/>
        <v/>
      </c>
      <c r="Z10" s="97">
        <v>1520</v>
      </c>
      <c r="AA10" s="98"/>
      <c r="AB10" s="99">
        <f t="shared" si="10"/>
        <v>23.6</v>
      </c>
      <c r="AC10" s="100">
        <f t="shared" si="11"/>
        <v>50</v>
      </c>
      <c r="AD10" s="100" t="str">
        <f t="shared" si="12"/>
        <v xml:space="preserve"> </v>
      </c>
      <c r="AE10" s="99" t="str">
        <f t="shared" si="13"/>
        <v/>
      </c>
      <c r="AF10" s="100" t="str">
        <f t="shared" si="14"/>
        <v/>
      </c>
      <c r="AG10" s="100" t="str">
        <f t="shared" si="15"/>
        <v/>
      </c>
    </row>
    <row r="11" spans="1:33" s="96" customFormat="1" ht="13" x14ac:dyDescent="0.25">
      <c r="A11" s="39"/>
      <c r="B11" s="101"/>
      <c r="C11" s="102"/>
      <c r="D11" s="103"/>
      <c r="E11" s="78" t="s">
        <v>48</v>
      </c>
      <c r="F11" s="103"/>
      <c r="G11" s="104"/>
      <c r="H11" s="80" t="s">
        <v>49</v>
      </c>
      <c r="I11" s="81" t="str">
        <f t="shared" si="0"/>
        <v>1,600</v>
      </c>
      <c r="J11" s="106"/>
      <c r="K11" s="83">
        <v>11.5</v>
      </c>
      <c r="L11" s="84">
        <f t="shared" si="1"/>
        <v>201.88347826086954</v>
      </c>
      <c r="M11" s="85">
        <f t="shared" si="2"/>
        <v>13.2</v>
      </c>
      <c r="N11" s="86">
        <f t="shared" si="3"/>
        <v>16.5</v>
      </c>
      <c r="O11" s="87" t="str">
        <f t="shared" si="4"/>
        <v>23.0</v>
      </c>
      <c r="P11" s="88" t="s">
        <v>44</v>
      </c>
      <c r="Q11" s="89" t="s">
        <v>45</v>
      </c>
      <c r="R11" s="90" t="s">
        <v>50</v>
      </c>
      <c r="S11" s="91"/>
      <c r="T11" s="92" t="str">
        <f t="shared" si="5"/>
        <v xml:space="preserve"> </v>
      </c>
      <c r="U11" s="93" t="str">
        <f t="shared" si="6"/>
        <v/>
      </c>
      <c r="V11" s="94" t="str">
        <f t="shared" si="7"/>
        <v/>
      </c>
      <c r="W11" s="94" t="str">
        <f t="shared" si="8"/>
        <v/>
      </c>
      <c r="X11" s="95" t="str">
        <f t="shared" si="9"/>
        <v/>
      </c>
      <c r="Z11" s="97">
        <v>1600</v>
      </c>
      <c r="AA11" s="98"/>
      <c r="AB11" s="99">
        <f t="shared" si="10"/>
        <v>23</v>
      </c>
      <c r="AC11" s="100">
        <f t="shared" si="11"/>
        <v>50</v>
      </c>
      <c r="AD11" s="100" t="str">
        <f t="shared" si="12"/>
        <v xml:space="preserve"> </v>
      </c>
      <c r="AE11" s="99" t="str">
        <f t="shared" si="13"/>
        <v/>
      </c>
      <c r="AF11" s="100" t="str">
        <f t="shared" si="14"/>
        <v/>
      </c>
      <c r="AG11" s="100" t="str">
        <f t="shared" si="15"/>
        <v/>
      </c>
    </row>
    <row r="12" spans="1:33" s="96" customFormat="1" ht="13" x14ac:dyDescent="0.25">
      <c r="A12" s="39"/>
      <c r="B12" s="101"/>
      <c r="C12" s="102"/>
      <c r="D12" s="103"/>
      <c r="E12" s="78" t="s">
        <v>51</v>
      </c>
      <c r="F12" s="103"/>
      <c r="G12" s="104"/>
      <c r="H12" s="107"/>
      <c r="I12" s="81" t="str">
        <f t="shared" si="0"/>
        <v>1,630</v>
      </c>
      <c r="J12" s="106"/>
      <c r="K12" s="83">
        <v>11.5</v>
      </c>
      <c r="L12" s="84">
        <f t="shared" si="1"/>
        <v>201.88347826086954</v>
      </c>
      <c r="M12" s="85">
        <f t="shared" si="2"/>
        <v>13.2</v>
      </c>
      <c r="N12" s="86">
        <f t="shared" si="3"/>
        <v>16.5</v>
      </c>
      <c r="O12" s="87" t="str">
        <f t="shared" si="4"/>
        <v>22.7</v>
      </c>
      <c r="P12" s="88" t="s">
        <v>44</v>
      </c>
      <c r="Q12" s="89" t="s">
        <v>45</v>
      </c>
      <c r="R12" s="90" t="s">
        <v>50</v>
      </c>
      <c r="S12" s="91"/>
      <c r="T12" s="92" t="str">
        <f t="shared" si="5"/>
        <v xml:space="preserve"> </v>
      </c>
      <c r="U12" s="93" t="str">
        <f t="shared" si="6"/>
        <v/>
      </c>
      <c r="V12" s="94" t="str">
        <f t="shared" si="7"/>
        <v/>
      </c>
      <c r="W12" s="94" t="str">
        <f t="shared" si="8"/>
        <v/>
      </c>
      <c r="X12" s="95" t="str">
        <f t="shared" si="9"/>
        <v/>
      </c>
      <c r="Z12" s="97">
        <v>1630</v>
      </c>
      <c r="AA12" s="98"/>
      <c r="AB12" s="99">
        <f t="shared" si="10"/>
        <v>22.7</v>
      </c>
      <c r="AC12" s="100">
        <f t="shared" si="11"/>
        <v>50</v>
      </c>
      <c r="AD12" s="100" t="str">
        <f t="shared" si="12"/>
        <v xml:space="preserve"> </v>
      </c>
      <c r="AE12" s="99" t="str">
        <f t="shared" si="13"/>
        <v/>
      </c>
      <c r="AF12" s="100" t="str">
        <f t="shared" si="14"/>
        <v/>
      </c>
      <c r="AG12" s="100" t="str">
        <f t="shared" si="15"/>
        <v/>
      </c>
    </row>
    <row r="13" spans="1:33" s="96" customFormat="1" ht="13" x14ac:dyDescent="0.25">
      <c r="A13" s="39"/>
      <c r="B13" s="101"/>
      <c r="C13" s="102"/>
      <c r="D13" s="103"/>
      <c r="E13" s="78" t="s">
        <v>52</v>
      </c>
      <c r="F13" s="103"/>
      <c r="G13" s="104"/>
      <c r="H13" s="107"/>
      <c r="I13" s="81" t="str">
        <f t="shared" si="0"/>
        <v>1,630</v>
      </c>
      <c r="J13" s="106"/>
      <c r="K13" s="83">
        <v>10.6</v>
      </c>
      <c r="L13" s="84">
        <f t="shared" si="1"/>
        <v>219.02452830188679</v>
      </c>
      <c r="M13" s="85">
        <f t="shared" si="2"/>
        <v>13.2</v>
      </c>
      <c r="N13" s="86">
        <f t="shared" si="3"/>
        <v>16.5</v>
      </c>
      <c r="O13" s="87" t="str">
        <f t="shared" si="4"/>
        <v>22.7</v>
      </c>
      <c r="P13" s="88" t="s">
        <v>53</v>
      </c>
      <c r="Q13" s="89" t="s">
        <v>45</v>
      </c>
      <c r="R13" s="90" t="s">
        <v>50</v>
      </c>
      <c r="S13" s="91"/>
      <c r="T13" s="92" t="str">
        <f t="shared" si="5"/>
        <v xml:space="preserve"> </v>
      </c>
      <c r="U13" s="93" t="str">
        <f t="shared" si="6"/>
        <v/>
      </c>
      <c r="V13" s="94" t="str">
        <f t="shared" si="7"/>
        <v/>
      </c>
      <c r="W13" s="94" t="str">
        <f t="shared" si="8"/>
        <v/>
      </c>
      <c r="X13" s="95" t="str">
        <f t="shared" si="9"/>
        <v/>
      </c>
      <c r="Z13" s="97">
        <v>1630</v>
      </c>
      <c r="AA13" s="98"/>
      <c r="AB13" s="99">
        <f t="shared" si="10"/>
        <v>22.7</v>
      </c>
      <c r="AC13" s="100">
        <f t="shared" si="11"/>
        <v>46</v>
      </c>
      <c r="AD13" s="100" t="str">
        <f t="shared" si="12"/>
        <v xml:space="preserve"> </v>
      </c>
      <c r="AE13" s="99" t="str">
        <f t="shared" si="13"/>
        <v/>
      </c>
      <c r="AF13" s="100" t="str">
        <f t="shared" si="14"/>
        <v/>
      </c>
      <c r="AG13" s="100" t="str">
        <f t="shared" si="15"/>
        <v/>
      </c>
    </row>
    <row r="14" spans="1:33" s="96" customFormat="1" ht="13" x14ac:dyDescent="0.25">
      <c r="A14" s="39"/>
      <c r="B14" s="101"/>
      <c r="C14" s="102"/>
      <c r="D14" s="103"/>
      <c r="E14" s="78" t="s">
        <v>54</v>
      </c>
      <c r="F14" s="103"/>
      <c r="G14" s="104"/>
      <c r="H14" s="105"/>
      <c r="I14" s="81" t="str">
        <f t="shared" si="0"/>
        <v>1,660</v>
      </c>
      <c r="J14" s="106"/>
      <c r="K14" s="83">
        <v>10.6</v>
      </c>
      <c r="L14" s="84">
        <f t="shared" si="1"/>
        <v>219.02452830188679</v>
      </c>
      <c r="M14" s="85">
        <f t="shared" si="2"/>
        <v>12.2</v>
      </c>
      <c r="N14" s="86">
        <f t="shared" si="3"/>
        <v>15.4</v>
      </c>
      <c r="O14" s="87" t="str">
        <f t="shared" si="4"/>
        <v>22.4</v>
      </c>
      <c r="P14" s="88" t="s">
        <v>53</v>
      </c>
      <c r="Q14" s="89" t="s">
        <v>45</v>
      </c>
      <c r="R14" s="90" t="s">
        <v>50</v>
      </c>
      <c r="S14" s="91"/>
      <c r="T14" s="92" t="str">
        <f t="shared" si="5"/>
        <v xml:space="preserve"> </v>
      </c>
      <c r="U14" s="93" t="str">
        <f t="shared" si="6"/>
        <v/>
      </c>
      <c r="V14" s="94" t="str">
        <f t="shared" si="7"/>
        <v/>
      </c>
      <c r="W14" s="94" t="str">
        <f t="shared" si="8"/>
        <v/>
      </c>
      <c r="X14" s="95" t="str">
        <f t="shared" si="9"/>
        <v/>
      </c>
      <c r="Z14" s="97">
        <v>1660</v>
      </c>
      <c r="AA14" s="98"/>
      <c r="AB14" s="99">
        <f t="shared" si="10"/>
        <v>22.4</v>
      </c>
      <c r="AC14" s="100">
        <f t="shared" si="11"/>
        <v>47</v>
      </c>
      <c r="AD14" s="100" t="str">
        <f t="shared" si="12"/>
        <v xml:space="preserve"> </v>
      </c>
      <c r="AE14" s="99" t="str">
        <f t="shared" si="13"/>
        <v/>
      </c>
      <c r="AF14" s="100" t="str">
        <f t="shared" si="14"/>
        <v/>
      </c>
      <c r="AG14" s="100" t="str">
        <f t="shared" si="15"/>
        <v/>
      </c>
    </row>
    <row r="15" spans="1:33" s="96" customFormat="1" ht="20" x14ac:dyDescent="0.25">
      <c r="A15" s="39"/>
      <c r="B15" s="82" t="s">
        <v>55</v>
      </c>
      <c r="C15" s="108"/>
      <c r="D15" s="77" t="s">
        <v>56</v>
      </c>
      <c r="E15" s="78" t="s">
        <v>57</v>
      </c>
      <c r="F15" s="77" t="s">
        <v>58</v>
      </c>
      <c r="G15" s="79">
        <v>1.9950000000000001</v>
      </c>
      <c r="H15" s="80" t="s">
        <v>59</v>
      </c>
      <c r="I15" s="81" t="str">
        <f t="shared" si="0"/>
        <v>1,950</v>
      </c>
      <c r="J15" s="109">
        <v>5</v>
      </c>
      <c r="K15" s="83">
        <v>10</v>
      </c>
      <c r="L15" s="84">
        <f t="shared" si="1"/>
        <v>232.166</v>
      </c>
      <c r="M15" s="85">
        <f t="shared" si="2"/>
        <v>10.199999999999999</v>
      </c>
      <c r="N15" s="86">
        <f t="shared" si="3"/>
        <v>13.5</v>
      </c>
      <c r="O15" s="87" t="str">
        <f t="shared" si="4"/>
        <v>19.6</v>
      </c>
      <c r="P15" s="90" t="s">
        <v>60</v>
      </c>
      <c r="Q15" s="110" t="s">
        <v>61</v>
      </c>
      <c r="R15" s="90" t="s">
        <v>50</v>
      </c>
      <c r="S15" s="91"/>
      <c r="T15" s="92" t="str">
        <f t="shared" si="5"/>
        <v xml:space="preserve"> </v>
      </c>
      <c r="U15" s="93" t="str">
        <f t="shared" si="6"/>
        <v/>
      </c>
      <c r="V15" s="94" t="str">
        <f t="shared" si="7"/>
        <v/>
      </c>
      <c r="W15" s="94" t="str">
        <f t="shared" si="8"/>
        <v/>
      </c>
      <c r="X15" s="95" t="str">
        <f t="shared" si="9"/>
        <v/>
      </c>
      <c r="Z15" s="111">
        <v>1950</v>
      </c>
      <c r="AA15" s="98"/>
      <c r="AB15" s="99">
        <f t="shared" si="10"/>
        <v>19.600000000000001</v>
      </c>
      <c r="AC15" s="100">
        <f t="shared" si="11"/>
        <v>51</v>
      </c>
      <c r="AD15" s="100" t="str">
        <f t="shared" si="12"/>
        <v xml:space="preserve"> </v>
      </c>
      <c r="AE15" s="99" t="str">
        <f t="shared" si="13"/>
        <v/>
      </c>
      <c r="AF15" s="100" t="str">
        <f t="shared" si="14"/>
        <v/>
      </c>
      <c r="AG15" s="100" t="str">
        <f t="shared" si="15"/>
        <v/>
      </c>
    </row>
    <row r="16" spans="1:33" s="96" customFormat="1" ht="13" x14ac:dyDescent="0.25">
      <c r="A16" s="39"/>
      <c r="B16" s="106"/>
      <c r="C16" s="112"/>
      <c r="D16" s="103"/>
      <c r="E16" s="78" t="s">
        <v>62</v>
      </c>
      <c r="F16" s="103"/>
      <c r="G16" s="104"/>
      <c r="H16" s="107"/>
      <c r="I16" s="81" t="str">
        <f t="shared" si="0"/>
        <v>1,960</v>
      </c>
      <c r="J16" s="113"/>
      <c r="K16" s="83">
        <v>10</v>
      </c>
      <c r="L16" s="84">
        <f t="shared" si="1"/>
        <v>232.166</v>
      </c>
      <c r="M16" s="85">
        <f t="shared" si="2"/>
        <v>10.199999999999999</v>
      </c>
      <c r="N16" s="86">
        <f t="shared" si="3"/>
        <v>13.5</v>
      </c>
      <c r="O16" s="87" t="str">
        <f t="shared" si="4"/>
        <v>19.5</v>
      </c>
      <c r="P16" s="90" t="s">
        <v>60</v>
      </c>
      <c r="Q16" s="110" t="s">
        <v>61</v>
      </c>
      <c r="R16" s="90" t="s">
        <v>50</v>
      </c>
      <c r="S16" s="91"/>
      <c r="T16" s="92" t="str">
        <f t="shared" si="5"/>
        <v xml:space="preserve"> </v>
      </c>
      <c r="U16" s="93" t="str">
        <f t="shared" si="6"/>
        <v/>
      </c>
      <c r="V16" s="94" t="str">
        <f t="shared" si="7"/>
        <v/>
      </c>
      <c r="W16" s="94" t="str">
        <f t="shared" si="8"/>
        <v/>
      </c>
      <c r="X16" s="95" t="str">
        <f t="shared" si="9"/>
        <v/>
      </c>
      <c r="Z16" s="111">
        <v>1960</v>
      </c>
      <c r="AA16" s="98"/>
      <c r="AB16" s="99">
        <f t="shared" si="10"/>
        <v>19.5</v>
      </c>
      <c r="AC16" s="100">
        <f t="shared" si="11"/>
        <v>51</v>
      </c>
      <c r="AD16" s="100" t="str">
        <f t="shared" si="12"/>
        <v xml:space="preserve"> </v>
      </c>
      <c r="AE16" s="99" t="str">
        <f t="shared" si="13"/>
        <v/>
      </c>
      <c r="AF16" s="100" t="str">
        <f t="shared" si="14"/>
        <v/>
      </c>
      <c r="AG16" s="100" t="str">
        <f t="shared" si="15"/>
        <v/>
      </c>
    </row>
    <row r="17" spans="1:33" s="96" customFormat="1" ht="20" x14ac:dyDescent="0.25">
      <c r="A17" s="39"/>
      <c r="B17" s="106"/>
      <c r="C17" s="112"/>
      <c r="D17" s="103"/>
      <c r="E17" s="110" t="s">
        <v>63</v>
      </c>
      <c r="F17" s="103"/>
      <c r="G17" s="104"/>
      <c r="H17" s="107"/>
      <c r="I17" s="81" t="str">
        <f t="shared" si="0"/>
        <v>2,030</v>
      </c>
      <c r="J17" s="113"/>
      <c r="K17" s="83">
        <v>9.1999999999999993</v>
      </c>
      <c r="L17" s="84">
        <f t="shared" si="1"/>
        <v>252.35434782608698</v>
      </c>
      <c r="M17" s="85">
        <f t="shared" si="2"/>
        <v>9.4</v>
      </c>
      <c r="N17" s="86">
        <f t="shared" si="3"/>
        <v>12.7</v>
      </c>
      <c r="O17" s="87" t="str">
        <f t="shared" si="4"/>
        <v>18.7</v>
      </c>
      <c r="P17" s="90" t="s">
        <v>60</v>
      </c>
      <c r="Q17" s="110" t="s">
        <v>61</v>
      </c>
      <c r="R17" s="90" t="s">
        <v>50</v>
      </c>
      <c r="S17" s="91"/>
      <c r="T17" s="92" t="str">
        <f t="shared" si="5"/>
        <v xml:space="preserve"> </v>
      </c>
      <c r="U17" s="93" t="str">
        <f t="shared" si="6"/>
        <v/>
      </c>
      <c r="V17" s="94" t="str">
        <f t="shared" si="7"/>
        <v/>
      </c>
      <c r="W17" s="94" t="str">
        <f t="shared" si="8"/>
        <v/>
      </c>
      <c r="X17" s="95" t="str">
        <f t="shared" si="9"/>
        <v/>
      </c>
      <c r="Z17" s="111">
        <v>2030</v>
      </c>
      <c r="AA17" s="98"/>
      <c r="AB17" s="99">
        <f t="shared" si="10"/>
        <v>18.7</v>
      </c>
      <c r="AC17" s="100">
        <f t="shared" si="11"/>
        <v>49</v>
      </c>
      <c r="AD17" s="100" t="str">
        <f t="shared" si="12"/>
        <v xml:space="preserve"> </v>
      </c>
      <c r="AE17" s="99" t="str">
        <f t="shared" si="13"/>
        <v/>
      </c>
      <c r="AF17" s="100" t="str">
        <f t="shared" si="14"/>
        <v/>
      </c>
      <c r="AG17" s="100" t="str">
        <f t="shared" si="15"/>
        <v/>
      </c>
    </row>
    <row r="18" spans="1:33" s="96" customFormat="1" ht="13" x14ac:dyDescent="0.25">
      <c r="A18" s="39"/>
      <c r="B18" s="106"/>
      <c r="C18" s="112"/>
      <c r="D18" s="103"/>
      <c r="E18" s="114" t="s">
        <v>64</v>
      </c>
      <c r="F18" s="103"/>
      <c r="G18" s="104"/>
      <c r="H18" s="107"/>
      <c r="I18" s="81" t="str">
        <f t="shared" si="0"/>
        <v>1,940</v>
      </c>
      <c r="J18" s="113"/>
      <c r="K18" s="83">
        <v>10</v>
      </c>
      <c r="L18" s="84">
        <f t="shared" si="1"/>
        <v>232.166</v>
      </c>
      <c r="M18" s="85">
        <f t="shared" si="2"/>
        <v>10.199999999999999</v>
      </c>
      <c r="N18" s="86">
        <f t="shared" si="3"/>
        <v>13.5</v>
      </c>
      <c r="O18" s="87" t="str">
        <f t="shared" si="4"/>
        <v>19.7</v>
      </c>
      <c r="P18" s="90" t="s">
        <v>60</v>
      </c>
      <c r="Q18" s="110" t="s">
        <v>61</v>
      </c>
      <c r="R18" s="90" t="s">
        <v>50</v>
      </c>
      <c r="S18" s="91"/>
      <c r="T18" s="92" t="str">
        <f t="shared" si="5"/>
        <v xml:space="preserve"> </v>
      </c>
      <c r="U18" s="93" t="str">
        <f t="shared" si="6"/>
        <v/>
      </c>
      <c r="V18" s="94" t="str">
        <f t="shared" si="7"/>
        <v/>
      </c>
      <c r="W18" s="94" t="str">
        <f t="shared" si="8"/>
        <v/>
      </c>
      <c r="X18" s="95" t="str">
        <f t="shared" si="9"/>
        <v/>
      </c>
      <c r="Z18" s="111">
        <v>1940</v>
      </c>
      <c r="AA18" s="98"/>
      <c r="AB18" s="99">
        <f t="shared" si="10"/>
        <v>19.7</v>
      </c>
      <c r="AC18" s="100">
        <f t="shared" si="11"/>
        <v>50</v>
      </c>
      <c r="AD18" s="100" t="str">
        <f t="shared" si="12"/>
        <v xml:space="preserve"> </v>
      </c>
      <c r="AE18" s="99" t="str">
        <f t="shared" si="13"/>
        <v/>
      </c>
      <c r="AF18" s="100" t="str">
        <f t="shared" si="14"/>
        <v/>
      </c>
      <c r="AG18" s="100" t="str">
        <f t="shared" si="15"/>
        <v/>
      </c>
    </row>
    <row r="19" spans="1:33" s="96" customFormat="1" ht="20" x14ac:dyDescent="0.25">
      <c r="A19" s="39"/>
      <c r="B19" s="106"/>
      <c r="C19" s="112"/>
      <c r="D19" s="103"/>
      <c r="E19" s="110" t="s">
        <v>65</v>
      </c>
      <c r="F19" s="103"/>
      <c r="G19" s="104"/>
      <c r="H19" s="107"/>
      <c r="I19" s="81" t="str">
        <f t="shared" si="0"/>
        <v>2,020</v>
      </c>
      <c r="J19" s="113"/>
      <c r="K19" s="83">
        <v>9.1999999999999993</v>
      </c>
      <c r="L19" s="84">
        <f t="shared" si="1"/>
        <v>252.35434782608698</v>
      </c>
      <c r="M19" s="85">
        <f t="shared" si="2"/>
        <v>9.4</v>
      </c>
      <c r="N19" s="86">
        <f t="shared" si="3"/>
        <v>12.7</v>
      </c>
      <c r="O19" s="87" t="str">
        <f t="shared" si="4"/>
        <v>18.9</v>
      </c>
      <c r="P19" s="90" t="s">
        <v>60</v>
      </c>
      <c r="Q19" s="110" t="s">
        <v>61</v>
      </c>
      <c r="R19" s="90" t="s">
        <v>50</v>
      </c>
      <c r="S19" s="91"/>
      <c r="T19" s="92" t="str">
        <f t="shared" si="5"/>
        <v xml:space="preserve"> </v>
      </c>
      <c r="U19" s="93" t="str">
        <f t="shared" si="6"/>
        <v/>
      </c>
      <c r="V19" s="94" t="str">
        <f t="shared" si="7"/>
        <v/>
      </c>
      <c r="W19" s="94" t="str">
        <f t="shared" si="8"/>
        <v/>
      </c>
      <c r="X19" s="95" t="str">
        <f t="shared" si="9"/>
        <v/>
      </c>
      <c r="Z19" s="111">
        <v>2020</v>
      </c>
      <c r="AA19" s="98"/>
      <c r="AB19" s="99">
        <f t="shared" si="10"/>
        <v>18.899999999999999</v>
      </c>
      <c r="AC19" s="100">
        <f t="shared" si="11"/>
        <v>48</v>
      </c>
      <c r="AD19" s="100" t="str">
        <f t="shared" si="12"/>
        <v xml:space="preserve"> </v>
      </c>
      <c r="AE19" s="99" t="str">
        <f t="shared" si="13"/>
        <v/>
      </c>
      <c r="AF19" s="100" t="str">
        <f t="shared" si="14"/>
        <v/>
      </c>
      <c r="AG19" s="100" t="str">
        <f t="shared" si="15"/>
        <v/>
      </c>
    </row>
    <row r="20" spans="1:33" s="96" customFormat="1" ht="13" x14ac:dyDescent="0.25">
      <c r="A20" s="39"/>
      <c r="B20" s="106"/>
      <c r="C20" s="112"/>
      <c r="D20" s="103"/>
      <c r="E20" s="114" t="s">
        <v>66</v>
      </c>
      <c r="F20" s="103"/>
      <c r="G20" s="104"/>
      <c r="H20" s="107"/>
      <c r="I20" s="81" t="str">
        <f t="shared" si="0"/>
        <v>1,910</v>
      </c>
      <c r="J20" s="113"/>
      <c r="K20" s="83">
        <v>10</v>
      </c>
      <c r="L20" s="84">
        <f t="shared" si="1"/>
        <v>232.166</v>
      </c>
      <c r="M20" s="85">
        <f t="shared" si="2"/>
        <v>10.199999999999999</v>
      </c>
      <c r="N20" s="86">
        <f t="shared" si="3"/>
        <v>13.5</v>
      </c>
      <c r="O20" s="87" t="str">
        <f t="shared" si="4"/>
        <v>20.0</v>
      </c>
      <c r="P20" s="90" t="s">
        <v>60</v>
      </c>
      <c r="Q20" s="110" t="s">
        <v>61</v>
      </c>
      <c r="R20" s="90" t="s">
        <v>50</v>
      </c>
      <c r="S20" s="91"/>
      <c r="T20" s="92" t="str">
        <f t="shared" si="5"/>
        <v xml:space="preserve"> </v>
      </c>
      <c r="U20" s="93" t="str">
        <f t="shared" si="6"/>
        <v/>
      </c>
      <c r="V20" s="94" t="str">
        <f t="shared" si="7"/>
        <v/>
      </c>
      <c r="W20" s="94" t="str">
        <f t="shared" si="8"/>
        <v/>
      </c>
      <c r="X20" s="95" t="str">
        <f t="shared" si="9"/>
        <v/>
      </c>
      <c r="Z20" s="111">
        <v>1910</v>
      </c>
      <c r="AA20" s="98"/>
      <c r="AB20" s="99">
        <f t="shared" si="10"/>
        <v>20</v>
      </c>
      <c r="AC20" s="100">
        <f t="shared" si="11"/>
        <v>50</v>
      </c>
      <c r="AD20" s="100" t="str">
        <f t="shared" si="12"/>
        <v xml:space="preserve"> </v>
      </c>
      <c r="AE20" s="99" t="str">
        <f t="shared" si="13"/>
        <v/>
      </c>
      <c r="AF20" s="100" t="str">
        <f t="shared" si="14"/>
        <v/>
      </c>
      <c r="AG20" s="100" t="str">
        <f t="shared" si="15"/>
        <v/>
      </c>
    </row>
    <row r="21" spans="1:33" s="96" customFormat="1" ht="13" x14ac:dyDescent="0.25">
      <c r="A21" s="39"/>
      <c r="B21" s="106"/>
      <c r="C21" s="112"/>
      <c r="D21" s="103"/>
      <c r="E21" s="115" t="s">
        <v>67</v>
      </c>
      <c r="F21" s="103"/>
      <c r="G21" s="104"/>
      <c r="H21" s="107"/>
      <c r="I21" s="81" t="str">
        <f t="shared" si="0"/>
        <v>1,920</v>
      </c>
      <c r="J21" s="113"/>
      <c r="K21" s="83">
        <v>10</v>
      </c>
      <c r="L21" s="84">
        <f t="shared" si="1"/>
        <v>232.166</v>
      </c>
      <c r="M21" s="85">
        <f t="shared" si="2"/>
        <v>10.199999999999999</v>
      </c>
      <c r="N21" s="86">
        <f t="shared" si="3"/>
        <v>13.5</v>
      </c>
      <c r="O21" s="87" t="str">
        <f t="shared" si="4"/>
        <v>19.9</v>
      </c>
      <c r="P21" s="90" t="s">
        <v>60</v>
      </c>
      <c r="Q21" s="110" t="s">
        <v>61</v>
      </c>
      <c r="R21" s="90" t="s">
        <v>50</v>
      </c>
      <c r="S21" s="91"/>
      <c r="T21" s="92" t="str">
        <f t="shared" si="5"/>
        <v xml:space="preserve"> </v>
      </c>
      <c r="U21" s="93" t="str">
        <f t="shared" si="6"/>
        <v/>
      </c>
      <c r="V21" s="94" t="str">
        <f t="shared" si="7"/>
        <v/>
      </c>
      <c r="W21" s="94" t="str">
        <f t="shared" si="8"/>
        <v/>
      </c>
      <c r="X21" s="95" t="str">
        <f t="shared" si="9"/>
        <v/>
      </c>
      <c r="Z21" s="111">
        <v>1920</v>
      </c>
      <c r="AA21" s="98"/>
      <c r="AB21" s="99">
        <f t="shared" si="10"/>
        <v>19.899999999999999</v>
      </c>
      <c r="AC21" s="100">
        <f t="shared" si="11"/>
        <v>50</v>
      </c>
      <c r="AD21" s="100" t="str">
        <f t="shared" si="12"/>
        <v xml:space="preserve"> </v>
      </c>
      <c r="AE21" s="99" t="str">
        <f t="shared" si="13"/>
        <v/>
      </c>
      <c r="AF21" s="100" t="str">
        <f t="shared" si="14"/>
        <v/>
      </c>
      <c r="AG21" s="100" t="str">
        <f t="shared" si="15"/>
        <v/>
      </c>
    </row>
    <row r="22" spans="1:33" s="96" customFormat="1" ht="20" x14ac:dyDescent="0.25">
      <c r="A22" s="39"/>
      <c r="B22" s="106"/>
      <c r="C22" s="112"/>
      <c r="D22" s="103"/>
      <c r="E22" s="110" t="s">
        <v>68</v>
      </c>
      <c r="F22" s="103"/>
      <c r="G22" s="104"/>
      <c r="H22" s="107"/>
      <c r="I22" s="81" t="str">
        <f t="shared" si="0"/>
        <v>1,990</v>
      </c>
      <c r="J22" s="113"/>
      <c r="K22" s="83">
        <v>9.1999999999999993</v>
      </c>
      <c r="L22" s="84">
        <f t="shared" si="1"/>
        <v>252.35434782608698</v>
      </c>
      <c r="M22" s="85">
        <f t="shared" si="2"/>
        <v>10.199999999999999</v>
      </c>
      <c r="N22" s="86">
        <f t="shared" si="3"/>
        <v>13.5</v>
      </c>
      <c r="O22" s="87" t="str">
        <f t="shared" si="4"/>
        <v>19.2</v>
      </c>
      <c r="P22" s="90" t="s">
        <v>60</v>
      </c>
      <c r="Q22" s="110" t="s">
        <v>61</v>
      </c>
      <c r="R22" s="90" t="s">
        <v>50</v>
      </c>
      <c r="S22" s="91"/>
      <c r="T22" s="92" t="str">
        <f t="shared" si="5"/>
        <v xml:space="preserve"> </v>
      </c>
      <c r="U22" s="93" t="str">
        <f t="shared" si="6"/>
        <v/>
      </c>
      <c r="V22" s="94" t="str">
        <f t="shared" si="7"/>
        <v/>
      </c>
      <c r="W22" s="94" t="str">
        <f t="shared" si="8"/>
        <v/>
      </c>
      <c r="X22" s="95" t="str">
        <f t="shared" si="9"/>
        <v/>
      </c>
      <c r="Z22" s="111">
        <v>1990</v>
      </c>
      <c r="AA22" s="98"/>
      <c r="AB22" s="99">
        <f t="shared" si="10"/>
        <v>19.2</v>
      </c>
      <c r="AC22" s="100">
        <f t="shared" si="11"/>
        <v>47</v>
      </c>
      <c r="AD22" s="100" t="str">
        <f t="shared" si="12"/>
        <v xml:space="preserve"> </v>
      </c>
      <c r="AE22" s="99" t="str">
        <f t="shared" si="13"/>
        <v/>
      </c>
      <c r="AF22" s="100" t="str">
        <f t="shared" si="14"/>
        <v/>
      </c>
      <c r="AG22" s="100" t="str">
        <f t="shared" si="15"/>
        <v/>
      </c>
    </row>
    <row r="23" spans="1:33" s="96" customFormat="1" ht="13" x14ac:dyDescent="0.25">
      <c r="A23" s="39"/>
      <c r="B23" s="106"/>
      <c r="C23" s="112"/>
      <c r="D23" s="103"/>
      <c r="E23" s="110" t="s">
        <v>69</v>
      </c>
      <c r="F23" s="103"/>
      <c r="G23" s="104"/>
      <c r="H23" s="107"/>
      <c r="I23" s="81" t="str">
        <f t="shared" si="0"/>
        <v>2,030</v>
      </c>
      <c r="J23" s="113"/>
      <c r="K23" s="83">
        <v>9.4</v>
      </c>
      <c r="L23" s="84">
        <f t="shared" si="1"/>
        <v>246.9851063829787</v>
      </c>
      <c r="M23" s="85">
        <f t="shared" si="2"/>
        <v>9.4</v>
      </c>
      <c r="N23" s="86">
        <f t="shared" si="3"/>
        <v>12.7</v>
      </c>
      <c r="O23" s="87" t="str">
        <f t="shared" si="4"/>
        <v>18.7</v>
      </c>
      <c r="P23" s="90" t="s">
        <v>60</v>
      </c>
      <c r="Q23" s="110" t="s">
        <v>61</v>
      </c>
      <c r="R23" s="90" t="s">
        <v>50</v>
      </c>
      <c r="S23" s="91"/>
      <c r="T23" s="92" t="str">
        <f t="shared" si="5"/>
        <v xml:space="preserve"> </v>
      </c>
      <c r="U23" s="93">
        <f t="shared" si="6"/>
        <v>100</v>
      </c>
      <c r="V23" s="94" t="str">
        <f t="shared" si="7"/>
        <v/>
      </c>
      <c r="W23" s="94" t="str">
        <f t="shared" si="8"/>
        <v/>
      </c>
      <c r="X23" s="95" t="str">
        <f t="shared" si="9"/>
        <v/>
      </c>
      <c r="Z23" s="111">
        <v>2030</v>
      </c>
      <c r="AA23" s="98"/>
      <c r="AB23" s="99">
        <f t="shared" si="10"/>
        <v>18.7</v>
      </c>
      <c r="AC23" s="100">
        <f t="shared" si="11"/>
        <v>50</v>
      </c>
      <c r="AD23" s="100" t="str">
        <f t="shared" si="12"/>
        <v xml:space="preserve"> </v>
      </c>
      <c r="AE23" s="99" t="str">
        <f t="shared" si="13"/>
        <v/>
      </c>
      <c r="AF23" s="100" t="str">
        <f t="shared" si="14"/>
        <v/>
      </c>
      <c r="AG23" s="100" t="str">
        <f t="shared" si="15"/>
        <v/>
      </c>
    </row>
    <row r="24" spans="1:33" s="96" customFormat="1" ht="13" x14ac:dyDescent="0.25">
      <c r="A24" s="39"/>
      <c r="B24" s="106"/>
      <c r="C24" s="112"/>
      <c r="D24" s="103"/>
      <c r="E24" s="110" t="s">
        <v>70</v>
      </c>
      <c r="F24" s="103"/>
      <c r="G24" s="104"/>
      <c r="H24" s="107"/>
      <c r="I24" s="81" t="str">
        <f t="shared" si="0"/>
        <v>2,020</v>
      </c>
      <c r="J24" s="113"/>
      <c r="K24" s="83">
        <v>9.4</v>
      </c>
      <c r="L24" s="84">
        <f t="shared" si="1"/>
        <v>246.9851063829787</v>
      </c>
      <c r="M24" s="85">
        <f t="shared" si="2"/>
        <v>9.4</v>
      </c>
      <c r="N24" s="86">
        <f t="shared" si="3"/>
        <v>12.7</v>
      </c>
      <c r="O24" s="87" t="str">
        <f t="shared" si="4"/>
        <v>18.9</v>
      </c>
      <c r="P24" s="90" t="s">
        <v>60</v>
      </c>
      <c r="Q24" s="110" t="s">
        <v>61</v>
      </c>
      <c r="R24" s="90" t="s">
        <v>50</v>
      </c>
      <c r="S24" s="91"/>
      <c r="T24" s="92" t="str">
        <f t="shared" si="5"/>
        <v xml:space="preserve"> </v>
      </c>
      <c r="U24" s="93">
        <f t="shared" si="6"/>
        <v>100</v>
      </c>
      <c r="V24" s="94" t="str">
        <f t="shared" si="7"/>
        <v/>
      </c>
      <c r="W24" s="94" t="str">
        <f t="shared" si="8"/>
        <v/>
      </c>
      <c r="X24" s="95" t="str">
        <f t="shared" si="9"/>
        <v/>
      </c>
      <c r="Z24" s="111">
        <v>2020</v>
      </c>
      <c r="AA24" s="98"/>
      <c r="AB24" s="99">
        <f t="shared" si="10"/>
        <v>18.899999999999999</v>
      </c>
      <c r="AC24" s="100">
        <f t="shared" si="11"/>
        <v>49</v>
      </c>
      <c r="AD24" s="100" t="str">
        <f t="shared" si="12"/>
        <v xml:space="preserve"> </v>
      </c>
      <c r="AE24" s="99" t="str">
        <f t="shared" si="13"/>
        <v/>
      </c>
      <c r="AF24" s="100" t="str">
        <f t="shared" si="14"/>
        <v/>
      </c>
      <c r="AG24" s="100" t="str">
        <f t="shared" si="15"/>
        <v/>
      </c>
    </row>
    <row r="25" spans="1:33" s="96" customFormat="1" ht="13" x14ac:dyDescent="0.25">
      <c r="A25" s="39"/>
      <c r="B25" s="106"/>
      <c r="C25" s="112"/>
      <c r="D25" s="103"/>
      <c r="E25" s="110" t="s">
        <v>71</v>
      </c>
      <c r="F25" s="103"/>
      <c r="G25" s="104"/>
      <c r="H25" s="107"/>
      <c r="I25" s="81" t="str">
        <f t="shared" si="0"/>
        <v>1,990</v>
      </c>
      <c r="J25" s="113"/>
      <c r="K25" s="83">
        <v>9.4</v>
      </c>
      <c r="L25" s="84">
        <f t="shared" si="1"/>
        <v>246.9851063829787</v>
      </c>
      <c r="M25" s="85">
        <f t="shared" si="2"/>
        <v>10.199999999999999</v>
      </c>
      <c r="N25" s="86">
        <f t="shared" si="3"/>
        <v>13.5</v>
      </c>
      <c r="O25" s="87" t="str">
        <f t="shared" si="4"/>
        <v>19.2</v>
      </c>
      <c r="P25" s="90" t="s">
        <v>60</v>
      </c>
      <c r="Q25" s="110" t="s">
        <v>61</v>
      </c>
      <c r="R25" s="90" t="s">
        <v>50</v>
      </c>
      <c r="S25" s="91"/>
      <c r="T25" s="92" t="str">
        <f t="shared" si="5"/>
        <v xml:space="preserve"> </v>
      </c>
      <c r="U25" s="93" t="str">
        <f t="shared" si="6"/>
        <v/>
      </c>
      <c r="V25" s="94" t="str">
        <f t="shared" si="7"/>
        <v/>
      </c>
      <c r="W25" s="94" t="str">
        <f t="shared" si="8"/>
        <v/>
      </c>
      <c r="X25" s="95" t="str">
        <f t="shared" si="9"/>
        <v/>
      </c>
      <c r="Z25" s="111">
        <v>1990</v>
      </c>
      <c r="AA25" s="98"/>
      <c r="AB25" s="99">
        <f t="shared" si="10"/>
        <v>19.2</v>
      </c>
      <c r="AC25" s="100">
        <f t="shared" si="11"/>
        <v>48</v>
      </c>
      <c r="AD25" s="100" t="str">
        <f t="shared" si="12"/>
        <v xml:space="preserve"> </v>
      </c>
      <c r="AE25" s="99" t="str">
        <f t="shared" si="13"/>
        <v/>
      </c>
      <c r="AF25" s="100" t="str">
        <f t="shared" si="14"/>
        <v/>
      </c>
      <c r="AG25" s="100" t="str">
        <f t="shared" si="15"/>
        <v/>
      </c>
    </row>
    <row r="26" spans="1:33" s="96" customFormat="1" ht="13" x14ac:dyDescent="0.25">
      <c r="A26" s="39"/>
      <c r="B26" s="106"/>
      <c r="C26" s="112"/>
      <c r="D26" s="103"/>
      <c r="E26" s="110" t="s">
        <v>72</v>
      </c>
      <c r="F26" s="103"/>
      <c r="G26" s="104"/>
      <c r="H26" s="107"/>
      <c r="I26" s="81" t="str">
        <f t="shared" si="0"/>
        <v>1,990</v>
      </c>
      <c r="J26" s="113"/>
      <c r="K26" s="83">
        <v>9.8000000000000007</v>
      </c>
      <c r="L26" s="84">
        <f t="shared" si="1"/>
        <v>236.90408163265303</v>
      </c>
      <c r="M26" s="85">
        <f t="shared" si="2"/>
        <v>10.199999999999999</v>
      </c>
      <c r="N26" s="86">
        <f t="shared" si="3"/>
        <v>13.5</v>
      </c>
      <c r="O26" s="87" t="str">
        <f t="shared" si="4"/>
        <v>19.2</v>
      </c>
      <c r="P26" s="90" t="s">
        <v>60</v>
      </c>
      <c r="Q26" s="110" t="s">
        <v>61</v>
      </c>
      <c r="R26" s="90" t="s">
        <v>50</v>
      </c>
      <c r="S26" s="91"/>
      <c r="T26" s="92" t="str">
        <f t="shared" si="5"/>
        <v xml:space="preserve"> </v>
      </c>
      <c r="U26" s="93" t="str">
        <f t="shared" si="6"/>
        <v/>
      </c>
      <c r="V26" s="94" t="str">
        <f t="shared" si="7"/>
        <v/>
      </c>
      <c r="W26" s="94" t="str">
        <f t="shared" si="8"/>
        <v/>
      </c>
      <c r="X26" s="95" t="str">
        <f t="shared" si="9"/>
        <v/>
      </c>
      <c r="Z26" s="111">
        <v>1990</v>
      </c>
      <c r="AA26" s="98"/>
      <c r="AB26" s="99">
        <f t="shared" si="10"/>
        <v>19.2</v>
      </c>
      <c r="AC26" s="100">
        <f t="shared" si="11"/>
        <v>51</v>
      </c>
      <c r="AD26" s="100" t="str">
        <f t="shared" si="12"/>
        <v xml:space="preserve"> </v>
      </c>
      <c r="AE26" s="99" t="str">
        <f t="shared" si="13"/>
        <v/>
      </c>
      <c r="AF26" s="100" t="str">
        <f t="shared" si="14"/>
        <v/>
      </c>
      <c r="AG26" s="100" t="str">
        <f t="shared" si="15"/>
        <v/>
      </c>
    </row>
    <row r="27" spans="1:33" s="96" customFormat="1" ht="13" x14ac:dyDescent="0.25">
      <c r="A27" s="39"/>
      <c r="B27" s="106"/>
      <c r="C27" s="112"/>
      <c r="D27" s="103"/>
      <c r="E27" s="110" t="s">
        <v>73</v>
      </c>
      <c r="F27" s="103"/>
      <c r="G27" s="104"/>
      <c r="H27" s="107"/>
      <c r="I27" s="81" t="str">
        <f t="shared" si="0"/>
        <v>2,000</v>
      </c>
      <c r="J27" s="113"/>
      <c r="K27" s="83">
        <v>9.8000000000000007</v>
      </c>
      <c r="L27" s="84">
        <f t="shared" si="1"/>
        <v>236.90408163265303</v>
      </c>
      <c r="M27" s="85">
        <f t="shared" si="2"/>
        <v>9.4</v>
      </c>
      <c r="N27" s="86">
        <f t="shared" si="3"/>
        <v>12.7</v>
      </c>
      <c r="O27" s="87" t="str">
        <f t="shared" si="4"/>
        <v>19.1</v>
      </c>
      <c r="P27" s="90" t="s">
        <v>60</v>
      </c>
      <c r="Q27" s="110" t="s">
        <v>61</v>
      </c>
      <c r="R27" s="90" t="s">
        <v>50</v>
      </c>
      <c r="S27" s="91"/>
      <c r="T27" s="92" t="str">
        <f t="shared" si="5"/>
        <v xml:space="preserve"> </v>
      </c>
      <c r="U27" s="93">
        <f t="shared" si="6"/>
        <v>104</v>
      </c>
      <c r="V27" s="94" t="str">
        <f t="shared" si="7"/>
        <v/>
      </c>
      <c r="W27" s="94" t="str">
        <f t="shared" si="8"/>
        <v/>
      </c>
      <c r="X27" s="95" t="str">
        <f t="shared" si="9"/>
        <v/>
      </c>
      <c r="Z27" s="111">
        <v>2000</v>
      </c>
      <c r="AA27" s="98"/>
      <c r="AB27" s="99">
        <f t="shared" si="10"/>
        <v>19.100000000000001</v>
      </c>
      <c r="AC27" s="100">
        <f t="shared" si="11"/>
        <v>51</v>
      </c>
      <c r="AD27" s="100" t="str">
        <f t="shared" si="12"/>
        <v xml:space="preserve"> </v>
      </c>
      <c r="AE27" s="99" t="str">
        <f t="shared" si="13"/>
        <v/>
      </c>
      <c r="AF27" s="100" t="str">
        <f t="shared" si="14"/>
        <v/>
      </c>
      <c r="AG27" s="100" t="str">
        <f t="shared" si="15"/>
        <v/>
      </c>
    </row>
    <row r="28" spans="1:33" s="96" customFormat="1" ht="13" x14ac:dyDescent="0.25">
      <c r="A28" s="65"/>
      <c r="B28" s="116"/>
      <c r="C28" s="117"/>
      <c r="D28" s="118"/>
      <c r="E28" s="110" t="s">
        <v>74</v>
      </c>
      <c r="F28" s="118"/>
      <c r="G28" s="119"/>
      <c r="H28" s="105"/>
      <c r="I28" s="81" t="str">
        <f t="shared" si="0"/>
        <v>2,110</v>
      </c>
      <c r="J28" s="120"/>
      <c r="K28" s="83">
        <v>9.1999999999999993</v>
      </c>
      <c r="L28" s="84">
        <f t="shared" si="1"/>
        <v>252.35434782608698</v>
      </c>
      <c r="M28" s="85">
        <f t="shared" si="2"/>
        <v>8.6999999999999993</v>
      </c>
      <c r="N28" s="86">
        <f t="shared" si="3"/>
        <v>11.9</v>
      </c>
      <c r="O28" s="87" t="str">
        <f t="shared" si="4"/>
        <v>17.9</v>
      </c>
      <c r="P28" s="90" t="s">
        <v>60</v>
      </c>
      <c r="Q28" s="110" t="s">
        <v>61</v>
      </c>
      <c r="R28" s="90" t="s">
        <v>50</v>
      </c>
      <c r="S28" s="91"/>
      <c r="T28" s="92" t="str">
        <f t="shared" si="5"/>
        <v xml:space="preserve"> </v>
      </c>
      <c r="U28" s="93">
        <f t="shared" si="6"/>
        <v>105</v>
      </c>
      <c r="V28" s="94" t="str">
        <f t="shared" si="7"/>
        <v/>
      </c>
      <c r="W28" s="94" t="str">
        <f t="shared" si="8"/>
        <v/>
      </c>
      <c r="X28" s="95" t="str">
        <f t="shared" si="9"/>
        <v/>
      </c>
      <c r="Z28" s="111">
        <v>2110</v>
      </c>
      <c r="AA28" s="98"/>
      <c r="AB28" s="99">
        <f t="shared" si="10"/>
        <v>17.899999999999999</v>
      </c>
      <c r="AC28" s="100">
        <f t="shared" si="11"/>
        <v>51</v>
      </c>
      <c r="AD28" s="100" t="str">
        <f t="shared" si="12"/>
        <v xml:space="preserve"> </v>
      </c>
      <c r="AE28" s="99" t="str">
        <f t="shared" si="13"/>
        <v/>
      </c>
      <c r="AF28" s="100" t="str">
        <f t="shared" si="14"/>
        <v/>
      </c>
      <c r="AG28" s="100" t="str">
        <f t="shared" si="15"/>
        <v/>
      </c>
    </row>
    <row r="30" spans="1:33" x14ac:dyDescent="0.2">
      <c r="B30" s="2" t="s">
        <v>75</v>
      </c>
    </row>
    <row r="31" spans="1:33" x14ac:dyDescent="0.2">
      <c r="B31" s="2" t="s">
        <v>76</v>
      </c>
    </row>
    <row r="32" spans="1:33" x14ac:dyDescent="0.2">
      <c r="B32" s="2" t="s">
        <v>77</v>
      </c>
    </row>
    <row r="33" spans="2:2" x14ac:dyDescent="0.2">
      <c r="B33" s="2" t="s">
        <v>78</v>
      </c>
    </row>
    <row r="34" spans="2:2" x14ac:dyDescent="0.2">
      <c r="B34" s="2" t="s">
        <v>79</v>
      </c>
    </row>
    <row r="35" spans="2:2" x14ac:dyDescent="0.2">
      <c r="B35" s="2" t="s">
        <v>80</v>
      </c>
    </row>
    <row r="36" spans="2:2" x14ac:dyDescent="0.2">
      <c r="B36" s="2" t="s">
        <v>81</v>
      </c>
    </row>
    <row r="37" spans="2:2" x14ac:dyDescent="0.2">
      <c r="B37" s="2" t="s">
        <v>82</v>
      </c>
    </row>
  </sheetData>
  <sheetProtection selectLockedCells="1"/>
  <autoFilter ref="A8:X41" xr:uid="{00000000-0009-0000-0000-000009000000}">
    <filterColumn colId="1" showButton="0"/>
  </autoFilter>
  <mergeCells count="54">
    <mergeCell ref="J9:J14"/>
    <mergeCell ref="H11:H14"/>
    <mergeCell ref="B15:C28"/>
    <mergeCell ref="D15:D28"/>
    <mergeCell ref="F15:F28"/>
    <mergeCell ref="G15:G28"/>
    <mergeCell ref="H15:H28"/>
    <mergeCell ref="J15:J28"/>
    <mergeCell ref="A9:A28"/>
    <mergeCell ref="B9:C14"/>
    <mergeCell ref="D9:D14"/>
    <mergeCell ref="F9:F14"/>
    <mergeCell ref="G9:G14"/>
    <mergeCell ref="H9:H10"/>
    <mergeCell ref="D6:D8"/>
    <mergeCell ref="E6:E8"/>
    <mergeCell ref="F6:F8"/>
    <mergeCell ref="G6:G8"/>
    <mergeCell ref="Q6:Q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J2:P2"/>
    <mergeCell ref="R2:X2"/>
    <mergeCell ref="S3:X3"/>
    <mergeCell ref="A4:A8"/>
    <mergeCell ref="B4:C8"/>
    <mergeCell ref="D4:D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0" fitToHeight="0" orientation="landscape" r:id="rId1"/>
  <headerFooter alignWithMargins="0">
    <oddHeader>&amp;R様式1-1</oddHeader>
  </headerFooter>
  <rowBreaks count="1" manualBreakCount="1">
    <brk id="4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