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externalLink+xml" PartName="/xl/externalLinks/externalLink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24_HP公表（燃費評価、低排認定）、その他報告関係\2-1_燃費公表\R7\5月\提出データ\"/>
    </mc:Choice>
  </mc:AlternateContent>
  <xr:revisionPtr revIDLastSave="0" documentId="8_{5EDD9B65-4248-4397-B6DC-DAA63C7C55AE}" xr6:coauthVersionLast="47" xr6:coauthVersionMax="47" xr10:uidLastSave="{00000000-0000-0000-0000-000000000000}"/>
  <bookViews>
    <workbookView xWindow="-3390" yWindow="-16320" windowWidth="29040" windowHeight="15720" xr2:uid="{0B0985A4-0BED-4F75-9BB8-BF736E34784B}"/>
  </bookViews>
  <sheets>
    <sheet name="1-1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'1-1'!$A$8:$AI$8</definedName>
    <definedName name="Module1.社内配布用印刷">[1]!Module1.社内配布用印刷</definedName>
    <definedName name="Module1.提出用印刷">[1]!Module1.提出用印刷</definedName>
    <definedName name="_xlnm.Print_Area" localSheetId="0">'1-1'!$A$2:$X$120</definedName>
    <definedName name="_xlnm.Print_Titles">[2]乗用・ＲＶ車!$1:$7</definedName>
    <definedName name="っｄ">[3]!社内配布用印刷</definedName>
    <definedName name="社内配布用印刷">[3]!社内配布用印刷</definedName>
    <definedName name="新型構変選択">[1]!新型構変選択</definedName>
    <definedName name="製作者選択">[1]!製作者選択</definedName>
    <definedName name="提出用印刷">[3]!提出用印刷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111" i="1" l="1"/>
  <c r="AF111" i="1" s="1"/>
  <c r="AB111" i="1"/>
  <c r="O111" i="1" s="1"/>
  <c r="V111" i="1"/>
  <c r="T111" i="1"/>
  <c r="N111" i="1"/>
  <c r="M111" i="1"/>
  <c r="U111" i="1" s="1"/>
  <c r="L111" i="1"/>
  <c r="I111" i="1"/>
  <c r="AE110" i="1"/>
  <c r="AB110" i="1"/>
  <c r="AC110" i="1" s="1"/>
  <c r="V110" i="1"/>
  <c r="T110" i="1"/>
  <c r="N110" i="1"/>
  <c r="M110" i="1"/>
  <c r="U110" i="1" s="1"/>
  <c r="L110" i="1"/>
  <c r="I110" i="1"/>
  <c r="AE109" i="1"/>
  <c r="AB109" i="1"/>
  <c r="AC109" i="1" s="1"/>
  <c r="V109" i="1"/>
  <c r="T109" i="1"/>
  <c r="N109" i="1"/>
  <c r="M109" i="1"/>
  <c r="U109" i="1" s="1"/>
  <c r="L109" i="1"/>
  <c r="I109" i="1"/>
  <c r="AE108" i="1"/>
  <c r="AB108" i="1"/>
  <c r="AC108" i="1" s="1"/>
  <c r="V108" i="1"/>
  <c r="T108" i="1"/>
  <c r="N108" i="1"/>
  <c r="M108" i="1"/>
  <c r="U108" i="1" s="1"/>
  <c r="L108" i="1"/>
  <c r="I108" i="1"/>
  <c r="AE107" i="1"/>
  <c r="AB107" i="1"/>
  <c r="AC107" i="1" s="1"/>
  <c r="V107" i="1"/>
  <c r="T107" i="1"/>
  <c r="N107" i="1"/>
  <c r="M107" i="1"/>
  <c r="U107" i="1" s="1"/>
  <c r="L107" i="1"/>
  <c r="I107" i="1"/>
  <c r="AE106" i="1"/>
  <c r="AB106" i="1"/>
  <c r="AC106" i="1" s="1"/>
  <c r="V106" i="1"/>
  <c r="T106" i="1"/>
  <c r="N106" i="1"/>
  <c r="M106" i="1"/>
  <c r="U106" i="1" s="1"/>
  <c r="L106" i="1"/>
  <c r="I106" i="1"/>
  <c r="AE105" i="1"/>
  <c r="AB105" i="1"/>
  <c r="AC105" i="1" s="1"/>
  <c r="V105" i="1"/>
  <c r="T105" i="1"/>
  <c r="N105" i="1"/>
  <c r="M105" i="1"/>
  <c r="U105" i="1" s="1"/>
  <c r="L105" i="1"/>
  <c r="I105" i="1"/>
  <c r="AE104" i="1"/>
  <c r="AB104" i="1"/>
  <c r="AC104" i="1" s="1"/>
  <c r="V104" i="1"/>
  <c r="T104" i="1"/>
  <c r="N104" i="1"/>
  <c r="M104" i="1"/>
  <c r="U104" i="1" s="1"/>
  <c r="L104" i="1"/>
  <c r="I104" i="1"/>
  <c r="AE103" i="1"/>
  <c r="AB103" i="1"/>
  <c r="AC103" i="1" s="1"/>
  <c r="V103" i="1"/>
  <c r="T103" i="1"/>
  <c r="N103" i="1"/>
  <c r="M103" i="1"/>
  <c r="U103" i="1" s="1"/>
  <c r="L103" i="1"/>
  <c r="I103" i="1"/>
  <c r="AE102" i="1"/>
  <c r="AB102" i="1"/>
  <c r="AC102" i="1" s="1"/>
  <c r="V102" i="1"/>
  <c r="T102" i="1"/>
  <c r="N102" i="1"/>
  <c r="M102" i="1"/>
  <c r="U102" i="1" s="1"/>
  <c r="L102" i="1"/>
  <c r="I102" i="1"/>
  <c r="AE101" i="1"/>
  <c r="AB101" i="1"/>
  <c r="AC101" i="1" s="1"/>
  <c r="V101" i="1"/>
  <c r="T101" i="1"/>
  <c r="N101" i="1"/>
  <c r="M101" i="1"/>
  <c r="U101" i="1" s="1"/>
  <c r="L101" i="1"/>
  <c r="I101" i="1"/>
  <c r="AE100" i="1"/>
  <c r="AB100" i="1"/>
  <c r="AC100" i="1" s="1"/>
  <c r="V100" i="1"/>
  <c r="T100" i="1"/>
  <c r="N100" i="1"/>
  <c r="M100" i="1"/>
  <c r="U100" i="1" s="1"/>
  <c r="L100" i="1"/>
  <c r="I100" i="1"/>
  <c r="AE99" i="1"/>
  <c r="AB99" i="1"/>
  <c r="AC99" i="1" s="1"/>
  <c r="V99" i="1"/>
  <c r="T99" i="1"/>
  <c r="N99" i="1"/>
  <c r="M99" i="1"/>
  <c r="U99" i="1" s="1"/>
  <c r="L99" i="1"/>
  <c r="I99" i="1"/>
  <c r="AE98" i="1"/>
  <c r="AB98" i="1"/>
  <c r="AC98" i="1" s="1"/>
  <c r="V98" i="1"/>
  <c r="T98" i="1"/>
  <c r="N98" i="1"/>
  <c r="M98" i="1"/>
  <c r="U98" i="1" s="1"/>
  <c r="L98" i="1"/>
  <c r="I98" i="1"/>
  <c r="AE97" i="1"/>
  <c r="AB97" i="1"/>
  <c r="AC97" i="1" s="1"/>
  <c r="V97" i="1"/>
  <c r="T97" i="1"/>
  <c r="N97" i="1"/>
  <c r="M97" i="1"/>
  <c r="U97" i="1" s="1"/>
  <c r="L97" i="1"/>
  <c r="I97" i="1"/>
  <c r="AE96" i="1"/>
  <c r="AB96" i="1"/>
  <c r="AC96" i="1" s="1"/>
  <c r="V96" i="1"/>
  <c r="T96" i="1"/>
  <c r="N96" i="1"/>
  <c r="M96" i="1"/>
  <c r="U96" i="1" s="1"/>
  <c r="L96" i="1"/>
  <c r="I96" i="1"/>
  <c r="AE95" i="1"/>
  <c r="AB95" i="1"/>
  <c r="AC95" i="1" s="1"/>
  <c r="V95" i="1"/>
  <c r="T95" i="1"/>
  <c r="N95" i="1"/>
  <c r="M95" i="1"/>
  <c r="U95" i="1" s="1"/>
  <c r="L95" i="1"/>
  <c r="I95" i="1"/>
  <c r="AE94" i="1"/>
  <c r="AB94" i="1"/>
  <c r="AC94" i="1" s="1"/>
  <c r="V94" i="1"/>
  <c r="T94" i="1"/>
  <c r="N94" i="1"/>
  <c r="M94" i="1"/>
  <c r="U94" i="1" s="1"/>
  <c r="L94" i="1"/>
  <c r="I94" i="1"/>
  <c r="AE93" i="1"/>
  <c r="AB93" i="1"/>
  <c r="AC93" i="1" s="1"/>
  <c r="V93" i="1"/>
  <c r="T93" i="1"/>
  <c r="N93" i="1"/>
  <c r="M93" i="1"/>
  <c r="U93" i="1" s="1"/>
  <c r="L93" i="1"/>
  <c r="I93" i="1"/>
  <c r="AE92" i="1"/>
  <c r="AB92" i="1"/>
  <c r="AC92" i="1" s="1"/>
  <c r="V92" i="1"/>
  <c r="T92" i="1"/>
  <c r="N92" i="1"/>
  <c r="M92" i="1"/>
  <c r="U92" i="1" s="1"/>
  <c r="L92" i="1"/>
  <c r="AG91" i="1"/>
  <c r="AF91" i="1"/>
  <c r="AE91" i="1"/>
  <c r="AD91" i="1"/>
  <c r="AB91" i="1"/>
  <c r="AC91" i="1" s="1"/>
  <c r="X91" i="1" s="1"/>
  <c r="V91" i="1"/>
  <c r="U91" i="1"/>
  <c r="T91" i="1"/>
  <c r="O91" i="1"/>
  <c r="N91" i="1"/>
  <c r="M91" i="1"/>
  <c r="L91" i="1"/>
  <c r="AE90" i="1"/>
  <c r="O90" i="1" s="1"/>
  <c r="AC90" i="1"/>
  <c r="AB90" i="1"/>
  <c r="U90" i="1"/>
  <c r="T90" i="1"/>
  <c r="N90" i="1"/>
  <c r="V90" i="1" s="1"/>
  <c r="M90" i="1"/>
  <c r="L90" i="1"/>
  <c r="I90" i="1"/>
  <c r="AF89" i="1"/>
  <c r="AG89" i="1" s="1"/>
  <c r="AE89" i="1"/>
  <c r="O89" i="1" s="1"/>
  <c r="AC89" i="1"/>
  <c r="AB89" i="1"/>
  <c r="W89" i="1"/>
  <c r="U89" i="1"/>
  <c r="T89" i="1"/>
  <c r="N89" i="1"/>
  <c r="V89" i="1" s="1"/>
  <c r="M89" i="1"/>
  <c r="L89" i="1"/>
  <c r="I89" i="1"/>
  <c r="AF88" i="1"/>
  <c r="AE88" i="1"/>
  <c r="O88" i="1" s="1"/>
  <c r="AC88" i="1"/>
  <c r="AB88" i="1"/>
  <c r="U88" i="1"/>
  <c r="T88" i="1"/>
  <c r="N88" i="1"/>
  <c r="V88" i="1" s="1"/>
  <c r="M88" i="1"/>
  <c r="L88" i="1"/>
  <c r="I88" i="1"/>
  <c r="AF87" i="1"/>
  <c r="AG87" i="1" s="1"/>
  <c r="AE87" i="1"/>
  <c r="O87" i="1" s="1"/>
  <c r="AC87" i="1"/>
  <c r="AB87" i="1"/>
  <c r="U87" i="1"/>
  <c r="T87" i="1"/>
  <c r="N87" i="1"/>
  <c r="V87" i="1" s="1"/>
  <c r="M87" i="1"/>
  <c r="L87" i="1"/>
  <c r="I87" i="1"/>
  <c r="AE86" i="1"/>
  <c r="O86" i="1" s="1"/>
  <c r="AC86" i="1"/>
  <c r="AB86" i="1"/>
  <c r="U86" i="1"/>
  <c r="T86" i="1"/>
  <c r="N86" i="1"/>
  <c r="V86" i="1" s="1"/>
  <c r="M86" i="1"/>
  <c r="L86" i="1"/>
  <c r="I86" i="1"/>
  <c r="AF85" i="1"/>
  <c r="AG85" i="1" s="1"/>
  <c r="AE85" i="1"/>
  <c r="O85" i="1" s="1"/>
  <c r="AC85" i="1"/>
  <c r="AB85" i="1"/>
  <c r="U85" i="1"/>
  <c r="T85" i="1"/>
  <c r="N85" i="1"/>
  <c r="V85" i="1" s="1"/>
  <c r="M85" i="1"/>
  <c r="L85" i="1"/>
  <c r="I85" i="1"/>
  <c r="AE84" i="1"/>
  <c r="O84" i="1" s="1"/>
  <c r="AC84" i="1"/>
  <c r="AB84" i="1"/>
  <c r="U84" i="1"/>
  <c r="T84" i="1"/>
  <c r="N84" i="1"/>
  <c r="V84" i="1" s="1"/>
  <c r="M84" i="1"/>
  <c r="L84" i="1"/>
  <c r="I84" i="1"/>
  <c r="AE83" i="1"/>
  <c r="AC83" i="1"/>
  <c r="AB83" i="1"/>
  <c r="U83" i="1"/>
  <c r="T83" i="1"/>
  <c r="N83" i="1"/>
  <c r="V83" i="1" s="1"/>
  <c r="M83" i="1"/>
  <c r="L83" i="1"/>
  <c r="I83" i="1"/>
  <c r="AE82" i="1"/>
  <c r="O82" i="1" s="1"/>
  <c r="AC82" i="1"/>
  <c r="AB82" i="1"/>
  <c r="U82" i="1"/>
  <c r="T82" i="1"/>
  <c r="N82" i="1"/>
  <c r="V82" i="1" s="1"/>
  <c r="M82" i="1"/>
  <c r="L82" i="1"/>
  <c r="I82" i="1"/>
  <c r="AF81" i="1"/>
  <c r="AG81" i="1" s="1"/>
  <c r="AE81" i="1"/>
  <c r="O81" i="1" s="1"/>
  <c r="AC81" i="1"/>
  <c r="AB81" i="1"/>
  <c r="W81" i="1"/>
  <c r="U81" i="1"/>
  <c r="T81" i="1"/>
  <c r="N81" i="1"/>
  <c r="V81" i="1" s="1"/>
  <c r="M81" i="1"/>
  <c r="L81" i="1"/>
  <c r="I81" i="1"/>
  <c r="AF80" i="1"/>
  <c r="AE80" i="1"/>
  <c r="O80" i="1" s="1"/>
  <c r="AC80" i="1"/>
  <c r="AB80" i="1"/>
  <c r="U80" i="1"/>
  <c r="T80" i="1"/>
  <c r="N80" i="1"/>
  <c r="V80" i="1" s="1"/>
  <c r="M80" i="1"/>
  <c r="L80" i="1"/>
  <c r="I80" i="1"/>
  <c r="AF79" i="1"/>
  <c r="AG79" i="1" s="1"/>
  <c r="AE79" i="1"/>
  <c r="O79" i="1" s="1"/>
  <c r="AC79" i="1"/>
  <c r="AB79" i="1"/>
  <c r="U79" i="1"/>
  <c r="T79" i="1"/>
  <c r="N79" i="1"/>
  <c r="V79" i="1" s="1"/>
  <c r="M79" i="1"/>
  <c r="L79" i="1"/>
  <c r="I79" i="1"/>
  <c r="AE78" i="1"/>
  <c r="O78" i="1" s="1"/>
  <c r="AC78" i="1"/>
  <c r="AB78" i="1"/>
  <c r="U78" i="1"/>
  <c r="T78" i="1"/>
  <c r="N78" i="1"/>
  <c r="V78" i="1" s="1"/>
  <c r="M78" i="1"/>
  <c r="L78" i="1"/>
  <c r="I78" i="1"/>
  <c r="AF77" i="1"/>
  <c r="AG77" i="1" s="1"/>
  <c r="AE77" i="1"/>
  <c r="O77" i="1" s="1"/>
  <c r="AC77" i="1"/>
  <c r="AB77" i="1"/>
  <c r="U77" i="1"/>
  <c r="T77" i="1"/>
  <c r="N77" i="1"/>
  <c r="V77" i="1" s="1"/>
  <c r="M77" i="1"/>
  <c r="L77" i="1"/>
  <c r="I77" i="1"/>
  <c r="AE76" i="1"/>
  <c r="O76" i="1" s="1"/>
  <c r="AC76" i="1"/>
  <c r="AB76" i="1"/>
  <c r="U76" i="1"/>
  <c r="T76" i="1"/>
  <c r="N76" i="1"/>
  <c r="V76" i="1" s="1"/>
  <c r="M76" i="1"/>
  <c r="L76" i="1"/>
  <c r="I76" i="1"/>
  <c r="AE75" i="1"/>
  <c r="AC75" i="1"/>
  <c r="AB75" i="1"/>
  <c r="U75" i="1"/>
  <c r="T75" i="1"/>
  <c r="N75" i="1"/>
  <c r="V75" i="1" s="1"/>
  <c r="M75" i="1"/>
  <c r="L75" i="1"/>
  <c r="I75" i="1"/>
  <c r="AE74" i="1"/>
  <c r="O74" i="1" s="1"/>
  <c r="AC74" i="1"/>
  <c r="AB74" i="1"/>
  <c r="U74" i="1"/>
  <c r="T74" i="1"/>
  <c r="N74" i="1"/>
  <c r="V74" i="1" s="1"/>
  <c r="M74" i="1"/>
  <c r="L74" i="1"/>
  <c r="I74" i="1"/>
  <c r="AF73" i="1"/>
  <c r="AG73" i="1" s="1"/>
  <c r="AE73" i="1"/>
  <c r="O73" i="1" s="1"/>
  <c r="AC73" i="1"/>
  <c r="AB73" i="1"/>
  <c r="W73" i="1"/>
  <c r="U73" i="1"/>
  <c r="T73" i="1"/>
  <c r="N73" i="1"/>
  <c r="V73" i="1" s="1"/>
  <c r="M73" i="1"/>
  <c r="L73" i="1"/>
  <c r="I73" i="1"/>
  <c r="AF72" i="1"/>
  <c r="AE72" i="1"/>
  <c r="O72" i="1" s="1"/>
  <c r="AC72" i="1"/>
  <c r="AB72" i="1"/>
  <c r="U72" i="1"/>
  <c r="T72" i="1"/>
  <c r="N72" i="1"/>
  <c r="V72" i="1" s="1"/>
  <c r="M72" i="1"/>
  <c r="L72" i="1"/>
  <c r="I72" i="1"/>
  <c r="AF71" i="1"/>
  <c r="AG71" i="1" s="1"/>
  <c r="AE71" i="1"/>
  <c r="O71" i="1" s="1"/>
  <c r="AC71" i="1"/>
  <c r="AB71" i="1"/>
  <c r="U71" i="1"/>
  <c r="T71" i="1"/>
  <c r="N71" i="1"/>
  <c r="V71" i="1" s="1"/>
  <c r="M71" i="1"/>
  <c r="L71" i="1"/>
  <c r="I71" i="1"/>
  <c r="AE70" i="1"/>
  <c r="O70" i="1" s="1"/>
  <c r="AC70" i="1"/>
  <c r="AB70" i="1"/>
  <c r="U70" i="1"/>
  <c r="T70" i="1"/>
  <c r="N70" i="1"/>
  <c r="V70" i="1" s="1"/>
  <c r="M70" i="1"/>
  <c r="L70" i="1"/>
  <c r="I70" i="1"/>
  <c r="AF69" i="1"/>
  <c r="AE69" i="1"/>
  <c r="O69" i="1" s="1"/>
  <c r="AC69" i="1"/>
  <c r="AB69" i="1"/>
  <c r="U69" i="1"/>
  <c r="T69" i="1"/>
  <c r="N69" i="1"/>
  <c r="V69" i="1" s="1"/>
  <c r="M69" i="1"/>
  <c r="L69" i="1"/>
  <c r="I69" i="1"/>
  <c r="AE68" i="1"/>
  <c r="AF68" i="1" s="1"/>
  <c r="AG68" i="1" s="1"/>
  <c r="AB68" i="1"/>
  <c r="U68" i="1"/>
  <c r="T68" i="1"/>
  <c r="N68" i="1"/>
  <c r="V68" i="1" s="1"/>
  <c r="M68" i="1"/>
  <c r="L68" i="1"/>
  <c r="I68" i="1"/>
  <c r="AF67" i="1"/>
  <c r="AE67" i="1"/>
  <c r="AC67" i="1"/>
  <c r="AB67" i="1"/>
  <c r="U67" i="1"/>
  <c r="T67" i="1"/>
  <c r="O67" i="1"/>
  <c r="N67" i="1"/>
  <c r="V67" i="1" s="1"/>
  <c r="M67" i="1"/>
  <c r="L67" i="1"/>
  <c r="I67" i="1"/>
  <c r="AF66" i="1"/>
  <c r="AG66" i="1" s="1"/>
  <c r="AE66" i="1"/>
  <c r="AB66" i="1"/>
  <c r="T66" i="1"/>
  <c r="N66" i="1"/>
  <c r="V66" i="1" s="1"/>
  <c r="M66" i="1"/>
  <c r="U66" i="1" s="1"/>
  <c r="L66" i="1"/>
  <c r="I66" i="1"/>
  <c r="AE65" i="1"/>
  <c r="AC65" i="1"/>
  <c r="X65" i="1" s="1"/>
  <c r="AB65" i="1"/>
  <c r="U65" i="1"/>
  <c r="T65" i="1"/>
  <c r="N65" i="1"/>
  <c r="V65" i="1" s="1"/>
  <c r="M65" i="1"/>
  <c r="L65" i="1"/>
  <c r="I65" i="1"/>
  <c r="AF64" i="1"/>
  <c r="AE64" i="1"/>
  <c r="AB64" i="1"/>
  <c r="AC64" i="1" s="1"/>
  <c r="X64" i="1" s="1"/>
  <c r="T64" i="1"/>
  <c r="O64" i="1"/>
  <c r="N64" i="1"/>
  <c r="V64" i="1" s="1"/>
  <c r="M64" i="1"/>
  <c r="U64" i="1" s="1"/>
  <c r="L64" i="1"/>
  <c r="I64" i="1"/>
  <c r="AE63" i="1"/>
  <c r="AF63" i="1" s="1"/>
  <c r="AG63" i="1" s="1"/>
  <c r="AC63" i="1"/>
  <c r="AB63" i="1"/>
  <c r="W63" i="1"/>
  <c r="T63" i="1"/>
  <c r="N63" i="1"/>
  <c r="V63" i="1" s="1"/>
  <c r="M63" i="1"/>
  <c r="U63" i="1" s="1"/>
  <c r="L63" i="1"/>
  <c r="I63" i="1"/>
  <c r="AF62" i="1"/>
  <c r="AE62" i="1"/>
  <c r="AD62" i="1"/>
  <c r="AB62" i="1"/>
  <c r="AC62" i="1" s="1"/>
  <c r="U62" i="1"/>
  <c r="T62" i="1"/>
  <c r="O62" i="1"/>
  <c r="N62" i="1"/>
  <c r="V62" i="1" s="1"/>
  <c r="M62" i="1"/>
  <c r="L62" i="1"/>
  <c r="I62" i="1"/>
  <c r="AE61" i="1"/>
  <c r="AD61" i="1"/>
  <c r="AC61" i="1"/>
  <c r="AB61" i="1"/>
  <c r="T61" i="1"/>
  <c r="N61" i="1"/>
  <c r="V61" i="1" s="1"/>
  <c r="M61" i="1"/>
  <c r="U61" i="1" s="1"/>
  <c r="L61" i="1"/>
  <c r="I61" i="1"/>
  <c r="AE60" i="1"/>
  <c r="AF60" i="1" s="1"/>
  <c r="AG60" i="1" s="1"/>
  <c r="AB60" i="1"/>
  <c r="AC60" i="1" s="1"/>
  <c r="U60" i="1"/>
  <c r="T60" i="1"/>
  <c r="O60" i="1"/>
  <c r="N60" i="1"/>
  <c r="V60" i="1" s="1"/>
  <c r="M60" i="1"/>
  <c r="L60" i="1"/>
  <c r="I60" i="1"/>
  <c r="AF59" i="1"/>
  <c r="AG59" i="1" s="1"/>
  <c r="AE59" i="1"/>
  <c r="AB59" i="1"/>
  <c r="T59" i="1"/>
  <c r="N59" i="1"/>
  <c r="V59" i="1" s="1"/>
  <c r="M59" i="1"/>
  <c r="U59" i="1" s="1"/>
  <c r="L59" i="1"/>
  <c r="I59" i="1"/>
  <c r="AE58" i="1"/>
  <c r="AC58" i="1"/>
  <c r="AD58" i="1" s="1"/>
  <c r="AB58" i="1"/>
  <c r="X58" i="1"/>
  <c r="T58" i="1"/>
  <c r="N58" i="1"/>
  <c r="V58" i="1" s="1"/>
  <c r="M58" i="1"/>
  <c r="U58" i="1" s="1"/>
  <c r="L58" i="1"/>
  <c r="I58" i="1"/>
  <c r="AE57" i="1"/>
  <c r="AC57" i="1"/>
  <c r="AD57" i="1" s="1"/>
  <c r="AB57" i="1"/>
  <c r="X57" i="1"/>
  <c r="T57" i="1"/>
  <c r="N57" i="1"/>
  <c r="V57" i="1" s="1"/>
  <c r="M57" i="1"/>
  <c r="U57" i="1" s="1"/>
  <c r="L57" i="1"/>
  <c r="I57" i="1"/>
  <c r="AE56" i="1"/>
  <c r="AC56" i="1"/>
  <c r="AD56" i="1" s="1"/>
  <c r="AB56" i="1"/>
  <c r="X56" i="1"/>
  <c r="T56" i="1"/>
  <c r="N56" i="1"/>
  <c r="V56" i="1" s="1"/>
  <c r="M56" i="1"/>
  <c r="U56" i="1" s="1"/>
  <c r="L56" i="1"/>
  <c r="I56" i="1"/>
  <c r="AE55" i="1"/>
  <c r="AC55" i="1"/>
  <c r="AD55" i="1" s="1"/>
  <c r="AB55" i="1"/>
  <c r="X55" i="1"/>
  <c r="V55" i="1"/>
  <c r="T55" i="1"/>
  <c r="N55" i="1"/>
  <c r="M55" i="1"/>
  <c r="U55" i="1" s="1"/>
  <c r="L55" i="1"/>
  <c r="I55" i="1"/>
  <c r="AE54" i="1"/>
  <c r="AC54" i="1"/>
  <c r="AD54" i="1" s="1"/>
  <c r="AB54" i="1"/>
  <c r="T54" i="1"/>
  <c r="N54" i="1"/>
  <c r="V54" i="1" s="1"/>
  <c r="M54" i="1"/>
  <c r="U54" i="1" s="1"/>
  <c r="L54" i="1"/>
  <c r="I54" i="1"/>
  <c r="AE53" i="1"/>
  <c r="AC53" i="1"/>
  <c r="AD53" i="1" s="1"/>
  <c r="AB53" i="1"/>
  <c r="X53" i="1"/>
  <c r="V53" i="1"/>
  <c r="T53" i="1"/>
  <c r="N53" i="1"/>
  <c r="M53" i="1"/>
  <c r="U53" i="1" s="1"/>
  <c r="L53" i="1"/>
  <c r="I53" i="1"/>
  <c r="AE52" i="1"/>
  <c r="AC52" i="1"/>
  <c r="AD52" i="1" s="1"/>
  <c r="AB52" i="1"/>
  <c r="T52" i="1"/>
  <c r="N52" i="1"/>
  <c r="V52" i="1" s="1"/>
  <c r="M52" i="1"/>
  <c r="U52" i="1" s="1"/>
  <c r="L52" i="1"/>
  <c r="I52" i="1"/>
  <c r="AE51" i="1"/>
  <c r="AC51" i="1"/>
  <c r="AD51" i="1" s="1"/>
  <c r="AB51" i="1"/>
  <c r="X51" i="1"/>
  <c r="V51" i="1"/>
  <c r="T51" i="1"/>
  <c r="N51" i="1"/>
  <c r="M51" i="1"/>
  <c r="U51" i="1" s="1"/>
  <c r="L51" i="1"/>
  <c r="I51" i="1"/>
  <c r="AE50" i="1"/>
  <c r="AC50" i="1"/>
  <c r="AD50" i="1" s="1"/>
  <c r="AB50" i="1"/>
  <c r="T50" i="1"/>
  <c r="N50" i="1"/>
  <c r="V50" i="1" s="1"/>
  <c r="M50" i="1"/>
  <c r="U50" i="1" s="1"/>
  <c r="L50" i="1"/>
  <c r="I50" i="1"/>
  <c r="AE49" i="1"/>
  <c r="AC49" i="1"/>
  <c r="AD49" i="1" s="1"/>
  <c r="AB49" i="1"/>
  <c r="X49" i="1"/>
  <c r="V49" i="1"/>
  <c r="T49" i="1"/>
  <c r="N49" i="1"/>
  <c r="M49" i="1"/>
  <c r="U49" i="1" s="1"/>
  <c r="L49" i="1"/>
  <c r="I49" i="1"/>
  <c r="AE48" i="1"/>
  <c r="AC48" i="1"/>
  <c r="AD48" i="1" s="1"/>
  <c r="AB48" i="1"/>
  <c r="T48" i="1"/>
  <c r="N48" i="1"/>
  <c r="V48" i="1" s="1"/>
  <c r="M48" i="1"/>
  <c r="U48" i="1" s="1"/>
  <c r="L48" i="1"/>
  <c r="I48" i="1"/>
  <c r="AE47" i="1"/>
  <c r="AB47" i="1"/>
  <c r="AC47" i="1" s="1"/>
  <c r="AD47" i="1" s="1"/>
  <c r="X47" i="1"/>
  <c r="V47" i="1"/>
  <c r="T47" i="1"/>
  <c r="N47" i="1"/>
  <c r="M47" i="1"/>
  <c r="U47" i="1" s="1"/>
  <c r="L47" i="1"/>
  <c r="I47" i="1"/>
  <c r="AE46" i="1"/>
  <c r="AB46" i="1"/>
  <c r="AC46" i="1" s="1"/>
  <c r="T46" i="1"/>
  <c r="N46" i="1"/>
  <c r="V46" i="1" s="1"/>
  <c r="M46" i="1"/>
  <c r="U46" i="1" s="1"/>
  <c r="L46" i="1"/>
  <c r="I46" i="1"/>
  <c r="AE45" i="1"/>
  <c r="AB45" i="1"/>
  <c r="AC45" i="1" s="1"/>
  <c r="AD45" i="1" s="1"/>
  <c r="V45" i="1"/>
  <c r="T45" i="1"/>
  <c r="N45" i="1"/>
  <c r="M45" i="1"/>
  <c r="U45" i="1" s="1"/>
  <c r="L45" i="1"/>
  <c r="I45" i="1"/>
  <c r="AE44" i="1"/>
  <c r="AB44" i="1"/>
  <c r="AC44" i="1" s="1"/>
  <c r="T44" i="1"/>
  <c r="N44" i="1"/>
  <c r="V44" i="1" s="1"/>
  <c r="M44" i="1"/>
  <c r="U44" i="1" s="1"/>
  <c r="L44" i="1"/>
  <c r="I44" i="1"/>
  <c r="AE43" i="1"/>
  <c r="AB43" i="1"/>
  <c r="AC43" i="1" s="1"/>
  <c r="AD43" i="1" s="1"/>
  <c r="V43" i="1"/>
  <c r="T43" i="1"/>
  <c r="N43" i="1"/>
  <c r="M43" i="1"/>
  <c r="U43" i="1" s="1"/>
  <c r="L43" i="1"/>
  <c r="I43" i="1"/>
  <c r="AE42" i="1"/>
  <c r="AB42" i="1"/>
  <c r="AC42" i="1" s="1"/>
  <c r="T42" i="1"/>
  <c r="N42" i="1"/>
  <c r="V42" i="1" s="1"/>
  <c r="M42" i="1"/>
  <c r="U42" i="1" s="1"/>
  <c r="L42" i="1"/>
  <c r="I42" i="1"/>
  <c r="AE41" i="1"/>
  <c r="AB41" i="1"/>
  <c r="AC41" i="1" s="1"/>
  <c r="AD41" i="1" s="1"/>
  <c r="X41" i="1"/>
  <c r="V41" i="1"/>
  <c r="T41" i="1"/>
  <c r="N41" i="1"/>
  <c r="M41" i="1"/>
  <c r="U41" i="1" s="1"/>
  <c r="L41" i="1"/>
  <c r="I41" i="1"/>
  <c r="AE40" i="1"/>
  <c r="AB40" i="1"/>
  <c r="AC40" i="1" s="1"/>
  <c r="T40" i="1"/>
  <c r="N40" i="1"/>
  <c r="V40" i="1" s="1"/>
  <c r="M40" i="1"/>
  <c r="U40" i="1" s="1"/>
  <c r="L40" i="1"/>
  <c r="I40" i="1"/>
  <c r="AE39" i="1"/>
  <c r="AB39" i="1"/>
  <c r="AC39" i="1" s="1"/>
  <c r="AD39" i="1" s="1"/>
  <c r="X39" i="1"/>
  <c r="V39" i="1"/>
  <c r="T39" i="1"/>
  <c r="N39" i="1"/>
  <c r="M39" i="1"/>
  <c r="U39" i="1" s="1"/>
  <c r="L39" i="1"/>
  <c r="I39" i="1"/>
  <c r="AE38" i="1"/>
  <c r="AB38" i="1"/>
  <c r="AC38" i="1" s="1"/>
  <c r="T38" i="1"/>
  <c r="N38" i="1"/>
  <c r="V38" i="1" s="1"/>
  <c r="M38" i="1"/>
  <c r="U38" i="1" s="1"/>
  <c r="L38" i="1"/>
  <c r="I38" i="1"/>
  <c r="AE37" i="1"/>
  <c r="AB37" i="1"/>
  <c r="AC37" i="1" s="1"/>
  <c r="AD37" i="1" s="1"/>
  <c r="V37" i="1"/>
  <c r="T37" i="1"/>
  <c r="N37" i="1"/>
  <c r="M37" i="1"/>
  <c r="U37" i="1" s="1"/>
  <c r="L37" i="1"/>
  <c r="I37" i="1"/>
  <c r="AE36" i="1"/>
  <c r="AB36" i="1"/>
  <c r="AC36" i="1" s="1"/>
  <c r="T36" i="1"/>
  <c r="N36" i="1"/>
  <c r="V36" i="1" s="1"/>
  <c r="M36" i="1"/>
  <c r="U36" i="1" s="1"/>
  <c r="L36" i="1"/>
  <c r="I36" i="1"/>
  <c r="AE35" i="1"/>
  <c r="AB35" i="1"/>
  <c r="AC35" i="1" s="1"/>
  <c r="AD35" i="1" s="1"/>
  <c r="V35" i="1"/>
  <c r="T35" i="1"/>
  <c r="N35" i="1"/>
  <c r="M35" i="1"/>
  <c r="U35" i="1" s="1"/>
  <c r="L35" i="1"/>
  <c r="I35" i="1"/>
  <c r="AE34" i="1"/>
  <c r="AB34" i="1"/>
  <c r="AC34" i="1" s="1"/>
  <c r="T34" i="1"/>
  <c r="N34" i="1"/>
  <c r="V34" i="1" s="1"/>
  <c r="M34" i="1"/>
  <c r="U34" i="1" s="1"/>
  <c r="L34" i="1"/>
  <c r="I34" i="1"/>
  <c r="AE33" i="1"/>
  <c r="AB33" i="1"/>
  <c r="AC33" i="1" s="1"/>
  <c r="AD33" i="1" s="1"/>
  <c r="X33" i="1"/>
  <c r="V33" i="1"/>
  <c r="T33" i="1"/>
  <c r="N33" i="1"/>
  <c r="M33" i="1"/>
  <c r="U33" i="1" s="1"/>
  <c r="L33" i="1"/>
  <c r="I33" i="1"/>
  <c r="AE32" i="1"/>
  <c r="AB32" i="1"/>
  <c r="AC32" i="1" s="1"/>
  <c r="T32" i="1"/>
  <c r="N32" i="1"/>
  <c r="V32" i="1" s="1"/>
  <c r="M32" i="1"/>
  <c r="U32" i="1" s="1"/>
  <c r="L32" i="1"/>
  <c r="I32" i="1"/>
  <c r="AE31" i="1"/>
  <c r="AB31" i="1"/>
  <c r="AC31" i="1" s="1"/>
  <c r="AD31" i="1" s="1"/>
  <c r="X31" i="1"/>
  <c r="V31" i="1"/>
  <c r="T31" i="1"/>
  <c r="N31" i="1"/>
  <c r="M31" i="1"/>
  <c r="U31" i="1" s="1"/>
  <c r="L31" i="1"/>
  <c r="I31" i="1"/>
  <c r="AE30" i="1"/>
  <c r="AB30" i="1"/>
  <c r="AC30" i="1" s="1"/>
  <c r="T30" i="1"/>
  <c r="N30" i="1"/>
  <c r="V30" i="1" s="1"/>
  <c r="M30" i="1"/>
  <c r="U30" i="1" s="1"/>
  <c r="L30" i="1"/>
  <c r="I30" i="1"/>
  <c r="AE29" i="1"/>
  <c r="AB29" i="1"/>
  <c r="AC29" i="1" s="1"/>
  <c r="AD29" i="1" s="1"/>
  <c r="V29" i="1"/>
  <c r="T29" i="1"/>
  <c r="N29" i="1"/>
  <c r="M29" i="1"/>
  <c r="U29" i="1" s="1"/>
  <c r="L29" i="1"/>
  <c r="I29" i="1"/>
  <c r="AE28" i="1"/>
  <c r="AB28" i="1"/>
  <c r="AC28" i="1" s="1"/>
  <c r="V28" i="1"/>
  <c r="U28" i="1"/>
  <c r="T28" i="1"/>
  <c r="N28" i="1"/>
  <c r="M28" i="1"/>
  <c r="L28" i="1"/>
  <c r="I28" i="1"/>
  <c r="AE27" i="1"/>
  <c r="AF27" i="1" s="1"/>
  <c r="AG27" i="1" s="1"/>
  <c r="AC27" i="1"/>
  <c r="AB27" i="1"/>
  <c r="W27" i="1"/>
  <c r="U27" i="1"/>
  <c r="T27" i="1"/>
  <c r="O27" i="1"/>
  <c r="N27" i="1"/>
  <c r="V27" i="1" s="1"/>
  <c r="M27" i="1"/>
  <c r="L27" i="1"/>
  <c r="I27" i="1"/>
  <c r="AE26" i="1"/>
  <c r="AF26" i="1" s="1"/>
  <c r="AG26" i="1" s="1"/>
  <c r="AC26" i="1"/>
  <c r="X26" i="1" s="1"/>
  <c r="AB26" i="1"/>
  <c r="W26" i="1"/>
  <c r="U26" i="1"/>
  <c r="T26" i="1"/>
  <c r="O26" i="1"/>
  <c r="N26" i="1"/>
  <c r="V26" i="1" s="1"/>
  <c r="M26" i="1"/>
  <c r="L26" i="1"/>
  <c r="I26" i="1"/>
  <c r="AE25" i="1"/>
  <c r="AF25" i="1" s="1"/>
  <c r="AG25" i="1" s="1"/>
  <c r="AD25" i="1"/>
  <c r="AC25" i="1"/>
  <c r="X25" i="1" s="1"/>
  <c r="AB25" i="1"/>
  <c r="U25" i="1"/>
  <c r="T25" i="1"/>
  <c r="O25" i="1"/>
  <c r="N25" i="1"/>
  <c r="V25" i="1" s="1"/>
  <c r="M25" i="1"/>
  <c r="L25" i="1"/>
  <c r="I25" i="1"/>
  <c r="AE24" i="1"/>
  <c r="AF24" i="1" s="1"/>
  <c r="AG24" i="1" s="1"/>
  <c r="AC24" i="1"/>
  <c r="X24" i="1" s="1"/>
  <c r="AB24" i="1"/>
  <c r="W24" i="1"/>
  <c r="U24" i="1"/>
  <c r="T24" i="1"/>
  <c r="O24" i="1"/>
  <c r="N24" i="1"/>
  <c r="V24" i="1" s="1"/>
  <c r="M24" i="1"/>
  <c r="L24" i="1"/>
  <c r="I24" i="1"/>
  <c r="AE23" i="1"/>
  <c r="AF23" i="1" s="1"/>
  <c r="AG23" i="1" s="1"/>
  <c r="AD23" i="1"/>
  <c r="AC23" i="1"/>
  <c r="X23" i="1" s="1"/>
  <c r="AB23" i="1"/>
  <c r="U23" i="1"/>
  <c r="T23" i="1"/>
  <c r="O23" i="1"/>
  <c r="N23" i="1"/>
  <c r="V23" i="1" s="1"/>
  <c r="M23" i="1"/>
  <c r="L23" i="1"/>
  <c r="I23" i="1"/>
  <c r="AE22" i="1"/>
  <c r="AF22" i="1" s="1"/>
  <c r="AG22" i="1" s="1"/>
  <c r="AC22" i="1"/>
  <c r="X22" i="1" s="1"/>
  <c r="AB22" i="1"/>
  <c r="W22" i="1"/>
  <c r="U22" i="1"/>
  <c r="T22" i="1"/>
  <c r="O22" i="1"/>
  <c r="N22" i="1"/>
  <c r="V22" i="1" s="1"/>
  <c r="M22" i="1"/>
  <c r="L22" i="1"/>
  <c r="I22" i="1"/>
  <c r="AE21" i="1"/>
  <c r="AF21" i="1" s="1"/>
  <c r="AG21" i="1" s="1"/>
  <c r="AD21" i="1"/>
  <c r="AC21" i="1"/>
  <c r="X21" i="1" s="1"/>
  <c r="AB21" i="1"/>
  <c r="U21" i="1"/>
  <c r="T21" i="1"/>
  <c r="O21" i="1"/>
  <c r="N21" i="1"/>
  <c r="V21" i="1" s="1"/>
  <c r="M21" i="1"/>
  <c r="L21" i="1"/>
  <c r="I21" i="1"/>
  <c r="AE20" i="1"/>
  <c r="AF20" i="1" s="1"/>
  <c r="AG20" i="1" s="1"/>
  <c r="AC20" i="1"/>
  <c r="X20" i="1" s="1"/>
  <c r="AB20" i="1"/>
  <c r="W20" i="1"/>
  <c r="T20" i="1"/>
  <c r="N20" i="1"/>
  <c r="V20" i="1" s="1"/>
  <c r="M20" i="1"/>
  <c r="U20" i="1" s="1"/>
  <c r="L20" i="1"/>
  <c r="I20" i="1"/>
  <c r="AE19" i="1"/>
  <c r="AF19" i="1" s="1"/>
  <c r="AG19" i="1" s="1"/>
  <c r="AD19" i="1"/>
  <c r="AC19" i="1"/>
  <c r="X19" i="1" s="1"/>
  <c r="AB19" i="1"/>
  <c r="T19" i="1"/>
  <c r="N19" i="1"/>
  <c r="V19" i="1" s="1"/>
  <c r="M19" i="1"/>
  <c r="U19" i="1" s="1"/>
  <c r="L19" i="1"/>
  <c r="I19" i="1"/>
  <c r="AE18" i="1"/>
  <c r="AF18" i="1" s="1"/>
  <c r="AG18" i="1" s="1"/>
  <c r="AD18" i="1"/>
  <c r="AC18" i="1"/>
  <c r="X18" i="1" s="1"/>
  <c r="AB18" i="1"/>
  <c r="W18" i="1"/>
  <c r="T18" i="1"/>
  <c r="O18" i="1"/>
  <c r="N18" i="1"/>
  <c r="V18" i="1" s="1"/>
  <c r="M18" i="1"/>
  <c r="U18" i="1" s="1"/>
  <c r="L18" i="1"/>
  <c r="I18" i="1"/>
  <c r="AE17" i="1"/>
  <c r="AF17" i="1" s="1"/>
  <c r="AG17" i="1" s="1"/>
  <c r="AC17" i="1"/>
  <c r="AD17" i="1" s="1"/>
  <c r="AB17" i="1"/>
  <c r="O17" i="1" s="1"/>
  <c r="T17" i="1"/>
  <c r="N17" i="1"/>
  <c r="V17" i="1" s="1"/>
  <c r="M17" i="1"/>
  <c r="U17" i="1" s="1"/>
  <c r="L17" i="1"/>
  <c r="I17" i="1"/>
  <c r="AE16" i="1"/>
  <c r="AF16" i="1" s="1"/>
  <c r="AG16" i="1" s="1"/>
  <c r="AB16" i="1"/>
  <c r="AC16" i="1" s="1"/>
  <c r="T16" i="1"/>
  <c r="N16" i="1"/>
  <c r="V16" i="1" s="1"/>
  <c r="M16" i="1"/>
  <c r="U16" i="1" s="1"/>
  <c r="L16" i="1"/>
  <c r="I16" i="1"/>
  <c r="AE15" i="1"/>
  <c r="AF15" i="1" s="1"/>
  <c r="AG15" i="1" s="1"/>
  <c r="AB15" i="1"/>
  <c r="AC15" i="1" s="1"/>
  <c r="T15" i="1"/>
  <c r="N15" i="1"/>
  <c r="V15" i="1" s="1"/>
  <c r="M15" i="1"/>
  <c r="U15" i="1" s="1"/>
  <c r="L15" i="1"/>
  <c r="I15" i="1"/>
  <c r="AE14" i="1"/>
  <c r="AF14" i="1" s="1"/>
  <c r="AG14" i="1" s="1"/>
  <c r="AC14" i="1"/>
  <c r="AB14" i="1"/>
  <c r="T14" i="1"/>
  <c r="O14" i="1"/>
  <c r="N14" i="1"/>
  <c r="V14" i="1" s="1"/>
  <c r="M14" i="1"/>
  <c r="U14" i="1" s="1"/>
  <c r="L14" i="1"/>
  <c r="I14" i="1"/>
  <c r="AE13" i="1"/>
  <c r="AF13" i="1" s="1"/>
  <c r="AG13" i="1" s="1"/>
  <c r="AC13" i="1"/>
  <c r="X13" i="1" s="1"/>
  <c r="AB13" i="1"/>
  <c r="U13" i="1"/>
  <c r="T13" i="1"/>
  <c r="O13" i="1"/>
  <c r="N13" i="1"/>
  <c r="V13" i="1" s="1"/>
  <c r="M13" i="1"/>
  <c r="L13" i="1"/>
  <c r="I13" i="1"/>
  <c r="AE12" i="1"/>
  <c r="AF12" i="1" s="1"/>
  <c r="AC12" i="1"/>
  <c r="X12" i="1" s="1"/>
  <c r="AB12" i="1"/>
  <c r="T12" i="1"/>
  <c r="N12" i="1"/>
  <c r="V12" i="1" s="1"/>
  <c r="M12" i="1"/>
  <c r="U12" i="1" s="1"/>
  <c r="L12" i="1"/>
  <c r="I12" i="1"/>
  <c r="AE11" i="1"/>
  <c r="AF11" i="1" s="1"/>
  <c r="AB11" i="1"/>
  <c r="AC11" i="1" s="1"/>
  <c r="U11" i="1"/>
  <c r="T11" i="1"/>
  <c r="N11" i="1"/>
  <c r="V11" i="1" s="1"/>
  <c r="M11" i="1"/>
  <c r="L11" i="1"/>
  <c r="I11" i="1"/>
  <c r="AE10" i="1"/>
  <c r="AF10" i="1" s="1"/>
  <c r="AB10" i="1"/>
  <c r="AC10" i="1" s="1"/>
  <c r="U10" i="1"/>
  <c r="T10" i="1"/>
  <c r="N10" i="1"/>
  <c r="V10" i="1" s="1"/>
  <c r="M10" i="1"/>
  <c r="L10" i="1"/>
  <c r="I10" i="1"/>
  <c r="AE9" i="1"/>
  <c r="AF9" i="1" s="1"/>
  <c r="AC9" i="1"/>
  <c r="AB9" i="1"/>
  <c r="T9" i="1"/>
  <c r="O9" i="1"/>
  <c r="N9" i="1"/>
  <c r="V9" i="1" s="1"/>
  <c r="M9" i="1"/>
  <c r="U9" i="1" s="1"/>
  <c r="L9" i="1"/>
  <c r="I9" i="1"/>
  <c r="AG10" i="1" l="1"/>
  <c r="W10" i="1"/>
  <c r="X15" i="1"/>
  <c r="W15" i="1"/>
  <c r="AD15" i="1"/>
  <c r="AG9" i="1"/>
  <c r="W9" i="1"/>
  <c r="X11" i="1"/>
  <c r="AD11" i="1"/>
  <c r="AD16" i="1"/>
  <c r="X16" i="1" s="1"/>
  <c r="AG11" i="1"/>
  <c r="W11" i="1"/>
  <c r="AD10" i="1"/>
  <c r="X10" i="1"/>
  <c r="AG12" i="1"/>
  <c r="W12" i="1"/>
  <c r="X29" i="1"/>
  <c r="AD30" i="1"/>
  <c r="X30" i="1"/>
  <c r="X45" i="1"/>
  <c r="AD46" i="1"/>
  <c r="X46" i="1" s="1"/>
  <c r="O16" i="1"/>
  <c r="AD34" i="1"/>
  <c r="X34" i="1" s="1"/>
  <c r="O59" i="1"/>
  <c r="AC59" i="1"/>
  <c r="O66" i="1"/>
  <c r="AC66" i="1"/>
  <c r="W66" i="1" s="1"/>
  <c r="O12" i="1"/>
  <c r="W13" i="1"/>
  <c r="O19" i="1"/>
  <c r="AD20" i="1"/>
  <c r="AD22" i="1"/>
  <c r="AD24" i="1"/>
  <c r="AD26" i="1"/>
  <c r="X35" i="1"/>
  <c r="AD36" i="1"/>
  <c r="X36" i="1" s="1"/>
  <c r="O10" i="1"/>
  <c r="AD12" i="1"/>
  <c r="AD14" i="1"/>
  <c r="X14" i="1" s="1"/>
  <c r="W16" i="1"/>
  <c r="W21" i="1"/>
  <c r="W23" i="1"/>
  <c r="W25" i="1"/>
  <c r="X37" i="1"/>
  <c r="AD38" i="1"/>
  <c r="X38" i="1" s="1"/>
  <c r="X60" i="1"/>
  <c r="AD60" i="1"/>
  <c r="X17" i="1"/>
  <c r="AD40" i="1"/>
  <c r="X40" i="1" s="1"/>
  <c r="AD9" i="1"/>
  <c r="X9" i="1" s="1"/>
  <c r="AD32" i="1"/>
  <c r="X32" i="1"/>
  <c r="O11" i="1"/>
  <c r="AD13" i="1"/>
  <c r="W14" i="1"/>
  <c r="O20" i="1"/>
  <c r="AD27" i="1"/>
  <c r="X27" i="1"/>
  <c r="AD42" i="1"/>
  <c r="X42" i="1"/>
  <c r="AC68" i="1"/>
  <c r="O68" i="1"/>
  <c r="AG72" i="1"/>
  <c r="W72" i="1"/>
  <c r="W19" i="1"/>
  <c r="O15" i="1"/>
  <c r="W17" i="1"/>
  <c r="AD28" i="1"/>
  <c r="X28" i="1"/>
  <c r="X43" i="1"/>
  <c r="AD44" i="1"/>
  <c r="X44" i="1"/>
  <c r="AF61" i="1"/>
  <c r="O61" i="1"/>
  <c r="X62" i="1"/>
  <c r="AF65" i="1"/>
  <c r="O65" i="1"/>
  <c r="AD78" i="1"/>
  <c r="X78" i="1"/>
  <c r="AF31" i="1"/>
  <c r="O31" i="1"/>
  <c r="AF33" i="1"/>
  <c r="O33" i="1"/>
  <c r="AF35" i="1"/>
  <c r="O35" i="1"/>
  <c r="AF37" i="1"/>
  <c r="O37" i="1"/>
  <c r="AF39" i="1"/>
  <c r="O39" i="1"/>
  <c r="AF41" i="1"/>
  <c r="O41" i="1"/>
  <c r="AF43" i="1"/>
  <c r="O43" i="1"/>
  <c r="AF45" i="1"/>
  <c r="O45" i="1"/>
  <c r="AF47" i="1"/>
  <c r="O47" i="1"/>
  <c r="AF49" i="1"/>
  <c r="O49" i="1"/>
  <c r="AF51" i="1"/>
  <c r="O51" i="1"/>
  <c r="AF53" i="1"/>
  <c r="O53" i="1"/>
  <c r="AF55" i="1"/>
  <c r="O55" i="1"/>
  <c r="AF57" i="1"/>
  <c r="O57" i="1"/>
  <c r="W60" i="1"/>
  <c r="AG69" i="1"/>
  <c r="W69" i="1"/>
  <c r="AD70" i="1"/>
  <c r="X70" i="1"/>
  <c r="O83" i="1"/>
  <c r="AF83" i="1"/>
  <c r="AD95" i="1"/>
  <c r="X95" i="1" s="1"/>
  <c r="AF29" i="1"/>
  <c r="O29" i="1"/>
  <c r="X48" i="1"/>
  <c r="X50" i="1"/>
  <c r="X52" i="1"/>
  <c r="X54" i="1"/>
  <c r="AG62" i="1"/>
  <c r="W62" i="1"/>
  <c r="X63" i="1"/>
  <c r="AD63" i="1"/>
  <c r="AG88" i="1"/>
  <c r="W88" i="1"/>
  <c r="AD99" i="1"/>
  <c r="X99" i="1" s="1"/>
  <c r="AD64" i="1"/>
  <c r="X67" i="1"/>
  <c r="AD67" i="1"/>
  <c r="O75" i="1"/>
  <c r="AF75" i="1"/>
  <c r="AD103" i="1"/>
  <c r="X103" i="1" s="1"/>
  <c r="AG80" i="1"/>
  <c r="W80" i="1"/>
  <c r="AD107" i="1"/>
  <c r="X107" i="1"/>
  <c r="AF28" i="1"/>
  <c r="O28" i="1"/>
  <c r="AF30" i="1"/>
  <c r="O30" i="1"/>
  <c r="AF32" i="1"/>
  <c r="O32" i="1"/>
  <c r="AF34" i="1"/>
  <c r="O34" i="1"/>
  <c r="AF36" i="1"/>
  <c r="O36" i="1"/>
  <c r="AF38" i="1"/>
  <c r="O38" i="1"/>
  <c r="AF40" i="1"/>
  <c r="O40" i="1"/>
  <c r="AF42" i="1"/>
  <c r="O42" i="1"/>
  <c r="AF44" i="1"/>
  <c r="O44" i="1"/>
  <c r="AF46" i="1"/>
  <c r="O46" i="1"/>
  <c r="AF48" i="1"/>
  <c r="O48" i="1"/>
  <c r="AF50" i="1"/>
  <c r="O50" i="1"/>
  <c r="AF52" i="1"/>
  <c r="O52" i="1"/>
  <c r="AF54" i="1"/>
  <c r="O54" i="1"/>
  <c r="AF56" i="1"/>
  <c r="O56" i="1"/>
  <c r="AF58" i="1"/>
  <c r="O58" i="1"/>
  <c r="X61" i="1"/>
  <c r="AG64" i="1"/>
  <c r="W64" i="1"/>
  <c r="AG67" i="1"/>
  <c r="W67" i="1"/>
  <c r="W68" i="1"/>
  <c r="AD86" i="1"/>
  <c r="X86" i="1"/>
  <c r="W71" i="1"/>
  <c r="AD73" i="1"/>
  <c r="X73" i="1"/>
  <c r="W79" i="1"/>
  <c r="AD81" i="1"/>
  <c r="X81" i="1"/>
  <c r="W87" i="1"/>
  <c r="AD89" i="1"/>
  <c r="X89" i="1"/>
  <c r="AF95" i="1"/>
  <c r="O95" i="1"/>
  <c r="AF99" i="1"/>
  <c r="O99" i="1"/>
  <c r="AF103" i="1"/>
  <c r="O103" i="1"/>
  <c r="AF107" i="1"/>
  <c r="O107" i="1"/>
  <c r="AF70" i="1"/>
  <c r="AD76" i="1"/>
  <c r="X76" i="1" s="1"/>
  <c r="AF78" i="1"/>
  <c r="AD84" i="1"/>
  <c r="X84" i="1" s="1"/>
  <c r="AF86" i="1"/>
  <c r="W91" i="1"/>
  <c r="AD92" i="1"/>
  <c r="X92" i="1"/>
  <c r="AD96" i="1"/>
  <c r="X96" i="1" s="1"/>
  <c r="AD100" i="1"/>
  <c r="X100" i="1"/>
  <c r="AD104" i="1"/>
  <c r="X104" i="1" s="1"/>
  <c r="AD108" i="1"/>
  <c r="X108" i="1"/>
  <c r="AD71" i="1"/>
  <c r="X71" i="1" s="1"/>
  <c r="W77" i="1"/>
  <c r="AD79" i="1"/>
  <c r="X79" i="1"/>
  <c r="W85" i="1"/>
  <c r="AD87" i="1"/>
  <c r="X87" i="1"/>
  <c r="AF92" i="1"/>
  <c r="O92" i="1"/>
  <c r="AF96" i="1"/>
  <c r="O96" i="1"/>
  <c r="AF100" i="1"/>
  <c r="O100" i="1"/>
  <c r="AF104" i="1"/>
  <c r="O104" i="1"/>
  <c r="AF108" i="1"/>
  <c r="O108" i="1"/>
  <c r="O63" i="1"/>
  <c r="AD65" i="1"/>
  <c r="AD74" i="1"/>
  <c r="X74" i="1" s="1"/>
  <c r="AF76" i="1"/>
  <c r="AD82" i="1"/>
  <c r="X82" i="1"/>
  <c r="AF84" i="1"/>
  <c r="AD90" i="1"/>
  <c r="X90" i="1"/>
  <c r="AD93" i="1"/>
  <c r="X93" i="1" s="1"/>
  <c r="AD97" i="1"/>
  <c r="X97" i="1"/>
  <c r="AD101" i="1"/>
  <c r="X101" i="1" s="1"/>
  <c r="AD105" i="1"/>
  <c r="X105" i="1" s="1"/>
  <c r="AD109" i="1"/>
  <c r="X109" i="1" s="1"/>
  <c r="AD69" i="1"/>
  <c r="X69" i="1"/>
  <c r="AD77" i="1"/>
  <c r="X77" i="1"/>
  <c r="AD85" i="1"/>
  <c r="X85" i="1"/>
  <c r="AF93" i="1"/>
  <c r="O93" i="1"/>
  <c r="AF97" i="1"/>
  <c r="O97" i="1"/>
  <c r="AF101" i="1"/>
  <c r="O101" i="1"/>
  <c r="AF105" i="1"/>
  <c r="O105" i="1"/>
  <c r="AF109" i="1"/>
  <c r="O109" i="1"/>
  <c r="AD72" i="1"/>
  <c r="X72" i="1" s="1"/>
  <c r="AF74" i="1"/>
  <c r="AD80" i="1"/>
  <c r="X80" i="1"/>
  <c r="AF82" i="1"/>
  <c r="AD88" i="1"/>
  <c r="X88" i="1"/>
  <c r="AF90" i="1"/>
  <c r="AD94" i="1"/>
  <c r="X94" i="1"/>
  <c r="AD98" i="1"/>
  <c r="X98" i="1"/>
  <c r="AD102" i="1"/>
  <c r="X102" i="1" s="1"/>
  <c r="AD106" i="1"/>
  <c r="X106" i="1"/>
  <c r="AD110" i="1"/>
  <c r="X110" i="1"/>
  <c r="AD75" i="1"/>
  <c r="X75" i="1" s="1"/>
  <c r="AD83" i="1"/>
  <c r="X83" i="1"/>
  <c r="AF94" i="1"/>
  <c r="O94" i="1"/>
  <c r="AF98" i="1"/>
  <c r="O98" i="1"/>
  <c r="AF102" i="1"/>
  <c r="O102" i="1"/>
  <c r="AF106" i="1"/>
  <c r="O106" i="1"/>
  <c r="AF110" i="1"/>
  <c r="O110" i="1"/>
  <c r="AG111" i="1"/>
  <c r="AC111" i="1"/>
  <c r="AG90" i="1" l="1"/>
  <c r="W90" i="1"/>
  <c r="W39" i="1"/>
  <c r="AG39" i="1"/>
  <c r="W94" i="1"/>
  <c r="AG94" i="1"/>
  <c r="W52" i="1"/>
  <c r="AG52" i="1"/>
  <c r="W44" i="1"/>
  <c r="AG44" i="1"/>
  <c r="W36" i="1"/>
  <c r="AG36" i="1"/>
  <c r="W28" i="1"/>
  <c r="AG28" i="1"/>
  <c r="W53" i="1"/>
  <c r="AG53" i="1"/>
  <c r="W45" i="1"/>
  <c r="AG45" i="1"/>
  <c r="W37" i="1"/>
  <c r="AG37" i="1"/>
  <c r="X59" i="1"/>
  <c r="W59" i="1"/>
  <c r="AD59" i="1"/>
  <c r="W30" i="1"/>
  <c r="AG30" i="1"/>
  <c r="AG97" i="1"/>
  <c r="W97" i="1"/>
  <c r="AG75" i="1"/>
  <c r="W75" i="1"/>
  <c r="W106" i="1"/>
  <c r="AG106" i="1"/>
  <c r="AG109" i="1"/>
  <c r="W109" i="1"/>
  <c r="AG93" i="1"/>
  <c r="W93" i="1"/>
  <c r="AG100" i="1"/>
  <c r="W100" i="1"/>
  <c r="W107" i="1"/>
  <c r="AG107" i="1"/>
  <c r="AD68" i="1"/>
  <c r="X68" i="1"/>
  <c r="W38" i="1"/>
  <c r="AG38" i="1"/>
  <c r="W47" i="1"/>
  <c r="AG47" i="1"/>
  <c r="AG110" i="1"/>
  <c r="W110" i="1"/>
  <c r="AG70" i="1"/>
  <c r="W70" i="1"/>
  <c r="AG82" i="1"/>
  <c r="W82" i="1"/>
  <c r="AG86" i="1"/>
  <c r="W86" i="1"/>
  <c r="W29" i="1"/>
  <c r="AG29" i="1"/>
  <c r="W58" i="1"/>
  <c r="AG58" i="1"/>
  <c r="W50" i="1"/>
  <c r="AG50" i="1"/>
  <c r="W42" i="1"/>
  <c r="AG42" i="1"/>
  <c r="W34" i="1"/>
  <c r="AG34" i="1"/>
  <c r="W51" i="1"/>
  <c r="AG51" i="1"/>
  <c r="W43" i="1"/>
  <c r="AG43" i="1"/>
  <c r="W35" i="1"/>
  <c r="AG35" i="1"/>
  <c r="AG65" i="1"/>
  <c r="W65" i="1"/>
  <c r="AG76" i="1"/>
  <c r="W76" i="1"/>
  <c r="AG104" i="1"/>
  <c r="W104" i="1"/>
  <c r="W95" i="1"/>
  <c r="AG95" i="1"/>
  <c r="AG96" i="1"/>
  <c r="W96" i="1"/>
  <c r="W103" i="1"/>
  <c r="AG103" i="1"/>
  <c r="W46" i="1"/>
  <c r="AG46" i="1"/>
  <c r="AD111" i="1"/>
  <c r="X111" i="1"/>
  <c r="W102" i="1"/>
  <c r="AG102" i="1"/>
  <c r="AG105" i="1"/>
  <c r="W105" i="1"/>
  <c r="W111" i="1"/>
  <c r="AG74" i="1"/>
  <c r="W74" i="1"/>
  <c r="AG84" i="1"/>
  <c r="W84" i="1"/>
  <c r="AG78" i="1"/>
  <c r="W78" i="1"/>
  <c r="W56" i="1"/>
  <c r="AG56" i="1"/>
  <c r="W48" i="1"/>
  <c r="AG48" i="1"/>
  <c r="W40" i="1"/>
  <c r="AG40" i="1"/>
  <c r="W32" i="1"/>
  <c r="AG32" i="1"/>
  <c r="AG83" i="1"/>
  <c r="W83" i="1"/>
  <c r="W57" i="1"/>
  <c r="AG57" i="1"/>
  <c r="W49" i="1"/>
  <c r="AG49" i="1"/>
  <c r="W41" i="1"/>
  <c r="AG41" i="1"/>
  <c r="W33" i="1"/>
  <c r="AG33" i="1"/>
  <c r="W54" i="1"/>
  <c r="AG54" i="1"/>
  <c r="W55" i="1"/>
  <c r="AG55" i="1"/>
  <c r="W31" i="1"/>
  <c r="AG31" i="1"/>
  <c r="X66" i="1"/>
  <c r="AD66" i="1"/>
  <c r="W98" i="1"/>
  <c r="AG98" i="1"/>
  <c r="AG101" i="1"/>
  <c r="W101" i="1"/>
  <c r="AG108" i="1"/>
  <c r="W108" i="1"/>
  <c r="AG92" i="1"/>
  <c r="W92" i="1"/>
  <c r="W99" i="1"/>
  <c r="AG99" i="1"/>
  <c r="AG61" i="1"/>
  <c r="W61" i="1"/>
</calcChain>
</file>

<file path=xl/sharedStrings.xml><?xml version="1.0" encoding="utf-8"?>
<sst xmlns="http://schemas.openxmlformats.org/spreadsheetml/2006/main" count="791" uniqueCount="280">
  <si>
    <r>
      <t>当</t>
    </r>
    <r>
      <rPr>
        <sz val="8"/>
        <rFont val="ＭＳ Ｐゴシック"/>
        <family val="3"/>
        <charset val="128"/>
      </rPr>
      <t>該自動車の製造又は輸入の事業を行う者の氏名又は名称　</t>
    </r>
  </si>
  <si>
    <t>メルセデス・ベンツ日本株式会社</t>
    <rPh sb="9" eb="15">
      <t>ニホンカブシキガイシャ</t>
    </rPh>
    <phoneticPr fontId="1"/>
  </si>
  <si>
    <r>
      <t>ガ</t>
    </r>
    <r>
      <rPr>
        <b/>
        <sz val="12"/>
        <rFont val="ＭＳ Ｐゴシック"/>
        <family val="3"/>
        <charset val="128"/>
      </rPr>
      <t>ソリン乗用車（軽自動車）又はガソリン乗用車（普通・小型）</t>
    </r>
    <rPh sb="8" eb="12">
      <t>ケイジドウシャ</t>
    </rPh>
    <rPh sb="13" eb="14">
      <t>マタ</t>
    </rPh>
    <rPh sb="19" eb="22">
      <t>ジョウヨウシャ</t>
    </rPh>
    <rPh sb="23" eb="25">
      <t>フツウ</t>
    </rPh>
    <rPh sb="26" eb="28">
      <t>コガタ</t>
    </rPh>
    <phoneticPr fontId="3"/>
  </si>
  <si>
    <r>
      <t>目</t>
    </r>
    <r>
      <rPr>
        <sz val="8"/>
        <rFont val="ＭＳ Ｐゴシック"/>
        <family val="3"/>
        <charset val="128"/>
      </rPr>
      <t>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令和２年度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12</t>
    </r>
    <r>
      <rPr>
        <sz val="8"/>
        <rFont val="ＭＳ Ｐゴシック"/>
        <family val="3"/>
        <charset val="128"/>
      </rPr>
      <t>年度）</t>
    </r>
    <rPh sb="12" eb="14">
      <t>レイワ</t>
    </rPh>
    <rPh sb="15" eb="17">
      <t>ネンド</t>
    </rPh>
    <rPh sb="17" eb="19">
      <t>ヘイネンド</t>
    </rPh>
    <rPh sb="18" eb="20">
      <t>レイワ</t>
    </rPh>
    <rPh sb="22" eb="24">
      <t>ネンド</t>
    </rPh>
    <phoneticPr fontId="3"/>
  </si>
  <si>
    <t>メーカー入力欄</t>
    <rPh sb="4" eb="6">
      <t>ニュウリョク</t>
    </rPh>
    <rPh sb="6" eb="7">
      <t>ラン</t>
    </rPh>
    <phoneticPr fontId="3"/>
  </si>
  <si>
    <t>最小車両重量（自動計算）</t>
    <rPh sb="0" eb="2">
      <t>サイショウ</t>
    </rPh>
    <rPh sb="2" eb="4">
      <t>シャリョウ</t>
    </rPh>
    <rPh sb="4" eb="6">
      <t>ジュウリョウ</t>
    </rPh>
    <rPh sb="7" eb="9">
      <t>ジドウ</t>
    </rPh>
    <rPh sb="9" eb="11">
      <t>ケイサン</t>
    </rPh>
    <phoneticPr fontId="3"/>
  </si>
  <si>
    <t>最大車両重量（自動計算）</t>
    <rPh sb="1" eb="2">
      <t>ダイ</t>
    </rPh>
    <rPh sb="7" eb="9">
      <t>ジドウ</t>
    </rPh>
    <phoneticPr fontId="3"/>
  </si>
  <si>
    <r>
      <t>車</t>
    </r>
    <r>
      <rPr>
        <sz val="8"/>
        <rFont val="ＭＳ Ｐゴシック"/>
        <family val="3"/>
        <charset val="128"/>
      </rPr>
      <t>名</t>
    </r>
    <rPh sb="0" eb="2">
      <t>シャメイ</t>
    </rPh>
    <phoneticPr fontId="3"/>
  </si>
  <si>
    <r>
      <t>通</t>
    </r>
    <r>
      <rPr>
        <sz val="8"/>
        <rFont val="ＭＳ Ｐゴシック"/>
        <family val="3"/>
        <charset val="128"/>
      </rPr>
      <t>称名</t>
    </r>
  </si>
  <si>
    <r>
      <t>原</t>
    </r>
    <r>
      <rPr>
        <sz val="8"/>
        <rFont val="ＭＳ Ｐゴシック"/>
        <family val="3"/>
        <charset val="128"/>
      </rPr>
      <t>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</si>
  <si>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3"/>
  </si>
  <si>
    <r>
      <t>車</t>
    </r>
    <r>
      <rPr>
        <sz val="8"/>
        <rFont val="ＭＳ Ｐゴシック"/>
        <family val="3"/>
        <charset val="128"/>
      </rPr>
      <t>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3"/>
  </si>
  <si>
    <r>
      <t>乗</t>
    </r>
    <r>
      <rPr>
        <sz val="8"/>
        <rFont val="ＭＳ Ｐゴシック"/>
        <family val="3"/>
        <charset val="128"/>
      </rPr>
      <t>車定員
（名）</t>
    </r>
    <rPh sb="0" eb="2">
      <t>ジョウシャ</t>
    </rPh>
    <rPh sb="2" eb="4">
      <t>テイイン</t>
    </rPh>
    <rPh sb="6" eb="7">
      <t>メイ</t>
    </rPh>
    <phoneticPr fontId="3"/>
  </si>
  <si>
    <r>
      <t>WLTC</t>
    </r>
    <r>
      <rPr>
        <sz val="8"/>
        <rFont val="ＭＳ Ｐゴシック"/>
        <family val="3"/>
        <charset val="128"/>
      </rPr>
      <t>モード</t>
    </r>
    <phoneticPr fontId="3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</si>
  <si>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3"/>
  </si>
  <si>
    <r>
      <t>そ</t>
    </r>
    <r>
      <rPr>
        <sz val="8"/>
        <rFont val="ＭＳ Ｐゴシック"/>
        <family val="3"/>
        <charset val="128"/>
      </rPr>
      <t>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3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</si>
  <si>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3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</si>
  <si>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3"/>
  </si>
  <si>
    <t>令和２年度
燃費基準
達成・向上
達成レベル</t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3"/>
  </si>
  <si>
    <t>令和12年度</t>
    <rPh sb="0" eb="2">
      <t>レイワ</t>
    </rPh>
    <rPh sb="4" eb="6">
      <t>ネンド</t>
    </rPh>
    <phoneticPr fontId="3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</si>
  <si>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 xml:space="preserve">）
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車種のみ
または
複数の場合最小</t>
    </r>
    <rPh sb="11" eb="13">
      <t>シャシュ</t>
    </rPh>
    <rPh sb="20" eb="22">
      <t>フクスウ</t>
    </rPh>
    <rPh sb="23" eb="25">
      <t>バアイ</t>
    </rPh>
    <rPh sb="25" eb="27">
      <t>サイショウ</t>
    </rPh>
    <phoneticPr fontId="3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</si>
  <si>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
最大
（1車種のみの場合記入不要）</t>
    </r>
    <rPh sb="10" eb="12">
      <t>サイダイ</t>
    </rPh>
    <rPh sb="15" eb="16">
      <t>シャ</t>
    </rPh>
    <rPh sb="16" eb="17">
      <t>シュ</t>
    </rPh>
    <rPh sb="20" eb="22">
      <t>バアイ</t>
    </rPh>
    <rPh sb="22" eb="24">
      <t>キニュウ</t>
    </rPh>
    <rPh sb="24" eb="26">
      <t>フヨウ</t>
    </rPh>
    <phoneticPr fontId="3"/>
  </si>
  <si>
    <r>
      <t>令</t>
    </r>
    <r>
      <rPr>
        <sz val="8"/>
        <rFont val="ＭＳ Ｐゴシック"/>
        <family val="3"/>
        <charset val="128"/>
      </rPr>
      <t>和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4" eb="6">
      <t>ネンド</t>
    </rPh>
    <rPh sb="6" eb="8">
      <t>ヘイネンド</t>
    </rPh>
    <rPh sb="7" eb="9">
      <t>ネンピ</t>
    </rPh>
    <rPh sb="9" eb="11">
      <t>キジュン</t>
    </rPh>
    <rPh sb="11" eb="12">
      <t>チ</t>
    </rPh>
    <phoneticPr fontId="3"/>
  </si>
  <si>
    <t>燃費基準
達成・向上
達成レベル</t>
    <rPh sb="0" eb="2">
      <t>ネンピ</t>
    </rPh>
    <rPh sb="2" eb="4">
      <t>キジュン</t>
    </rPh>
    <rPh sb="5" eb="7">
      <t>タッセイ</t>
    </rPh>
    <rPh sb="8" eb="10">
      <t>コウジョウ</t>
    </rPh>
    <rPh sb="11" eb="13">
      <t>タッセイ</t>
    </rPh>
    <phoneticPr fontId="3"/>
  </si>
  <si>
    <t>多段階評価</t>
    <rPh sb="0" eb="1">
      <t>タ</t>
    </rPh>
    <rPh sb="1" eb="3">
      <t>ダンカイ</t>
    </rPh>
    <rPh sb="3" eb="5">
      <t>ヒョウカ</t>
    </rPh>
    <phoneticPr fontId="3"/>
  </si>
  <si>
    <t>多段階評価2</t>
    <rPh sb="0" eb="1">
      <t>タ</t>
    </rPh>
    <rPh sb="1" eb="3">
      <t>ダンカイ</t>
    </rPh>
    <rPh sb="3" eb="5">
      <t>ヒョウカ</t>
    </rPh>
    <phoneticPr fontId="3"/>
  </si>
  <si>
    <r>
      <t>燃</t>
    </r>
    <r>
      <rPr>
        <sz val="8"/>
        <rFont val="ＭＳ Ｐゴシック"/>
        <family val="3"/>
        <charset val="128"/>
      </rPr>
      <t>費値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ネンピ</t>
    </rPh>
    <rPh sb="2" eb="3">
      <t>チ</t>
    </rPh>
    <phoneticPr fontId="3"/>
  </si>
  <si>
    <r>
      <t>1km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3"/>
  </si>
  <si>
    <r>
      <t>平</t>
    </r>
    <r>
      <rPr>
        <sz val="8"/>
        <rFont val="ＭＳ Ｐゴシック"/>
        <family val="3"/>
        <charset val="128"/>
      </rPr>
      <t>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1" eb="12">
      <t>チ</t>
    </rPh>
    <phoneticPr fontId="3"/>
  </si>
  <si>
    <r>
      <t>令</t>
    </r>
    <r>
      <rPr>
        <sz val="8"/>
        <rFont val="ＭＳ Ｐゴシック"/>
        <family val="3"/>
        <charset val="128"/>
      </rPr>
      <t>和２年度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0" eb="11">
      <t>チ</t>
    </rPh>
    <phoneticPr fontId="3"/>
  </si>
  <si>
    <r>
      <t>型</t>
    </r>
    <r>
      <rPr>
        <sz val="8"/>
        <rFont val="ＭＳ Ｐゴシック"/>
        <family val="3"/>
        <charset val="128"/>
      </rPr>
      <t>式</t>
    </r>
  </si>
  <si>
    <t>類別区分番号</t>
    <rPh sb="0" eb="2">
      <t>ルイベツ</t>
    </rPh>
    <rPh sb="2" eb="4">
      <t>クブン</t>
    </rPh>
    <rPh sb="4" eb="6">
      <t>バンゴウ</t>
    </rPh>
    <phoneticPr fontId="3"/>
  </si>
  <si>
    <r>
      <rPr>
        <sz val="8"/>
        <rFont val="ＭＳ Ｐゴシック"/>
        <family val="3"/>
        <charset val="128"/>
      </rPr>
      <t>総排気量
（</t>
    </r>
    <r>
      <rPr>
        <sz val="8"/>
        <rFont val="Arial"/>
        <family val="2"/>
      </rPr>
      <t>L</t>
    </r>
    <r>
      <rPr>
        <sz val="8"/>
        <rFont val="ＭＳ Ｐゴシック"/>
        <family val="3"/>
        <charset val="128"/>
      </rPr>
      <t>）</t>
    </r>
    <rPh sb="1" eb="2">
      <t>ハイ</t>
    </rPh>
    <rPh sb="2" eb="3">
      <t>キ</t>
    </rPh>
    <rPh sb="3" eb="4">
      <t>リョウ</t>
    </rPh>
    <phoneticPr fontId="3"/>
  </si>
  <si>
    <t>主要排出
ガス対策</t>
    <phoneticPr fontId="3"/>
  </si>
  <si>
    <t>駆動
形式</t>
    <rPh sb="3" eb="5">
      <t>ケイシキ</t>
    </rPh>
    <phoneticPr fontId="3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</si>
  <si>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</si>
  <si>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3"/>
  </si>
  <si>
    <t>メルセデス･</t>
  </si>
  <si>
    <t>A180</t>
  </si>
  <si>
    <t>5AA-177084</t>
    <phoneticPr fontId="3"/>
  </si>
  <si>
    <t>0512,0516,0526</t>
    <phoneticPr fontId="3"/>
  </si>
  <si>
    <t>282-EM0025</t>
  </si>
  <si>
    <t>7AT(E)</t>
  </si>
  <si>
    <t>H,I,D,V,EP</t>
  </si>
  <si>
    <t>3W</t>
  </si>
  <si>
    <t>F</t>
  </si>
  <si>
    <t>ベンツ</t>
  </si>
  <si>
    <t>5AA-177084</t>
  </si>
  <si>
    <t>0612,0616,0626</t>
    <phoneticPr fontId="3"/>
  </si>
  <si>
    <t>Mercedes-AMG A35 4M</t>
  </si>
  <si>
    <t>4AA-177051M</t>
    <phoneticPr fontId="3"/>
  </si>
  <si>
    <t>0602,0604</t>
    <phoneticPr fontId="3"/>
  </si>
  <si>
    <t>260-EM0025</t>
  </si>
  <si>
    <t>8AT(E)</t>
  </si>
  <si>
    <t>A</t>
  </si>
  <si>
    <t>ﾒﾙｾﾃﾞｽAMG A45 S 4M+</t>
  </si>
  <si>
    <t>4BA-177054M</t>
    <phoneticPr fontId="3"/>
  </si>
  <si>
    <t>0502,0512</t>
    <phoneticPr fontId="3"/>
  </si>
  <si>
    <t>I,D,V,EP</t>
  </si>
  <si>
    <t>4BA-177054M</t>
  </si>
  <si>
    <t>0504,0514</t>
    <phoneticPr fontId="3"/>
  </si>
  <si>
    <t>A180 ｾﾀﾞﾝ</t>
  </si>
  <si>
    <t>5AA-177184</t>
    <phoneticPr fontId="3"/>
  </si>
  <si>
    <t>0512,0516,0612,0616</t>
    <phoneticPr fontId="3"/>
  </si>
  <si>
    <t>ﾒﾙｾﾃﾞｽAMG A35 4M ｾﾀﾞﾝ</t>
  </si>
  <si>
    <t>4AA-177151M</t>
    <phoneticPr fontId="3"/>
  </si>
  <si>
    <t>C200 4MATIC</t>
  </si>
  <si>
    <t>5AA-206043C</t>
    <phoneticPr fontId="3"/>
  </si>
  <si>
    <t>0002,0004,0006,0008,
0012,0016,0116</t>
    <phoneticPr fontId="3"/>
  </si>
  <si>
    <t>254-EM0024</t>
  </si>
  <si>
    <t>9AT(E･LTC)</t>
  </si>
  <si>
    <t>5AA-206043C</t>
  </si>
  <si>
    <t>0014,0018,0118</t>
    <phoneticPr fontId="3"/>
  </si>
  <si>
    <r>
      <rPr>
        <sz val="8"/>
        <rFont val="ＭＳ Ｐゴシック"/>
        <family val="3"/>
        <charset val="128"/>
      </rPr>
      <t>ﾒﾙｾﾃﾞｽ</t>
    </r>
    <r>
      <rPr>
        <sz val="8"/>
        <rFont val="Arial"/>
        <family val="2"/>
      </rPr>
      <t>AMG C43 4MATIC</t>
    </r>
    <phoneticPr fontId="3"/>
  </si>
  <si>
    <t>4AA-206087C</t>
    <phoneticPr fontId="3"/>
  </si>
  <si>
    <t>0015,0016,0017,0018</t>
  </si>
  <si>
    <t>139-EM0025</t>
  </si>
  <si>
    <t>9AT(E)</t>
  </si>
  <si>
    <t>4AA-206087CN</t>
  </si>
  <si>
    <t>0015,0016,0017,0018</t>
    <phoneticPr fontId="3"/>
  </si>
  <si>
    <r>
      <rPr>
        <sz val="8"/>
        <rFont val="ＭＳ Ｐゴシック"/>
        <family val="3"/>
        <charset val="128"/>
      </rPr>
      <t>ﾒﾙｾﾃﾞｽ</t>
    </r>
    <r>
      <rPr>
        <sz val="8"/>
        <rFont val="Arial"/>
        <family val="2"/>
      </rPr>
      <t>AMG C43 4M SW</t>
    </r>
    <phoneticPr fontId="3"/>
  </si>
  <si>
    <t>4AA-206287C</t>
    <phoneticPr fontId="3"/>
  </si>
  <si>
    <t>0015,0016</t>
  </si>
  <si>
    <t>4AA-206287C</t>
  </si>
  <si>
    <t>0017,0018</t>
  </si>
  <si>
    <t>4AA-206287CN</t>
  </si>
  <si>
    <t>0015,0016</t>
    <phoneticPr fontId="3"/>
  </si>
  <si>
    <t>0017,0018</t>
    <phoneticPr fontId="3"/>
  </si>
  <si>
    <r>
      <rPr>
        <sz val="8"/>
        <rFont val="ＭＳ ゴシック"/>
        <family val="3"/>
        <charset val="128"/>
      </rPr>
      <t>ﾒﾙｾﾃﾞｽ</t>
    </r>
    <r>
      <rPr>
        <sz val="8"/>
        <rFont val="Arial"/>
        <family val="2"/>
      </rPr>
      <t>AMG CLA35 4M</t>
    </r>
    <phoneticPr fontId="3"/>
  </si>
  <si>
    <t>4AA-118351M</t>
    <phoneticPr fontId="3"/>
  </si>
  <si>
    <t>0502</t>
    <phoneticPr fontId="3"/>
  </si>
  <si>
    <t>4AA-118351M</t>
  </si>
  <si>
    <t>0504</t>
    <phoneticPr fontId="3"/>
  </si>
  <si>
    <r>
      <rPr>
        <sz val="8"/>
        <rFont val="ＭＳ ゴシック"/>
        <family val="3"/>
        <charset val="128"/>
      </rPr>
      <t>ﾒﾙｾﾃﾞｽ</t>
    </r>
    <r>
      <rPr>
        <sz val="8"/>
        <rFont val="Arial"/>
        <family val="2"/>
      </rPr>
      <t>AMG CLA45 S 4M+</t>
    </r>
    <phoneticPr fontId="3"/>
  </si>
  <si>
    <t>4BA-118354M</t>
    <phoneticPr fontId="3"/>
  </si>
  <si>
    <t>0402,0404,0412,0414,
0502,0504,0512,0514</t>
    <phoneticPr fontId="3"/>
  </si>
  <si>
    <r>
      <rPr>
        <sz val="8"/>
        <rFont val="ＭＳ ゴシック"/>
        <family val="3"/>
        <charset val="128"/>
      </rPr>
      <t>ﾒﾙｾﾃﾞｽ</t>
    </r>
    <r>
      <rPr>
        <sz val="8"/>
        <rFont val="Arial"/>
        <family val="2"/>
      </rPr>
      <t>AMG CLA35 4M SB</t>
    </r>
    <phoneticPr fontId="3"/>
  </si>
  <si>
    <t>4AA-118651M</t>
    <phoneticPr fontId="3"/>
  </si>
  <si>
    <t>0502,0504</t>
    <phoneticPr fontId="3"/>
  </si>
  <si>
    <t>4BA-118651M</t>
    <phoneticPr fontId="3"/>
  </si>
  <si>
    <t>0302,0304,0312</t>
  </si>
  <si>
    <t>4BA-118651M</t>
  </si>
  <si>
    <t>0314</t>
  </si>
  <si>
    <r>
      <rPr>
        <sz val="8"/>
        <rFont val="ＭＳ Ｐゴシック"/>
        <family val="3"/>
        <charset val="128"/>
      </rPr>
      <t>ﾒﾙｾﾃﾞｽ</t>
    </r>
    <r>
      <rPr>
        <sz val="8"/>
        <rFont val="Arial"/>
        <family val="2"/>
      </rPr>
      <t>AMG CLA45 S 4M+ SB</t>
    </r>
    <phoneticPr fontId="3"/>
  </si>
  <si>
    <t>4BA-118654M</t>
    <phoneticPr fontId="3"/>
  </si>
  <si>
    <r>
      <t>CLE200</t>
    </r>
    <r>
      <rPr>
        <sz val="8"/>
        <rFont val="ＭＳ ゴシック"/>
        <family val="3"/>
        <charset val="128"/>
      </rPr>
      <t>ｶﾌﾞﾘｵﾚ</t>
    </r>
    <phoneticPr fontId="3"/>
  </si>
  <si>
    <t>4AA-236450C</t>
    <phoneticPr fontId="3"/>
  </si>
  <si>
    <t>0022</t>
    <phoneticPr fontId="3"/>
  </si>
  <si>
    <t>254M20-EM0024</t>
  </si>
  <si>
    <t>R</t>
  </si>
  <si>
    <r>
      <rPr>
        <sz val="8"/>
        <rFont val="ＭＳ ゴシック"/>
        <family val="3"/>
        <charset val="128"/>
      </rPr>
      <t>ﾒﾙｾﾃﾞｽ</t>
    </r>
    <r>
      <rPr>
        <sz val="8"/>
        <rFont val="Arial"/>
        <family val="2"/>
      </rPr>
      <t>AMG CLE53 4M+ C</t>
    </r>
    <phoneticPr fontId="3"/>
  </si>
  <si>
    <t>4AA-236362C</t>
    <phoneticPr fontId="3"/>
  </si>
  <si>
    <t>0025,0026,0125,0126</t>
    <phoneticPr fontId="3"/>
  </si>
  <si>
    <t>256-EM0024</t>
  </si>
  <si>
    <t>4AA-236362C</t>
  </si>
  <si>
    <t>0027,0028,0127,0128</t>
    <phoneticPr fontId="3"/>
  </si>
  <si>
    <r>
      <rPr>
        <sz val="8"/>
        <rFont val="ＭＳ ゴシック"/>
        <family val="3"/>
        <charset val="128"/>
      </rPr>
      <t>ﾒﾙｾﾃﾞｽ</t>
    </r>
    <r>
      <rPr>
        <sz val="8"/>
        <rFont val="Arial"/>
        <family val="2"/>
      </rPr>
      <t>AMG CLE53 4M+ CA</t>
    </r>
    <phoneticPr fontId="3"/>
  </si>
  <si>
    <t>4AA-236462C</t>
  </si>
  <si>
    <t>0026,0126</t>
    <phoneticPr fontId="3"/>
  </si>
  <si>
    <t>E200</t>
  </si>
  <si>
    <t>4AA-213077C</t>
    <phoneticPr fontId="3"/>
  </si>
  <si>
    <t>0302,0304,0312,0314,
0322,0324</t>
    <phoneticPr fontId="3"/>
  </si>
  <si>
    <t>264-EM0018</t>
  </si>
  <si>
    <r>
      <t xml:space="preserve">E200 </t>
    </r>
    <r>
      <rPr>
        <sz val="8"/>
        <rFont val="ＭＳ Ｐゴシック"/>
        <family val="3"/>
        <charset val="128"/>
      </rPr>
      <t>ステーションワゴン</t>
    </r>
    <phoneticPr fontId="3"/>
  </si>
  <si>
    <t>4AA-214250</t>
  </si>
  <si>
    <t>0024</t>
    <phoneticPr fontId="3"/>
  </si>
  <si>
    <t>4AA-214250C</t>
    <phoneticPr fontId="3"/>
  </si>
  <si>
    <t>0002,0012,0022</t>
    <phoneticPr fontId="3"/>
  </si>
  <si>
    <t>4AA-214250C</t>
  </si>
  <si>
    <t>0004,0014,0024</t>
    <phoneticPr fontId="3"/>
  </si>
  <si>
    <r>
      <t xml:space="preserve">E300 </t>
    </r>
    <r>
      <rPr>
        <sz val="8"/>
        <rFont val="ＭＳ Ｐゴシック"/>
        <family val="3"/>
        <charset val="128"/>
      </rPr>
      <t>ステーションワゴン</t>
    </r>
    <phoneticPr fontId="3"/>
  </si>
  <si>
    <t>5AA-214246</t>
    <phoneticPr fontId="3"/>
  </si>
  <si>
    <t>0012,0014,0022,0024</t>
    <phoneticPr fontId="3"/>
  </si>
  <si>
    <t>E200ｸｰﾍﾟ</t>
  </si>
  <si>
    <t>4AA-238377C</t>
    <phoneticPr fontId="3"/>
  </si>
  <si>
    <t>0302,0312</t>
    <phoneticPr fontId="3"/>
  </si>
  <si>
    <t>4AA-238377C</t>
  </si>
  <si>
    <t>0304,0314</t>
    <phoneticPr fontId="3"/>
  </si>
  <si>
    <t>ﾒﾙｾﾃﾞｽAMG E53 4M+ ｸｰﾍﾟ</t>
  </si>
  <si>
    <t>4AA-238361</t>
    <phoneticPr fontId="3"/>
  </si>
  <si>
    <t>0412</t>
    <phoneticPr fontId="3"/>
  </si>
  <si>
    <t>256-EM0014</t>
  </si>
  <si>
    <t>4AA-238361</t>
  </si>
  <si>
    <t>0414</t>
    <phoneticPr fontId="3"/>
  </si>
  <si>
    <t>ﾒﾙｾﾃﾞｽAMG G63</t>
  </si>
  <si>
    <t>3BA-463276</t>
  </si>
  <si>
    <t>0203,0204</t>
    <phoneticPr fontId="3"/>
  </si>
  <si>
    <t>4AA-465250C</t>
  </si>
  <si>
    <t>0001,0002,0003,0004,
0005,0006,0011,0012,
0013,0014,0015,0016</t>
    <phoneticPr fontId="3"/>
  </si>
  <si>
    <t>177-EM0024</t>
  </si>
  <si>
    <t>H,I,D,V,CY,EP</t>
  </si>
  <si>
    <t>0023,0024,0033,0034</t>
    <phoneticPr fontId="3"/>
  </si>
  <si>
    <t>GLA180</t>
  </si>
  <si>
    <t>4AA-247784M</t>
    <phoneticPr fontId="3"/>
  </si>
  <si>
    <t>0412,0414,0426,0428,
0512,0514,0526,0528</t>
    <phoneticPr fontId="3"/>
  </si>
  <si>
    <t>5BA-247784M</t>
    <phoneticPr fontId="3"/>
  </si>
  <si>
    <t>0112,0126</t>
  </si>
  <si>
    <t>5BA-247784M</t>
  </si>
  <si>
    <t>0114,0128</t>
  </si>
  <si>
    <t>0212,0226</t>
    <phoneticPr fontId="3"/>
  </si>
  <si>
    <t>0214</t>
    <phoneticPr fontId="3"/>
  </si>
  <si>
    <t>0228</t>
    <phoneticPr fontId="3"/>
  </si>
  <si>
    <t>ﾒﾙｾﾃﾞｽAMG GLA35 4M</t>
  </si>
  <si>
    <t>4AA-247751M</t>
    <phoneticPr fontId="3"/>
  </si>
  <si>
    <t>0402,0404,0412</t>
    <phoneticPr fontId="3"/>
  </si>
  <si>
    <t>4AA-247751M</t>
  </si>
  <si>
    <t>4BA-247751M</t>
    <phoneticPr fontId="3"/>
  </si>
  <si>
    <t>0302,0304,0312,0314</t>
    <phoneticPr fontId="3"/>
  </si>
  <si>
    <t>ﾒﾙｾﾃﾞｽAMG GLA45 S 4M+</t>
  </si>
  <si>
    <t>4BA-247754M</t>
  </si>
  <si>
    <t>0302,0304,0312,0314,
0504,0512,0514</t>
    <phoneticPr fontId="3"/>
  </si>
  <si>
    <t>GLB180</t>
  </si>
  <si>
    <t>4AA-247684M</t>
    <phoneticPr fontId="3"/>
  </si>
  <si>
    <t>0312,0322</t>
    <phoneticPr fontId="3"/>
  </si>
  <si>
    <t>4AA-247684M</t>
  </si>
  <si>
    <t>0316</t>
    <phoneticPr fontId="3"/>
  </si>
  <si>
    <t>5BA-247684M</t>
    <phoneticPr fontId="3"/>
  </si>
  <si>
    <t>0112,0114,0122,0124,
0212,0214,0222,0224</t>
    <phoneticPr fontId="3"/>
  </si>
  <si>
    <t>5BA-247684M</t>
  </si>
  <si>
    <t>0116,0126,0216,0218,
0226</t>
    <phoneticPr fontId="3"/>
  </si>
  <si>
    <t>0118</t>
    <phoneticPr fontId="3"/>
  </si>
  <si>
    <t>0128,0228</t>
    <phoneticPr fontId="3"/>
  </si>
  <si>
    <r>
      <rPr>
        <sz val="8"/>
        <rFont val="ＭＳ Ｐゴシック"/>
        <family val="3"/>
        <charset val="128"/>
      </rPr>
      <t>ﾒﾙｾﾃﾞｽ</t>
    </r>
    <r>
      <rPr>
        <sz val="8"/>
        <rFont val="Arial"/>
        <family val="2"/>
      </rPr>
      <t>AMG GLB35 4M</t>
    </r>
  </si>
  <si>
    <t>4AA-247651M</t>
    <phoneticPr fontId="3"/>
  </si>
  <si>
    <t>0222,0224</t>
    <phoneticPr fontId="3"/>
  </si>
  <si>
    <t>4AA-247651M</t>
  </si>
  <si>
    <t>0226,0228</t>
    <phoneticPr fontId="3"/>
  </si>
  <si>
    <t>ﾒﾙｾﾃﾞｽAMG GLC43 4M</t>
  </si>
  <si>
    <t>4AA-254687C</t>
    <phoneticPr fontId="3"/>
  </si>
  <si>
    <t>0038,0048</t>
    <phoneticPr fontId="3"/>
  </si>
  <si>
    <t>4AA-254687C</t>
  </si>
  <si>
    <t>0036,0046</t>
    <phoneticPr fontId="3"/>
  </si>
  <si>
    <t>ﾒﾙｾﾃﾞｽAMG GLC43 4M C</t>
  </si>
  <si>
    <t>4AA-254387C</t>
    <phoneticPr fontId="3"/>
  </si>
  <si>
    <t>4AA-254387C</t>
  </si>
  <si>
    <t>0038,0048</t>
  </si>
  <si>
    <t>ﾒﾙｾﾃﾞｽAMG GLE53 4M+</t>
  </si>
  <si>
    <t>5AA-167161</t>
    <phoneticPr fontId="3"/>
  </si>
  <si>
    <t>0102,0104</t>
    <phoneticPr fontId="3"/>
  </si>
  <si>
    <t>5AA-167161</t>
  </si>
  <si>
    <t>0302</t>
    <phoneticPr fontId="3"/>
  </si>
  <si>
    <t>0304</t>
    <phoneticPr fontId="3"/>
  </si>
  <si>
    <t>ﾒﾙｾﾃﾞｽAMG GLE53 4M+ C</t>
  </si>
  <si>
    <t>5AA-167361</t>
    <phoneticPr fontId="3"/>
  </si>
  <si>
    <t>0002,0102</t>
    <phoneticPr fontId="3"/>
  </si>
  <si>
    <t>5AA-167361</t>
  </si>
  <si>
    <t>0004,0104</t>
    <phoneticPr fontId="3"/>
  </si>
  <si>
    <t>GLS580 4MATIC</t>
  </si>
  <si>
    <t>4AA-167985</t>
    <phoneticPr fontId="3"/>
  </si>
  <si>
    <t>0031,0035,0131,0135</t>
    <phoneticPr fontId="3"/>
  </si>
  <si>
    <t>177-EM0014</t>
  </si>
  <si>
    <t>4AA-167985</t>
  </si>
  <si>
    <t>0033,0037,0133,0137</t>
    <phoneticPr fontId="3"/>
  </si>
  <si>
    <r>
      <rPr>
        <sz val="8"/>
        <rFont val="ＭＳ ゴシック"/>
        <family val="3"/>
        <charset val="128"/>
      </rPr>
      <t>ﾒﾙｾﾃﾞｽ</t>
    </r>
    <r>
      <rPr>
        <sz val="8"/>
        <rFont val="Arial"/>
        <family val="2"/>
      </rPr>
      <t xml:space="preserve">AMG GT43 </t>
    </r>
    <r>
      <rPr>
        <sz val="8"/>
        <rFont val="ＭＳ ゴシック"/>
        <family val="3"/>
        <charset val="128"/>
      </rPr>
      <t>ｸｰﾍﾟ</t>
    </r>
    <phoneticPr fontId="3"/>
  </si>
  <si>
    <t>4AA-192342C</t>
  </si>
  <si>
    <t>0021,0022,0025,0026,
0031,0032,0035,0036</t>
    <phoneticPr fontId="3"/>
  </si>
  <si>
    <t xml:space="preserve">ﾒﾙｾﾃﾞｽAMG GT43 4M+ </t>
  </si>
  <si>
    <t>4AA-290659</t>
    <phoneticPr fontId="3"/>
  </si>
  <si>
    <t>0141,0142,0143,0144</t>
  </si>
  <si>
    <t>4AA-290659</t>
  </si>
  <si>
    <t>0151,0152,0153,0154</t>
    <phoneticPr fontId="3"/>
  </si>
  <si>
    <t>4AA-290659C</t>
  </si>
  <si>
    <r>
      <rPr>
        <sz val="8"/>
        <rFont val="ＭＳ Ｐゴシック"/>
        <family val="3"/>
        <charset val="128"/>
      </rPr>
      <t>ﾒﾙｾﾃﾞｽ</t>
    </r>
    <r>
      <rPr>
        <sz val="8"/>
        <rFont val="Arial"/>
        <family val="2"/>
      </rPr>
      <t xml:space="preserve">AMG GT53 4M+ </t>
    </r>
    <phoneticPr fontId="3"/>
  </si>
  <si>
    <t>4AA-290661</t>
    <phoneticPr fontId="3"/>
  </si>
  <si>
    <t>0042,0044,0046,0048</t>
    <phoneticPr fontId="3"/>
  </si>
  <si>
    <t>4AA-290661</t>
  </si>
  <si>
    <t>0142,0144,0146,0148</t>
    <phoneticPr fontId="3"/>
  </si>
  <si>
    <t>0051,0052,0053,0054</t>
    <phoneticPr fontId="3"/>
  </si>
  <si>
    <t>0055,0056,0057,0058</t>
    <phoneticPr fontId="3"/>
  </si>
  <si>
    <t>0155,0156,0157,0158</t>
    <phoneticPr fontId="3"/>
  </si>
  <si>
    <r>
      <rPr>
        <sz val="8"/>
        <rFont val="ＭＳ Ｐゴシック"/>
        <family val="3"/>
        <charset val="128"/>
      </rPr>
      <t>ﾒﾙｾﾃﾞｽ</t>
    </r>
    <r>
      <rPr>
        <sz val="8"/>
        <rFont val="Arial"/>
        <family val="2"/>
      </rPr>
      <t xml:space="preserve">AMG GT63S 4M+ </t>
    </r>
    <phoneticPr fontId="3"/>
  </si>
  <si>
    <t>4BA-290689</t>
    <phoneticPr fontId="3"/>
  </si>
  <si>
    <t>0031,0033,0035,0037</t>
  </si>
  <si>
    <t>I,D,V,CY,EP</t>
    <phoneticPr fontId="3"/>
  </si>
  <si>
    <t>4BA-290689</t>
  </si>
  <si>
    <t>0131,0133,0135,0137</t>
  </si>
  <si>
    <t>I,D,V,CY,EP</t>
  </si>
  <si>
    <t>4BA-290689N</t>
  </si>
  <si>
    <t>0011,0013,0015,0017</t>
    <phoneticPr fontId="3"/>
  </si>
  <si>
    <t>9AT(E)</t>
    <phoneticPr fontId="3"/>
  </si>
  <si>
    <t>4BA-192378C</t>
    <phoneticPr fontId="3"/>
  </si>
  <si>
    <t>0001,0003,0011,0013</t>
    <phoneticPr fontId="3"/>
  </si>
  <si>
    <t>1,910~1,950</t>
    <phoneticPr fontId="3"/>
  </si>
  <si>
    <t>0021,0023,0031,0033</t>
    <phoneticPr fontId="3"/>
  </si>
  <si>
    <t>1,930~1,970</t>
    <phoneticPr fontId="3"/>
  </si>
  <si>
    <t>S500 4MATIC</t>
    <phoneticPr fontId="3"/>
  </si>
  <si>
    <t>5AA-223063</t>
  </si>
  <si>
    <t>0402</t>
    <phoneticPr fontId="3"/>
  </si>
  <si>
    <t>S580 4MATIC</t>
  </si>
  <si>
    <t>4AA-223076</t>
  </si>
  <si>
    <t>176-EM0024</t>
  </si>
  <si>
    <t>0207,0208,0223,0224,
0243,0244</t>
    <phoneticPr fontId="3"/>
  </si>
  <si>
    <t>0227,0228,0247,0248,
0263,0264</t>
    <phoneticPr fontId="3"/>
  </si>
  <si>
    <t>0267,0268</t>
    <phoneticPr fontId="3"/>
  </si>
  <si>
    <t>4AA-223176</t>
  </si>
  <si>
    <t>0104,0144</t>
    <phoneticPr fontId="3"/>
  </si>
  <si>
    <t>0108,0128,0148,0164,
0168</t>
    <phoneticPr fontId="3"/>
  </si>
  <si>
    <t>0114</t>
    <phoneticPr fontId="3"/>
  </si>
  <si>
    <t>0118,0134,0138,0158,
0174</t>
    <phoneticPr fontId="3"/>
  </si>
  <si>
    <t>0124</t>
    <phoneticPr fontId="3"/>
  </si>
  <si>
    <t>0154</t>
    <phoneticPr fontId="3"/>
  </si>
  <si>
    <t>0178</t>
    <phoneticPr fontId="3"/>
  </si>
  <si>
    <t>0207,0208,0223,0224,
0243,0244,0263,0264</t>
    <phoneticPr fontId="3"/>
  </si>
  <si>
    <t>0213,0214,0217,0218,
0233,0234,0253,0254</t>
    <phoneticPr fontId="3"/>
  </si>
  <si>
    <t>0227,0228,0247,0248,
0267,0268</t>
    <phoneticPr fontId="3"/>
  </si>
  <si>
    <t>0237,0238,0257,0258,
0273,0274,0277,0278</t>
    <phoneticPr fontId="3"/>
  </si>
  <si>
    <r>
      <rPr>
        <sz val="8"/>
        <rFont val="ＭＳ Ｐゴシック"/>
        <family val="3"/>
        <charset val="128"/>
      </rPr>
      <t>ﾒﾙｾﾃﾞｽ</t>
    </r>
    <r>
      <rPr>
        <sz val="8"/>
        <rFont val="Arial"/>
        <family val="2"/>
      </rPr>
      <t>AMG SL43</t>
    </r>
    <phoneticPr fontId="3"/>
  </si>
  <si>
    <t>4AA-232450C</t>
    <phoneticPr fontId="3"/>
  </si>
  <si>
    <t>0001,0002,0111,0112</t>
    <phoneticPr fontId="3"/>
  </si>
  <si>
    <t>4AA-232450CN</t>
  </si>
  <si>
    <t>0101,0102,0111,0112</t>
    <phoneticPr fontId="3"/>
  </si>
  <si>
    <r>
      <t>＜</t>
    </r>
    <r>
      <rPr>
        <sz val="8"/>
        <rFont val="ＭＳ Ｐゴシック"/>
        <family val="3"/>
        <charset val="128"/>
      </rPr>
      <t>記入要領＞</t>
    </r>
    <rPh sb="1" eb="3">
      <t>キニュウ</t>
    </rPh>
    <rPh sb="3" eb="5">
      <t>ヨウリョウ</t>
    </rPh>
    <phoneticPr fontId="3"/>
  </si>
  <si>
    <r>
      <t>１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WLTC</t>
    </r>
    <r>
      <rPr>
        <sz val="8"/>
        <rFont val="ＭＳ Ｐゴシック"/>
        <family val="3"/>
        <charset val="128"/>
      </rPr>
      <t>燃費値欄及び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排出量の文字ポイントは</t>
    </r>
    <r>
      <rPr>
        <sz val="8"/>
        <rFont val="Arial"/>
        <family val="2"/>
      </rPr>
      <t>10</t>
    </r>
    <r>
      <rPr>
        <sz val="8"/>
        <rFont val="ＭＳ Ｐゴシック"/>
        <family val="3"/>
        <charset val="128"/>
      </rPr>
      <t>ポイント、それ以外は</t>
    </r>
    <r>
      <rPr>
        <sz val="8"/>
        <rFont val="Arial"/>
        <family val="2"/>
      </rPr>
      <t>8</t>
    </r>
    <r>
      <rPr>
        <sz val="8"/>
        <rFont val="ＭＳ Ｐゴシック"/>
        <family val="3"/>
        <charset val="128"/>
      </rPr>
      <t>ポイントで記入。</t>
    </r>
    <rPh sb="6" eb="8">
      <t>ネンピ</t>
    </rPh>
    <rPh sb="8" eb="9">
      <t>チ</t>
    </rPh>
    <rPh sb="9" eb="10">
      <t>ラン</t>
    </rPh>
    <rPh sb="10" eb="11">
      <t>オヨ</t>
    </rPh>
    <rPh sb="15" eb="17">
      <t>ハイシュツ</t>
    </rPh>
    <rPh sb="17" eb="18">
      <t>リョウ</t>
    </rPh>
    <rPh sb="19" eb="21">
      <t>モジ</t>
    </rPh>
    <rPh sb="35" eb="37">
      <t>イガイ</t>
    </rPh>
    <rPh sb="44" eb="46">
      <t>キニュウ</t>
    </rPh>
    <phoneticPr fontId="3"/>
  </si>
  <si>
    <r>
      <t>２</t>
    </r>
    <r>
      <rPr>
        <sz val="8"/>
        <rFont val="ＭＳ Ｐゴシック"/>
        <family val="3"/>
        <charset val="128"/>
      </rPr>
      <t>．一つの通称名に複数の型式がある場合は、通称名は大枠に一つ記入。</t>
    </r>
    <phoneticPr fontId="3"/>
  </si>
  <si>
    <r>
      <t>３</t>
    </r>
    <r>
      <rPr>
        <sz val="8"/>
        <rFont val="ＭＳ Ｐゴシック"/>
        <family val="3"/>
        <charset val="128"/>
      </rPr>
      <t>．「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排出量」については既に計算式が入力されているため、入力は不要。欄を追加する場合はセルの内容をコピーする。</t>
    </r>
    <rPh sb="6" eb="8">
      <t>ハイシュツ</t>
    </rPh>
    <rPh sb="8" eb="9">
      <t>リョウ</t>
    </rPh>
    <rPh sb="15" eb="16">
      <t>スデ</t>
    </rPh>
    <rPh sb="17" eb="19">
      <t>ケイサン</t>
    </rPh>
    <rPh sb="19" eb="20">
      <t>シキ</t>
    </rPh>
    <rPh sb="21" eb="23">
      <t>ニュウリョク</t>
    </rPh>
    <rPh sb="31" eb="33">
      <t>ニュウリョク</t>
    </rPh>
    <rPh sb="34" eb="36">
      <t>フヨウ</t>
    </rPh>
    <rPh sb="37" eb="38">
      <t>ラン</t>
    </rPh>
    <rPh sb="39" eb="41">
      <t>ツイカ</t>
    </rPh>
    <rPh sb="43" eb="45">
      <t>バアイ</t>
    </rPh>
    <rPh sb="49" eb="51">
      <t>ナイヨウ</t>
    </rPh>
    <phoneticPr fontId="3"/>
  </si>
  <si>
    <r>
      <t>４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生産車については、通称名の前に※印及び番号を付記し、表の外に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製造事業者名を記載する。</t>
    </r>
    <rPh sb="43" eb="44">
      <t>メイ</t>
    </rPh>
    <phoneticPr fontId="3"/>
  </si>
  <si>
    <r>
      <t>５</t>
    </r>
    <r>
      <rPr>
        <sz val="8"/>
        <rFont val="ＭＳ Ｐゴシック"/>
        <family val="3"/>
        <charset val="128"/>
      </rPr>
      <t>．「その他」について、以下に留意し記載する。</t>
    </r>
    <phoneticPr fontId="3"/>
  </si>
  <si>
    <r>
      <t>　</t>
    </r>
    <r>
      <rPr>
        <sz val="8"/>
        <rFont val="ＭＳ Ｐゴシック"/>
        <family val="3"/>
        <charset val="128"/>
      </rPr>
      <t>①燃費の異なる要因と関係のない事項は記入しない。</t>
    </r>
    <phoneticPr fontId="3"/>
  </si>
  <si>
    <r>
      <t>　</t>
    </r>
    <r>
      <rPr>
        <sz val="8"/>
        <rFont val="ＭＳ Ｐゴシック"/>
        <family val="3"/>
        <charset val="128"/>
      </rPr>
      <t>②製造事業者等独自の固有名詞の使用は極力避け、一般的な用語を使用する。適当な一般用語がない場合は、欄外に固有名詞の用語説明を付す。</t>
    </r>
    <rPh sb="2" eb="4">
      <t>セイゾウ</t>
    </rPh>
    <rPh sb="4" eb="7">
      <t>ジギョウシャ</t>
    </rPh>
    <rPh sb="7" eb="8">
      <t>トウ</t>
    </rPh>
    <phoneticPr fontId="3"/>
  </si>
  <si>
    <r>
      <rPr>
        <sz val="8"/>
        <rFont val="ＭＳ Ｐ明朝"/>
        <family val="2"/>
        <charset val="128"/>
      </rPr>
      <t>ﾒﾙｾﾃﾞｽ</t>
    </r>
    <r>
      <rPr>
        <sz val="8"/>
        <rFont val="Arial"/>
        <family val="2"/>
      </rPr>
      <t xml:space="preserve">AMG GT63 4M+ </t>
    </r>
    <r>
      <rPr>
        <sz val="8"/>
        <rFont val="Arial"/>
        <family val="2"/>
        <charset val="128"/>
      </rPr>
      <t xml:space="preserve"> </t>
    </r>
    <r>
      <rPr>
        <sz val="8"/>
        <rFont val="ＭＳ Ｐ明朝"/>
        <family val="2"/>
        <charset val="128"/>
      </rPr>
      <t>ｸｰﾍﾟ</t>
    </r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</si>
</sst>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"/>
    <numFmt numFmtId="177" formatCode="0_);[Red]\(0\)"/>
    <numFmt numFmtId="178" formatCode="0_ "/>
    <numFmt numFmtId="179" formatCode="0.0_ "/>
  </numFmts>
  <fonts count="18" x14ac:knownFonts="1">
    <font>
      <sz val="11"/>
      <color theme="1"/>
      <name val="ＭＳ Ｐゴシック"/>
      <family val="3"/>
      <charset val="128"/>
    </font>
    <font>
      <b/>
      <sz val="13"/>
      <color theme="3"/>
      <name val="游ゴシック"/>
      <family val="2"/>
      <charset val="128"/>
      <scheme val="minor"/>
    </font>
    <font>
      <b/>
      <u/>
      <sz val="12"/>
      <name val="Arial"/>
      <family val="2"/>
    </font>
    <font>
      <sz val="6"/>
      <name val="ＭＳ Ｐゴシック"/>
      <family val="3"/>
      <charset val="128"/>
    </font>
    <font>
      <sz val="8"/>
      <name val="Arial"/>
      <family val="2"/>
    </font>
    <font>
      <sz val="12"/>
      <name val="Arial"/>
      <family val="2"/>
    </font>
    <font>
      <sz val="8"/>
      <name val="ＭＳ Ｐゴシック"/>
      <family val="3"/>
      <charset val="128"/>
    </font>
    <font>
      <b/>
      <sz val="12"/>
      <name val="Arial"/>
      <family val="2"/>
    </font>
    <font>
      <b/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Arial"/>
      <family val="2"/>
    </font>
    <font>
      <b/>
      <sz val="10"/>
      <name val="Arial"/>
      <family val="2"/>
    </font>
    <font>
      <u/>
      <sz val="8"/>
      <name val="Arial"/>
      <family val="2"/>
    </font>
    <font>
      <sz val="8"/>
      <name val="Arial"/>
      <family val="3"/>
      <charset val="128"/>
    </font>
    <font>
      <sz val="8"/>
      <name val="ＭＳ ゴシック"/>
      <family val="3"/>
      <charset val="128"/>
    </font>
    <font>
      <sz val="8"/>
      <name val="Arial"/>
      <family val="3"/>
    </font>
    <font>
      <sz val="8"/>
      <name val="Arial"/>
      <family val="2"/>
      <charset val="128"/>
    </font>
    <font>
      <sz val="8"/>
      <name val="ＭＳ Ｐ明朝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13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 style="thin">
        <color indexed="8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/>
  </cellStyleXfs>
  <cellXfs count="117">
    <xf numFmtId="0" fontId="0" fillId="0" borderId="0" xfId="0">
      <alignment vertical="center"/>
    </xf>
    <xf numFmtId="0" fontId="2" fillId="0" borderId="0" xfId="0" applyFont="1" applyAlignment="1"/>
    <xf numFmtId="0" fontId="4" fillId="0" borderId="0" xfId="0" applyFont="1" applyAlignment="1"/>
    <xf numFmtId="0" fontId="4" fillId="2" borderId="0" xfId="0" applyFont="1" applyFill="1" applyAlignment="1"/>
    <xf numFmtId="0" fontId="5" fillId="0" borderId="0" xfId="0" applyFont="1" applyAlignment="1">
      <alignment horizontal="right"/>
    </xf>
    <xf numFmtId="0" fontId="5" fillId="0" borderId="0" xfId="0" applyFont="1" applyAlignment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/>
    <xf numFmtId="0" fontId="6" fillId="0" borderId="1" xfId="0" applyFont="1" applyBorder="1" applyAlignment="1" applyProtection="1">
      <alignment horizontal="left"/>
      <protection locked="0"/>
    </xf>
    <xf numFmtId="0" fontId="4" fillId="0" borderId="1" xfId="0" applyFont="1" applyBorder="1" applyAlignment="1" applyProtection="1">
      <alignment horizontal="left"/>
      <protection locked="0"/>
    </xf>
    <xf numFmtId="0" fontId="7" fillId="0" borderId="0" xfId="0" applyFont="1" applyAlignment="1"/>
    <xf numFmtId="0" fontId="4" fillId="0" borderId="0" xfId="0" applyFont="1" applyAlignment="1">
      <alignment horizontal="right"/>
    </xf>
    <xf numFmtId="0" fontId="4" fillId="0" borderId="2" xfId="0" applyFont="1" applyBorder="1" applyAlignment="1">
      <alignment horizontal="right"/>
    </xf>
    <xf numFmtId="0" fontId="6" fillId="0" borderId="3" xfId="1" applyFont="1" applyBorder="1" applyAlignment="1">
      <alignment horizontal="centerContinuous"/>
    </xf>
    <xf numFmtId="0" fontId="4" fillId="0" borderId="4" xfId="1" applyFont="1" applyBorder="1" applyAlignment="1">
      <alignment horizontal="centerContinuous"/>
    </xf>
    <xf numFmtId="0" fontId="6" fillId="0" borderId="3" xfId="0" applyFont="1" applyBorder="1" applyAlignment="1">
      <alignment horizontal="centerContinuous" wrapText="1"/>
    </xf>
    <xf numFmtId="0" fontId="4" fillId="0" borderId="2" xfId="0" applyFont="1" applyBorder="1" applyAlignment="1">
      <alignment horizontal="centerContinuous"/>
    </xf>
    <xf numFmtId="0" fontId="6" fillId="0" borderId="3" xfId="0" applyFont="1" applyBorder="1" applyAlignment="1">
      <alignment horizontal="centerContinuous"/>
    </xf>
    <xf numFmtId="0" fontId="4" fillId="0" borderId="4" xfId="0" applyFont="1" applyBorder="1" applyAlignment="1">
      <alignment horizontal="centerContinuous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0" fillId="0" borderId="7" xfId="0" applyFont="1" applyBorder="1" applyAlignment="1"/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4" fillId="0" borderId="6" xfId="0" applyFont="1" applyBorder="1" applyAlignment="1">
      <alignment horizontal="center" shrinkToFit="1"/>
    </xf>
    <xf numFmtId="0" fontId="4" fillId="0" borderId="7" xfId="0" applyFont="1" applyBorder="1" applyAlignment="1">
      <alignment horizontal="center" shrinkToFit="1"/>
    </xf>
    <xf numFmtId="0" fontId="4" fillId="0" borderId="8" xfId="0" applyFont="1" applyBorder="1" applyAlignment="1">
      <alignment horizontal="center" shrinkToFit="1"/>
    </xf>
    <xf numFmtId="0" fontId="4" fillId="0" borderId="9" xfId="0" applyFont="1" applyBorder="1" applyAlignment="1">
      <alignment horizontal="center"/>
    </xf>
    <xf numFmtId="0" fontId="6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/>
    <xf numFmtId="0" fontId="4" fillId="0" borderId="11" xfId="0" applyFont="1" applyBorder="1" applyAlignment="1">
      <alignment horizontal="center" vertical="center"/>
    </xf>
    <xf numFmtId="0" fontId="10" fillId="0" borderId="12" xfId="0" applyFont="1" applyBorder="1" applyAlignment="1"/>
    <xf numFmtId="0" fontId="10" fillId="0" borderId="0" xfId="0" applyFont="1" applyAlignment="1"/>
    <xf numFmtId="0" fontId="4" fillId="0" borderId="1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shrinkToFit="1"/>
    </xf>
    <xf numFmtId="0" fontId="4" fillId="0" borderId="1" xfId="0" applyFont="1" applyBorder="1" applyAlignment="1">
      <alignment horizontal="center" shrinkToFit="1"/>
    </xf>
    <xf numFmtId="0" fontId="4" fillId="0" borderId="13" xfId="0" applyFont="1" applyBorder="1" applyAlignment="1">
      <alignment horizontal="center" shrinkToFi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10" fillId="0" borderId="14" xfId="0" applyFont="1" applyBorder="1" applyAlignment="1"/>
    <xf numFmtId="0" fontId="10" fillId="0" borderId="1" xfId="0" applyFont="1" applyBorder="1" applyAlignment="1"/>
    <xf numFmtId="0" fontId="4" fillId="0" borderId="24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wrapText="1"/>
    </xf>
    <xf numFmtId="0" fontId="4" fillId="2" borderId="5" xfId="0" applyFont="1" applyFill="1" applyBorder="1" applyProtection="1">
      <alignment vertical="center"/>
      <protection locked="0"/>
    </xf>
    <xf numFmtId="0" fontId="4" fillId="2" borderId="12" xfId="0" applyFont="1" applyFill="1" applyBorder="1" applyProtection="1">
      <alignment vertical="center"/>
      <protection locked="0"/>
    </xf>
    <xf numFmtId="0" fontId="4" fillId="0" borderId="22" xfId="0" applyFont="1" applyBorder="1" applyAlignment="1" applyProtection="1">
      <alignment horizontal="left" vertical="center"/>
      <protection locked="0"/>
    </xf>
    <xf numFmtId="0" fontId="4" fillId="0" borderId="28" xfId="0" applyFont="1" applyBorder="1" applyAlignment="1" applyProtection="1">
      <alignment horizontal="left" vertical="center"/>
      <protection locked="0"/>
    </xf>
    <xf numFmtId="49" fontId="4" fillId="0" borderId="28" xfId="0" quotePrefix="1" applyNumberFormat="1" applyFont="1" applyBorder="1" applyAlignment="1" applyProtection="1">
      <alignment horizontal="left" vertical="center" wrapText="1"/>
      <protection locked="0"/>
    </xf>
    <xf numFmtId="0" fontId="4" fillId="0" borderId="28" xfId="0" applyFont="1" applyBorder="1" applyAlignment="1" applyProtection="1">
      <alignment horizontal="center" vertical="center" wrapText="1"/>
      <protection locked="0"/>
    </xf>
    <xf numFmtId="0" fontId="4" fillId="0" borderId="28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29" xfId="0" applyFont="1" applyBorder="1" applyAlignment="1" applyProtection="1">
      <alignment horizontal="center" vertical="center"/>
      <protection locked="0"/>
    </xf>
    <xf numFmtId="176" fontId="11" fillId="0" borderId="30" xfId="0" quotePrefix="1" applyNumberFormat="1" applyFont="1" applyBorder="1" applyAlignment="1" applyProtection="1">
      <alignment horizontal="center" vertical="center" wrapText="1"/>
      <protection locked="0"/>
    </xf>
    <xf numFmtId="177" fontId="11" fillId="0" borderId="29" xfId="0" applyNumberFormat="1" applyFont="1" applyBorder="1" applyAlignment="1" applyProtection="1">
      <alignment horizontal="center" vertical="center" wrapText="1"/>
      <protection locked="0"/>
    </xf>
    <xf numFmtId="2" fontId="11" fillId="0" borderId="30" xfId="0" quotePrefix="1" applyNumberFormat="1" applyFont="1" applyBorder="1" applyAlignment="1" applyProtection="1">
      <alignment horizontal="center" vertical="center" wrapText="1"/>
      <protection locked="0"/>
    </xf>
    <xf numFmtId="2" fontId="11" fillId="0" borderId="28" xfId="0" quotePrefix="1" applyNumberFormat="1" applyFont="1" applyBorder="1" applyAlignment="1" applyProtection="1">
      <alignment horizontal="center" vertical="center" wrapText="1"/>
      <protection locked="0"/>
    </xf>
    <xf numFmtId="176" fontId="11" fillId="0" borderId="28" xfId="0" quotePrefix="1" applyNumberFormat="1" applyFont="1" applyBorder="1" applyAlignment="1" applyProtection="1">
      <alignment horizontal="center" vertical="center"/>
      <protection locked="0"/>
    </xf>
    <xf numFmtId="0" fontId="12" fillId="0" borderId="31" xfId="0" applyFont="1" applyBorder="1" applyAlignment="1" applyProtection="1">
      <alignment horizontal="center" vertical="center" wrapText="1"/>
      <protection locked="0"/>
    </xf>
    <xf numFmtId="178" fontId="4" fillId="0" borderId="32" xfId="0" applyNumberFormat="1" applyFont="1" applyBorder="1" applyAlignment="1" applyProtection="1">
      <alignment horizontal="center" vertical="center"/>
      <protection locked="0"/>
    </xf>
    <xf numFmtId="178" fontId="4" fillId="0" borderId="28" xfId="0" applyNumberFormat="1" applyFont="1" applyBorder="1" applyAlignment="1" applyProtection="1">
      <alignment horizontal="center" vertical="center"/>
      <protection locked="0"/>
    </xf>
    <xf numFmtId="178" fontId="4" fillId="0" borderId="28" xfId="0" quotePrefix="1" applyNumberFormat="1" applyFont="1" applyBorder="1" applyAlignment="1" applyProtection="1">
      <alignment horizontal="center" vertical="center"/>
      <protection locked="0"/>
    </xf>
    <xf numFmtId="0" fontId="4" fillId="0" borderId="24" xfId="0" applyFont="1" applyBorder="1" applyAlignment="1">
      <alignment horizontal="center" vertical="center" wrapText="1"/>
    </xf>
    <xf numFmtId="179" fontId="11" fillId="0" borderId="28" xfId="0" applyNumberFormat="1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4" fillId="2" borderId="11" xfId="0" applyFont="1" applyFill="1" applyBorder="1" applyProtection="1">
      <alignment vertical="center"/>
      <protection locked="0"/>
    </xf>
    <xf numFmtId="0" fontId="4" fillId="2" borderId="14" xfId="0" applyFont="1" applyFill="1" applyBorder="1" applyProtection="1">
      <alignment vertical="center"/>
      <protection locked="0"/>
    </xf>
    <xf numFmtId="0" fontId="4" fillId="2" borderId="11" xfId="0" applyFont="1" applyFill="1" applyBorder="1" applyAlignment="1">
      <alignment horizontal="center" vertical="center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13" xfId="0" applyFont="1" applyBorder="1" applyAlignment="1" applyProtection="1">
      <alignment horizontal="left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2" borderId="6" xfId="0" applyFont="1" applyFill="1" applyBorder="1" applyProtection="1">
      <alignment vertical="center"/>
      <protection locked="0"/>
    </xf>
    <xf numFmtId="0" fontId="13" fillId="0" borderId="8" xfId="0" applyFont="1" applyBorder="1" applyAlignment="1" applyProtection="1">
      <alignment horizontal="left" vertical="center"/>
      <protection locked="0"/>
    </xf>
    <xf numFmtId="0" fontId="4" fillId="2" borderId="11" xfId="0" applyFont="1" applyFill="1" applyBorder="1" applyAlignment="1">
      <alignment horizontal="center" vertical="center" wrapText="1"/>
    </xf>
    <xf numFmtId="0" fontId="4" fillId="2" borderId="3" xfId="0" applyFont="1" applyFill="1" applyBorder="1" applyProtection="1">
      <alignment vertical="center"/>
      <protection locked="0"/>
    </xf>
    <xf numFmtId="0" fontId="13" fillId="0" borderId="4" xfId="0" applyFont="1" applyBorder="1" applyAlignment="1" applyProtection="1">
      <alignment horizontal="left" vertical="center"/>
      <protection locked="0"/>
    </xf>
    <xf numFmtId="0" fontId="15" fillId="0" borderId="8" xfId="0" applyFont="1" applyBorder="1" applyAlignment="1" applyProtection="1">
      <alignment horizontal="left" vertical="center"/>
      <protection locked="0"/>
    </xf>
    <xf numFmtId="0" fontId="4" fillId="2" borderId="12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0" fontId="4" fillId="4" borderId="0" xfId="0" applyFont="1" applyFill="1" applyAlignment="1"/>
    <xf numFmtId="0" fontId="16" fillId="0" borderId="8" xfId="0" applyFont="1" applyBorder="1" applyAlignment="1" applyProtection="1">
      <alignment horizontal="left" vertical="center"/>
      <protection locked="0"/>
    </xf>
    <xf numFmtId="3" fontId="4" fillId="0" borderId="28" xfId="0" applyNumberFormat="1" applyFont="1" applyBorder="1" applyAlignment="1" applyProtection="1">
      <alignment horizontal="center" vertical="center"/>
      <protection locked="0"/>
    </xf>
    <xf numFmtId="0" fontId="16" fillId="0" borderId="13" xfId="0" applyFont="1" applyBorder="1" applyAlignment="1" applyProtection="1">
      <alignment horizontal="left" vertical="center"/>
      <protection locked="0"/>
    </xf>
  </cellXfs>
  <cellStyles count="2">
    <cellStyle name="標準" xfId="0" builtinId="0"/>
    <cellStyle name="標準 2" xfId="1" xr:uid="{B1469B5D-E366-41F0-B268-C2B4B92137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externalLinks/externalLink2.xml" Type="http://schemas.openxmlformats.org/officeDocument/2006/relationships/externalLink"/><Relationship Id="rId4" Target="externalLinks/externalLink3.xml" Type="http://schemas.openxmlformats.org/officeDocument/2006/relationships/externalLink"/><Relationship Id="rId5" Target="theme/theme1.xml" Type="http://schemas.openxmlformats.org/officeDocument/2006/relationships/theme"/><Relationship Id="rId6" Target="styles.xml" Type="http://schemas.openxmlformats.org/officeDocument/2006/relationships/styles"/><Relationship Id="rId7" Target="sharedStrings.xml" Type="http://schemas.openxmlformats.org/officeDocument/2006/relationships/sharedStrings"/><Relationship Id="rId8" Target="calcChain.xml" Type="http://schemas.openxmlformats.org/officeDocument/2006/relationships/calcChain"/></Relationships>
</file>

<file path=xl/externalLinks/_rels/externalLink1.xml.rels><?xml version="1.0" encoding="UTF-8" standalone="yes"?><Relationships xmlns="http://schemas.openxmlformats.org/package/2006/relationships"><Relationship Id="rId1" Target="file://///XF1/&#35469;&#35388;&#65319;/&#21407;&#30000;/&#20055;&#29992;&#65293;&#29123;&#36027;&#20844;&#34920;&#29992;&#32025;99.8.27.xls" TargetMode="External" Type="http://schemas.openxmlformats.org/officeDocument/2006/relationships/externalLinkPath"/></Relationships>
</file>

<file path=xl/externalLinks/_rels/externalLink2.xml.rels><?xml version="1.0" encoding="UTF-8" standalone="yes"?><Relationships xmlns="http://schemas.openxmlformats.org/package/2006/relationships"><Relationship Id="rId1" Target="file://///H03399/&#35519;&#26619;&#22577;&#21578;/Eudora/Tanaka/attach/P(g%5e.xls" TargetMode="External" Type="http://schemas.openxmlformats.org/officeDocument/2006/relationships/externalLinkPath"/></Relationships>
</file>

<file path=xl/externalLinks/_rels/externalLink3.xml.rels><?xml version="1.0" encoding="UTF-8" standalone="yes"?><Relationships xmlns="http://schemas.openxmlformats.org/package/2006/relationships"><Relationship Id="rId1" Target="file://///H03399/&#24115;&#31080;/eudora/tanaka/attach/&#29123;&#36027;&#20844;&#34920;(&#27083;&#22793;&#12289;&#22269;&#29987;).xls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－燃費公表用紙99.8.27"/>
      <sheetName val="DATA"/>
      <sheetName val="CPS Gr分担表"/>
      <sheetName val="C3_N DC改造投資"/>
    </sheetNames>
    <definedNames>
      <definedName name="Module1.社内配布用印刷"/>
      <definedName name="Module1.提出用印刷"/>
      <definedName name="新型構変選択"/>
      <definedName name="製作者選択"/>
    </definedNames>
    <sheetDataSet>
      <sheetData sheetId="0" refreshError="1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燃費公表(構変、国産)"/>
      <sheetName val="Sheet1"/>
      <sheetName val="ＴＦ関連Ｐｒｊ日程表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WLTP結果シート"/>
      <sheetName val="ＦＴＲ連結採算"/>
      <sheetName val="VN12-2陣"/>
    </sheetNames>
    <definedNames>
      <definedName name="社内配布用印刷"/>
      <definedName name="提出用印刷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DDB1E5-6128-4523-8FA5-BE91C69365E1}">
  <sheetPr>
    <tabColor rgb="FFFFFF00"/>
  </sheetPr>
  <dimension ref="A1:AH120"/>
  <sheetViews>
    <sheetView showGridLines="0" tabSelected="1" view="pageBreakPreview" zoomScaleNormal="100" zoomScaleSheetLayoutView="100" workbookViewId="0">
      <pane ySplit="8" topLeftCell="A51" activePane="bottomLeft" state="frozen"/>
      <selection pane="bottomLeft" activeCell="C91" sqref="C91:Y92"/>
    </sheetView>
  </sheetViews>
  <sheetFormatPr defaultColWidth="9" defaultRowHeight="10" x14ac:dyDescent="0.2"/>
  <cols>
    <col min="1" max="1" width="15.90625" style="112" customWidth="1"/>
    <col min="2" max="2" width="3.90625" style="2" bestFit="1" customWidth="1"/>
    <col min="3" max="3" width="38.26953125" style="2" customWidth="1"/>
    <col min="4" max="4" width="13.90625" style="2" bestFit="1" customWidth="1"/>
    <col min="5" max="5" width="16.90625" style="113" customWidth="1"/>
    <col min="6" max="6" width="13.08984375" style="2" bestFit="1" customWidth="1"/>
    <col min="7" max="7" width="7.36328125" style="2" customWidth="1"/>
    <col min="8" max="8" width="12.08984375" style="2" bestFit="1" customWidth="1"/>
    <col min="9" max="9" width="10.6328125" style="2" customWidth="1"/>
    <col min="10" max="10" width="7" style="2" bestFit="1" customWidth="1"/>
    <col min="11" max="11" width="6.36328125" style="2" bestFit="1" customWidth="1"/>
    <col min="12" max="12" width="8.7265625" style="2" bestFit="1" customWidth="1"/>
    <col min="13" max="13" width="8.453125" style="2" bestFit="1" customWidth="1"/>
    <col min="14" max="14" width="8.6328125" style="2" bestFit="1" customWidth="1"/>
    <col min="15" max="15" width="8.6328125" style="2" customWidth="1"/>
    <col min="16" max="16" width="14.36328125" style="2" bestFit="1" customWidth="1"/>
    <col min="17" max="17" width="10" style="2" bestFit="1" customWidth="1"/>
    <col min="18" max="18" width="6" style="2" customWidth="1"/>
    <col min="19" max="19" width="25.26953125" style="2" bestFit="1" customWidth="1"/>
    <col min="20" max="20" width="11" style="2" bestFit="1" customWidth="1"/>
    <col min="21" max="22" width="8.26953125" style="2" bestFit="1" customWidth="1"/>
    <col min="23" max="24" width="9" style="2"/>
    <col min="25" max="25" width="9" style="2" customWidth="1"/>
    <col min="26" max="27" width="10.6328125" style="2" customWidth="1"/>
    <col min="28" max="34" width="9" style="2" customWidth="1"/>
    <col min="35" max="16384" width="9" style="2"/>
  </cols>
  <sheetData>
    <row r="1" spans="1:34" ht="15.5" x14ac:dyDescent="0.35">
      <c r="A1" s="1"/>
      <c r="B1" s="1"/>
      <c r="E1" s="3"/>
      <c r="R1" s="4"/>
    </row>
    <row r="2" spans="1:34" ht="15.5" x14ac:dyDescent="0.35">
      <c r="A2" s="2"/>
      <c r="E2" s="2"/>
      <c r="F2" s="5"/>
      <c r="J2" s="6" t="s">
        <v>0</v>
      </c>
      <c r="K2" s="6"/>
      <c r="L2" s="6"/>
      <c r="M2" s="6"/>
      <c r="N2" s="6"/>
      <c r="O2" s="6"/>
      <c r="P2" s="6"/>
      <c r="Q2" s="7"/>
      <c r="R2" s="8" t="s">
        <v>1</v>
      </c>
      <c r="S2" s="9"/>
      <c r="T2" s="9"/>
      <c r="U2" s="9"/>
      <c r="V2" s="9"/>
    </row>
    <row r="3" spans="1:34" ht="15.75" customHeight="1" x14ac:dyDescent="0.35">
      <c r="A3" s="10" t="s">
        <v>2</v>
      </c>
      <c r="B3" s="10"/>
      <c r="E3" s="2"/>
      <c r="J3" s="7"/>
      <c r="R3" s="11"/>
      <c r="S3" s="12" t="s">
        <v>3</v>
      </c>
      <c r="T3" s="12"/>
      <c r="U3" s="12"/>
      <c r="V3" s="12"/>
      <c r="W3" s="12"/>
      <c r="X3" s="12"/>
      <c r="Z3" s="13" t="s">
        <v>4</v>
      </c>
      <c r="AA3" s="14"/>
      <c r="AB3" s="15" t="s">
        <v>5</v>
      </c>
      <c r="AC3" s="16"/>
      <c r="AD3" s="16"/>
      <c r="AE3" s="17" t="s">
        <v>6</v>
      </c>
      <c r="AF3" s="16"/>
      <c r="AG3" s="18"/>
    </row>
    <row r="4" spans="1:34" ht="14.25" customHeight="1" thickBot="1" x14ac:dyDescent="0.25">
      <c r="A4" s="19" t="s">
        <v>7</v>
      </c>
      <c r="B4" s="20" t="s">
        <v>8</v>
      </c>
      <c r="C4" s="21"/>
      <c r="D4" s="22"/>
      <c r="E4" s="23"/>
      <c r="F4" s="20" t="s">
        <v>9</v>
      </c>
      <c r="G4" s="24"/>
      <c r="H4" s="25" t="s">
        <v>10</v>
      </c>
      <c r="I4" s="26" t="s">
        <v>11</v>
      </c>
      <c r="J4" s="27" t="s">
        <v>12</v>
      </c>
      <c r="K4" s="28" t="s">
        <v>13</v>
      </c>
      <c r="L4" s="29"/>
      <c r="M4" s="29"/>
      <c r="N4" s="29"/>
      <c r="O4" s="30"/>
      <c r="P4" s="25" t="s">
        <v>14</v>
      </c>
      <c r="Q4" s="31" t="s">
        <v>15</v>
      </c>
      <c r="R4" s="32"/>
      <c r="S4" s="33"/>
      <c r="T4" s="34" t="s">
        <v>16</v>
      </c>
      <c r="U4" s="35" t="s">
        <v>17</v>
      </c>
      <c r="V4" s="25" t="s">
        <v>18</v>
      </c>
      <c r="W4" s="36" t="s">
        <v>19</v>
      </c>
      <c r="X4" s="37"/>
      <c r="Z4" s="38" t="s">
        <v>20</v>
      </c>
      <c r="AA4" s="38" t="s">
        <v>21</v>
      </c>
      <c r="AB4" s="26" t="s">
        <v>22</v>
      </c>
      <c r="AC4" s="25" t="s">
        <v>23</v>
      </c>
      <c r="AD4" s="25" t="s">
        <v>24</v>
      </c>
      <c r="AE4" s="26" t="s">
        <v>22</v>
      </c>
      <c r="AF4" s="25" t="s">
        <v>23</v>
      </c>
      <c r="AG4" s="25" t="s">
        <v>25</v>
      </c>
      <c r="AH4" s="39"/>
    </row>
    <row r="5" spans="1:34" ht="11.25" customHeight="1" x14ac:dyDescent="0.2">
      <c r="A5" s="40"/>
      <c r="B5" s="41"/>
      <c r="C5" s="42"/>
      <c r="D5" s="43"/>
      <c r="E5" s="44"/>
      <c r="F5" s="45"/>
      <c r="G5" s="46"/>
      <c r="H5" s="40"/>
      <c r="I5" s="38"/>
      <c r="J5" s="47"/>
      <c r="K5" s="48" t="s">
        <v>26</v>
      </c>
      <c r="L5" s="49" t="s">
        <v>27</v>
      </c>
      <c r="M5" s="50" t="s">
        <v>28</v>
      </c>
      <c r="N5" s="51" t="s">
        <v>29</v>
      </c>
      <c r="O5" s="51" t="s">
        <v>22</v>
      </c>
      <c r="P5" s="52"/>
      <c r="Q5" s="53"/>
      <c r="R5" s="54"/>
      <c r="S5" s="55"/>
      <c r="T5" s="56"/>
      <c r="U5" s="57"/>
      <c r="V5" s="40"/>
      <c r="W5" s="25" t="s">
        <v>23</v>
      </c>
      <c r="X5" s="25" t="s">
        <v>24</v>
      </c>
      <c r="Z5" s="38"/>
      <c r="AA5" s="38"/>
      <c r="AB5" s="38"/>
      <c r="AC5" s="58"/>
      <c r="AD5" s="58"/>
      <c r="AE5" s="38"/>
      <c r="AF5" s="58"/>
      <c r="AG5" s="58"/>
      <c r="AH5" s="59"/>
    </row>
    <row r="6" spans="1:34" x14ac:dyDescent="0.2">
      <c r="A6" s="40"/>
      <c r="B6" s="41"/>
      <c r="C6" s="42"/>
      <c r="D6" s="19" t="s">
        <v>30</v>
      </c>
      <c r="E6" s="60" t="s">
        <v>31</v>
      </c>
      <c r="F6" s="19" t="s">
        <v>30</v>
      </c>
      <c r="G6" s="26" t="s">
        <v>32</v>
      </c>
      <c r="H6" s="40"/>
      <c r="I6" s="38"/>
      <c r="J6" s="47"/>
      <c r="K6" s="61"/>
      <c r="L6" s="62"/>
      <c r="M6" s="61"/>
      <c r="N6" s="63"/>
      <c r="O6" s="63"/>
      <c r="P6" s="52"/>
      <c r="Q6" s="25" t="s">
        <v>33</v>
      </c>
      <c r="R6" s="25" t="s">
        <v>34</v>
      </c>
      <c r="S6" s="19" t="s">
        <v>35</v>
      </c>
      <c r="T6" s="64" t="s">
        <v>36</v>
      </c>
      <c r="U6" s="57"/>
      <c r="V6" s="40"/>
      <c r="W6" s="58"/>
      <c r="X6" s="58"/>
      <c r="Z6" s="38"/>
      <c r="AA6" s="38"/>
      <c r="AB6" s="38"/>
      <c r="AC6" s="58"/>
      <c r="AD6" s="58"/>
      <c r="AE6" s="38"/>
      <c r="AF6" s="58"/>
      <c r="AG6" s="58"/>
      <c r="AH6" s="59"/>
    </row>
    <row r="7" spans="1:34" x14ac:dyDescent="0.2">
      <c r="A7" s="40"/>
      <c r="B7" s="41"/>
      <c r="C7" s="42"/>
      <c r="D7" s="40"/>
      <c r="E7" s="40"/>
      <c r="F7" s="40"/>
      <c r="G7" s="40"/>
      <c r="H7" s="40"/>
      <c r="I7" s="38"/>
      <c r="J7" s="47"/>
      <c r="K7" s="61"/>
      <c r="L7" s="62"/>
      <c r="M7" s="61"/>
      <c r="N7" s="63"/>
      <c r="O7" s="63"/>
      <c r="P7" s="52"/>
      <c r="Q7" s="52"/>
      <c r="R7" s="52"/>
      <c r="S7" s="40"/>
      <c r="T7" s="65"/>
      <c r="U7" s="57"/>
      <c r="V7" s="40"/>
      <c r="W7" s="58"/>
      <c r="X7" s="58"/>
      <c r="Z7" s="38"/>
      <c r="AA7" s="38"/>
      <c r="AB7" s="38"/>
      <c r="AC7" s="58"/>
      <c r="AD7" s="58"/>
      <c r="AE7" s="38"/>
      <c r="AF7" s="58"/>
      <c r="AG7" s="58"/>
      <c r="AH7" s="59"/>
    </row>
    <row r="8" spans="1:34" x14ac:dyDescent="0.2">
      <c r="A8" s="66"/>
      <c r="B8" s="67"/>
      <c r="C8" s="68"/>
      <c r="D8" s="66"/>
      <c r="E8" s="66"/>
      <c r="F8" s="66"/>
      <c r="G8" s="66"/>
      <c r="H8" s="66"/>
      <c r="I8" s="69"/>
      <c r="J8" s="45"/>
      <c r="K8" s="70"/>
      <c r="L8" s="71"/>
      <c r="M8" s="70"/>
      <c r="N8" s="46"/>
      <c r="O8" s="46"/>
      <c r="P8" s="72"/>
      <c r="Q8" s="72"/>
      <c r="R8" s="72"/>
      <c r="S8" s="66"/>
      <c r="T8" s="73"/>
      <c r="U8" s="74"/>
      <c r="V8" s="66"/>
      <c r="W8" s="75"/>
      <c r="X8" s="75"/>
      <c r="Z8" s="69"/>
      <c r="AA8" s="69"/>
      <c r="AB8" s="69"/>
      <c r="AC8" s="75"/>
      <c r="AD8" s="75"/>
      <c r="AE8" s="69"/>
      <c r="AF8" s="75"/>
      <c r="AG8" s="75"/>
      <c r="AH8" s="59"/>
    </row>
    <row r="9" spans="1:34" ht="24" customHeight="1" x14ac:dyDescent="0.2">
      <c r="A9" s="76" t="s">
        <v>37</v>
      </c>
      <c r="B9" s="77"/>
      <c r="C9" s="78" t="s">
        <v>38</v>
      </c>
      <c r="D9" s="79" t="s">
        <v>39</v>
      </c>
      <c r="E9" s="80" t="s">
        <v>40</v>
      </c>
      <c r="F9" s="81" t="s">
        <v>41</v>
      </c>
      <c r="G9" s="82">
        <v>1.331</v>
      </c>
      <c r="H9" s="81" t="s">
        <v>42</v>
      </c>
      <c r="I9" s="83" t="str">
        <f t="shared" ref="I9:I72" si="0">IF(Z9="","",(IF(AA9-Z9&gt;0,CONCATENATE(TEXT(Z9,"#,##0"),"~",TEXT(AA9,"#,##0")),TEXT(Z9,"#,##0"))))</f>
        <v>1,400~1,420</v>
      </c>
      <c r="J9" s="84">
        <v>5</v>
      </c>
      <c r="K9" s="85">
        <v>16.8</v>
      </c>
      <c r="L9" s="86">
        <f t="shared" ref="L9:L72" si="1">IF(K9&gt;0,1/K9*34.6*67.1,"")</f>
        <v>138.19404761904758</v>
      </c>
      <c r="M9" s="87" t="str">
        <f t="shared" ref="M9:M72" si="2">IF(Z9="","",(IF(Z9&gt;=2271,"7.4",IF(Z9&gt;=2101,"8.7",IF(Z9&gt;=1991,"9.4",IF(Z9&gt;=1871,"10.2",IF(Z9&gt;=1761,"11.1",IF(Z9&gt;=1651,"12.2",IF(Z9&gt;=1531,"13.2",IF(Z9&gt;=1421,"14.4",IF(Z9&gt;=1311,"15.8",IF(Z9&gt;=1196,"17.2",IF(Z9&gt;=1081,"18.7",IF(Z9&gt;=971,"20.5",IF(Z9&gt;=856,"20.8",IF(Z9&gt;=741,"21.0",IF(Z9&gt;=601,"21.8","22.5")))))))))))))))))</f>
        <v>15.8</v>
      </c>
      <c r="N9" s="88" t="str">
        <f t="shared" ref="N9:N72" si="3">IF(Z9="","",(IF(Z9&gt;=2271,"10.6",IF(Z9&gt;=2101,"11.9",IF(Z9&gt;=1991,"12.7",IF(Z9&gt;=1871,"13.5",IF(Z9&gt;=1761,"14.4",IF(Z9&gt;=1651,"15.4",IF(Z9&gt;=1531,"16.5",IF(Z9&gt;=1421,"17.6",IF(Z9&gt;=1311,"19.0",IF(Z9&gt;=1196,"20.3",IF(Z9&gt;=1081,"21.8",IF(Z9&gt;=971,"23.4",IF(Z9&gt;=856,"23.7",IF(Z9&gt;=741,"24.5","24.6"))))))))))))))))</f>
        <v>19.0</v>
      </c>
      <c r="O9" s="89" t="str">
        <f t="shared" ref="O9:O72" si="4">IF(Z9="","",IF(AE9="",TEXT(AB9,"#,##0.0"),IF(AB9-AE9&gt;0,CONCATENATE(TEXT(AE9,"#,##0.0"),"~",TEXT(AB9,"#,##0.0")),TEXT(AB9,"#,##0.0"))))</f>
        <v>24.5~24.6</v>
      </c>
      <c r="P9" s="82" t="s">
        <v>43</v>
      </c>
      <c r="Q9" s="81" t="s">
        <v>44</v>
      </c>
      <c r="R9" s="82" t="s">
        <v>45</v>
      </c>
      <c r="S9" s="79"/>
      <c r="T9" s="90" t="str">
        <f t="shared" ref="T9:T72" si="5">IF((LEFT(D9,1)="6"),"☆☆☆☆☆",IF((LEFT(D9,1)="5"),"☆☆☆☆",IF((LEFT(D9,1)="4"),"☆☆☆"," ")))</f>
        <v>☆☆☆☆</v>
      </c>
      <c r="U9" s="91">
        <f t="shared" ref="U9:U72" si="6">IF(K9="","",ROUNDDOWN(K9/M9*100,0))</f>
        <v>106</v>
      </c>
      <c r="V9" s="92">
        <f t="shared" ref="V9:V72" si="7">IF(K9="","",ROUNDDOWN(K9/N9*100,0))</f>
        <v>88</v>
      </c>
      <c r="W9" s="92">
        <f t="shared" ref="W9:W72" si="8">IF(Z9="","",IF(AF9="",IF(AC9&lt;55,"",AC9),IF(AF9-AC9&gt;0,CONCATENATE(AC9,"~",AF9),AC9)))</f>
        <v>68</v>
      </c>
      <c r="X9" s="93" t="str">
        <f t="shared" ref="X9:X72" si="9">IF(AC9&lt;55,"",AD9)</f>
        <v>★1.5</v>
      </c>
      <c r="Z9" s="94">
        <v>1400</v>
      </c>
      <c r="AA9" s="94">
        <v>1420</v>
      </c>
      <c r="AB9" s="95">
        <f t="shared" ref="AB9:AB72" si="10">IF(Z9="","",(ROUND(IF(Z9&gt;=2759,9.5,IF(Z9&lt;2759,(-2.47/1000000*Z9*Z9)-(8.52/10000*Z9)+30.65)),1)))</f>
        <v>24.6</v>
      </c>
      <c r="AC9" s="96">
        <f t="shared" ref="AC9:AC72" si="11">IF(K9="","",ROUNDDOWN(K9/AB9*100,0))</f>
        <v>68</v>
      </c>
      <c r="AD9" s="96" t="str">
        <f t="shared" ref="AD9:AD72" si="12">IF(AC9="","",IF(AC9&gt;=125,"★7.5",IF(AC9&gt;=120,"★7.0",IF(AC9&gt;=115,"★6.5",IF(AC9&gt;=110,"★6.0",IF(AC9&gt;=105,"★5.5",IF(AC9&gt;=100,"★5.0",IF(AC9&gt;=95,"★4.5",IF(AC9&gt;=90,"★4.0",IF(AC9&gt;=85,"★3.5",IF(AC9&gt;=80,"★3.0",IF(AC9&gt;=75,"★2.5",IF(AC9&gt;=70,"★2.0",IF(AC9&gt;=65,"★1.5",IF(AC9&gt;=60,"★1.0",IF(AC9&gt;=55,"★0.5"," "))))))))))))))))</f>
        <v>★1.5</v>
      </c>
      <c r="AE9" s="95">
        <f t="shared" ref="AE9:AE72" si="13">IF(AA9="","",(ROUND(IF(AA9&gt;=2759,9.5,IF(AA9&lt;2759,(-2.47/1000000*AA9*AA9)-(8.52/10000*AA9)+30.65)),1)))</f>
        <v>24.5</v>
      </c>
      <c r="AF9" s="96">
        <f t="shared" ref="AF9:AF72" si="14">IF(AE9="","",IF(K9="","",ROUNDDOWN(K9/AE9*100,0)))</f>
        <v>68</v>
      </c>
      <c r="AG9" s="96" t="str">
        <f t="shared" ref="AG9:AG72" si="15">IF(AF9="","",IF(AF9&gt;=125,"★7.5",IF(AF9&gt;=120,"★7.0",IF(AF9&gt;=115,"★6.5",IF(AF9&gt;=110,"★6.0",IF(AF9&gt;=105,"★5.5",IF(AF9&gt;=100,"★5.0",IF(AF9&gt;=95,"★4.5",IF(AF9&gt;=90,"★4.0",IF(AF9&gt;=85,"★3.5",IF(AF9&gt;=80,"★3.0",IF(AF9&gt;=75,"★2.5",IF(AF9&gt;=70,"★2.0",IF(AF9&gt;=65,"★1.5",IF(AF9&gt;=60,"★1.0",IF(AF9&gt;=55,"★0.5"," "))))))))))))))))</f>
        <v>★1.5</v>
      </c>
      <c r="AH9" s="97"/>
    </row>
    <row r="10" spans="1:34" ht="24" customHeight="1" x14ac:dyDescent="0.2">
      <c r="A10" s="98" t="s">
        <v>46</v>
      </c>
      <c r="B10" s="99"/>
      <c r="C10" s="78"/>
      <c r="D10" s="79" t="s">
        <v>47</v>
      </c>
      <c r="E10" s="80" t="s">
        <v>48</v>
      </c>
      <c r="F10" s="81" t="s">
        <v>41</v>
      </c>
      <c r="G10" s="82">
        <v>1.331</v>
      </c>
      <c r="H10" s="81" t="s">
        <v>42</v>
      </c>
      <c r="I10" s="83" t="str">
        <f t="shared" si="0"/>
        <v>1,400~1,420</v>
      </c>
      <c r="J10" s="84">
        <v>5</v>
      </c>
      <c r="K10" s="85">
        <v>16.899999999999999</v>
      </c>
      <c r="L10" s="86">
        <f t="shared" si="1"/>
        <v>137.37633136094675</v>
      </c>
      <c r="M10" s="87" t="str">
        <f t="shared" si="2"/>
        <v>15.8</v>
      </c>
      <c r="N10" s="88" t="str">
        <f t="shared" si="3"/>
        <v>19.0</v>
      </c>
      <c r="O10" s="89" t="str">
        <f t="shared" si="4"/>
        <v>24.5~24.6</v>
      </c>
      <c r="P10" s="82" t="s">
        <v>43</v>
      </c>
      <c r="Q10" s="81" t="s">
        <v>44</v>
      </c>
      <c r="R10" s="82" t="s">
        <v>45</v>
      </c>
      <c r="S10" s="79"/>
      <c r="T10" s="90" t="str">
        <f t="shared" si="5"/>
        <v>☆☆☆☆</v>
      </c>
      <c r="U10" s="91">
        <f t="shared" si="6"/>
        <v>106</v>
      </c>
      <c r="V10" s="92">
        <f t="shared" si="7"/>
        <v>88</v>
      </c>
      <c r="W10" s="92">
        <f t="shared" si="8"/>
        <v>68</v>
      </c>
      <c r="X10" s="93" t="str">
        <f t="shared" si="9"/>
        <v>★1.5</v>
      </c>
      <c r="Z10" s="94">
        <v>1400</v>
      </c>
      <c r="AA10" s="94">
        <v>1420</v>
      </c>
      <c r="AB10" s="95">
        <f t="shared" si="10"/>
        <v>24.6</v>
      </c>
      <c r="AC10" s="96">
        <f t="shared" si="11"/>
        <v>68</v>
      </c>
      <c r="AD10" s="96" t="str">
        <f t="shared" si="12"/>
        <v>★1.5</v>
      </c>
      <c r="AE10" s="95">
        <f t="shared" si="13"/>
        <v>24.5</v>
      </c>
      <c r="AF10" s="96">
        <f t="shared" si="14"/>
        <v>68</v>
      </c>
      <c r="AG10" s="96" t="str">
        <f t="shared" si="15"/>
        <v>★1.5</v>
      </c>
      <c r="AH10" s="97"/>
    </row>
    <row r="11" spans="1:34" ht="24" customHeight="1" x14ac:dyDescent="0.2">
      <c r="A11" s="100"/>
      <c r="B11" s="99"/>
      <c r="C11" s="101" t="s">
        <v>49</v>
      </c>
      <c r="D11" s="79" t="s">
        <v>50</v>
      </c>
      <c r="E11" s="80" t="s">
        <v>51</v>
      </c>
      <c r="F11" s="81" t="s">
        <v>52</v>
      </c>
      <c r="G11" s="82">
        <v>1.9910000000000001</v>
      </c>
      <c r="H11" s="81" t="s">
        <v>53</v>
      </c>
      <c r="I11" s="83" t="str">
        <f t="shared" si="0"/>
        <v>1,580~1,610</v>
      </c>
      <c r="J11" s="84">
        <v>5</v>
      </c>
      <c r="K11" s="85">
        <v>11.5</v>
      </c>
      <c r="L11" s="86">
        <f t="shared" si="1"/>
        <v>201.88347826086954</v>
      </c>
      <c r="M11" s="87" t="str">
        <f t="shared" si="2"/>
        <v>13.2</v>
      </c>
      <c r="N11" s="88" t="str">
        <f t="shared" si="3"/>
        <v>16.5</v>
      </c>
      <c r="O11" s="89" t="str">
        <f t="shared" si="4"/>
        <v>22.9~23.1</v>
      </c>
      <c r="P11" s="82" t="s">
        <v>43</v>
      </c>
      <c r="Q11" s="81" t="s">
        <v>44</v>
      </c>
      <c r="R11" s="82" t="s">
        <v>54</v>
      </c>
      <c r="S11" s="79"/>
      <c r="T11" s="90" t="str">
        <f t="shared" si="5"/>
        <v>☆☆☆</v>
      </c>
      <c r="U11" s="91">
        <f t="shared" si="6"/>
        <v>87</v>
      </c>
      <c r="V11" s="92">
        <f t="shared" si="7"/>
        <v>69</v>
      </c>
      <c r="W11" s="92" t="str">
        <f t="shared" si="8"/>
        <v>49~50</v>
      </c>
      <c r="X11" s="93" t="str">
        <f t="shared" si="9"/>
        <v/>
      </c>
      <c r="Z11" s="94">
        <v>1580</v>
      </c>
      <c r="AA11" s="94">
        <v>1610</v>
      </c>
      <c r="AB11" s="95">
        <f t="shared" si="10"/>
        <v>23.1</v>
      </c>
      <c r="AC11" s="96">
        <f t="shared" si="11"/>
        <v>49</v>
      </c>
      <c r="AD11" s="96" t="str">
        <f t="shared" si="12"/>
        <v xml:space="preserve"> </v>
      </c>
      <c r="AE11" s="95">
        <f t="shared" si="13"/>
        <v>22.9</v>
      </c>
      <c r="AF11" s="96">
        <f t="shared" si="14"/>
        <v>50</v>
      </c>
      <c r="AG11" s="96" t="str">
        <f t="shared" si="15"/>
        <v xml:space="preserve"> </v>
      </c>
      <c r="AH11" s="97"/>
    </row>
    <row r="12" spans="1:34" ht="24" customHeight="1" x14ac:dyDescent="0.2">
      <c r="A12" s="100"/>
      <c r="B12" s="77"/>
      <c r="C12" s="78" t="s">
        <v>55</v>
      </c>
      <c r="D12" s="79" t="s">
        <v>56</v>
      </c>
      <c r="E12" s="80" t="s">
        <v>57</v>
      </c>
      <c r="F12" s="81">
        <v>139</v>
      </c>
      <c r="G12" s="82">
        <v>1.9910000000000001</v>
      </c>
      <c r="H12" s="81" t="s">
        <v>53</v>
      </c>
      <c r="I12" s="83" t="str">
        <f t="shared" si="0"/>
        <v>1,630~1,650</v>
      </c>
      <c r="J12" s="84">
        <v>5</v>
      </c>
      <c r="K12" s="85">
        <v>11.1</v>
      </c>
      <c r="L12" s="86">
        <f t="shared" si="1"/>
        <v>209.15855855855858</v>
      </c>
      <c r="M12" s="87" t="str">
        <f t="shared" si="2"/>
        <v>13.2</v>
      </c>
      <c r="N12" s="88" t="str">
        <f t="shared" si="3"/>
        <v>16.5</v>
      </c>
      <c r="O12" s="89" t="str">
        <f t="shared" si="4"/>
        <v>22.5~22.7</v>
      </c>
      <c r="P12" s="82" t="s">
        <v>58</v>
      </c>
      <c r="Q12" s="81" t="s">
        <v>44</v>
      </c>
      <c r="R12" s="82" t="s">
        <v>54</v>
      </c>
      <c r="S12" s="79"/>
      <c r="T12" s="90" t="str">
        <f t="shared" si="5"/>
        <v>☆☆☆</v>
      </c>
      <c r="U12" s="91">
        <f t="shared" si="6"/>
        <v>84</v>
      </c>
      <c r="V12" s="92">
        <f t="shared" si="7"/>
        <v>67</v>
      </c>
      <c r="W12" s="92" t="str">
        <f t="shared" si="8"/>
        <v>48~49</v>
      </c>
      <c r="X12" s="93" t="str">
        <f t="shared" si="9"/>
        <v/>
      </c>
      <c r="Z12" s="94">
        <v>1630</v>
      </c>
      <c r="AA12" s="94">
        <v>1650</v>
      </c>
      <c r="AB12" s="95">
        <f t="shared" si="10"/>
        <v>22.7</v>
      </c>
      <c r="AC12" s="96">
        <f t="shared" si="11"/>
        <v>48</v>
      </c>
      <c r="AD12" s="96" t="str">
        <f t="shared" si="12"/>
        <v xml:space="preserve"> </v>
      </c>
      <c r="AE12" s="95">
        <f t="shared" si="13"/>
        <v>22.5</v>
      </c>
      <c r="AF12" s="96">
        <f t="shared" si="14"/>
        <v>49</v>
      </c>
      <c r="AG12" s="96" t="str">
        <f t="shared" si="15"/>
        <v xml:space="preserve"> </v>
      </c>
      <c r="AH12" s="97"/>
    </row>
    <row r="13" spans="1:34" ht="24" customHeight="1" x14ac:dyDescent="0.2">
      <c r="A13" s="100"/>
      <c r="B13" s="99"/>
      <c r="C13" s="102"/>
      <c r="D13" s="79" t="s">
        <v>59</v>
      </c>
      <c r="E13" s="80" t="s">
        <v>60</v>
      </c>
      <c r="F13" s="81">
        <v>139</v>
      </c>
      <c r="G13" s="82">
        <v>1.9910000000000001</v>
      </c>
      <c r="H13" s="81" t="s">
        <v>53</v>
      </c>
      <c r="I13" s="83" t="str">
        <f t="shared" si="0"/>
        <v>1,660~1,680</v>
      </c>
      <c r="J13" s="84">
        <v>5</v>
      </c>
      <c r="K13" s="85">
        <v>11.1</v>
      </c>
      <c r="L13" s="86">
        <f t="shared" si="1"/>
        <v>209.15855855855858</v>
      </c>
      <c r="M13" s="87" t="str">
        <f t="shared" si="2"/>
        <v>12.2</v>
      </c>
      <c r="N13" s="88" t="str">
        <f t="shared" si="3"/>
        <v>15.4</v>
      </c>
      <c r="O13" s="89" t="str">
        <f t="shared" si="4"/>
        <v>22.2~22.4</v>
      </c>
      <c r="P13" s="82" t="s">
        <v>58</v>
      </c>
      <c r="Q13" s="81" t="s">
        <v>44</v>
      </c>
      <c r="R13" s="82" t="s">
        <v>54</v>
      </c>
      <c r="S13" s="79"/>
      <c r="T13" s="90" t="str">
        <f t="shared" si="5"/>
        <v>☆☆☆</v>
      </c>
      <c r="U13" s="91">
        <f t="shared" si="6"/>
        <v>90</v>
      </c>
      <c r="V13" s="92">
        <f t="shared" si="7"/>
        <v>72</v>
      </c>
      <c r="W13" s="92" t="str">
        <f t="shared" si="8"/>
        <v>49~50</v>
      </c>
      <c r="X13" s="93" t="str">
        <f t="shared" si="9"/>
        <v/>
      </c>
      <c r="Z13" s="94">
        <v>1660</v>
      </c>
      <c r="AA13" s="94">
        <v>1680</v>
      </c>
      <c r="AB13" s="95">
        <f t="shared" si="10"/>
        <v>22.4</v>
      </c>
      <c r="AC13" s="96">
        <f t="shared" si="11"/>
        <v>49</v>
      </c>
      <c r="AD13" s="96" t="str">
        <f t="shared" si="12"/>
        <v xml:space="preserve"> </v>
      </c>
      <c r="AE13" s="95">
        <f t="shared" si="13"/>
        <v>22.2</v>
      </c>
      <c r="AF13" s="96">
        <f t="shared" si="14"/>
        <v>50</v>
      </c>
      <c r="AG13" s="96" t="str">
        <f t="shared" si="15"/>
        <v xml:space="preserve"> </v>
      </c>
      <c r="AH13" s="97"/>
    </row>
    <row r="14" spans="1:34" ht="24" customHeight="1" x14ac:dyDescent="0.2">
      <c r="A14" s="100"/>
      <c r="B14" s="99"/>
      <c r="C14" s="103" t="s">
        <v>61</v>
      </c>
      <c r="D14" s="79" t="s">
        <v>62</v>
      </c>
      <c r="E14" s="80" t="s">
        <v>63</v>
      </c>
      <c r="F14" s="81" t="s">
        <v>41</v>
      </c>
      <c r="G14" s="82">
        <v>1.331</v>
      </c>
      <c r="H14" s="81" t="s">
        <v>42</v>
      </c>
      <c r="I14" s="83" t="str">
        <f t="shared" si="0"/>
        <v>1,410</v>
      </c>
      <c r="J14" s="84">
        <v>5</v>
      </c>
      <c r="K14" s="85">
        <v>17</v>
      </c>
      <c r="L14" s="86">
        <f t="shared" si="1"/>
        <v>136.56823529411761</v>
      </c>
      <c r="M14" s="87" t="str">
        <f t="shared" si="2"/>
        <v>15.8</v>
      </c>
      <c r="N14" s="88" t="str">
        <f t="shared" si="3"/>
        <v>19.0</v>
      </c>
      <c r="O14" s="89" t="str">
        <f t="shared" si="4"/>
        <v>24.5</v>
      </c>
      <c r="P14" s="82" t="s">
        <v>43</v>
      </c>
      <c r="Q14" s="81" t="s">
        <v>44</v>
      </c>
      <c r="R14" s="82" t="s">
        <v>45</v>
      </c>
      <c r="S14" s="79"/>
      <c r="T14" s="90" t="str">
        <f t="shared" si="5"/>
        <v>☆☆☆☆</v>
      </c>
      <c r="U14" s="91">
        <f t="shared" si="6"/>
        <v>107</v>
      </c>
      <c r="V14" s="92">
        <f t="shared" si="7"/>
        <v>89</v>
      </c>
      <c r="W14" s="92">
        <f t="shared" si="8"/>
        <v>69</v>
      </c>
      <c r="X14" s="93" t="str">
        <f t="shared" si="9"/>
        <v>★1.5</v>
      </c>
      <c r="Z14" s="94">
        <v>1410</v>
      </c>
      <c r="AA14" s="94">
        <v>1410</v>
      </c>
      <c r="AB14" s="95">
        <f t="shared" si="10"/>
        <v>24.5</v>
      </c>
      <c r="AC14" s="96">
        <f t="shared" si="11"/>
        <v>69</v>
      </c>
      <c r="AD14" s="96" t="str">
        <f t="shared" si="12"/>
        <v>★1.5</v>
      </c>
      <c r="AE14" s="95">
        <f t="shared" si="13"/>
        <v>24.5</v>
      </c>
      <c r="AF14" s="96">
        <f t="shared" si="14"/>
        <v>69</v>
      </c>
      <c r="AG14" s="96" t="str">
        <f t="shared" si="15"/>
        <v>★1.5</v>
      </c>
      <c r="AH14" s="97"/>
    </row>
    <row r="15" spans="1:34" ht="24" customHeight="1" x14ac:dyDescent="0.2">
      <c r="A15" s="100"/>
      <c r="B15" s="99"/>
      <c r="C15" s="101" t="s">
        <v>64</v>
      </c>
      <c r="D15" s="79" t="s">
        <v>65</v>
      </c>
      <c r="E15" s="80" t="s">
        <v>51</v>
      </c>
      <c r="F15" s="81" t="s">
        <v>52</v>
      </c>
      <c r="G15" s="82">
        <v>1.9910000000000001</v>
      </c>
      <c r="H15" s="81" t="s">
        <v>53</v>
      </c>
      <c r="I15" s="83" t="str">
        <f t="shared" si="0"/>
        <v>1,590~1,620</v>
      </c>
      <c r="J15" s="84">
        <v>5</v>
      </c>
      <c r="K15" s="85">
        <v>11.6</v>
      </c>
      <c r="L15" s="86">
        <f t="shared" si="1"/>
        <v>200.14310344827587</v>
      </c>
      <c r="M15" s="87" t="str">
        <f t="shared" si="2"/>
        <v>13.2</v>
      </c>
      <c r="N15" s="88" t="str">
        <f t="shared" si="3"/>
        <v>16.5</v>
      </c>
      <c r="O15" s="89" t="str">
        <f t="shared" si="4"/>
        <v>22.8~23.1</v>
      </c>
      <c r="P15" s="82" t="s">
        <v>43</v>
      </c>
      <c r="Q15" s="81" t="s">
        <v>44</v>
      </c>
      <c r="R15" s="82" t="s">
        <v>54</v>
      </c>
      <c r="S15" s="79"/>
      <c r="T15" s="90" t="str">
        <f t="shared" si="5"/>
        <v>☆☆☆</v>
      </c>
      <c r="U15" s="91">
        <f t="shared" si="6"/>
        <v>87</v>
      </c>
      <c r="V15" s="92">
        <f t="shared" si="7"/>
        <v>70</v>
      </c>
      <c r="W15" s="92">
        <f t="shared" si="8"/>
        <v>50</v>
      </c>
      <c r="X15" s="93" t="str">
        <f t="shared" si="9"/>
        <v/>
      </c>
      <c r="Z15" s="94">
        <v>1590</v>
      </c>
      <c r="AA15" s="94">
        <v>1620</v>
      </c>
      <c r="AB15" s="95">
        <f t="shared" si="10"/>
        <v>23.1</v>
      </c>
      <c r="AC15" s="96">
        <f t="shared" si="11"/>
        <v>50</v>
      </c>
      <c r="AD15" s="96" t="str">
        <f t="shared" si="12"/>
        <v xml:space="preserve"> </v>
      </c>
      <c r="AE15" s="95">
        <f t="shared" si="13"/>
        <v>22.8</v>
      </c>
      <c r="AF15" s="96">
        <f t="shared" si="14"/>
        <v>50</v>
      </c>
      <c r="AG15" s="96" t="str">
        <f t="shared" si="15"/>
        <v xml:space="preserve"> </v>
      </c>
      <c r="AH15" s="97"/>
    </row>
    <row r="16" spans="1:34" ht="24" customHeight="1" x14ac:dyDescent="0.2">
      <c r="A16" s="100"/>
      <c r="B16" s="77"/>
      <c r="C16" s="78" t="s">
        <v>66</v>
      </c>
      <c r="D16" s="79" t="s">
        <v>67</v>
      </c>
      <c r="E16" s="80" t="s">
        <v>68</v>
      </c>
      <c r="F16" s="81" t="s">
        <v>69</v>
      </c>
      <c r="G16" s="82">
        <v>1.494</v>
      </c>
      <c r="H16" s="81" t="s">
        <v>70</v>
      </c>
      <c r="I16" s="83" t="str">
        <f t="shared" si="0"/>
        <v>1,710~1,750</v>
      </c>
      <c r="J16" s="84">
        <v>5</v>
      </c>
      <c r="K16" s="85">
        <v>14.3</v>
      </c>
      <c r="L16" s="86">
        <f t="shared" si="1"/>
        <v>162.35384615384615</v>
      </c>
      <c r="M16" s="87" t="str">
        <f t="shared" si="2"/>
        <v>12.2</v>
      </c>
      <c r="N16" s="88" t="str">
        <f t="shared" si="3"/>
        <v>15.4</v>
      </c>
      <c r="O16" s="89" t="str">
        <f t="shared" si="4"/>
        <v>21.6~22.0</v>
      </c>
      <c r="P16" s="82" t="s">
        <v>43</v>
      </c>
      <c r="Q16" s="81" t="s">
        <v>44</v>
      </c>
      <c r="R16" s="82" t="s">
        <v>54</v>
      </c>
      <c r="S16" s="79"/>
      <c r="T16" s="90" t="str">
        <f t="shared" si="5"/>
        <v>☆☆☆☆</v>
      </c>
      <c r="U16" s="91">
        <f t="shared" si="6"/>
        <v>117</v>
      </c>
      <c r="V16" s="92">
        <f t="shared" si="7"/>
        <v>92</v>
      </c>
      <c r="W16" s="92" t="str">
        <f t="shared" si="8"/>
        <v>65~66</v>
      </c>
      <c r="X16" s="93" t="str">
        <f t="shared" si="9"/>
        <v>★1.5</v>
      </c>
      <c r="Z16" s="94">
        <v>1710</v>
      </c>
      <c r="AA16" s="94">
        <v>1750</v>
      </c>
      <c r="AB16" s="95">
        <f t="shared" si="10"/>
        <v>22</v>
      </c>
      <c r="AC16" s="96">
        <f t="shared" si="11"/>
        <v>65</v>
      </c>
      <c r="AD16" s="96" t="str">
        <f t="shared" si="12"/>
        <v>★1.5</v>
      </c>
      <c r="AE16" s="95">
        <f t="shared" si="13"/>
        <v>21.6</v>
      </c>
      <c r="AF16" s="96">
        <f t="shared" si="14"/>
        <v>66</v>
      </c>
      <c r="AG16" s="96" t="str">
        <f t="shared" si="15"/>
        <v>★1.5</v>
      </c>
      <c r="AH16" s="97"/>
    </row>
    <row r="17" spans="1:34" ht="24" customHeight="1" x14ac:dyDescent="0.2">
      <c r="A17" s="100"/>
      <c r="B17" s="99"/>
      <c r="C17" s="102"/>
      <c r="D17" s="79" t="s">
        <v>71</v>
      </c>
      <c r="E17" s="80" t="s">
        <v>72</v>
      </c>
      <c r="F17" s="81" t="s">
        <v>69</v>
      </c>
      <c r="G17" s="82">
        <v>1.494</v>
      </c>
      <c r="H17" s="81" t="s">
        <v>70</v>
      </c>
      <c r="I17" s="83" t="str">
        <f t="shared" si="0"/>
        <v>1,770~1,780</v>
      </c>
      <c r="J17" s="84">
        <v>5</v>
      </c>
      <c r="K17" s="85">
        <v>14.3</v>
      </c>
      <c r="L17" s="86">
        <f t="shared" si="1"/>
        <v>162.35384615384615</v>
      </c>
      <c r="M17" s="87" t="str">
        <f t="shared" si="2"/>
        <v>11.1</v>
      </c>
      <c r="N17" s="88" t="str">
        <f t="shared" si="3"/>
        <v>14.4</v>
      </c>
      <c r="O17" s="89" t="str">
        <f t="shared" si="4"/>
        <v>21.3~21.4</v>
      </c>
      <c r="P17" s="82" t="s">
        <v>43</v>
      </c>
      <c r="Q17" s="81" t="s">
        <v>44</v>
      </c>
      <c r="R17" s="82" t="s">
        <v>54</v>
      </c>
      <c r="S17" s="79"/>
      <c r="T17" s="90" t="str">
        <f t="shared" si="5"/>
        <v>☆☆☆☆</v>
      </c>
      <c r="U17" s="91">
        <f t="shared" si="6"/>
        <v>128</v>
      </c>
      <c r="V17" s="92">
        <f t="shared" si="7"/>
        <v>99</v>
      </c>
      <c r="W17" s="92" t="str">
        <f t="shared" si="8"/>
        <v>66~67</v>
      </c>
      <c r="X17" s="93" t="str">
        <f t="shared" si="9"/>
        <v>★1.5</v>
      </c>
      <c r="Z17" s="94">
        <v>1770</v>
      </c>
      <c r="AA17" s="94">
        <v>1780</v>
      </c>
      <c r="AB17" s="95">
        <f t="shared" si="10"/>
        <v>21.4</v>
      </c>
      <c r="AC17" s="96">
        <f t="shared" si="11"/>
        <v>66</v>
      </c>
      <c r="AD17" s="96" t="str">
        <f t="shared" si="12"/>
        <v>★1.5</v>
      </c>
      <c r="AE17" s="95">
        <f t="shared" si="13"/>
        <v>21.3</v>
      </c>
      <c r="AF17" s="96">
        <f t="shared" si="14"/>
        <v>67</v>
      </c>
      <c r="AG17" s="96" t="str">
        <f t="shared" si="15"/>
        <v>★1.5</v>
      </c>
      <c r="AH17" s="97"/>
    </row>
    <row r="18" spans="1:34" ht="24" customHeight="1" x14ac:dyDescent="0.2">
      <c r="A18" s="100"/>
      <c r="B18" s="104"/>
      <c r="C18" s="103" t="s">
        <v>73</v>
      </c>
      <c r="D18" s="79" t="s">
        <v>74</v>
      </c>
      <c r="E18" s="80" t="s">
        <v>75</v>
      </c>
      <c r="F18" s="81" t="s">
        <v>76</v>
      </c>
      <c r="G18" s="82">
        <v>1.9910000000000001</v>
      </c>
      <c r="H18" s="81" t="s">
        <v>77</v>
      </c>
      <c r="I18" s="83" t="str">
        <f t="shared" si="0"/>
        <v>1,830~1,860</v>
      </c>
      <c r="J18" s="84">
        <v>5</v>
      </c>
      <c r="K18" s="85">
        <v>11.1</v>
      </c>
      <c r="L18" s="86">
        <f t="shared" si="1"/>
        <v>209.15855855855858</v>
      </c>
      <c r="M18" s="87" t="str">
        <f t="shared" si="2"/>
        <v>11.1</v>
      </c>
      <c r="N18" s="88" t="str">
        <f t="shared" si="3"/>
        <v>14.4</v>
      </c>
      <c r="O18" s="89" t="str">
        <f t="shared" si="4"/>
        <v>20.5~20.8</v>
      </c>
      <c r="P18" s="82" t="s">
        <v>43</v>
      </c>
      <c r="Q18" s="81" t="s">
        <v>44</v>
      </c>
      <c r="R18" s="82" t="s">
        <v>54</v>
      </c>
      <c r="S18" s="79"/>
      <c r="T18" s="90" t="str">
        <f t="shared" si="5"/>
        <v>☆☆☆</v>
      </c>
      <c r="U18" s="91">
        <f t="shared" si="6"/>
        <v>100</v>
      </c>
      <c r="V18" s="92">
        <f t="shared" si="7"/>
        <v>77</v>
      </c>
      <c r="W18" s="92" t="str">
        <f t="shared" si="8"/>
        <v>53~54</v>
      </c>
      <c r="X18" s="93" t="str">
        <f t="shared" si="9"/>
        <v/>
      </c>
      <c r="Z18" s="94">
        <v>1830</v>
      </c>
      <c r="AA18" s="94">
        <v>1860</v>
      </c>
      <c r="AB18" s="95">
        <f t="shared" si="10"/>
        <v>20.8</v>
      </c>
      <c r="AC18" s="96">
        <f t="shared" si="11"/>
        <v>53</v>
      </c>
      <c r="AD18" s="96" t="str">
        <f t="shared" si="12"/>
        <v xml:space="preserve"> </v>
      </c>
      <c r="AE18" s="95">
        <f t="shared" si="13"/>
        <v>20.5</v>
      </c>
      <c r="AF18" s="96">
        <f t="shared" si="14"/>
        <v>54</v>
      </c>
      <c r="AG18" s="96" t="str">
        <f t="shared" si="15"/>
        <v xml:space="preserve"> </v>
      </c>
      <c r="AH18" s="97"/>
    </row>
    <row r="19" spans="1:34" ht="24" customHeight="1" x14ac:dyDescent="0.2">
      <c r="A19" s="100"/>
      <c r="B19" s="99"/>
      <c r="C19" s="102"/>
      <c r="D19" s="79" t="s">
        <v>78</v>
      </c>
      <c r="E19" s="80" t="s">
        <v>79</v>
      </c>
      <c r="F19" s="81" t="s">
        <v>76</v>
      </c>
      <c r="G19" s="82">
        <v>1.9910000000000001</v>
      </c>
      <c r="H19" s="81" t="s">
        <v>77</v>
      </c>
      <c r="I19" s="83" t="str">
        <f t="shared" si="0"/>
        <v>1,830~1,860</v>
      </c>
      <c r="J19" s="84">
        <v>5</v>
      </c>
      <c r="K19" s="85">
        <v>10.8</v>
      </c>
      <c r="L19" s="86">
        <f t="shared" si="1"/>
        <v>214.96851851851849</v>
      </c>
      <c r="M19" s="87" t="str">
        <f t="shared" si="2"/>
        <v>11.1</v>
      </c>
      <c r="N19" s="88" t="str">
        <f t="shared" si="3"/>
        <v>14.4</v>
      </c>
      <c r="O19" s="89" t="str">
        <f t="shared" si="4"/>
        <v>20.5~20.8</v>
      </c>
      <c r="P19" s="82" t="s">
        <v>43</v>
      </c>
      <c r="Q19" s="81" t="s">
        <v>44</v>
      </c>
      <c r="R19" s="82" t="s">
        <v>54</v>
      </c>
      <c r="S19" s="79"/>
      <c r="T19" s="90" t="str">
        <f t="shared" si="5"/>
        <v>☆☆☆</v>
      </c>
      <c r="U19" s="91">
        <f t="shared" si="6"/>
        <v>97</v>
      </c>
      <c r="V19" s="92">
        <f t="shared" si="7"/>
        <v>75</v>
      </c>
      <c r="W19" s="92" t="str">
        <f t="shared" si="8"/>
        <v>51~52</v>
      </c>
      <c r="X19" s="93" t="str">
        <f t="shared" si="9"/>
        <v/>
      </c>
      <c r="Z19" s="94">
        <v>1830</v>
      </c>
      <c r="AA19" s="94">
        <v>1860</v>
      </c>
      <c r="AB19" s="95">
        <f t="shared" si="10"/>
        <v>20.8</v>
      </c>
      <c r="AC19" s="96">
        <f t="shared" si="11"/>
        <v>51</v>
      </c>
      <c r="AD19" s="96" t="str">
        <f t="shared" si="12"/>
        <v xml:space="preserve"> </v>
      </c>
      <c r="AE19" s="95">
        <f t="shared" si="13"/>
        <v>20.5</v>
      </c>
      <c r="AF19" s="96">
        <f t="shared" si="14"/>
        <v>52</v>
      </c>
      <c r="AG19" s="96" t="str">
        <f t="shared" si="15"/>
        <v xml:space="preserve"> </v>
      </c>
      <c r="AH19" s="97"/>
    </row>
    <row r="20" spans="1:34" ht="24" customHeight="1" x14ac:dyDescent="0.2">
      <c r="A20" s="100"/>
      <c r="B20" s="77"/>
      <c r="C20" s="78" t="s">
        <v>80</v>
      </c>
      <c r="D20" s="79" t="s">
        <v>81</v>
      </c>
      <c r="E20" s="80" t="s">
        <v>82</v>
      </c>
      <c r="F20" s="81" t="s">
        <v>76</v>
      </c>
      <c r="G20" s="82">
        <v>1.9910000000000001</v>
      </c>
      <c r="H20" s="81" t="s">
        <v>77</v>
      </c>
      <c r="I20" s="83" t="str">
        <f t="shared" si="0"/>
        <v>1,870</v>
      </c>
      <c r="J20" s="84">
        <v>5</v>
      </c>
      <c r="K20" s="85">
        <v>10.9</v>
      </c>
      <c r="L20" s="86">
        <f t="shared" si="1"/>
        <v>212.99633027522933</v>
      </c>
      <c r="M20" s="87" t="str">
        <f t="shared" si="2"/>
        <v>11.1</v>
      </c>
      <c r="N20" s="88" t="str">
        <f t="shared" si="3"/>
        <v>14.4</v>
      </c>
      <c r="O20" s="89" t="str">
        <f t="shared" si="4"/>
        <v>20.4</v>
      </c>
      <c r="P20" s="82" t="s">
        <v>43</v>
      </c>
      <c r="Q20" s="81" t="s">
        <v>44</v>
      </c>
      <c r="R20" s="82" t="s">
        <v>54</v>
      </c>
      <c r="S20" s="79"/>
      <c r="T20" s="90" t="str">
        <f t="shared" si="5"/>
        <v>☆☆☆</v>
      </c>
      <c r="U20" s="91">
        <f t="shared" si="6"/>
        <v>98</v>
      </c>
      <c r="V20" s="92">
        <f t="shared" si="7"/>
        <v>75</v>
      </c>
      <c r="W20" s="92">
        <f t="shared" si="8"/>
        <v>53</v>
      </c>
      <c r="X20" s="93" t="str">
        <f t="shared" si="9"/>
        <v/>
      </c>
      <c r="Z20" s="94">
        <v>1870</v>
      </c>
      <c r="AA20" s="94">
        <v>1870</v>
      </c>
      <c r="AB20" s="95">
        <f t="shared" si="10"/>
        <v>20.399999999999999</v>
      </c>
      <c r="AC20" s="96">
        <f t="shared" si="11"/>
        <v>53</v>
      </c>
      <c r="AD20" s="96" t="str">
        <f t="shared" si="12"/>
        <v xml:space="preserve"> </v>
      </c>
      <c r="AE20" s="95">
        <f t="shared" si="13"/>
        <v>20.399999999999999</v>
      </c>
      <c r="AF20" s="96">
        <f t="shared" si="14"/>
        <v>53</v>
      </c>
      <c r="AG20" s="96" t="str">
        <f t="shared" si="15"/>
        <v xml:space="preserve"> </v>
      </c>
      <c r="AH20" s="97"/>
    </row>
    <row r="21" spans="1:34" ht="24" customHeight="1" x14ac:dyDescent="0.2">
      <c r="A21" s="100"/>
      <c r="B21" s="77"/>
      <c r="C21" s="78"/>
      <c r="D21" s="79" t="s">
        <v>83</v>
      </c>
      <c r="E21" s="80" t="s">
        <v>84</v>
      </c>
      <c r="F21" s="81" t="s">
        <v>76</v>
      </c>
      <c r="G21" s="82">
        <v>1.9910000000000001</v>
      </c>
      <c r="H21" s="81" t="s">
        <v>77</v>
      </c>
      <c r="I21" s="83" t="str">
        <f t="shared" si="0"/>
        <v>1,900</v>
      </c>
      <c r="J21" s="84">
        <v>5</v>
      </c>
      <c r="K21" s="85">
        <v>10.9</v>
      </c>
      <c r="L21" s="86">
        <f t="shared" si="1"/>
        <v>212.99633027522933</v>
      </c>
      <c r="M21" s="87" t="str">
        <f t="shared" si="2"/>
        <v>10.2</v>
      </c>
      <c r="N21" s="88" t="str">
        <f t="shared" si="3"/>
        <v>13.5</v>
      </c>
      <c r="O21" s="89" t="str">
        <f t="shared" si="4"/>
        <v>20.1</v>
      </c>
      <c r="P21" s="82" t="s">
        <v>43</v>
      </c>
      <c r="Q21" s="81" t="s">
        <v>44</v>
      </c>
      <c r="R21" s="82" t="s">
        <v>54</v>
      </c>
      <c r="S21" s="79"/>
      <c r="T21" s="90" t="str">
        <f t="shared" si="5"/>
        <v>☆☆☆</v>
      </c>
      <c r="U21" s="91">
        <f t="shared" si="6"/>
        <v>106</v>
      </c>
      <c r="V21" s="92">
        <f t="shared" si="7"/>
        <v>80</v>
      </c>
      <c r="W21" s="92">
        <f t="shared" si="8"/>
        <v>54</v>
      </c>
      <c r="X21" s="93" t="str">
        <f t="shared" si="9"/>
        <v/>
      </c>
      <c r="Z21" s="94">
        <v>1900</v>
      </c>
      <c r="AA21" s="94">
        <v>1900</v>
      </c>
      <c r="AB21" s="95">
        <f t="shared" si="10"/>
        <v>20.100000000000001</v>
      </c>
      <c r="AC21" s="96">
        <f t="shared" si="11"/>
        <v>54</v>
      </c>
      <c r="AD21" s="96" t="str">
        <f t="shared" si="12"/>
        <v xml:space="preserve"> </v>
      </c>
      <c r="AE21" s="95">
        <f t="shared" si="13"/>
        <v>20.100000000000001</v>
      </c>
      <c r="AF21" s="96">
        <f t="shared" si="14"/>
        <v>54</v>
      </c>
      <c r="AG21" s="96" t="str">
        <f t="shared" si="15"/>
        <v xml:space="preserve"> </v>
      </c>
      <c r="AH21" s="97"/>
    </row>
    <row r="22" spans="1:34" ht="24" customHeight="1" x14ac:dyDescent="0.2">
      <c r="A22" s="100"/>
      <c r="B22" s="77"/>
      <c r="C22" s="78"/>
      <c r="D22" s="79" t="s">
        <v>85</v>
      </c>
      <c r="E22" s="80" t="s">
        <v>86</v>
      </c>
      <c r="F22" s="81" t="s">
        <v>76</v>
      </c>
      <c r="G22" s="82">
        <v>1.9910000000000001</v>
      </c>
      <c r="H22" s="81" t="s">
        <v>77</v>
      </c>
      <c r="I22" s="83" t="str">
        <f t="shared" si="0"/>
        <v>1,870</v>
      </c>
      <c r="J22" s="84">
        <v>5</v>
      </c>
      <c r="K22" s="85">
        <v>10.7</v>
      </c>
      <c r="L22" s="86">
        <f t="shared" si="1"/>
        <v>216.97757009345796</v>
      </c>
      <c r="M22" s="87" t="str">
        <f t="shared" si="2"/>
        <v>11.1</v>
      </c>
      <c r="N22" s="88" t="str">
        <f t="shared" si="3"/>
        <v>14.4</v>
      </c>
      <c r="O22" s="89" t="str">
        <f t="shared" si="4"/>
        <v>20.4</v>
      </c>
      <c r="P22" s="82" t="s">
        <v>43</v>
      </c>
      <c r="Q22" s="81" t="s">
        <v>44</v>
      </c>
      <c r="R22" s="82" t="s">
        <v>54</v>
      </c>
      <c r="S22" s="79"/>
      <c r="T22" s="90" t="str">
        <f t="shared" si="5"/>
        <v>☆☆☆</v>
      </c>
      <c r="U22" s="91">
        <f t="shared" si="6"/>
        <v>96</v>
      </c>
      <c r="V22" s="92">
        <f t="shared" si="7"/>
        <v>74</v>
      </c>
      <c r="W22" s="92">
        <f t="shared" si="8"/>
        <v>52</v>
      </c>
      <c r="X22" s="93" t="str">
        <f t="shared" si="9"/>
        <v/>
      </c>
      <c r="Z22" s="94">
        <v>1870</v>
      </c>
      <c r="AA22" s="94">
        <v>1870</v>
      </c>
      <c r="AB22" s="95">
        <f t="shared" si="10"/>
        <v>20.399999999999999</v>
      </c>
      <c r="AC22" s="96">
        <f t="shared" si="11"/>
        <v>52</v>
      </c>
      <c r="AD22" s="96" t="str">
        <f t="shared" si="12"/>
        <v xml:space="preserve"> </v>
      </c>
      <c r="AE22" s="95">
        <f t="shared" si="13"/>
        <v>20.399999999999999</v>
      </c>
      <c r="AF22" s="96">
        <f t="shared" si="14"/>
        <v>52</v>
      </c>
      <c r="AG22" s="96" t="str">
        <f t="shared" si="15"/>
        <v xml:space="preserve"> </v>
      </c>
      <c r="AH22" s="97"/>
    </row>
    <row r="23" spans="1:34" ht="24" customHeight="1" x14ac:dyDescent="0.2">
      <c r="A23" s="100"/>
      <c r="B23" s="77"/>
      <c r="C23" s="78"/>
      <c r="D23" s="79" t="s">
        <v>85</v>
      </c>
      <c r="E23" s="80" t="s">
        <v>87</v>
      </c>
      <c r="F23" s="81" t="s">
        <v>76</v>
      </c>
      <c r="G23" s="82">
        <v>1.9910000000000001</v>
      </c>
      <c r="H23" s="81" t="s">
        <v>77</v>
      </c>
      <c r="I23" s="83" t="str">
        <f t="shared" si="0"/>
        <v>1,900</v>
      </c>
      <c r="J23" s="84">
        <v>5</v>
      </c>
      <c r="K23" s="85">
        <v>10.7</v>
      </c>
      <c r="L23" s="86">
        <f t="shared" si="1"/>
        <v>216.97757009345796</v>
      </c>
      <c r="M23" s="87" t="str">
        <f t="shared" si="2"/>
        <v>10.2</v>
      </c>
      <c r="N23" s="88" t="str">
        <f t="shared" si="3"/>
        <v>13.5</v>
      </c>
      <c r="O23" s="89" t="str">
        <f t="shared" si="4"/>
        <v>20.1</v>
      </c>
      <c r="P23" s="82" t="s">
        <v>43</v>
      </c>
      <c r="Q23" s="81" t="s">
        <v>44</v>
      </c>
      <c r="R23" s="82" t="s">
        <v>54</v>
      </c>
      <c r="S23" s="79"/>
      <c r="T23" s="90" t="str">
        <f t="shared" si="5"/>
        <v>☆☆☆</v>
      </c>
      <c r="U23" s="91">
        <f t="shared" si="6"/>
        <v>104</v>
      </c>
      <c r="V23" s="92">
        <f t="shared" si="7"/>
        <v>79</v>
      </c>
      <c r="W23" s="92">
        <f t="shared" si="8"/>
        <v>53</v>
      </c>
      <c r="X23" s="93" t="str">
        <f t="shared" si="9"/>
        <v/>
      </c>
      <c r="Z23" s="94">
        <v>1900</v>
      </c>
      <c r="AA23" s="94">
        <v>1900</v>
      </c>
      <c r="AB23" s="95">
        <f t="shared" si="10"/>
        <v>20.100000000000001</v>
      </c>
      <c r="AC23" s="96">
        <f t="shared" si="11"/>
        <v>53</v>
      </c>
      <c r="AD23" s="96" t="str">
        <f t="shared" si="12"/>
        <v xml:space="preserve"> </v>
      </c>
      <c r="AE23" s="95">
        <f t="shared" si="13"/>
        <v>20.100000000000001</v>
      </c>
      <c r="AF23" s="96">
        <f t="shared" si="14"/>
        <v>53</v>
      </c>
      <c r="AG23" s="96" t="str">
        <f t="shared" si="15"/>
        <v xml:space="preserve"> </v>
      </c>
      <c r="AH23" s="97"/>
    </row>
    <row r="24" spans="1:34" ht="24" customHeight="1" x14ac:dyDescent="0.2">
      <c r="A24" s="100"/>
      <c r="B24" s="104"/>
      <c r="C24" s="105" t="s">
        <v>88</v>
      </c>
      <c r="D24" s="79" t="s">
        <v>89</v>
      </c>
      <c r="E24" s="80" t="s">
        <v>90</v>
      </c>
      <c r="F24" s="81" t="s">
        <v>52</v>
      </c>
      <c r="G24" s="82">
        <v>1.9910000000000001</v>
      </c>
      <c r="H24" s="81" t="s">
        <v>53</v>
      </c>
      <c r="I24" s="83" t="str">
        <f t="shared" si="0"/>
        <v>1,640</v>
      </c>
      <c r="J24" s="84">
        <v>5</v>
      </c>
      <c r="K24" s="85">
        <v>11.5</v>
      </c>
      <c r="L24" s="86">
        <f t="shared" si="1"/>
        <v>201.88347826086954</v>
      </c>
      <c r="M24" s="87" t="str">
        <f t="shared" si="2"/>
        <v>13.2</v>
      </c>
      <c r="N24" s="88" t="str">
        <f t="shared" si="3"/>
        <v>16.5</v>
      </c>
      <c r="O24" s="89" t="str">
        <f t="shared" si="4"/>
        <v>22.6</v>
      </c>
      <c r="P24" s="82" t="s">
        <v>43</v>
      </c>
      <c r="Q24" s="81" t="s">
        <v>44</v>
      </c>
      <c r="R24" s="82" t="s">
        <v>54</v>
      </c>
      <c r="S24" s="79"/>
      <c r="T24" s="90" t="str">
        <f t="shared" si="5"/>
        <v>☆☆☆</v>
      </c>
      <c r="U24" s="91">
        <f t="shared" si="6"/>
        <v>87</v>
      </c>
      <c r="V24" s="92">
        <f t="shared" si="7"/>
        <v>69</v>
      </c>
      <c r="W24" s="92">
        <f t="shared" si="8"/>
        <v>50</v>
      </c>
      <c r="X24" s="93" t="str">
        <f t="shared" si="9"/>
        <v/>
      </c>
      <c r="Z24" s="94">
        <v>1640</v>
      </c>
      <c r="AA24" s="94">
        <v>1640</v>
      </c>
      <c r="AB24" s="95">
        <f t="shared" si="10"/>
        <v>22.6</v>
      </c>
      <c r="AC24" s="96">
        <f t="shared" si="11"/>
        <v>50</v>
      </c>
      <c r="AD24" s="96" t="str">
        <f t="shared" si="12"/>
        <v xml:space="preserve"> </v>
      </c>
      <c r="AE24" s="95">
        <f t="shared" si="13"/>
        <v>22.6</v>
      </c>
      <c r="AF24" s="96">
        <f t="shared" si="14"/>
        <v>50</v>
      </c>
      <c r="AG24" s="96" t="str">
        <f t="shared" si="15"/>
        <v xml:space="preserve"> </v>
      </c>
      <c r="AH24" s="97"/>
    </row>
    <row r="25" spans="1:34" ht="24" customHeight="1" x14ac:dyDescent="0.2">
      <c r="A25" s="100"/>
      <c r="B25" s="77"/>
      <c r="C25" s="78"/>
      <c r="D25" s="79" t="s">
        <v>91</v>
      </c>
      <c r="E25" s="80" t="s">
        <v>92</v>
      </c>
      <c r="F25" s="81" t="s">
        <v>52</v>
      </c>
      <c r="G25" s="82">
        <v>1.9910000000000001</v>
      </c>
      <c r="H25" s="81" t="s">
        <v>53</v>
      </c>
      <c r="I25" s="83" t="str">
        <f t="shared" si="0"/>
        <v>1,670</v>
      </c>
      <c r="J25" s="84">
        <v>5</v>
      </c>
      <c r="K25" s="85">
        <v>11.5</v>
      </c>
      <c r="L25" s="86">
        <f t="shared" si="1"/>
        <v>201.88347826086954</v>
      </c>
      <c r="M25" s="87" t="str">
        <f t="shared" si="2"/>
        <v>12.2</v>
      </c>
      <c r="N25" s="88" t="str">
        <f t="shared" si="3"/>
        <v>15.4</v>
      </c>
      <c r="O25" s="89" t="str">
        <f t="shared" si="4"/>
        <v>22.3</v>
      </c>
      <c r="P25" s="82" t="s">
        <v>43</v>
      </c>
      <c r="Q25" s="81" t="s">
        <v>44</v>
      </c>
      <c r="R25" s="82" t="s">
        <v>54</v>
      </c>
      <c r="S25" s="79"/>
      <c r="T25" s="90" t="str">
        <f t="shared" si="5"/>
        <v>☆☆☆</v>
      </c>
      <c r="U25" s="91">
        <f t="shared" si="6"/>
        <v>94</v>
      </c>
      <c r="V25" s="92">
        <f t="shared" si="7"/>
        <v>74</v>
      </c>
      <c r="W25" s="92">
        <f t="shared" si="8"/>
        <v>51</v>
      </c>
      <c r="X25" s="93" t="str">
        <f t="shared" si="9"/>
        <v/>
      </c>
      <c r="Z25" s="94">
        <v>1670</v>
      </c>
      <c r="AA25" s="94">
        <v>1670</v>
      </c>
      <c r="AB25" s="95">
        <f t="shared" si="10"/>
        <v>22.3</v>
      </c>
      <c r="AC25" s="96">
        <f t="shared" si="11"/>
        <v>51</v>
      </c>
      <c r="AD25" s="96" t="str">
        <f t="shared" si="12"/>
        <v xml:space="preserve"> </v>
      </c>
      <c r="AE25" s="95">
        <f t="shared" si="13"/>
        <v>22.3</v>
      </c>
      <c r="AF25" s="96">
        <f t="shared" si="14"/>
        <v>51</v>
      </c>
      <c r="AG25" s="96" t="str">
        <f t="shared" si="15"/>
        <v xml:space="preserve"> </v>
      </c>
      <c r="AH25" s="97"/>
    </row>
    <row r="26" spans="1:34" ht="24" customHeight="1" x14ac:dyDescent="0.2">
      <c r="A26" s="106"/>
      <c r="B26" s="107"/>
      <c r="C26" s="108" t="s">
        <v>93</v>
      </c>
      <c r="D26" s="79" t="s">
        <v>94</v>
      </c>
      <c r="E26" s="80" t="s">
        <v>95</v>
      </c>
      <c r="F26" s="81">
        <v>139</v>
      </c>
      <c r="G26" s="82">
        <v>1.9910000000000001</v>
      </c>
      <c r="H26" s="81" t="s">
        <v>53</v>
      </c>
      <c r="I26" s="83" t="str">
        <f t="shared" si="0"/>
        <v>1,670~1,720</v>
      </c>
      <c r="J26" s="84">
        <v>5</v>
      </c>
      <c r="K26" s="85">
        <v>11.2</v>
      </c>
      <c r="L26" s="86">
        <f t="shared" si="1"/>
        <v>207.29107142857143</v>
      </c>
      <c r="M26" s="87" t="str">
        <f t="shared" si="2"/>
        <v>12.2</v>
      </c>
      <c r="N26" s="88" t="str">
        <f t="shared" si="3"/>
        <v>15.4</v>
      </c>
      <c r="O26" s="89" t="str">
        <f t="shared" si="4"/>
        <v>21.9~22.3</v>
      </c>
      <c r="P26" s="82" t="s">
        <v>58</v>
      </c>
      <c r="Q26" s="81" t="s">
        <v>44</v>
      </c>
      <c r="R26" s="82" t="s">
        <v>54</v>
      </c>
      <c r="S26" s="79"/>
      <c r="T26" s="90" t="str">
        <f t="shared" si="5"/>
        <v>☆☆☆</v>
      </c>
      <c r="U26" s="91">
        <f t="shared" si="6"/>
        <v>91</v>
      </c>
      <c r="V26" s="92">
        <f t="shared" si="7"/>
        <v>72</v>
      </c>
      <c r="W26" s="92" t="str">
        <f t="shared" si="8"/>
        <v>50~51</v>
      </c>
      <c r="X26" s="93" t="str">
        <f t="shared" si="9"/>
        <v/>
      </c>
      <c r="Z26" s="94">
        <v>1670</v>
      </c>
      <c r="AA26" s="94">
        <v>1720</v>
      </c>
      <c r="AB26" s="95">
        <f t="shared" si="10"/>
        <v>22.3</v>
      </c>
      <c r="AC26" s="96">
        <f t="shared" si="11"/>
        <v>50</v>
      </c>
      <c r="AD26" s="96" t="str">
        <f t="shared" si="12"/>
        <v xml:space="preserve"> </v>
      </c>
      <c r="AE26" s="95">
        <f t="shared" si="13"/>
        <v>21.9</v>
      </c>
      <c r="AF26" s="96">
        <f t="shared" si="14"/>
        <v>51</v>
      </c>
      <c r="AG26" s="96" t="str">
        <f t="shared" si="15"/>
        <v xml:space="preserve"> </v>
      </c>
      <c r="AH26" s="97"/>
    </row>
    <row r="27" spans="1:34" ht="24" customHeight="1" x14ac:dyDescent="0.2">
      <c r="A27" s="100"/>
      <c r="B27" s="77"/>
      <c r="C27" s="105" t="s">
        <v>96</v>
      </c>
      <c r="D27" s="79" t="s">
        <v>97</v>
      </c>
      <c r="E27" s="80" t="s">
        <v>98</v>
      </c>
      <c r="F27" s="81" t="s">
        <v>52</v>
      </c>
      <c r="G27" s="82">
        <v>1.9910000000000001</v>
      </c>
      <c r="H27" s="81" t="s">
        <v>53</v>
      </c>
      <c r="I27" s="83" t="str">
        <f t="shared" si="0"/>
        <v>1,660~1,690</v>
      </c>
      <c r="J27" s="84">
        <v>5</v>
      </c>
      <c r="K27" s="85">
        <v>11.4</v>
      </c>
      <c r="L27" s="86">
        <f t="shared" si="1"/>
        <v>203.65438596491228</v>
      </c>
      <c r="M27" s="87" t="str">
        <f t="shared" si="2"/>
        <v>12.2</v>
      </c>
      <c r="N27" s="88" t="str">
        <f t="shared" si="3"/>
        <v>15.4</v>
      </c>
      <c r="O27" s="89" t="str">
        <f t="shared" si="4"/>
        <v>22.2~22.4</v>
      </c>
      <c r="P27" s="82" t="s">
        <v>43</v>
      </c>
      <c r="Q27" s="81" t="s">
        <v>44</v>
      </c>
      <c r="R27" s="82" t="s">
        <v>54</v>
      </c>
      <c r="S27" s="79"/>
      <c r="T27" s="90" t="str">
        <f t="shared" si="5"/>
        <v>☆☆☆</v>
      </c>
      <c r="U27" s="91">
        <f t="shared" si="6"/>
        <v>93</v>
      </c>
      <c r="V27" s="92">
        <f t="shared" si="7"/>
        <v>74</v>
      </c>
      <c r="W27" s="92" t="str">
        <f t="shared" si="8"/>
        <v>50~51</v>
      </c>
      <c r="X27" s="93" t="str">
        <f t="shared" si="9"/>
        <v/>
      </c>
      <c r="Z27" s="94">
        <v>1660</v>
      </c>
      <c r="AA27" s="94">
        <v>1690</v>
      </c>
      <c r="AB27" s="95">
        <f t="shared" si="10"/>
        <v>22.4</v>
      </c>
      <c r="AC27" s="96">
        <f t="shared" si="11"/>
        <v>50</v>
      </c>
      <c r="AD27" s="96" t="str">
        <f t="shared" si="12"/>
        <v xml:space="preserve"> </v>
      </c>
      <c r="AE27" s="95">
        <f t="shared" si="13"/>
        <v>22.2</v>
      </c>
      <c r="AF27" s="96">
        <f t="shared" si="14"/>
        <v>51</v>
      </c>
      <c r="AG27" s="96" t="str">
        <f t="shared" si="15"/>
        <v xml:space="preserve"> </v>
      </c>
      <c r="AH27" s="97"/>
    </row>
    <row r="28" spans="1:34" ht="24" customHeight="1" x14ac:dyDescent="0.2">
      <c r="A28" s="100"/>
      <c r="B28" s="77"/>
      <c r="C28" s="78"/>
      <c r="D28" s="79" t="s">
        <v>99</v>
      </c>
      <c r="E28" s="80" t="s">
        <v>100</v>
      </c>
      <c r="F28" s="81">
        <v>260</v>
      </c>
      <c r="G28" s="82">
        <v>1.9910000000000001</v>
      </c>
      <c r="H28" s="81" t="s">
        <v>42</v>
      </c>
      <c r="I28" s="83" t="str">
        <f t="shared" si="0"/>
        <v>1,620~1,650</v>
      </c>
      <c r="J28" s="84">
        <v>5</v>
      </c>
      <c r="K28" s="85">
        <v>12</v>
      </c>
      <c r="L28" s="86">
        <f t="shared" si="1"/>
        <v>193.47166666666664</v>
      </c>
      <c r="M28" s="87" t="str">
        <f t="shared" si="2"/>
        <v>13.2</v>
      </c>
      <c r="N28" s="88" t="str">
        <f t="shared" si="3"/>
        <v>16.5</v>
      </c>
      <c r="O28" s="89" t="str">
        <f t="shared" si="4"/>
        <v>22.5~22.8</v>
      </c>
      <c r="P28" s="82" t="s">
        <v>58</v>
      </c>
      <c r="Q28" s="81" t="s">
        <v>44</v>
      </c>
      <c r="R28" s="82" t="s">
        <v>54</v>
      </c>
      <c r="S28" s="79"/>
      <c r="T28" s="90" t="str">
        <f t="shared" si="5"/>
        <v>☆☆☆</v>
      </c>
      <c r="U28" s="91">
        <f t="shared" si="6"/>
        <v>90</v>
      </c>
      <c r="V28" s="92">
        <f t="shared" si="7"/>
        <v>72</v>
      </c>
      <c r="W28" s="92" t="str">
        <f t="shared" si="8"/>
        <v>52~53</v>
      </c>
      <c r="X28" s="93" t="str">
        <f t="shared" si="9"/>
        <v/>
      </c>
      <c r="Z28" s="94">
        <v>1620</v>
      </c>
      <c r="AA28" s="94">
        <v>1650</v>
      </c>
      <c r="AB28" s="95">
        <f t="shared" si="10"/>
        <v>22.8</v>
      </c>
      <c r="AC28" s="96">
        <f t="shared" si="11"/>
        <v>52</v>
      </c>
      <c r="AD28" s="96" t="str">
        <f t="shared" si="12"/>
        <v xml:space="preserve"> </v>
      </c>
      <c r="AE28" s="95">
        <f t="shared" si="13"/>
        <v>22.5</v>
      </c>
      <c r="AF28" s="96">
        <f t="shared" si="14"/>
        <v>53</v>
      </c>
      <c r="AG28" s="96" t="str">
        <f t="shared" si="15"/>
        <v xml:space="preserve"> </v>
      </c>
      <c r="AH28" s="97"/>
    </row>
    <row r="29" spans="1:34" ht="24" customHeight="1" x14ac:dyDescent="0.2">
      <c r="A29" s="100"/>
      <c r="B29" s="99"/>
      <c r="C29" s="102"/>
      <c r="D29" s="79" t="s">
        <v>101</v>
      </c>
      <c r="E29" s="80" t="s">
        <v>102</v>
      </c>
      <c r="F29" s="81">
        <v>260</v>
      </c>
      <c r="G29" s="82">
        <v>1.9910000000000001</v>
      </c>
      <c r="H29" s="81" t="s">
        <v>42</v>
      </c>
      <c r="I29" s="83" t="str">
        <f t="shared" si="0"/>
        <v>1,660</v>
      </c>
      <c r="J29" s="84">
        <v>5</v>
      </c>
      <c r="K29" s="85">
        <v>12</v>
      </c>
      <c r="L29" s="86">
        <f t="shared" si="1"/>
        <v>193.47166666666664</v>
      </c>
      <c r="M29" s="87" t="str">
        <f t="shared" si="2"/>
        <v>12.2</v>
      </c>
      <c r="N29" s="88" t="str">
        <f t="shared" si="3"/>
        <v>15.4</v>
      </c>
      <c r="O29" s="89" t="str">
        <f t="shared" si="4"/>
        <v>22.4</v>
      </c>
      <c r="P29" s="82" t="s">
        <v>58</v>
      </c>
      <c r="Q29" s="81" t="s">
        <v>44</v>
      </c>
      <c r="R29" s="82" t="s">
        <v>54</v>
      </c>
      <c r="S29" s="79"/>
      <c r="T29" s="90" t="str">
        <f t="shared" si="5"/>
        <v>☆☆☆</v>
      </c>
      <c r="U29" s="91">
        <f t="shared" si="6"/>
        <v>98</v>
      </c>
      <c r="V29" s="92">
        <f t="shared" si="7"/>
        <v>77</v>
      </c>
      <c r="W29" s="92">
        <f t="shared" si="8"/>
        <v>53</v>
      </c>
      <c r="X29" s="93" t="str">
        <f t="shared" si="9"/>
        <v/>
      </c>
      <c r="Z29" s="94">
        <v>1660</v>
      </c>
      <c r="AA29" s="94">
        <v>1660</v>
      </c>
      <c r="AB29" s="95">
        <f t="shared" si="10"/>
        <v>22.4</v>
      </c>
      <c r="AC29" s="96">
        <f t="shared" si="11"/>
        <v>53</v>
      </c>
      <c r="AD29" s="96" t="str">
        <f t="shared" si="12"/>
        <v xml:space="preserve"> </v>
      </c>
      <c r="AE29" s="95">
        <f t="shared" si="13"/>
        <v>22.4</v>
      </c>
      <c r="AF29" s="96">
        <f t="shared" si="14"/>
        <v>53</v>
      </c>
      <c r="AG29" s="96" t="str">
        <f t="shared" si="15"/>
        <v xml:space="preserve"> </v>
      </c>
      <c r="AH29" s="97"/>
    </row>
    <row r="30" spans="1:34" ht="24" customHeight="1" x14ac:dyDescent="0.2">
      <c r="A30" s="106"/>
      <c r="B30" s="107"/>
      <c r="C30" s="105" t="s">
        <v>103</v>
      </c>
      <c r="D30" s="79" t="s">
        <v>104</v>
      </c>
      <c r="E30" s="80" t="s">
        <v>98</v>
      </c>
      <c r="F30" s="81">
        <v>139</v>
      </c>
      <c r="G30" s="82">
        <v>1.9910000000000001</v>
      </c>
      <c r="H30" s="81" t="s">
        <v>53</v>
      </c>
      <c r="I30" s="83" t="str">
        <f t="shared" si="0"/>
        <v>1,690~1,740</v>
      </c>
      <c r="J30" s="84">
        <v>5</v>
      </c>
      <c r="K30" s="85">
        <v>11.1</v>
      </c>
      <c r="L30" s="86">
        <f t="shared" si="1"/>
        <v>209.15855855855858</v>
      </c>
      <c r="M30" s="87" t="str">
        <f t="shared" si="2"/>
        <v>12.2</v>
      </c>
      <c r="N30" s="88" t="str">
        <f t="shared" si="3"/>
        <v>15.4</v>
      </c>
      <c r="O30" s="89" t="str">
        <f t="shared" si="4"/>
        <v>21.7~22.2</v>
      </c>
      <c r="P30" s="82" t="s">
        <v>58</v>
      </c>
      <c r="Q30" s="81" t="s">
        <v>44</v>
      </c>
      <c r="R30" s="82" t="s">
        <v>54</v>
      </c>
      <c r="S30" s="79"/>
      <c r="T30" s="90" t="str">
        <f t="shared" si="5"/>
        <v>☆☆☆</v>
      </c>
      <c r="U30" s="91">
        <f t="shared" si="6"/>
        <v>90</v>
      </c>
      <c r="V30" s="92">
        <f t="shared" si="7"/>
        <v>72</v>
      </c>
      <c r="W30" s="92" t="str">
        <f t="shared" si="8"/>
        <v>50~51</v>
      </c>
      <c r="X30" s="93" t="str">
        <f t="shared" si="9"/>
        <v/>
      </c>
      <c r="Z30" s="94">
        <v>1690</v>
      </c>
      <c r="AA30" s="94">
        <v>1740</v>
      </c>
      <c r="AB30" s="95">
        <f t="shared" si="10"/>
        <v>22.2</v>
      </c>
      <c r="AC30" s="96">
        <f t="shared" si="11"/>
        <v>50</v>
      </c>
      <c r="AD30" s="96" t="str">
        <f t="shared" si="12"/>
        <v xml:space="preserve"> </v>
      </c>
      <c r="AE30" s="95">
        <f t="shared" si="13"/>
        <v>21.7</v>
      </c>
      <c r="AF30" s="96">
        <f t="shared" si="14"/>
        <v>51</v>
      </c>
      <c r="AG30" s="96" t="str">
        <f t="shared" si="15"/>
        <v xml:space="preserve"> </v>
      </c>
      <c r="AH30" s="97"/>
    </row>
    <row r="31" spans="1:34" ht="24" customHeight="1" x14ac:dyDescent="0.2">
      <c r="A31" s="106"/>
      <c r="B31" s="107"/>
      <c r="C31" s="109" t="s">
        <v>105</v>
      </c>
      <c r="D31" s="79" t="s">
        <v>106</v>
      </c>
      <c r="E31" s="80" t="s">
        <v>107</v>
      </c>
      <c r="F31" s="81" t="s">
        <v>108</v>
      </c>
      <c r="G31" s="82">
        <v>1.9970000000000001</v>
      </c>
      <c r="H31" s="81" t="s">
        <v>70</v>
      </c>
      <c r="I31" s="83" t="str">
        <f t="shared" si="0"/>
        <v>1,900</v>
      </c>
      <c r="J31" s="84">
        <v>4</v>
      </c>
      <c r="K31" s="85">
        <v>14</v>
      </c>
      <c r="L31" s="86">
        <f t="shared" si="1"/>
        <v>165.83285714285714</v>
      </c>
      <c r="M31" s="87" t="str">
        <f t="shared" si="2"/>
        <v>10.2</v>
      </c>
      <c r="N31" s="88" t="str">
        <f t="shared" si="3"/>
        <v>13.5</v>
      </c>
      <c r="O31" s="89" t="str">
        <f t="shared" si="4"/>
        <v>20.1</v>
      </c>
      <c r="P31" s="82" t="s">
        <v>43</v>
      </c>
      <c r="Q31" s="81" t="s">
        <v>44</v>
      </c>
      <c r="R31" s="82" t="s">
        <v>109</v>
      </c>
      <c r="S31" s="79"/>
      <c r="T31" s="90" t="str">
        <f t="shared" si="5"/>
        <v>☆☆☆</v>
      </c>
      <c r="U31" s="91">
        <f t="shared" si="6"/>
        <v>137</v>
      </c>
      <c r="V31" s="92">
        <f t="shared" si="7"/>
        <v>103</v>
      </c>
      <c r="W31" s="92">
        <f t="shared" si="8"/>
        <v>69</v>
      </c>
      <c r="X31" s="93" t="str">
        <f t="shared" si="9"/>
        <v>★1.5</v>
      </c>
      <c r="Z31" s="94">
        <v>1900</v>
      </c>
      <c r="AA31" s="94">
        <v>1900</v>
      </c>
      <c r="AB31" s="95">
        <f t="shared" si="10"/>
        <v>20.100000000000001</v>
      </c>
      <c r="AC31" s="96">
        <f t="shared" si="11"/>
        <v>69</v>
      </c>
      <c r="AD31" s="96" t="str">
        <f t="shared" si="12"/>
        <v>★1.5</v>
      </c>
      <c r="AE31" s="95">
        <f t="shared" si="13"/>
        <v>20.100000000000001</v>
      </c>
      <c r="AF31" s="96">
        <f t="shared" si="14"/>
        <v>69</v>
      </c>
      <c r="AG31" s="96" t="str">
        <f t="shared" si="15"/>
        <v>★1.5</v>
      </c>
      <c r="AH31" s="97"/>
    </row>
    <row r="32" spans="1:34" ht="24" customHeight="1" x14ac:dyDescent="0.2">
      <c r="A32" s="106"/>
      <c r="B32" s="77"/>
      <c r="C32" s="105" t="s">
        <v>110</v>
      </c>
      <c r="D32" s="79" t="s">
        <v>111</v>
      </c>
      <c r="E32" s="80" t="s">
        <v>112</v>
      </c>
      <c r="F32" s="81" t="s">
        <v>113</v>
      </c>
      <c r="G32" s="82">
        <v>2.996</v>
      </c>
      <c r="H32" s="81" t="s">
        <v>70</v>
      </c>
      <c r="I32" s="83" t="str">
        <f t="shared" si="0"/>
        <v>1,970</v>
      </c>
      <c r="J32" s="84">
        <v>4</v>
      </c>
      <c r="K32" s="85">
        <v>10.6</v>
      </c>
      <c r="L32" s="86">
        <f t="shared" si="1"/>
        <v>219.02452830188679</v>
      </c>
      <c r="M32" s="87" t="str">
        <f t="shared" si="2"/>
        <v>10.2</v>
      </c>
      <c r="N32" s="88" t="str">
        <f t="shared" si="3"/>
        <v>13.5</v>
      </c>
      <c r="O32" s="89" t="str">
        <f t="shared" si="4"/>
        <v>19.4</v>
      </c>
      <c r="P32" s="82" t="s">
        <v>43</v>
      </c>
      <c r="Q32" s="81" t="s">
        <v>44</v>
      </c>
      <c r="R32" s="82" t="s">
        <v>54</v>
      </c>
      <c r="S32" s="79"/>
      <c r="T32" s="90" t="str">
        <f t="shared" si="5"/>
        <v>☆☆☆</v>
      </c>
      <c r="U32" s="91">
        <f t="shared" si="6"/>
        <v>103</v>
      </c>
      <c r="V32" s="92">
        <f t="shared" si="7"/>
        <v>78</v>
      </c>
      <c r="W32" s="92">
        <f t="shared" si="8"/>
        <v>54</v>
      </c>
      <c r="X32" s="93" t="str">
        <f t="shared" si="9"/>
        <v/>
      </c>
      <c r="Z32" s="94">
        <v>1970</v>
      </c>
      <c r="AA32" s="94">
        <v>1970</v>
      </c>
      <c r="AB32" s="95">
        <f t="shared" si="10"/>
        <v>19.399999999999999</v>
      </c>
      <c r="AC32" s="96">
        <f t="shared" si="11"/>
        <v>54</v>
      </c>
      <c r="AD32" s="96" t="str">
        <f t="shared" si="12"/>
        <v xml:space="preserve"> </v>
      </c>
      <c r="AE32" s="95">
        <f t="shared" si="13"/>
        <v>19.399999999999999</v>
      </c>
      <c r="AF32" s="96">
        <f t="shared" si="14"/>
        <v>54</v>
      </c>
      <c r="AG32" s="96" t="str">
        <f t="shared" si="15"/>
        <v xml:space="preserve"> </v>
      </c>
      <c r="AH32" s="97"/>
    </row>
    <row r="33" spans="1:34" ht="24" customHeight="1" x14ac:dyDescent="0.2">
      <c r="A33" s="106"/>
      <c r="B33" s="77"/>
      <c r="C33" s="78"/>
      <c r="D33" s="79" t="s">
        <v>114</v>
      </c>
      <c r="E33" s="80" t="s">
        <v>115</v>
      </c>
      <c r="F33" s="81" t="s">
        <v>113</v>
      </c>
      <c r="G33" s="82">
        <v>2.996</v>
      </c>
      <c r="H33" s="81" t="s">
        <v>70</v>
      </c>
      <c r="I33" s="83" t="str">
        <f t="shared" si="0"/>
        <v>2,000</v>
      </c>
      <c r="J33" s="84">
        <v>4</v>
      </c>
      <c r="K33" s="85">
        <v>10.6</v>
      </c>
      <c r="L33" s="86">
        <f t="shared" si="1"/>
        <v>219.02452830188679</v>
      </c>
      <c r="M33" s="87" t="str">
        <f t="shared" si="2"/>
        <v>9.4</v>
      </c>
      <c r="N33" s="88" t="str">
        <f t="shared" si="3"/>
        <v>12.7</v>
      </c>
      <c r="O33" s="89" t="str">
        <f t="shared" si="4"/>
        <v>19.1</v>
      </c>
      <c r="P33" s="82" t="s">
        <v>43</v>
      </c>
      <c r="Q33" s="81" t="s">
        <v>44</v>
      </c>
      <c r="R33" s="82" t="s">
        <v>54</v>
      </c>
      <c r="S33" s="79"/>
      <c r="T33" s="90" t="str">
        <f t="shared" si="5"/>
        <v>☆☆☆</v>
      </c>
      <c r="U33" s="91">
        <f t="shared" si="6"/>
        <v>112</v>
      </c>
      <c r="V33" s="92">
        <f t="shared" si="7"/>
        <v>83</v>
      </c>
      <c r="W33" s="92">
        <f t="shared" si="8"/>
        <v>55</v>
      </c>
      <c r="X33" s="93" t="str">
        <f t="shared" si="9"/>
        <v>★0.5</v>
      </c>
      <c r="Z33" s="94">
        <v>2000</v>
      </c>
      <c r="AA33" s="94">
        <v>2000</v>
      </c>
      <c r="AB33" s="95">
        <f t="shared" si="10"/>
        <v>19.100000000000001</v>
      </c>
      <c r="AC33" s="96">
        <f t="shared" si="11"/>
        <v>55</v>
      </c>
      <c r="AD33" s="96" t="str">
        <f t="shared" si="12"/>
        <v>★0.5</v>
      </c>
      <c r="AE33" s="95">
        <f t="shared" si="13"/>
        <v>19.100000000000001</v>
      </c>
      <c r="AF33" s="96">
        <f t="shared" si="14"/>
        <v>55</v>
      </c>
      <c r="AG33" s="96" t="str">
        <f t="shared" si="15"/>
        <v>★0.5</v>
      </c>
      <c r="AH33" s="97"/>
    </row>
    <row r="34" spans="1:34" ht="24" customHeight="1" x14ac:dyDescent="0.2">
      <c r="A34" s="106"/>
      <c r="B34" s="104"/>
      <c r="C34" s="105" t="s">
        <v>116</v>
      </c>
      <c r="D34" s="79" t="s">
        <v>117</v>
      </c>
      <c r="E34" s="80" t="s">
        <v>118</v>
      </c>
      <c r="F34" s="81" t="s">
        <v>113</v>
      </c>
      <c r="G34" s="82">
        <v>2.996</v>
      </c>
      <c r="H34" s="81" t="s">
        <v>70</v>
      </c>
      <c r="I34" s="83" t="str">
        <f t="shared" si="0"/>
        <v>2,090</v>
      </c>
      <c r="J34" s="84">
        <v>4</v>
      </c>
      <c r="K34" s="85">
        <v>10.5</v>
      </c>
      <c r="L34" s="86">
        <f t="shared" si="1"/>
        <v>221.11047619047616</v>
      </c>
      <c r="M34" s="87" t="str">
        <f t="shared" si="2"/>
        <v>9.4</v>
      </c>
      <c r="N34" s="88" t="str">
        <f t="shared" si="3"/>
        <v>12.7</v>
      </c>
      <c r="O34" s="89" t="str">
        <f t="shared" si="4"/>
        <v>18.1</v>
      </c>
      <c r="P34" s="82" t="s">
        <v>43</v>
      </c>
      <c r="Q34" s="81" t="s">
        <v>44</v>
      </c>
      <c r="R34" s="82" t="s">
        <v>54</v>
      </c>
      <c r="S34" s="79"/>
      <c r="T34" s="90" t="str">
        <f t="shared" si="5"/>
        <v>☆☆☆</v>
      </c>
      <c r="U34" s="91">
        <f t="shared" si="6"/>
        <v>111</v>
      </c>
      <c r="V34" s="92">
        <f t="shared" si="7"/>
        <v>82</v>
      </c>
      <c r="W34" s="92">
        <f t="shared" si="8"/>
        <v>58</v>
      </c>
      <c r="X34" s="93" t="str">
        <f t="shared" si="9"/>
        <v>★0.5</v>
      </c>
      <c r="Z34" s="94">
        <v>2090</v>
      </c>
      <c r="AA34" s="94">
        <v>2090</v>
      </c>
      <c r="AB34" s="95">
        <f t="shared" si="10"/>
        <v>18.100000000000001</v>
      </c>
      <c r="AC34" s="96">
        <f t="shared" si="11"/>
        <v>58</v>
      </c>
      <c r="AD34" s="96" t="str">
        <f t="shared" si="12"/>
        <v>★0.5</v>
      </c>
      <c r="AE34" s="95">
        <f t="shared" si="13"/>
        <v>18.100000000000001</v>
      </c>
      <c r="AF34" s="96">
        <f t="shared" si="14"/>
        <v>58</v>
      </c>
      <c r="AG34" s="96" t="str">
        <f t="shared" si="15"/>
        <v>★0.5</v>
      </c>
      <c r="AH34" s="97"/>
    </row>
    <row r="35" spans="1:34" ht="24" customHeight="1" x14ac:dyDescent="0.2">
      <c r="A35" s="110"/>
      <c r="B35" s="107"/>
      <c r="C35" s="101" t="s">
        <v>119</v>
      </c>
      <c r="D35" s="79" t="s">
        <v>120</v>
      </c>
      <c r="E35" s="80" t="s">
        <v>121</v>
      </c>
      <c r="F35" s="81" t="s">
        <v>122</v>
      </c>
      <c r="G35" s="82">
        <v>1.496</v>
      </c>
      <c r="H35" s="81" t="s">
        <v>70</v>
      </c>
      <c r="I35" s="83" t="str">
        <f t="shared" si="0"/>
        <v>1,690~1,760</v>
      </c>
      <c r="J35" s="84">
        <v>5</v>
      </c>
      <c r="K35" s="85">
        <v>12.8</v>
      </c>
      <c r="L35" s="86">
        <f t="shared" si="1"/>
        <v>181.37968749999999</v>
      </c>
      <c r="M35" s="87" t="str">
        <f t="shared" si="2"/>
        <v>12.2</v>
      </c>
      <c r="N35" s="88" t="str">
        <f t="shared" si="3"/>
        <v>15.4</v>
      </c>
      <c r="O35" s="89" t="str">
        <f t="shared" si="4"/>
        <v>21.5~22.2</v>
      </c>
      <c r="P35" s="82" t="s">
        <v>43</v>
      </c>
      <c r="Q35" s="81" t="s">
        <v>44</v>
      </c>
      <c r="R35" s="82" t="s">
        <v>109</v>
      </c>
      <c r="S35" s="79"/>
      <c r="T35" s="90" t="str">
        <f t="shared" si="5"/>
        <v>☆☆☆</v>
      </c>
      <c r="U35" s="91">
        <f t="shared" si="6"/>
        <v>104</v>
      </c>
      <c r="V35" s="92">
        <f t="shared" si="7"/>
        <v>83</v>
      </c>
      <c r="W35" s="92" t="str">
        <f t="shared" si="8"/>
        <v>57~59</v>
      </c>
      <c r="X35" s="93" t="str">
        <f t="shared" si="9"/>
        <v>★0.5</v>
      </c>
      <c r="Z35" s="94">
        <v>1690</v>
      </c>
      <c r="AA35" s="94">
        <v>1760</v>
      </c>
      <c r="AB35" s="95">
        <f t="shared" si="10"/>
        <v>22.2</v>
      </c>
      <c r="AC35" s="96">
        <f t="shared" si="11"/>
        <v>57</v>
      </c>
      <c r="AD35" s="96" t="str">
        <f t="shared" si="12"/>
        <v>★0.5</v>
      </c>
      <c r="AE35" s="95">
        <f t="shared" si="13"/>
        <v>21.5</v>
      </c>
      <c r="AF35" s="96">
        <f t="shared" si="14"/>
        <v>59</v>
      </c>
      <c r="AG35" s="96" t="str">
        <f t="shared" si="15"/>
        <v>★0.5</v>
      </c>
      <c r="AH35" s="97"/>
    </row>
    <row r="36" spans="1:34" ht="24" customHeight="1" x14ac:dyDescent="0.2">
      <c r="A36" s="110"/>
      <c r="B36" s="77"/>
      <c r="C36" s="103" t="s">
        <v>123</v>
      </c>
      <c r="D36" s="79" t="s">
        <v>124</v>
      </c>
      <c r="E36" s="80" t="s">
        <v>125</v>
      </c>
      <c r="F36" s="81" t="s">
        <v>108</v>
      </c>
      <c r="G36" s="82">
        <v>1.9970000000000001</v>
      </c>
      <c r="H36" s="81" t="s">
        <v>70</v>
      </c>
      <c r="I36" s="83" t="str">
        <f t="shared" si="0"/>
        <v>1,930</v>
      </c>
      <c r="J36" s="84">
        <v>5</v>
      </c>
      <c r="K36" s="85">
        <v>13.8</v>
      </c>
      <c r="L36" s="86">
        <f t="shared" si="1"/>
        <v>168.23623188405796</v>
      </c>
      <c r="M36" s="87" t="str">
        <f t="shared" si="2"/>
        <v>10.2</v>
      </c>
      <c r="N36" s="88" t="str">
        <f t="shared" si="3"/>
        <v>13.5</v>
      </c>
      <c r="O36" s="89" t="str">
        <f t="shared" si="4"/>
        <v>19.8</v>
      </c>
      <c r="P36" s="82" t="s">
        <v>43</v>
      </c>
      <c r="Q36" s="81" t="s">
        <v>44</v>
      </c>
      <c r="R36" s="82" t="s">
        <v>109</v>
      </c>
      <c r="S36" s="79"/>
      <c r="T36" s="90" t="str">
        <f t="shared" si="5"/>
        <v>☆☆☆</v>
      </c>
      <c r="U36" s="91">
        <f t="shared" si="6"/>
        <v>135</v>
      </c>
      <c r="V36" s="92">
        <f t="shared" si="7"/>
        <v>102</v>
      </c>
      <c r="W36" s="92">
        <f t="shared" si="8"/>
        <v>69</v>
      </c>
      <c r="X36" s="93" t="str">
        <f t="shared" si="9"/>
        <v>★1.5</v>
      </c>
      <c r="Z36" s="94">
        <v>1930</v>
      </c>
      <c r="AA36" s="94">
        <v>1930</v>
      </c>
      <c r="AB36" s="95">
        <f t="shared" si="10"/>
        <v>19.8</v>
      </c>
      <c r="AC36" s="96">
        <f t="shared" si="11"/>
        <v>69</v>
      </c>
      <c r="AD36" s="96" t="str">
        <f t="shared" si="12"/>
        <v>★1.5</v>
      </c>
      <c r="AE36" s="95">
        <f t="shared" si="13"/>
        <v>19.8</v>
      </c>
      <c r="AF36" s="96">
        <f t="shared" si="14"/>
        <v>69</v>
      </c>
      <c r="AG36" s="96" t="str">
        <f t="shared" si="15"/>
        <v>★1.5</v>
      </c>
      <c r="AH36" s="97"/>
    </row>
    <row r="37" spans="1:34" ht="24" customHeight="1" x14ac:dyDescent="0.2">
      <c r="A37" s="110"/>
      <c r="B37" s="77"/>
      <c r="C37" s="78"/>
      <c r="D37" s="79" t="s">
        <v>126</v>
      </c>
      <c r="E37" s="80" t="s">
        <v>127</v>
      </c>
      <c r="F37" s="81" t="s">
        <v>108</v>
      </c>
      <c r="G37" s="82">
        <v>1.9970000000000001</v>
      </c>
      <c r="H37" s="81" t="s">
        <v>70</v>
      </c>
      <c r="I37" s="83" t="str">
        <f t="shared" si="0"/>
        <v>1,860~1,870</v>
      </c>
      <c r="J37" s="84">
        <v>5</v>
      </c>
      <c r="K37" s="85">
        <v>13.9</v>
      </c>
      <c r="L37" s="86">
        <f t="shared" si="1"/>
        <v>167.02589928057554</v>
      </c>
      <c r="M37" s="87" t="str">
        <f t="shared" si="2"/>
        <v>11.1</v>
      </c>
      <c r="N37" s="88" t="str">
        <f t="shared" si="3"/>
        <v>14.4</v>
      </c>
      <c r="O37" s="89" t="str">
        <f t="shared" si="4"/>
        <v>20.4~20.5</v>
      </c>
      <c r="P37" s="82" t="s">
        <v>43</v>
      </c>
      <c r="Q37" s="81" t="s">
        <v>44</v>
      </c>
      <c r="R37" s="82" t="s">
        <v>109</v>
      </c>
      <c r="S37" s="79"/>
      <c r="T37" s="90" t="str">
        <f t="shared" si="5"/>
        <v>☆☆☆</v>
      </c>
      <c r="U37" s="91">
        <f t="shared" si="6"/>
        <v>125</v>
      </c>
      <c r="V37" s="92">
        <f t="shared" si="7"/>
        <v>96</v>
      </c>
      <c r="W37" s="92" t="str">
        <f t="shared" si="8"/>
        <v>67~68</v>
      </c>
      <c r="X37" s="93" t="str">
        <f t="shared" si="9"/>
        <v>★1.5</v>
      </c>
      <c r="Z37" s="94">
        <v>1860</v>
      </c>
      <c r="AA37" s="94">
        <v>1870</v>
      </c>
      <c r="AB37" s="95">
        <f t="shared" si="10"/>
        <v>20.5</v>
      </c>
      <c r="AC37" s="96">
        <f t="shared" si="11"/>
        <v>67</v>
      </c>
      <c r="AD37" s="96" t="str">
        <f t="shared" si="12"/>
        <v>★1.5</v>
      </c>
      <c r="AE37" s="95">
        <f t="shared" si="13"/>
        <v>20.399999999999999</v>
      </c>
      <c r="AF37" s="96">
        <f t="shared" si="14"/>
        <v>68</v>
      </c>
      <c r="AG37" s="96" t="str">
        <f t="shared" si="15"/>
        <v>★1.5</v>
      </c>
      <c r="AH37" s="97"/>
    </row>
    <row r="38" spans="1:34" ht="24" customHeight="1" x14ac:dyDescent="0.2">
      <c r="A38" s="110"/>
      <c r="B38" s="99"/>
      <c r="C38" s="102"/>
      <c r="D38" s="79" t="s">
        <v>128</v>
      </c>
      <c r="E38" s="80" t="s">
        <v>129</v>
      </c>
      <c r="F38" s="81" t="s">
        <v>108</v>
      </c>
      <c r="G38" s="82">
        <v>1.9970000000000001</v>
      </c>
      <c r="H38" s="81" t="s">
        <v>70</v>
      </c>
      <c r="I38" s="83" t="str">
        <f>IF(Z38="","",(IF(AA38-Z38&gt;0,CONCATENATE(TEXT(Z38,"#,##0"),"~",TEXT(AA38,"#,##0")),TEXT(Z38,"#,##0"))))</f>
        <v>1,900~1,910</v>
      </c>
      <c r="J38" s="84">
        <v>5</v>
      </c>
      <c r="K38" s="85">
        <v>13.9</v>
      </c>
      <c r="L38" s="86">
        <f t="shared" si="1"/>
        <v>167.02589928057554</v>
      </c>
      <c r="M38" s="87" t="str">
        <f t="shared" si="2"/>
        <v>10.2</v>
      </c>
      <c r="N38" s="88" t="str">
        <f t="shared" si="3"/>
        <v>13.5</v>
      </c>
      <c r="O38" s="89" t="str">
        <f t="shared" si="4"/>
        <v>20.0~20.1</v>
      </c>
      <c r="P38" s="82" t="s">
        <v>43</v>
      </c>
      <c r="Q38" s="81" t="s">
        <v>44</v>
      </c>
      <c r="R38" s="82" t="s">
        <v>109</v>
      </c>
      <c r="S38" s="79"/>
      <c r="T38" s="90" t="str">
        <f t="shared" si="5"/>
        <v>☆☆☆</v>
      </c>
      <c r="U38" s="91">
        <f t="shared" si="6"/>
        <v>136</v>
      </c>
      <c r="V38" s="92">
        <f t="shared" si="7"/>
        <v>102</v>
      </c>
      <c r="W38" s="92">
        <f t="shared" si="8"/>
        <v>69</v>
      </c>
      <c r="X38" s="93" t="str">
        <f t="shared" si="9"/>
        <v>★1.5</v>
      </c>
      <c r="Z38" s="94">
        <v>1900</v>
      </c>
      <c r="AA38" s="94">
        <v>1910</v>
      </c>
      <c r="AB38" s="95">
        <f t="shared" si="10"/>
        <v>20.100000000000001</v>
      </c>
      <c r="AC38" s="96">
        <f t="shared" si="11"/>
        <v>69</v>
      </c>
      <c r="AD38" s="96" t="str">
        <f t="shared" si="12"/>
        <v>★1.5</v>
      </c>
      <c r="AE38" s="95">
        <f t="shared" si="13"/>
        <v>20</v>
      </c>
      <c r="AF38" s="96">
        <f t="shared" si="14"/>
        <v>69</v>
      </c>
      <c r="AG38" s="96" t="str">
        <f t="shared" si="15"/>
        <v>★1.5</v>
      </c>
      <c r="AH38" s="97"/>
    </row>
    <row r="39" spans="1:34" ht="24" customHeight="1" x14ac:dyDescent="0.2">
      <c r="A39" s="100"/>
      <c r="B39" s="77"/>
      <c r="C39" s="103" t="s">
        <v>130</v>
      </c>
      <c r="D39" s="79" t="s">
        <v>131</v>
      </c>
      <c r="E39" s="80" t="s">
        <v>132</v>
      </c>
      <c r="F39" s="81" t="s">
        <v>108</v>
      </c>
      <c r="G39" s="82">
        <v>1.9970000000000001</v>
      </c>
      <c r="H39" s="81" t="s">
        <v>70</v>
      </c>
      <c r="I39" s="83" t="str">
        <f t="shared" si="0"/>
        <v>1,910~1,960</v>
      </c>
      <c r="J39" s="84">
        <v>5</v>
      </c>
      <c r="K39" s="85">
        <v>13.6</v>
      </c>
      <c r="L39" s="86">
        <f t="shared" si="1"/>
        <v>170.71029411764707</v>
      </c>
      <c r="M39" s="87" t="str">
        <f t="shared" si="2"/>
        <v>10.2</v>
      </c>
      <c r="N39" s="88" t="str">
        <f t="shared" si="3"/>
        <v>13.5</v>
      </c>
      <c r="O39" s="89" t="str">
        <f t="shared" si="4"/>
        <v>19.5~20.0</v>
      </c>
      <c r="P39" s="82" t="s">
        <v>43</v>
      </c>
      <c r="Q39" s="81" t="s">
        <v>44</v>
      </c>
      <c r="R39" s="82" t="s">
        <v>109</v>
      </c>
      <c r="S39" s="79"/>
      <c r="T39" s="90" t="str">
        <f t="shared" si="5"/>
        <v>☆☆☆☆</v>
      </c>
      <c r="U39" s="91">
        <f t="shared" si="6"/>
        <v>133</v>
      </c>
      <c r="V39" s="92">
        <f t="shared" si="7"/>
        <v>100</v>
      </c>
      <c r="W39" s="92" t="str">
        <f t="shared" si="8"/>
        <v>68~69</v>
      </c>
      <c r="X39" s="93" t="str">
        <f t="shared" si="9"/>
        <v>★1.5</v>
      </c>
      <c r="Z39" s="94">
        <v>1910</v>
      </c>
      <c r="AA39" s="94">
        <v>1960</v>
      </c>
      <c r="AB39" s="95">
        <f t="shared" si="10"/>
        <v>20</v>
      </c>
      <c r="AC39" s="96">
        <f t="shared" si="11"/>
        <v>68</v>
      </c>
      <c r="AD39" s="96" t="str">
        <f t="shared" si="12"/>
        <v>★1.5</v>
      </c>
      <c r="AE39" s="95">
        <f t="shared" si="13"/>
        <v>19.5</v>
      </c>
      <c r="AF39" s="96">
        <f t="shared" si="14"/>
        <v>69</v>
      </c>
      <c r="AG39" s="96" t="str">
        <f t="shared" si="15"/>
        <v>★1.5</v>
      </c>
      <c r="AH39" s="97"/>
    </row>
    <row r="40" spans="1:34" ht="24" customHeight="1" x14ac:dyDescent="0.2">
      <c r="A40" s="110"/>
      <c r="B40" s="104"/>
      <c r="C40" s="103" t="s">
        <v>133</v>
      </c>
      <c r="D40" s="79" t="s">
        <v>134</v>
      </c>
      <c r="E40" s="80" t="s">
        <v>135</v>
      </c>
      <c r="F40" s="81" t="s">
        <v>122</v>
      </c>
      <c r="G40" s="82">
        <v>1.496</v>
      </c>
      <c r="H40" s="81" t="s">
        <v>70</v>
      </c>
      <c r="I40" s="83" t="str">
        <f t="shared" si="0"/>
        <v>1,750</v>
      </c>
      <c r="J40" s="84">
        <v>4</v>
      </c>
      <c r="K40" s="85">
        <v>12.7</v>
      </c>
      <c r="L40" s="86">
        <f t="shared" si="1"/>
        <v>182.80787401574801</v>
      </c>
      <c r="M40" s="87" t="str">
        <f t="shared" si="2"/>
        <v>12.2</v>
      </c>
      <c r="N40" s="88" t="str">
        <f t="shared" si="3"/>
        <v>15.4</v>
      </c>
      <c r="O40" s="89" t="str">
        <f t="shared" si="4"/>
        <v>21.6</v>
      </c>
      <c r="P40" s="82" t="s">
        <v>43</v>
      </c>
      <c r="Q40" s="81" t="s">
        <v>44</v>
      </c>
      <c r="R40" s="82" t="s">
        <v>109</v>
      </c>
      <c r="S40" s="79"/>
      <c r="T40" s="90" t="str">
        <f t="shared" si="5"/>
        <v>☆☆☆</v>
      </c>
      <c r="U40" s="91">
        <f t="shared" si="6"/>
        <v>104</v>
      </c>
      <c r="V40" s="92">
        <f t="shared" si="7"/>
        <v>82</v>
      </c>
      <c r="W40" s="92">
        <f t="shared" si="8"/>
        <v>58</v>
      </c>
      <c r="X40" s="93" t="str">
        <f t="shared" si="9"/>
        <v>★0.5</v>
      </c>
      <c r="Z40" s="94">
        <v>1750</v>
      </c>
      <c r="AA40" s="94">
        <v>1750</v>
      </c>
      <c r="AB40" s="95">
        <f t="shared" si="10"/>
        <v>21.6</v>
      </c>
      <c r="AC40" s="96">
        <f t="shared" si="11"/>
        <v>58</v>
      </c>
      <c r="AD40" s="96" t="str">
        <f t="shared" si="12"/>
        <v>★0.5</v>
      </c>
      <c r="AE40" s="95">
        <f t="shared" si="13"/>
        <v>21.6</v>
      </c>
      <c r="AF40" s="96">
        <f t="shared" si="14"/>
        <v>58</v>
      </c>
      <c r="AG40" s="96" t="str">
        <f t="shared" si="15"/>
        <v>★0.5</v>
      </c>
      <c r="AH40" s="97"/>
    </row>
    <row r="41" spans="1:34" ht="24" customHeight="1" x14ac:dyDescent="0.2">
      <c r="A41" s="110"/>
      <c r="B41" s="99"/>
      <c r="C41" s="102"/>
      <c r="D41" s="79" t="s">
        <v>136</v>
      </c>
      <c r="E41" s="80" t="s">
        <v>137</v>
      </c>
      <c r="F41" s="81" t="s">
        <v>122</v>
      </c>
      <c r="G41" s="82">
        <v>1.496</v>
      </c>
      <c r="H41" s="81" t="s">
        <v>70</v>
      </c>
      <c r="I41" s="83" t="str">
        <f t="shared" si="0"/>
        <v>1,780</v>
      </c>
      <c r="J41" s="84">
        <v>4</v>
      </c>
      <c r="K41" s="85">
        <v>12.7</v>
      </c>
      <c r="L41" s="86">
        <f t="shared" si="1"/>
        <v>182.80787401574801</v>
      </c>
      <c r="M41" s="87" t="str">
        <f t="shared" si="2"/>
        <v>11.1</v>
      </c>
      <c r="N41" s="88" t="str">
        <f t="shared" si="3"/>
        <v>14.4</v>
      </c>
      <c r="O41" s="89" t="str">
        <f t="shared" si="4"/>
        <v>21.3</v>
      </c>
      <c r="P41" s="82" t="s">
        <v>43</v>
      </c>
      <c r="Q41" s="81" t="s">
        <v>44</v>
      </c>
      <c r="R41" s="82" t="s">
        <v>109</v>
      </c>
      <c r="S41" s="79"/>
      <c r="T41" s="90" t="str">
        <f t="shared" si="5"/>
        <v>☆☆☆</v>
      </c>
      <c r="U41" s="91">
        <f t="shared" si="6"/>
        <v>114</v>
      </c>
      <c r="V41" s="92">
        <f t="shared" si="7"/>
        <v>88</v>
      </c>
      <c r="W41" s="92">
        <f t="shared" si="8"/>
        <v>59</v>
      </c>
      <c r="X41" s="93" t="str">
        <f t="shared" si="9"/>
        <v>★0.5</v>
      </c>
      <c r="Z41" s="94">
        <v>1780</v>
      </c>
      <c r="AA41" s="94">
        <v>1780</v>
      </c>
      <c r="AB41" s="95">
        <f t="shared" si="10"/>
        <v>21.3</v>
      </c>
      <c r="AC41" s="96">
        <f t="shared" si="11"/>
        <v>59</v>
      </c>
      <c r="AD41" s="96" t="str">
        <f t="shared" si="12"/>
        <v>★0.5</v>
      </c>
      <c r="AE41" s="95">
        <f t="shared" si="13"/>
        <v>21.3</v>
      </c>
      <c r="AF41" s="96">
        <f t="shared" si="14"/>
        <v>59</v>
      </c>
      <c r="AG41" s="96" t="str">
        <f t="shared" si="15"/>
        <v>★0.5</v>
      </c>
      <c r="AH41" s="97"/>
    </row>
    <row r="42" spans="1:34" ht="24" customHeight="1" x14ac:dyDescent="0.2">
      <c r="A42" s="100"/>
      <c r="B42" s="77"/>
      <c r="C42" s="103" t="s">
        <v>138</v>
      </c>
      <c r="D42" s="79" t="s">
        <v>139</v>
      </c>
      <c r="E42" s="80" t="s">
        <v>140</v>
      </c>
      <c r="F42" s="81" t="s">
        <v>141</v>
      </c>
      <c r="G42" s="82">
        <v>2.996</v>
      </c>
      <c r="H42" s="81" t="s">
        <v>70</v>
      </c>
      <c r="I42" s="83" t="str">
        <f t="shared" si="0"/>
        <v>1,990</v>
      </c>
      <c r="J42" s="84">
        <v>4</v>
      </c>
      <c r="K42" s="85">
        <v>10.3</v>
      </c>
      <c r="L42" s="86">
        <f t="shared" si="1"/>
        <v>225.40388349514564</v>
      </c>
      <c r="M42" s="87" t="str">
        <f t="shared" si="2"/>
        <v>10.2</v>
      </c>
      <c r="N42" s="88" t="str">
        <f t="shared" si="3"/>
        <v>13.5</v>
      </c>
      <c r="O42" s="89" t="str">
        <f t="shared" si="4"/>
        <v>19.2</v>
      </c>
      <c r="P42" s="82" t="s">
        <v>43</v>
      </c>
      <c r="Q42" s="81" t="s">
        <v>44</v>
      </c>
      <c r="R42" s="82" t="s">
        <v>54</v>
      </c>
      <c r="S42" s="79"/>
      <c r="T42" s="90" t="str">
        <f t="shared" si="5"/>
        <v>☆☆☆</v>
      </c>
      <c r="U42" s="91">
        <f t="shared" si="6"/>
        <v>100</v>
      </c>
      <c r="V42" s="92">
        <f t="shared" si="7"/>
        <v>76</v>
      </c>
      <c r="W42" s="92">
        <f t="shared" si="8"/>
        <v>53</v>
      </c>
      <c r="X42" s="93" t="str">
        <f t="shared" si="9"/>
        <v/>
      </c>
      <c r="Z42" s="94">
        <v>1990</v>
      </c>
      <c r="AA42" s="94">
        <v>1990</v>
      </c>
      <c r="AB42" s="95">
        <f t="shared" si="10"/>
        <v>19.2</v>
      </c>
      <c r="AC42" s="96">
        <f t="shared" si="11"/>
        <v>53</v>
      </c>
      <c r="AD42" s="96" t="str">
        <f t="shared" si="12"/>
        <v xml:space="preserve"> </v>
      </c>
      <c r="AE42" s="95">
        <f t="shared" si="13"/>
        <v>19.2</v>
      </c>
      <c r="AF42" s="96">
        <f t="shared" si="14"/>
        <v>53</v>
      </c>
      <c r="AG42" s="96" t="str">
        <f t="shared" si="15"/>
        <v xml:space="preserve"> </v>
      </c>
      <c r="AH42" s="97"/>
    </row>
    <row r="43" spans="1:34" ht="24" customHeight="1" x14ac:dyDescent="0.2">
      <c r="A43" s="100"/>
      <c r="B43" s="99"/>
      <c r="C43" s="78"/>
      <c r="D43" s="79" t="s">
        <v>142</v>
      </c>
      <c r="E43" s="80" t="s">
        <v>143</v>
      </c>
      <c r="F43" s="81" t="s">
        <v>141</v>
      </c>
      <c r="G43" s="82">
        <v>2.996</v>
      </c>
      <c r="H43" s="81" t="s">
        <v>70</v>
      </c>
      <c r="I43" s="83" t="str">
        <f t="shared" si="0"/>
        <v>2,020</v>
      </c>
      <c r="J43" s="84">
        <v>4</v>
      </c>
      <c r="K43" s="85">
        <v>10.3</v>
      </c>
      <c r="L43" s="86">
        <f t="shared" si="1"/>
        <v>225.40388349514564</v>
      </c>
      <c r="M43" s="87" t="str">
        <f t="shared" si="2"/>
        <v>9.4</v>
      </c>
      <c r="N43" s="88" t="str">
        <f t="shared" si="3"/>
        <v>12.7</v>
      </c>
      <c r="O43" s="89" t="str">
        <f t="shared" si="4"/>
        <v>18.9</v>
      </c>
      <c r="P43" s="82" t="s">
        <v>43</v>
      </c>
      <c r="Q43" s="81" t="s">
        <v>44</v>
      </c>
      <c r="R43" s="82" t="s">
        <v>54</v>
      </c>
      <c r="S43" s="79"/>
      <c r="T43" s="90" t="str">
        <f t="shared" si="5"/>
        <v>☆☆☆</v>
      </c>
      <c r="U43" s="91">
        <f t="shared" si="6"/>
        <v>109</v>
      </c>
      <c r="V43" s="92">
        <f t="shared" si="7"/>
        <v>81</v>
      </c>
      <c r="W43" s="92">
        <f t="shared" si="8"/>
        <v>54</v>
      </c>
      <c r="X43" s="93" t="str">
        <f t="shared" si="9"/>
        <v/>
      </c>
      <c r="Z43" s="94">
        <v>2020</v>
      </c>
      <c r="AA43" s="94">
        <v>2020</v>
      </c>
      <c r="AB43" s="95">
        <f t="shared" si="10"/>
        <v>18.899999999999999</v>
      </c>
      <c r="AC43" s="96">
        <f t="shared" si="11"/>
        <v>54</v>
      </c>
      <c r="AD43" s="96" t="str">
        <f t="shared" si="12"/>
        <v xml:space="preserve"> </v>
      </c>
      <c r="AE43" s="95">
        <f t="shared" si="13"/>
        <v>18.899999999999999</v>
      </c>
      <c r="AF43" s="96">
        <f t="shared" si="14"/>
        <v>54</v>
      </c>
      <c r="AG43" s="96" t="str">
        <f t="shared" si="15"/>
        <v xml:space="preserve"> </v>
      </c>
      <c r="AH43" s="97"/>
    </row>
    <row r="44" spans="1:34" ht="24" customHeight="1" x14ac:dyDescent="0.2">
      <c r="A44" s="100"/>
      <c r="B44" s="104"/>
      <c r="C44" s="103" t="s">
        <v>144</v>
      </c>
      <c r="D44" s="79" t="s">
        <v>145</v>
      </c>
      <c r="E44" s="80" t="s">
        <v>146</v>
      </c>
      <c r="F44" s="81">
        <v>177</v>
      </c>
      <c r="G44" s="82">
        <v>3.9820000000000002</v>
      </c>
      <c r="H44" s="81" t="s">
        <v>70</v>
      </c>
      <c r="I44" s="83" t="str">
        <f>IF(Z44="","",(IF(AA44-Z44&gt;0,CONCATENATE(TEXT(Z44,"#,##0"),"~",TEXT(AA44,"#,##0")),TEXT(Z44,"#,##0"))))</f>
        <v>2,530~2,550</v>
      </c>
      <c r="J44" s="84">
        <v>5</v>
      </c>
      <c r="K44" s="85">
        <v>6.8</v>
      </c>
      <c r="L44" s="86">
        <f t="shared" si="1"/>
        <v>341.42058823529413</v>
      </c>
      <c r="M44" s="87" t="str">
        <f t="shared" si="2"/>
        <v>7.4</v>
      </c>
      <c r="N44" s="88" t="str">
        <f t="shared" si="3"/>
        <v>10.6</v>
      </c>
      <c r="O44" s="89" t="str">
        <f t="shared" si="4"/>
        <v>12.4~12.7</v>
      </c>
      <c r="P44" s="82" t="s">
        <v>58</v>
      </c>
      <c r="Q44" s="81" t="s">
        <v>44</v>
      </c>
      <c r="R44" s="82" t="s">
        <v>54</v>
      </c>
      <c r="S44" s="79"/>
      <c r="T44" s="90" t="str">
        <f t="shared" si="5"/>
        <v xml:space="preserve"> </v>
      </c>
      <c r="U44" s="91">
        <f t="shared" si="6"/>
        <v>91</v>
      </c>
      <c r="V44" s="92">
        <f t="shared" si="7"/>
        <v>64</v>
      </c>
      <c r="W44" s="92" t="str">
        <f t="shared" si="8"/>
        <v>53~54</v>
      </c>
      <c r="X44" s="93" t="str">
        <f t="shared" si="9"/>
        <v/>
      </c>
      <c r="Z44" s="94">
        <v>2530</v>
      </c>
      <c r="AA44" s="94">
        <v>2550</v>
      </c>
      <c r="AB44" s="95">
        <f t="shared" si="10"/>
        <v>12.7</v>
      </c>
      <c r="AC44" s="96">
        <f t="shared" si="11"/>
        <v>53</v>
      </c>
      <c r="AD44" s="96" t="str">
        <f t="shared" si="12"/>
        <v xml:space="preserve"> </v>
      </c>
      <c r="AE44" s="95">
        <f t="shared" si="13"/>
        <v>12.4</v>
      </c>
      <c r="AF44" s="96">
        <f t="shared" si="14"/>
        <v>54</v>
      </c>
      <c r="AG44" s="96" t="str">
        <f t="shared" si="15"/>
        <v xml:space="preserve"> </v>
      </c>
      <c r="AH44" s="97"/>
    </row>
    <row r="45" spans="1:34" ht="30" x14ac:dyDescent="0.2">
      <c r="A45" s="100"/>
      <c r="B45" s="77"/>
      <c r="C45" s="78"/>
      <c r="D45" s="79" t="s">
        <v>147</v>
      </c>
      <c r="E45" s="80" t="s">
        <v>148</v>
      </c>
      <c r="F45" s="81" t="s">
        <v>149</v>
      </c>
      <c r="G45" s="82">
        <v>3.9820000000000002</v>
      </c>
      <c r="H45" s="81" t="s">
        <v>70</v>
      </c>
      <c r="I45" s="83" t="str">
        <f>IF(Z45="","",(IF(AA45-Z45&gt;0,CONCATENATE(TEXT(Z45,"#,##0"),"~",TEXT(AA45,"#,##0")),TEXT(Z45,"#,##0"))))</f>
        <v>2,560~2,600</v>
      </c>
      <c r="J45" s="84">
        <v>5</v>
      </c>
      <c r="K45" s="85">
        <v>6.8</v>
      </c>
      <c r="L45" s="86">
        <f t="shared" si="1"/>
        <v>341.42058823529413</v>
      </c>
      <c r="M45" s="87" t="str">
        <f t="shared" si="2"/>
        <v>7.4</v>
      </c>
      <c r="N45" s="88" t="str">
        <f t="shared" si="3"/>
        <v>10.6</v>
      </c>
      <c r="O45" s="89" t="str">
        <f t="shared" si="4"/>
        <v>11.7~12.3</v>
      </c>
      <c r="P45" s="82" t="s">
        <v>150</v>
      </c>
      <c r="Q45" s="81" t="s">
        <v>44</v>
      </c>
      <c r="R45" s="82" t="s">
        <v>54</v>
      </c>
      <c r="S45" s="79"/>
      <c r="T45" s="90" t="str">
        <f t="shared" si="5"/>
        <v>☆☆☆</v>
      </c>
      <c r="U45" s="91">
        <f t="shared" si="6"/>
        <v>91</v>
      </c>
      <c r="V45" s="92">
        <f t="shared" si="7"/>
        <v>64</v>
      </c>
      <c r="W45" s="92" t="str">
        <f t="shared" si="8"/>
        <v>55~58</v>
      </c>
      <c r="X45" s="93" t="str">
        <f t="shared" si="9"/>
        <v>★0.5</v>
      </c>
      <c r="Z45" s="94">
        <v>2560</v>
      </c>
      <c r="AA45" s="94">
        <v>2600</v>
      </c>
      <c r="AB45" s="95">
        <f t="shared" si="10"/>
        <v>12.3</v>
      </c>
      <c r="AC45" s="96">
        <f t="shared" si="11"/>
        <v>55</v>
      </c>
      <c r="AD45" s="96" t="str">
        <f t="shared" si="12"/>
        <v>★0.5</v>
      </c>
      <c r="AE45" s="95">
        <f t="shared" si="13"/>
        <v>11.7</v>
      </c>
      <c r="AF45" s="96">
        <f t="shared" si="14"/>
        <v>58</v>
      </c>
      <c r="AG45" s="96" t="str">
        <f t="shared" si="15"/>
        <v>★0.5</v>
      </c>
      <c r="AH45" s="97"/>
    </row>
    <row r="46" spans="1:34" ht="24" customHeight="1" x14ac:dyDescent="0.2">
      <c r="A46" s="100"/>
      <c r="B46" s="99"/>
      <c r="C46" s="102"/>
      <c r="D46" s="79" t="s">
        <v>147</v>
      </c>
      <c r="E46" s="80" t="s">
        <v>151</v>
      </c>
      <c r="F46" s="81" t="s">
        <v>149</v>
      </c>
      <c r="G46" s="82">
        <v>3.9820000000000002</v>
      </c>
      <c r="H46" s="81" t="s">
        <v>70</v>
      </c>
      <c r="I46" s="83" t="str">
        <f>IF(Z46="","",(IF(AA46-Z46&gt;0,CONCATENATE(TEXT(Z46,"#,##0"),"~",TEXT(AA46,"#,##0")),TEXT(Z46,"#,##0"))))</f>
        <v>2,670~2,680</v>
      </c>
      <c r="J46" s="84">
        <v>5</v>
      </c>
      <c r="K46" s="85">
        <v>6.8</v>
      </c>
      <c r="L46" s="86">
        <f t="shared" si="1"/>
        <v>341.42058823529413</v>
      </c>
      <c r="M46" s="87" t="str">
        <f t="shared" si="2"/>
        <v>7.4</v>
      </c>
      <c r="N46" s="88" t="str">
        <f t="shared" si="3"/>
        <v>10.6</v>
      </c>
      <c r="O46" s="89" t="str">
        <f t="shared" si="4"/>
        <v>10.6~10.8</v>
      </c>
      <c r="P46" s="82" t="s">
        <v>150</v>
      </c>
      <c r="Q46" s="81" t="s">
        <v>44</v>
      </c>
      <c r="R46" s="82" t="s">
        <v>54</v>
      </c>
      <c r="S46" s="79"/>
      <c r="T46" s="90" t="str">
        <f t="shared" si="5"/>
        <v>☆☆☆</v>
      </c>
      <c r="U46" s="91">
        <f t="shared" si="6"/>
        <v>91</v>
      </c>
      <c r="V46" s="92">
        <f t="shared" si="7"/>
        <v>64</v>
      </c>
      <c r="W46" s="92" t="str">
        <f t="shared" si="8"/>
        <v>62~64</v>
      </c>
      <c r="X46" s="93" t="str">
        <f t="shared" si="9"/>
        <v>★1.0</v>
      </c>
      <c r="Z46" s="94">
        <v>2670</v>
      </c>
      <c r="AA46" s="94">
        <v>2680</v>
      </c>
      <c r="AB46" s="95">
        <f t="shared" si="10"/>
        <v>10.8</v>
      </c>
      <c r="AC46" s="96">
        <f t="shared" si="11"/>
        <v>62</v>
      </c>
      <c r="AD46" s="96" t="str">
        <f t="shared" si="12"/>
        <v>★1.0</v>
      </c>
      <c r="AE46" s="95">
        <f t="shared" si="13"/>
        <v>10.6</v>
      </c>
      <c r="AF46" s="96">
        <f t="shared" si="14"/>
        <v>64</v>
      </c>
      <c r="AG46" s="96" t="str">
        <f t="shared" si="15"/>
        <v>★1.0</v>
      </c>
      <c r="AH46" s="97"/>
    </row>
    <row r="47" spans="1:34" ht="24" customHeight="1" x14ac:dyDescent="0.2">
      <c r="A47" s="100"/>
      <c r="B47" s="77"/>
      <c r="C47" s="78" t="s">
        <v>152</v>
      </c>
      <c r="D47" s="79" t="s">
        <v>153</v>
      </c>
      <c r="E47" s="80" t="s">
        <v>154</v>
      </c>
      <c r="F47" s="81" t="s">
        <v>41</v>
      </c>
      <c r="G47" s="82">
        <v>1.331</v>
      </c>
      <c r="H47" s="81" t="s">
        <v>42</v>
      </c>
      <c r="I47" s="83" t="str">
        <f>IF(Z47="","",(IF(AA47-Z47&gt;0,CONCATENATE(TEXT(Z47,"#,##0"),"~",TEXT(AA47,"#,##0")),TEXT(Z47,"#,##0"))))</f>
        <v>1,550~1,600</v>
      </c>
      <c r="J47" s="84">
        <v>5</v>
      </c>
      <c r="K47" s="85">
        <v>14.9</v>
      </c>
      <c r="L47" s="86">
        <f t="shared" si="1"/>
        <v>155.81610738255031</v>
      </c>
      <c r="M47" s="87" t="str">
        <f t="shared" si="2"/>
        <v>13.2</v>
      </c>
      <c r="N47" s="88" t="str">
        <f t="shared" si="3"/>
        <v>16.5</v>
      </c>
      <c r="O47" s="89" t="str">
        <f t="shared" si="4"/>
        <v>23.0~23.4</v>
      </c>
      <c r="P47" s="82" t="s">
        <v>43</v>
      </c>
      <c r="Q47" s="81" t="s">
        <v>44</v>
      </c>
      <c r="R47" s="82" t="s">
        <v>45</v>
      </c>
      <c r="S47" s="79"/>
      <c r="T47" s="90" t="str">
        <f t="shared" si="5"/>
        <v>☆☆☆</v>
      </c>
      <c r="U47" s="91">
        <f t="shared" si="6"/>
        <v>112</v>
      </c>
      <c r="V47" s="92">
        <f t="shared" si="7"/>
        <v>90</v>
      </c>
      <c r="W47" s="92" t="str">
        <f t="shared" si="8"/>
        <v>63~64</v>
      </c>
      <c r="X47" s="93" t="str">
        <f t="shared" si="9"/>
        <v>★1.0</v>
      </c>
      <c r="Z47" s="94">
        <v>1550</v>
      </c>
      <c r="AA47" s="94">
        <v>1600</v>
      </c>
      <c r="AB47" s="95">
        <f t="shared" si="10"/>
        <v>23.4</v>
      </c>
      <c r="AC47" s="96">
        <f t="shared" si="11"/>
        <v>63</v>
      </c>
      <c r="AD47" s="96" t="str">
        <f t="shared" si="12"/>
        <v>★1.0</v>
      </c>
      <c r="AE47" s="95">
        <f t="shared" si="13"/>
        <v>23</v>
      </c>
      <c r="AF47" s="96">
        <f t="shared" si="14"/>
        <v>64</v>
      </c>
      <c r="AG47" s="96" t="str">
        <f t="shared" si="15"/>
        <v>★1.0</v>
      </c>
      <c r="AH47" s="97"/>
    </row>
    <row r="48" spans="1:34" ht="24" customHeight="1" x14ac:dyDescent="0.2">
      <c r="A48" s="100"/>
      <c r="B48" s="77"/>
      <c r="C48" s="78"/>
      <c r="D48" s="79" t="s">
        <v>155</v>
      </c>
      <c r="E48" s="80" t="s">
        <v>156</v>
      </c>
      <c r="F48" s="81">
        <v>282</v>
      </c>
      <c r="G48" s="82">
        <v>1.331</v>
      </c>
      <c r="H48" s="81" t="s">
        <v>42</v>
      </c>
      <c r="I48" s="83" t="str">
        <f t="shared" si="0"/>
        <v>1,510~1,530</v>
      </c>
      <c r="J48" s="84">
        <v>5</v>
      </c>
      <c r="K48" s="85">
        <v>14.1</v>
      </c>
      <c r="L48" s="86">
        <f t="shared" si="1"/>
        <v>164.65673758865248</v>
      </c>
      <c r="M48" s="87" t="str">
        <f t="shared" si="2"/>
        <v>14.4</v>
      </c>
      <c r="N48" s="88" t="str">
        <f t="shared" si="3"/>
        <v>17.6</v>
      </c>
      <c r="O48" s="89" t="str">
        <f t="shared" si="4"/>
        <v>23.6~23.7</v>
      </c>
      <c r="P48" s="82" t="s">
        <v>58</v>
      </c>
      <c r="Q48" s="81" t="s">
        <v>44</v>
      </c>
      <c r="R48" s="82" t="s">
        <v>45</v>
      </c>
      <c r="S48" s="79"/>
      <c r="T48" s="90" t="str">
        <f t="shared" si="5"/>
        <v>☆☆☆☆</v>
      </c>
      <c r="U48" s="91">
        <f t="shared" si="6"/>
        <v>97</v>
      </c>
      <c r="V48" s="92">
        <f t="shared" si="7"/>
        <v>80</v>
      </c>
      <c r="W48" s="92">
        <f t="shared" si="8"/>
        <v>59</v>
      </c>
      <c r="X48" s="93" t="str">
        <f t="shared" si="9"/>
        <v>★0.5</v>
      </c>
      <c r="Z48" s="94">
        <v>1510</v>
      </c>
      <c r="AA48" s="94">
        <v>1530</v>
      </c>
      <c r="AB48" s="95">
        <f t="shared" si="10"/>
        <v>23.7</v>
      </c>
      <c r="AC48" s="96">
        <f t="shared" si="11"/>
        <v>59</v>
      </c>
      <c r="AD48" s="96" t="str">
        <f t="shared" si="12"/>
        <v>★0.5</v>
      </c>
      <c r="AE48" s="95">
        <f t="shared" si="13"/>
        <v>23.6</v>
      </c>
      <c r="AF48" s="96">
        <f t="shared" si="14"/>
        <v>59</v>
      </c>
      <c r="AG48" s="96" t="str">
        <f t="shared" si="15"/>
        <v>★0.5</v>
      </c>
      <c r="AH48" s="97"/>
    </row>
    <row r="49" spans="1:34" ht="24" customHeight="1" x14ac:dyDescent="0.2">
      <c r="A49" s="100"/>
      <c r="B49" s="77"/>
      <c r="C49" s="78"/>
      <c r="D49" s="79" t="s">
        <v>157</v>
      </c>
      <c r="E49" s="80" t="s">
        <v>158</v>
      </c>
      <c r="F49" s="81">
        <v>282</v>
      </c>
      <c r="G49" s="82">
        <v>1.331</v>
      </c>
      <c r="H49" s="81" t="s">
        <v>42</v>
      </c>
      <c r="I49" s="83" t="str">
        <f t="shared" si="0"/>
        <v>1,540~1,560</v>
      </c>
      <c r="J49" s="84">
        <v>5</v>
      </c>
      <c r="K49" s="85">
        <v>14.1</v>
      </c>
      <c r="L49" s="86">
        <f t="shared" si="1"/>
        <v>164.65673758865248</v>
      </c>
      <c r="M49" s="87" t="str">
        <f t="shared" si="2"/>
        <v>13.2</v>
      </c>
      <c r="N49" s="88" t="str">
        <f t="shared" si="3"/>
        <v>16.5</v>
      </c>
      <c r="O49" s="89" t="str">
        <f t="shared" si="4"/>
        <v>23.3~23.5</v>
      </c>
      <c r="P49" s="82" t="s">
        <v>58</v>
      </c>
      <c r="Q49" s="81" t="s">
        <v>44</v>
      </c>
      <c r="R49" s="82" t="s">
        <v>45</v>
      </c>
      <c r="S49" s="79"/>
      <c r="T49" s="90" t="str">
        <f t="shared" si="5"/>
        <v>☆☆☆☆</v>
      </c>
      <c r="U49" s="91">
        <f t="shared" si="6"/>
        <v>106</v>
      </c>
      <c r="V49" s="92">
        <f t="shared" si="7"/>
        <v>85</v>
      </c>
      <c r="W49" s="92">
        <f t="shared" si="8"/>
        <v>60</v>
      </c>
      <c r="X49" s="93" t="str">
        <f t="shared" si="9"/>
        <v>★1.0</v>
      </c>
      <c r="Z49" s="94">
        <v>1540</v>
      </c>
      <c r="AA49" s="94">
        <v>1560</v>
      </c>
      <c r="AB49" s="95">
        <f t="shared" si="10"/>
        <v>23.5</v>
      </c>
      <c r="AC49" s="96">
        <f t="shared" si="11"/>
        <v>60</v>
      </c>
      <c r="AD49" s="96" t="str">
        <f t="shared" si="12"/>
        <v>★1.0</v>
      </c>
      <c r="AE49" s="95">
        <f t="shared" si="13"/>
        <v>23.3</v>
      </c>
      <c r="AF49" s="96">
        <f t="shared" si="14"/>
        <v>60</v>
      </c>
      <c r="AG49" s="96" t="str">
        <f t="shared" si="15"/>
        <v>★1.0</v>
      </c>
      <c r="AH49" s="97"/>
    </row>
    <row r="50" spans="1:34" ht="24" customHeight="1" x14ac:dyDescent="0.2">
      <c r="A50" s="100"/>
      <c r="B50" s="77"/>
      <c r="C50" s="78"/>
      <c r="D50" s="79" t="s">
        <v>157</v>
      </c>
      <c r="E50" s="80" t="s">
        <v>159</v>
      </c>
      <c r="F50" s="81">
        <v>282</v>
      </c>
      <c r="G50" s="82">
        <v>1.331</v>
      </c>
      <c r="H50" s="81" t="s">
        <v>42</v>
      </c>
      <c r="I50" s="83" t="str">
        <f t="shared" si="0"/>
        <v>1,510~1,530</v>
      </c>
      <c r="J50" s="84">
        <v>5</v>
      </c>
      <c r="K50" s="85">
        <v>14</v>
      </c>
      <c r="L50" s="86">
        <f t="shared" si="1"/>
        <v>165.83285714285714</v>
      </c>
      <c r="M50" s="87" t="str">
        <f t="shared" si="2"/>
        <v>14.4</v>
      </c>
      <c r="N50" s="88" t="str">
        <f t="shared" si="3"/>
        <v>17.6</v>
      </c>
      <c r="O50" s="89" t="str">
        <f t="shared" si="4"/>
        <v>23.6~23.7</v>
      </c>
      <c r="P50" s="82" t="s">
        <v>58</v>
      </c>
      <c r="Q50" s="81" t="s">
        <v>44</v>
      </c>
      <c r="R50" s="82" t="s">
        <v>45</v>
      </c>
      <c r="S50" s="79"/>
      <c r="T50" s="90" t="str">
        <f t="shared" si="5"/>
        <v>☆☆☆☆</v>
      </c>
      <c r="U50" s="91">
        <f t="shared" si="6"/>
        <v>97</v>
      </c>
      <c r="V50" s="92">
        <f t="shared" si="7"/>
        <v>79</v>
      </c>
      <c r="W50" s="92">
        <f t="shared" si="8"/>
        <v>59</v>
      </c>
      <c r="X50" s="93" t="str">
        <f t="shared" si="9"/>
        <v>★0.5</v>
      </c>
      <c r="Z50" s="94">
        <v>1510</v>
      </c>
      <c r="AA50" s="94">
        <v>1530</v>
      </c>
      <c r="AB50" s="95">
        <f t="shared" si="10"/>
        <v>23.7</v>
      </c>
      <c r="AC50" s="96">
        <f t="shared" si="11"/>
        <v>59</v>
      </c>
      <c r="AD50" s="96" t="str">
        <f t="shared" si="12"/>
        <v>★0.5</v>
      </c>
      <c r="AE50" s="95">
        <f t="shared" si="13"/>
        <v>23.6</v>
      </c>
      <c r="AF50" s="96">
        <f t="shared" si="14"/>
        <v>59</v>
      </c>
      <c r="AG50" s="96" t="str">
        <f t="shared" si="15"/>
        <v>★0.5</v>
      </c>
      <c r="AH50" s="97"/>
    </row>
    <row r="51" spans="1:34" ht="24" customHeight="1" x14ac:dyDescent="0.2">
      <c r="A51" s="100"/>
      <c r="B51" s="77"/>
      <c r="C51" s="78"/>
      <c r="D51" s="79" t="s">
        <v>157</v>
      </c>
      <c r="E51" s="80" t="s">
        <v>160</v>
      </c>
      <c r="F51" s="81">
        <v>282</v>
      </c>
      <c r="G51" s="82">
        <v>1.331</v>
      </c>
      <c r="H51" s="81" t="s">
        <v>42</v>
      </c>
      <c r="I51" s="83" t="str">
        <f t="shared" si="0"/>
        <v>1,540</v>
      </c>
      <c r="J51" s="84">
        <v>5</v>
      </c>
      <c r="K51" s="85">
        <v>14</v>
      </c>
      <c r="L51" s="86">
        <f t="shared" si="1"/>
        <v>165.83285714285714</v>
      </c>
      <c r="M51" s="87" t="str">
        <f t="shared" si="2"/>
        <v>13.2</v>
      </c>
      <c r="N51" s="88" t="str">
        <f t="shared" si="3"/>
        <v>16.5</v>
      </c>
      <c r="O51" s="89" t="str">
        <f t="shared" si="4"/>
        <v>23.5</v>
      </c>
      <c r="P51" s="82" t="s">
        <v>58</v>
      </c>
      <c r="Q51" s="81" t="s">
        <v>44</v>
      </c>
      <c r="R51" s="82" t="s">
        <v>45</v>
      </c>
      <c r="S51" s="79"/>
      <c r="T51" s="90" t="str">
        <f t="shared" si="5"/>
        <v>☆☆☆☆</v>
      </c>
      <c r="U51" s="91">
        <f t="shared" si="6"/>
        <v>106</v>
      </c>
      <c r="V51" s="92">
        <f t="shared" si="7"/>
        <v>84</v>
      </c>
      <c r="W51" s="92">
        <f t="shared" si="8"/>
        <v>59</v>
      </c>
      <c r="X51" s="93" t="str">
        <f t="shared" si="9"/>
        <v>★0.5</v>
      </c>
      <c r="Z51" s="94">
        <v>1540</v>
      </c>
      <c r="AA51" s="94">
        <v>1540</v>
      </c>
      <c r="AB51" s="95">
        <f t="shared" si="10"/>
        <v>23.5</v>
      </c>
      <c r="AC51" s="96">
        <f t="shared" si="11"/>
        <v>59</v>
      </c>
      <c r="AD51" s="96" t="str">
        <f t="shared" si="12"/>
        <v>★0.5</v>
      </c>
      <c r="AE51" s="95">
        <f t="shared" si="13"/>
        <v>23.5</v>
      </c>
      <c r="AF51" s="96">
        <f t="shared" si="14"/>
        <v>59</v>
      </c>
      <c r="AG51" s="96" t="str">
        <f t="shared" si="15"/>
        <v>★0.5</v>
      </c>
      <c r="AH51" s="97"/>
    </row>
    <row r="52" spans="1:34" ht="24" customHeight="1" x14ac:dyDescent="0.2">
      <c r="A52" s="100"/>
      <c r="B52" s="99"/>
      <c r="C52" s="78"/>
      <c r="D52" s="79" t="s">
        <v>157</v>
      </c>
      <c r="E52" s="80" t="s">
        <v>161</v>
      </c>
      <c r="F52" s="81">
        <v>282</v>
      </c>
      <c r="G52" s="82">
        <v>1.331</v>
      </c>
      <c r="H52" s="81" t="s">
        <v>42</v>
      </c>
      <c r="I52" s="83" t="str">
        <f t="shared" si="0"/>
        <v>1,560</v>
      </c>
      <c r="J52" s="84">
        <v>5</v>
      </c>
      <c r="K52" s="85">
        <v>14</v>
      </c>
      <c r="L52" s="86">
        <f t="shared" si="1"/>
        <v>165.83285714285714</v>
      </c>
      <c r="M52" s="87" t="str">
        <f t="shared" si="2"/>
        <v>13.2</v>
      </c>
      <c r="N52" s="88" t="str">
        <f t="shared" si="3"/>
        <v>16.5</v>
      </c>
      <c r="O52" s="89" t="str">
        <f t="shared" si="4"/>
        <v>23.3</v>
      </c>
      <c r="P52" s="82" t="s">
        <v>58</v>
      </c>
      <c r="Q52" s="81" t="s">
        <v>44</v>
      </c>
      <c r="R52" s="82" t="s">
        <v>45</v>
      </c>
      <c r="S52" s="79"/>
      <c r="T52" s="90" t="str">
        <f t="shared" si="5"/>
        <v>☆☆☆☆</v>
      </c>
      <c r="U52" s="91">
        <f t="shared" si="6"/>
        <v>106</v>
      </c>
      <c r="V52" s="92">
        <f t="shared" si="7"/>
        <v>84</v>
      </c>
      <c r="W52" s="92">
        <f t="shared" si="8"/>
        <v>60</v>
      </c>
      <c r="X52" s="93" t="str">
        <f t="shared" si="9"/>
        <v>★1.0</v>
      </c>
      <c r="Z52" s="94">
        <v>1560</v>
      </c>
      <c r="AA52" s="94">
        <v>1560</v>
      </c>
      <c r="AB52" s="95">
        <f t="shared" si="10"/>
        <v>23.3</v>
      </c>
      <c r="AC52" s="96">
        <f t="shared" si="11"/>
        <v>60</v>
      </c>
      <c r="AD52" s="96" t="str">
        <f t="shared" si="12"/>
        <v>★1.0</v>
      </c>
      <c r="AE52" s="95">
        <f t="shared" si="13"/>
        <v>23.3</v>
      </c>
      <c r="AF52" s="96">
        <f t="shared" si="14"/>
        <v>60</v>
      </c>
      <c r="AG52" s="96" t="str">
        <f t="shared" si="15"/>
        <v>★1.0</v>
      </c>
      <c r="AH52" s="97"/>
    </row>
    <row r="53" spans="1:34" ht="24" customHeight="1" x14ac:dyDescent="0.2">
      <c r="A53" s="100"/>
      <c r="B53" s="77"/>
      <c r="C53" s="103" t="s">
        <v>162</v>
      </c>
      <c r="D53" s="79" t="s">
        <v>163</v>
      </c>
      <c r="E53" s="80" t="s">
        <v>164</v>
      </c>
      <c r="F53" s="81" t="s">
        <v>52</v>
      </c>
      <c r="G53" s="82">
        <v>1.9910000000000001</v>
      </c>
      <c r="H53" s="81" t="s">
        <v>53</v>
      </c>
      <c r="I53" s="83" t="str">
        <f t="shared" si="0"/>
        <v>1,730~1,760</v>
      </c>
      <c r="J53" s="84">
        <v>5</v>
      </c>
      <c r="K53" s="85">
        <v>11.2</v>
      </c>
      <c r="L53" s="86">
        <f t="shared" si="1"/>
        <v>207.29107142857143</v>
      </c>
      <c r="M53" s="87" t="str">
        <f t="shared" si="2"/>
        <v>12.2</v>
      </c>
      <c r="N53" s="88" t="str">
        <f t="shared" si="3"/>
        <v>15.4</v>
      </c>
      <c r="O53" s="89" t="str">
        <f t="shared" si="4"/>
        <v>21.5~21.8</v>
      </c>
      <c r="P53" s="82" t="s">
        <v>43</v>
      </c>
      <c r="Q53" s="81" t="s">
        <v>44</v>
      </c>
      <c r="R53" s="82" t="s">
        <v>54</v>
      </c>
      <c r="S53" s="79"/>
      <c r="T53" s="90" t="str">
        <f t="shared" si="5"/>
        <v>☆☆☆</v>
      </c>
      <c r="U53" s="91">
        <f t="shared" si="6"/>
        <v>91</v>
      </c>
      <c r="V53" s="92">
        <f t="shared" si="7"/>
        <v>72</v>
      </c>
      <c r="W53" s="92" t="str">
        <f t="shared" si="8"/>
        <v>51~52</v>
      </c>
      <c r="X53" s="93" t="str">
        <f t="shared" si="9"/>
        <v/>
      </c>
      <c r="Z53" s="94">
        <v>1730</v>
      </c>
      <c r="AA53" s="94">
        <v>1760</v>
      </c>
      <c r="AB53" s="95">
        <f t="shared" si="10"/>
        <v>21.8</v>
      </c>
      <c r="AC53" s="96">
        <f t="shared" si="11"/>
        <v>51</v>
      </c>
      <c r="AD53" s="96" t="str">
        <f t="shared" si="12"/>
        <v xml:space="preserve"> </v>
      </c>
      <c r="AE53" s="95">
        <f t="shared" si="13"/>
        <v>21.5</v>
      </c>
      <c r="AF53" s="96">
        <f t="shared" si="14"/>
        <v>52</v>
      </c>
      <c r="AG53" s="96" t="str">
        <f t="shared" si="15"/>
        <v xml:space="preserve"> </v>
      </c>
      <c r="AH53" s="97"/>
    </row>
    <row r="54" spans="1:34" ht="24" customHeight="1" x14ac:dyDescent="0.2">
      <c r="A54" s="100"/>
      <c r="B54" s="77"/>
      <c r="C54" s="78"/>
      <c r="D54" s="79" t="s">
        <v>165</v>
      </c>
      <c r="E54" s="80" t="s">
        <v>143</v>
      </c>
      <c r="F54" s="81" t="s">
        <v>52</v>
      </c>
      <c r="G54" s="82">
        <v>1.9910000000000001</v>
      </c>
      <c r="H54" s="81" t="s">
        <v>53</v>
      </c>
      <c r="I54" s="83" t="str">
        <f t="shared" si="0"/>
        <v>1,770</v>
      </c>
      <c r="J54" s="84">
        <v>5</v>
      </c>
      <c r="K54" s="85">
        <v>11.2</v>
      </c>
      <c r="L54" s="86">
        <f t="shared" si="1"/>
        <v>207.29107142857143</v>
      </c>
      <c r="M54" s="87" t="str">
        <f t="shared" si="2"/>
        <v>11.1</v>
      </c>
      <c r="N54" s="88" t="str">
        <f t="shared" si="3"/>
        <v>14.4</v>
      </c>
      <c r="O54" s="89" t="str">
        <f t="shared" si="4"/>
        <v>21.4</v>
      </c>
      <c r="P54" s="82" t="s">
        <v>43</v>
      </c>
      <c r="Q54" s="81" t="s">
        <v>44</v>
      </c>
      <c r="R54" s="82" t="s">
        <v>54</v>
      </c>
      <c r="S54" s="79"/>
      <c r="T54" s="90" t="str">
        <f t="shared" si="5"/>
        <v>☆☆☆</v>
      </c>
      <c r="U54" s="91">
        <f t="shared" si="6"/>
        <v>100</v>
      </c>
      <c r="V54" s="92">
        <f t="shared" si="7"/>
        <v>77</v>
      </c>
      <c r="W54" s="92">
        <f t="shared" si="8"/>
        <v>52</v>
      </c>
      <c r="X54" s="93" t="str">
        <f t="shared" si="9"/>
        <v/>
      </c>
      <c r="Z54" s="94">
        <v>1770</v>
      </c>
      <c r="AA54" s="94">
        <v>1770</v>
      </c>
      <c r="AB54" s="95">
        <f t="shared" si="10"/>
        <v>21.4</v>
      </c>
      <c r="AC54" s="96">
        <f t="shared" si="11"/>
        <v>52</v>
      </c>
      <c r="AD54" s="96" t="str">
        <f t="shared" si="12"/>
        <v xml:space="preserve"> </v>
      </c>
      <c r="AE54" s="95">
        <f t="shared" si="13"/>
        <v>21.4</v>
      </c>
      <c r="AF54" s="96">
        <f t="shared" si="14"/>
        <v>52</v>
      </c>
      <c r="AG54" s="96" t="str">
        <f t="shared" si="15"/>
        <v xml:space="preserve"> </v>
      </c>
      <c r="AH54" s="97"/>
    </row>
    <row r="55" spans="1:34" ht="24" customHeight="1" x14ac:dyDescent="0.2">
      <c r="A55" s="100"/>
      <c r="B55" s="99"/>
      <c r="C55" s="102"/>
      <c r="D55" s="79" t="s">
        <v>166</v>
      </c>
      <c r="E55" s="80" t="s">
        <v>167</v>
      </c>
      <c r="F55" s="81">
        <v>260</v>
      </c>
      <c r="G55" s="82">
        <v>1.9910000000000001</v>
      </c>
      <c r="H55" s="81" t="s">
        <v>53</v>
      </c>
      <c r="I55" s="83" t="str">
        <f t="shared" si="0"/>
        <v>1,690~1,730</v>
      </c>
      <c r="J55" s="84">
        <v>5</v>
      </c>
      <c r="K55" s="85">
        <v>11.5</v>
      </c>
      <c r="L55" s="86">
        <f t="shared" si="1"/>
        <v>201.88347826086954</v>
      </c>
      <c r="M55" s="87" t="str">
        <f t="shared" si="2"/>
        <v>12.2</v>
      </c>
      <c r="N55" s="88" t="str">
        <f t="shared" si="3"/>
        <v>15.4</v>
      </c>
      <c r="O55" s="89" t="str">
        <f t="shared" si="4"/>
        <v>21.8~22.2</v>
      </c>
      <c r="P55" s="82" t="s">
        <v>58</v>
      </c>
      <c r="Q55" s="81" t="s">
        <v>44</v>
      </c>
      <c r="R55" s="82" t="s">
        <v>54</v>
      </c>
      <c r="S55" s="79"/>
      <c r="T55" s="90" t="str">
        <f t="shared" si="5"/>
        <v>☆☆☆</v>
      </c>
      <c r="U55" s="91">
        <f t="shared" si="6"/>
        <v>94</v>
      </c>
      <c r="V55" s="92">
        <f t="shared" si="7"/>
        <v>74</v>
      </c>
      <c r="W55" s="92" t="str">
        <f t="shared" si="8"/>
        <v>51~52</v>
      </c>
      <c r="X55" s="93" t="str">
        <f t="shared" si="9"/>
        <v/>
      </c>
      <c r="Z55" s="94">
        <v>1690</v>
      </c>
      <c r="AA55" s="94">
        <v>1730</v>
      </c>
      <c r="AB55" s="95">
        <f t="shared" si="10"/>
        <v>22.2</v>
      </c>
      <c r="AC55" s="96">
        <f t="shared" si="11"/>
        <v>51</v>
      </c>
      <c r="AD55" s="96" t="str">
        <f t="shared" si="12"/>
        <v xml:space="preserve"> </v>
      </c>
      <c r="AE55" s="95">
        <f t="shared" si="13"/>
        <v>21.8</v>
      </c>
      <c r="AF55" s="96">
        <f t="shared" si="14"/>
        <v>52</v>
      </c>
      <c r="AG55" s="96" t="str">
        <f t="shared" si="15"/>
        <v xml:space="preserve"> </v>
      </c>
      <c r="AH55" s="97"/>
    </row>
    <row r="56" spans="1:34" ht="24" customHeight="1" x14ac:dyDescent="0.2">
      <c r="A56" s="100"/>
      <c r="B56" s="77"/>
      <c r="C56" s="103" t="s">
        <v>168</v>
      </c>
      <c r="D56" s="79" t="s">
        <v>169</v>
      </c>
      <c r="E56" s="80" t="s">
        <v>170</v>
      </c>
      <c r="F56" s="81">
        <v>139</v>
      </c>
      <c r="G56" s="82">
        <v>1.9910000000000001</v>
      </c>
      <c r="H56" s="81" t="s">
        <v>53</v>
      </c>
      <c r="I56" s="83" t="str">
        <f t="shared" si="0"/>
        <v>1,770~1,810</v>
      </c>
      <c r="J56" s="84">
        <v>5</v>
      </c>
      <c r="K56" s="85">
        <v>10.4</v>
      </c>
      <c r="L56" s="86">
        <f t="shared" si="1"/>
        <v>223.23653846153843</v>
      </c>
      <c r="M56" s="87" t="str">
        <f t="shared" si="2"/>
        <v>11.1</v>
      </c>
      <c r="N56" s="88" t="str">
        <f t="shared" si="3"/>
        <v>14.4</v>
      </c>
      <c r="O56" s="89" t="str">
        <f t="shared" si="4"/>
        <v>21.0~21.4</v>
      </c>
      <c r="P56" s="82" t="s">
        <v>58</v>
      </c>
      <c r="Q56" s="81" t="s">
        <v>44</v>
      </c>
      <c r="R56" s="82" t="s">
        <v>54</v>
      </c>
      <c r="S56" s="79"/>
      <c r="T56" s="90" t="str">
        <f t="shared" si="5"/>
        <v>☆☆☆</v>
      </c>
      <c r="U56" s="91">
        <f t="shared" si="6"/>
        <v>93</v>
      </c>
      <c r="V56" s="92">
        <f t="shared" si="7"/>
        <v>72</v>
      </c>
      <c r="W56" s="92" t="str">
        <f t="shared" si="8"/>
        <v>48~49</v>
      </c>
      <c r="X56" s="93" t="str">
        <f t="shared" si="9"/>
        <v/>
      </c>
      <c r="Z56" s="94">
        <v>1770</v>
      </c>
      <c r="AA56" s="94">
        <v>1810</v>
      </c>
      <c r="AB56" s="95">
        <f t="shared" si="10"/>
        <v>21.4</v>
      </c>
      <c r="AC56" s="96">
        <f t="shared" si="11"/>
        <v>48</v>
      </c>
      <c r="AD56" s="96" t="str">
        <f t="shared" si="12"/>
        <v xml:space="preserve"> </v>
      </c>
      <c r="AE56" s="95">
        <f t="shared" si="13"/>
        <v>21</v>
      </c>
      <c r="AF56" s="96">
        <f t="shared" si="14"/>
        <v>49</v>
      </c>
      <c r="AG56" s="96" t="str">
        <f t="shared" si="15"/>
        <v xml:space="preserve"> </v>
      </c>
      <c r="AH56" s="97"/>
    </row>
    <row r="57" spans="1:34" ht="24" customHeight="1" x14ac:dyDescent="0.2">
      <c r="A57" s="110"/>
      <c r="B57" s="99"/>
      <c r="C57" s="102"/>
      <c r="D57" s="79" t="s">
        <v>169</v>
      </c>
      <c r="E57" s="80" t="s">
        <v>90</v>
      </c>
      <c r="F57" s="81">
        <v>139</v>
      </c>
      <c r="G57" s="82">
        <v>1.9910000000000001</v>
      </c>
      <c r="H57" s="81" t="s">
        <v>53</v>
      </c>
      <c r="I57" s="83" t="str">
        <f t="shared" si="0"/>
        <v>1,760</v>
      </c>
      <c r="J57" s="84">
        <v>5</v>
      </c>
      <c r="K57" s="85">
        <v>10.4</v>
      </c>
      <c r="L57" s="86">
        <f t="shared" si="1"/>
        <v>223.23653846153843</v>
      </c>
      <c r="M57" s="87" t="str">
        <f t="shared" si="2"/>
        <v>12.2</v>
      </c>
      <c r="N57" s="88" t="str">
        <f t="shared" si="3"/>
        <v>15.4</v>
      </c>
      <c r="O57" s="89" t="str">
        <f t="shared" si="4"/>
        <v>21.5</v>
      </c>
      <c r="P57" s="82" t="s">
        <v>58</v>
      </c>
      <c r="Q57" s="81" t="s">
        <v>44</v>
      </c>
      <c r="R57" s="82" t="s">
        <v>54</v>
      </c>
      <c r="S57" s="79"/>
      <c r="T57" s="90" t="str">
        <f t="shared" si="5"/>
        <v>☆☆☆</v>
      </c>
      <c r="U57" s="91">
        <f t="shared" si="6"/>
        <v>85</v>
      </c>
      <c r="V57" s="92">
        <f t="shared" si="7"/>
        <v>67</v>
      </c>
      <c r="W57" s="92">
        <f t="shared" si="8"/>
        <v>48</v>
      </c>
      <c r="X57" s="93" t="str">
        <f t="shared" si="9"/>
        <v/>
      </c>
      <c r="Z57" s="94">
        <v>1760</v>
      </c>
      <c r="AA57" s="94">
        <v>1760</v>
      </c>
      <c r="AB57" s="95">
        <f t="shared" si="10"/>
        <v>21.5</v>
      </c>
      <c r="AC57" s="96">
        <f t="shared" si="11"/>
        <v>48</v>
      </c>
      <c r="AD57" s="96" t="str">
        <f t="shared" si="12"/>
        <v xml:space="preserve"> </v>
      </c>
      <c r="AE57" s="95">
        <f t="shared" si="13"/>
        <v>21.5</v>
      </c>
      <c r="AF57" s="96">
        <f t="shared" si="14"/>
        <v>48</v>
      </c>
      <c r="AG57" s="96" t="str">
        <f t="shared" si="15"/>
        <v xml:space="preserve"> </v>
      </c>
      <c r="AH57" s="97"/>
    </row>
    <row r="58" spans="1:34" ht="24" customHeight="1" x14ac:dyDescent="0.2">
      <c r="A58" s="110"/>
      <c r="B58" s="104"/>
      <c r="C58" s="103" t="s">
        <v>171</v>
      </c>
      <c r="D58" s="79" t="s">
        <v>172</v>
      </c>
      <c r="E58" s="80" t="s">
        <v>173</v>
      </c>
      <c r="F58" s="81" t="s">
        <v>41</v>
      </c>
      <c r="G58" s="82">
        <v>1.331</v>
      </c>
      <c r="H58" s="81" t="s">
        <v>42</v>
      </c>
      <c r="I58" s="83" t="str">
        <f t="shared" si="0"/>
        <v>1,620~1,640</v>
      </c>
      <c r="J58" s="84">
        <v>5</v>
      </c>
      <c r="K58" s="85">
        <v>14.2</v>
      </c>
      <c r="L58" s="86">
        <f t="shared" si="1"/>
        <v>163.49718309859156</v>
      </c>
      <c r="M58" s="87" t="str">
        <f t="shared" si="2"/>
        <v>13.2</v>
      </c>
      <c r="N58" s="88" t="str">
        <f t="shared" si="3"/>
        <v>16.5</v>
      </c>
      <c r="O58" s="89" t="str">
        <f t="shared" si="4"/>
        <v>22.6~22.8</v>
      </c>
      <c r="P58" s="82" t="s">
        <v>43</v>
      </c>
      <c r="Q58" s="81" t="s">
        <v>44</v>
      </c>
      <c r="R58" s="82" t="s">
        <v>45</v>
      </c>
      <c r="S58" s="79"/>
      <c r="T58" s="90" t="str">
        <f t="shared" si="5"/>
        <v>☆☆☆</v>
      </c>
      <c r="U58" s="91">
        <f t="shared" si="6"/>
        <v>107</v>
      </c>
      <c r="V58" s="92">
        <f t="shared" si="7"/>
        <v>86</v>
      </c>
      <c r="W58" s="92">
        <f t="shared" si="8"/>
        <v>62</v>
      </c>
      <c r="X58" s="93" t="str">
        <f t="shared" si="9"/>
        <v>★1.0</v>
      </c>
      <c r="Z58" s="94">
        <v>1620</v>
      </c>
      <c r="AA58" s="94">
        <v>1640</v>
      </c>
      <c r="AB58" s="95">
        <f t="shared" si="10"/>
        <v>22.8</v>
      </c>
      <c r="AC58" s="96">
        <f t="shared" si="11"/>
        <v>62</v>
      </c>
      <c r="AD58" s="96" t="str">
        <f t="shared" si="12"/>
        <v>★1.0</v>
      </c>
      <c r="AE58" s="95">
        <f t="shared" si="13"/>
        <v>22.6</v>
      </c>
      <c r="AF58" s="96">
        <f t="shared" si="14"/>
        <v>62</v>
      </c>
      <c r="AG58" s="96" t="str">
        <f t="shared" si="15"/>
        <v>★1.0</v>
      </c>
      <c r="AH58" s="97"/>
    </row>
    <row r="59" spans="1:34" ht="24" customHeight="1" x14ac:dyDescent="0.2">
      <c r="A59" s="110"/>
      <c r="B59" s="77"/>
      <c r="C59" s="78"/>
      <c r="D59" s="79" t="s">
        <v>174</v>
      </c>
      <c r="E59" s="80" t="s">
        <v>175</v>
      </c>
      <c r="F59" s="81" t="s">
        <v>41</v>
      </c>
      <c r="G59" s="82">
        <v>1.331</v>
      </c>
      <c r="H59" s="81" t="s">
        <v>42</v>
      </c>
      <c r="I59" s="83" t="str">
        <f t="shared" si="0"/>
        <v>1,650</v>
      </c>
      <c r="J59" s="84">
        <v>7</v>
      </c>
      <c r="K59" s="85">
        <v>14.2</v>
      </c>
      <c r="L59" s="86">
        <f t="shared" si="1"/>
        <v>163.49718309859156</v>
      </c>
      <c r="M59" s="87" t="str">
        <f t="shared" si="2"/>
        <v>13.2</v>
      </c>
      <c r="N59" s="88" t="str">
        <f t="shared" si="3"/>
        <v>16.5</v>
      </c>
      <c r="O59" s="89" t="str">
        <f t="shared" si="4"/>
        <v>22.5</v>
      </c>
      <c r="P59" s="82" t="s">
        <v>43</v>
      </c>
      <c r="Q59" s="81" t="s">
        <v>44</v>
      </c>
      <c r="R59" s="82" t="s">
        <v>45</v>
      </c>
      <c r="S59" s="79"/>
      <c r="T59" s="90" t="str">
        <f t="shared" si="5"/>
        <v>☆☆☆</v>
      </c>
      <c r="U59" s="91">
        <f t="shared" si="6"/>
        <v>107</v>
      </c>
      <c r="V59" s="92">
        <f t="shared" si="7"/>
        <v>86</v>
      </c>
      <c r="W59" s="92">
        <f t="shared" si="8"/>
        <v>63</v>
      </c>
      <c r="X59" s="93" t="str">
        <f t="shared" si="9"/>
        <v>★1.0</v>
      </c>
      <c r="Z59" s="94">
        <v>1650</v>
      </c>
      <c r="AA59" s="94">
        <v>1650</v>
      </c>
      <c r="AB59" s="95">
        <f t="shared" si="10"/>
        <v>22.5</v>
      </c>
      <c r="AC59" s="96">
        <f t="shared" si="11"/>
        <v>63</v>
      </c>
      <c r="AD59" s="96" t="str">
        <f t="shared" si="12"/>
        <v>★1.0</v>
      </c>
      <c r="AE59" s="95">
        <f t="shared" si="13"/>
        <v>22.5</v>
      </c>
      <c r="AF59" s="96">
        <f t="shared" si="14"/>
        <v>63</v>
      </c>
      <c r="AG59" s="96" t="str">
        <f t="shared" si="15"/>
        <v>★1.0</v>
      </c>
      <c r="AH59" s="97"/>
    </row>
    <row r="60" spans="1:34" ht="24" customHeight="1" x14ac:dyDescent="0.2">
      <c r="A60" s="110"/>
      <c r="B60" s="77"/>
      <c r="C60" s="78"/>
      <c r="D60" s="79" t="s">
        <v>176</v>
      </c>
      <c r="E60" s="80" t="s">
        <v>177</v>
      </c>
      <c r="F60" s="81">
        <v>282</v>
      </c>
      <c r="G60" s="82">
        <v>1.331</v>
      </c>
      <c r="H60" s="81" t="s">
        <v>42</v>
      </c>
      <c r="I60" s="83" t="str">
        <f t="shared" si="0"/>
        <v>1,580~1,650</v>
      </c>
      <c r="J60" s="84">
        <v>5</v>
      </c>
      <c r="K60" s="85">
        <v>13.4</v>
      </c>
      <c r="L60" s="86">
        <f t="shared" si="1"/>
        <v>173.25820895522384</v>
      </c>
      <c r="M60" s="87" t="str">
        <f t="shared" si="2"/>
        <v>13.2</v>
      </c>
      <c r="N60" s="88" t="str">
        <f t="shared" si="3"/>
        <v>16.5</v>
      </c>
      <c r="O60" s="89" t="str">
        <f t="shared" si="4"/>
        <v>22.5~23.1</v>
      </c>
      <c r="P60" s="82" t="s">
        <v>58</v>
      </c>
      <c r="Q60" s="81" t="s">
        <v>44</v>
      </c>
      <c r="R60" s="82" t="s">
        <v>45</v>
      </c>
      <c r="S60" s="79"/>
      <c r="T60" s="90" t="str">
        <f t="shared" si="5"/>
        <v>☆☆☆☆</v>
      </c>
      <c r="U60" s="91">
        <f t="shared" si="6"/>
        <v>101</v>
      </c>
      <c r="V60" s="92">
        <f t="shared" si="7"/>
        <v>81</v>
      </c>
      <c r="W60" s="92" t="str">
        <f t="shared" si="8"/>
        <v>58~59</v>
      </c>
      <c r="X60" s="93" t="str">
        <f t="shared" si="9"/>
        <v>★0.5</v>
      </c>
      <c r="Z60" s="94">
        <v>1580</v>
      </c>
      <c r="AA60" s="94">
        <v>1650</v>
      </c>
      <c r="AB60" s="95">
        <f t="shared" si="10"/>
        <v>23.1</v>
      </c>
      <c r="AC60" s="96">
        <f t="shared" si="11"/>
        <v>58</v>
      </c>
      <c r="AD60" s="96" t="str">
        <f t="shared" si="12"/>
        <v>★0.5</v>
      </c>
      <c r="AE60" s="95">
        <f t="shared" si="13"/>
        <v>22.5</v>
      </c>
      <c r="AF60" s="96">
        <f t="shared" si="14"/>
        <v>59</v>
      </c>
      <c r="AG60" s="96" t="str">
        <f t="shared" si="15"/>
        <v>★0.5</v>
      </c>
      <c r="AH60" s="97"/>
    </row>
    <row r="61" spans="1:34" ht="24" customHeight="1" x14ac:dyDescent="0.2">
      <c r="A61" s="110"/>
      <c r="B61" s="77"/>
      <c r="C61" s="78"/>
      <c r="D61" s="79" t="s">
        <v>178</v>
      </c>
      <c r="E61" s="80" t="s">
        <v>179</v>
      </c>
      <c r="F61" s="81">
        <v>282</v>
      </c>
      <c r="G61" s="82">
        <v>1.331</v>
      </c>
      <c r="H61" s="81" t="s">
        <v>42</v>
      </c>
      <c r="I61" s="83" t="str">
        <f t="shared" si="0"/>
        <v>1,610~1,650</v>
      </c>
      <c r="J61" s="84">
        <v>7</v>
      </c>
      <c r="K61" s="85">
        <v>13.4</v>
      </c>
      <c r="L61" s="86">
        <f t="shared" si="1"/>
        <v>173.25820895522384</v>
      </c>
      <c r="M61" s="87" t="str">
        <f t="shared" si="2"/>
        <v>13.2</v>
      </c>
      <c r="N61" s="88" t="str">
        <f t="shared" si="3"/>
        <v>16.5</v>
      </c>
      <c r="O61" s="89" t="str">
        <f t="shared" si="4"/>
        <v>22.5~22.9</v>
      </c>
      <c r="P61" s="82" t="s">
        <v>58</v>
      </c>
      <c r="Q61" s="81" t="s">
        <v>44</v>
      </c>
      <c r="R61" s="82" t="s">
        <v>45</v>
      </c>
      <c r="S61" s="79"/>
      <c r="T61" s="90" t="str">
        <f t="shared" si="5"/>
        <v>☆☆☆☆</v>
      </c>
      <c r="U61" s="91">
        <f t="shared" si="6"/>
        <v>101</v>
      </c>
      <c r="V61" s="92">
        <f t="shared" si="7"/>
        <v>81</v>
      </c>
      <c r="W61" s="92" t="str">
        <f t="shared" si="8"/>
        <v>58~59</v>
      </c>
      <c r="X61" s="93" t="str">
        <f t="shared" si="9"/>
        <v>★0.5</v>
      </c>
      <c r="Z61" s="94">
        <v>1610</v>
      </c>
      <c r="AA61" s="94">
        <v>1650</v>
      </c>
      <c r="AB61" s="95">
        <f t="shared" si="10"/>
        <v>22.9</v>
      </c>
      <c r="AC61" s="96">
        <f t="shared" si="11"/>
        <v>58</v>
      </c>
      <c r="AD61" s="96" t="str">
        <f t="shared" si="12"/>
        <v>★0.5</v>
      </c>
      <c r="AE61" s="95">
        <f t="shared" si="13"/>
        <v>22.5</v>
      </c>
      <c r="AF61" s="96">
        <f t="shared" si="14"/>
        <v>59</v>
      </c>
      <c r="AG61" s="96" t="str">
        <f t="shared" si="15"/>
        <v>★0.5</v>
      </c>
      <c r="AH61" s="97"/>
    </row>
    <row r="62" spans="1:34" ht="24" customHeight="1" x14ac:dyDescent="0.2">
      <c r="A62" s="110"/>
      <c r="B62" s="77"/>
      <c r="C62" s="78"/>
      <c r="D62" s="79" t="s">
        <v>178</v>
      </c>
      <c r="E62" s="80" t="s">
        <v>180</v>
      </c>
      <c r="F62" s="81">
        <v>282</v>
      </c>
      <c r="G62" s="82">
        <v>1.331</v>
      </c>
      <c r="H62" s="81" t="s">
        <v>42</v>
      </c>
      <c r="I62" s="83" t="str">
        <f t="shared" si="0"/>
        <v>1,660</v>
      </c>
      <c r="J62" s="84">
        <v>7</v>
      </c>
      <c r="K62" s="85">
        <v>13.4</v>
      </c>
      <c r="L62" s="86">
        <f t="shared" si="1"/>
        <v>173.25820895522384</v>
      </c>
      <c r="M62" s="87" t="str">
        <f t="shared" si="2"/>
        <v>12.2</v>
      </c>
      <c r="N62" s="88" t="str">
        <f t="shared" si="3"/>
        <v>15.4</v>
      </c>
      <c r="O62" s="89" t="str">
        <f t="shared" si="4"/>
        <v>22.4</v>
      </c>
      <c r="P62" s="82" t="s">
        <v>58</v>
      </c>
      <c r="Q62" s="81" t="s">
        <v>44</v>
      </c>
      <c r="R62" s="82" t="s">
        <v>45</v>
      </c>
      <c r="S62" s="79"/>
      <c r="T62" s="90" t="str">
        <f t="shared" si="5"/>
        <v>☆☆☆☆</v>
      </c>
      <c r="U62" s="91">
        <f t="shared" si="6"/>
        <v>109</v>
      </c>
      <c r="V62" s="92">
        <f t="shared" si="7"/>
        <v>87</v>
      </c>
      <c r="W62" s="92">
        <f t="shared" si="8"/>
        <v>59</v>
      </c>
      <c r="X62" s="93" t="str">
        <f t="shared" si="9"/>
        <v>★0.5</v>
      </c>
      <c r="Z62" s="94">
        <v>1660</v>
      </c>
      <c r="AA62" s="94">
        <v>1660</v>
      </c>
      <c r="AB62" s="95">
        <f t="shared" si="10"/>
        <v>22.4</v>
      </c>
      <c r="AC62" s="96">
        <f t="shared" si="11"/>
        <v>59</v>
      </c>
      <c r="AD62" s="96" t="str">
        <f t="shared" si="12"/>
        <v>★0.5</v>
      </c>
      <c r="AE62" s="95">
        <f t="shared" si="13"/>
        <v>22.4</v>
      </c>
      <c r="AF62" s="96">
        <f t="shared" si="14"/>
        <v>59</v>
      </c>
      <c r="AG62" s="96" t="str">
        <f t="shared" si="15"/>
        <v>★0.5</v>
      </c>
      <c r="AH62" s="97"/>
    </row>
    <row r="63" spans="1:34" ht="24" customHeight="1" x14ac:dyDescent="0.2">
      <c r="A63" s="110"/>
      <c r="B63" s="99"/>
      <c r="C63" s="102"/>
      <c r="D63" s="79" t="s">
        <v>178</v>
      </c>
      <c r="E63" s="80" t="s">
        <v>181</v>
      </c>
      <c r="F63" s="81">
        <v>282</v>
      </c>
      <c r="G63" s="82">
        <v>1.331</v>
      </c>
      <c r="H63" s="81" t="s">
        <v>42</v>
      </c>
      <c r="I63" s="83" t="str">
        <f t="shared" si="0"/>
        <v>1,670~1,680</v>
      </c>
      <c r="J63" s="84">
        <v>7</v>
      </c>
      <c r="K63" s="85">
        <v>13.4</v>
      </c>
      <c r="L63" s="86">
        <f t="shared" si="1"/>
        <v>173.25820895522384</v>
      </c>
      <c r="M63" s="87" t="str">
        <f t="shared" si="2"/>
        <v>12.2</v>
      </c>
      <c r="N63" s="88" t="str">
        <f t="shared" si="3"/>
        <v>15.4</v>
      </c>
      <c r="O63" s="89" t="str">
        <f t="shared" si="4"/>
        <v>22.2~22.3</v>
      </c>
      <c r="P63" s="82" t="s">
        <v>58</v>
      </c>
      <c r="Q63" s="81" t="s">
        <v>44</v>
      </c>
      <c r="R63" s="82" t="s">
        <v>45</v>
      </c>
      <c r="S63" s="79"/>
      <c r="T63" s="90" t="str">
        <f t="shared" si="5"/>
        <v>☆☆☆☆</v>
      </c>
      <c r="U63" s="91">
        <f t="shared" si="6"/>
        <v>109</v>
      </c>
      <c r="V63" s="92">
        <f t="shared" si="7"/>
        <v>87</v>
      </c>
      <c r="W63" s="92">
        <f t="shared" si="8"/>
        <v>60</v>
      </c>
      <c r="X63" s="93" t="str">
        <f t="shared" si="9"/>
        <v>★1.0</v>
      </c>
      <c r="Z63" s="94">
        <v>1670</v>
      </c>
      <c r="AA63" s="94">
        <v>1680</v>
      </c>
      <c r="AB63" s="95">
        <f t="shared" si="10"/>
        <v>22.3</v>
      </c>
      <c r="AC63" s="96">
        <f t="shared" si="11"/>
        <v>60</v>
      </c>
      <c r="AD63" s="96" t="str">
        <f t="shared" si="12"/>
        <v>★1.0</v>
      </c>
      <c r="AE63" s="95">
        <f t="shared" si="13"/>
        <v>22.2</v>
      </c>
      <c r="AF63" s="96">
        <f t="shared" si="14"/>
        <v>60</v>
      </c>
      <c r="AG63" s="96" t="str">
        <f t="shared" si="15"/>
        <v>★1.0</v>
      </c>
      <c r="AH63" s="97"/>
    </row>
    <row r="64" spans="1:34" ht="24" customHeight="1" x14ac:dyDescent="0.2">
      <c r="A64" s="110"/>
      <c r="B64" s="77"/>
      <c r="C64" s="103" t="s">
        <v>182</v>
      </c>
      <c r="D64" s="79" t="s">
        <v>183</v>
      </c>
      <c r="E64" s="80" t="s">
        <v>184</v>
      </c>
      <c r="F64" s="81" t="s">
        <v>52</v>
      </c>
      <c r="G64" s="82">
        <v>1.9910000000000001</v>
      </c>
      <c r="H64" s="81" t="s">
        <v>53</v>
      </c>
      <c r="I64" s="83" t="str">
        <f t="shared" si="0"/>
        <v>1,790~1,830</v>
      </c>
      <c r="J64" s="84">
        <v>5</v>
      </c>
      <c r="K64" s="85">
        <v>11</v>
      </c>
      <c r="L64" s="86">
        <f t="shared" si="1"/>
        <v>211.05999999999997</v>
      </c>
      <c r="M64" s="87" t="str">
        <f t="shared" si="2"/>
        <v>11.1</v>
      </c>
      <c r="N64" s="88" t="str">
        <f t="shared" si="3"/>
        <v>14.4</v>
      </c>
      <c r="O64" s="89" t="str">
        <f t="shared" si="4"/>
        <v>20.8~21.2</v>
      </c>
      <c r="P64" s="82" t="s">
        <v>43</v>
      </c>
      <c r="Q64" s="81" t="s">
        <v>44</v>
      </c>
      <c r="R64" s="82" t="s">
        <v>54</v>
      </c>
      <c r="S64" s="79"/>
      <c r="T64" s="90" t="str">
        <f t="shared" si="5"/>
        <v>☆☆☆</v>
      </c>
      <c r="U64" s="91">
        <f t="shared" si="6"/>
        <v>99</v>
      </c>
      <c r="V64" s="92">
        <f t="shared" si="7"/>
        <v>76</v>
      </c>
      <c r="W64" s="92" t="str">
        <f t="shared" si="8"/>
        <v>51~52</v>
      </c>
      <c r="X64" s="93" t="str">
        <f t="shared" si="9"/>
        <v/>
      </c>
      <c r="Z64" s="94">
        <v>1790</v>
      </c>
      <c r="AA64" s="94">
        <v>1830</v>
      </c>
      <c r="AB64" s="95">
        <f t="shared" si="10"/>
        <v>21.2</v>
      </c>
      <c r="AC64" s="96">
        <f t="shared" si="11"/>
        <v>51</v>
      </c>
      <c r="AD64" s="96" t="str">
        <f t="shared" si="12"/>
        <v xml:space="preserve"> </v>
      </c>
      <c r="AE64" s="95">
        <f t="shared" si="13"/>
        <v>20.8</v>
      </c>
      <c r="AF64" s="96">
        <f t="shared" si="14"/>
        <v>52</v>
      </c>
      <c r="AG64" s="96" t="str">
        <f t="shared" si="15"/>
        <v xml:space="preserve"> </v>
      </c>
      <c r="AH64" s="97"/>
    </row>
    <row r="65" spans="1:34" ht="24" customHeight="1" x14ac:dyDescent="0.2">
      <c r="A65" s="110"/>
      <c r="B65" s="77"/>
      <c r="C65" s="78"/>
      <c r="D65" s="79" t="s">
        <v>185</v>
      </c>
      <c r="E65" s="80" t="s">
        <v>186</v>
      </c>
      <c r="F65" s="81" t="s">
        <v>52</v>
      </c>
      <c r="G65" s="82">
        <v>1.9910000000000001</v>
      </c>
      <c r="H65" s="81" t="s">
        <v>53</v>
      </c>
      <c r="I65" s="83" t="str">
        <f t="shared" si="0"/>
        <v>1,820~1,860</v>
      </c>
      <c r="J65" s="84">
        <v>7</v>
      </c>
      <c r="K65" s="85">
        <v>11</v>
      </c>
      <c r="L65" s="86">
        <f t="shared" si="1"/>
        <v>211.05999999999997</v>
      </c>
      <c r="M65" s="87" t="str">
        <f t="shared" si="2"/>
        <v>11.1</v>
      </c>
      <c r="N65" s="88" t="str">
        <f t="shared" si="3"/>
        <v>14.4</v>
      </c>
      <c r="O65" s="89" t="str">
        <f t="shared" si="4"/>
        <v>20.5~20.9</v>
      </c>
      <c r="P65" s="82" t="s">
        <v>43</v>
      </c>
      <c r="Q65" s="81" t="s">
        <v>44</v>
      </c>
      <c r="R65" s="82" t="s">
        <v>54</v>
      </c>
      <c r="S65" s="79"/>
      <c r="T65" s="90" t="str">
        <f t="shared" si="5"/>
        <v>☆☆☆</v>
      </c>
      <c r="U65" s="91">
        <f t="shared" si="6"/>
        <v>99</v>
      </c>
      <c r="V65" s="92">
        <f t="shared" si="7"/>
        <v>76</v>
      </c>
      <c r="W65" s="92" t="str">
        <f t="shared" si="8"/>
        <v>52~53</v>
      </c>
      <c r="X65" s="93" t="str">
        <f t="shared" si="9"/>
        <v/>
      </c>
      <c r="Z65" s="94">
        <v>1820</v>
      </c>
      <c r="AA65" s="94">
        <v>1860</v>
      </c>
      <c r="AB65" s="95">
        <f t="shared" si="10"/>
        <v>20.9</v>
      </c>
      <c r="AC65" s="96">
        <f t="shared" si="11"/>
        <v>52</v>
      </c>
      <c r="AD65" s="96" t="str">
        <f t="shared" si="12"/>
        <v xml:space="preserve"> </v>
      </c>
      <c r="AE65" s="95">
        <f t="shared" si="13"/>
        <v>20.5</v>
      </c>
      <c r="AF65" s="96">
        <f t="shared" si="14"/>
        <v>53</v>
      </c>
      <c r="AG65" s="96" t="str">
        <f t="shared" si="15"/>
        <v xml:space="preserve"> </v>
      </c>
      <c r="AH65" s="97"/>
    </row>
    <row r="66" spans="1:34" ht="24" customHeight="1" x14ac:dyDescent="0.2">
      <c r="A66" s="100"/>
      <c r="B66" s="104"/>
      <c r="C66" s="103" t="s">
        <v>187</v>
      </c>
      <c r="D66" s="79" t="s">
        <v>188</v>
      </c>
      <c r="E66" s="80" t="s">
        <v>189</v>
      </c>
      <c r="F66" s="81" t="s">
        <v>76</v>
      </c>
      <c r="G66" s="82">
        <v>1.9910000000000001</v>
      </c>
      <c r="H66" s="81" t="s">
        <v>70</v>
      </c>
      <c r="I66" s="83" t="str">
        <f t="shared" si="0"/>
        <v>2,000~2,010</v>
      </c>
      <c r="J66" s="84">
        <v>5</v>
      </c>
      <c r="K66" s="85">
        <v>10.199999999999999</v>
      </c>
      <c r="L66" s="86">
        <f t="shared" si="1"/>
        <v>227.61372549019609</v>
      </c>
      <c r="M66" s="87" t="str">
        <f t="shared" si="2"/>
        <v>9.4</v>
      </c>
      <c r="N66" s="88" t="str">
        <f t="shared" si="3"/>
        <v>12.7</v>
      </c>
      <c r="O66" s="89" t="str">
        <f t="shared" si="4"/>
        <v>19.0~19.1</v>
      </c>
      <c r="P66" s="82" t="s">
        <v>43</v>
      </c>
      <c r="Q66" s="81" t="s">
        <v>44</v>
      </c>
      <c r="R66" s="82" t="s">
        <v>54</v>
      </c>
      <c r="S66" s="79"/>
      <c r="T66" s="90" t="str">
        <f t="shared" si="5"/>
        <v>☆☆☆</v>
      </c>
      <c r="U66" s="91">
        <f t="shared" si="6"/>
        <v>108</v>
      </c>
      <c r="V66" s="92">
        <f t="shared" si="7"/>
        <v>80</v>
      </c>
      <c r="W66" s="92">
        <f t="shared" si="8"/>
        <v>53</v>
      </c>
      <c r="X66" s="93" t="str">
        <f t="shared" si="9"/>
        <v/>
      </c>
      <c r="Z66" s="94">
        <v>2000</v>
      </c>
      <c r="AA66" s="94">
        <v>2010</v>
      </c>
      <c r="AB66" s="95">
        <f t="shared" si="10"/>
        <v>19.100000000000001</v>
      </c>
      <c r="AC66" s="96">
        <f t="shared" si="11"/>
        <v>53</v>
      </c>
      <c r="AD66" s="96" t="str">
        <f t="shared" si="12"/>
        <v xml:space="preserve"> </v>
      </c>
      <c r="AE66" s="95">
        <f t="shared" si="13"/>
        <v>19</v>
      </c>
      <c r="AF66" s="96">
        <f t="shared" si="14"/>
        <v>53</v>
      </c>
      <c r="AG66" s="96" t="str">
        <f t="shared" si="15"/>
        <v xml:space="preserve"> </v>
      </c>
      <c r="AH66" s="97"/>
    </row>
    <row r="67" spans="1:34" ht="24" customHeight="1" x14ac:dyDescent="0.2">
      <c r="A67" s="100"/>
      <c r="B67" s="99"/>
      <c r="C67" s="78"/>
      <c r="D67" s="79" t="s">
        <v>190</v>
      </c>
      <c r="E67" s="80" t="s">
        <v>191</v>
      </c>
      <c r="F67" s="81" t="s">
        <v>76</v>
      </c>
      <c r="G67" s="82">
        <v>1.9910000000000001</v>
      </c>
      <c r="H67" s="81" t="s">
        <v>70</v>
      </c>
      <c r="I67" s="83" t="str">
        <f t="shared" si="0"/>
        <v>1,970~1,980</v>
      </c>
      <c r="J67" s="84">
        <v>5</v>
      </c>
      <c r="K67" s="85">
        <v>10.199999999999999</v>
      </c>
      <c r="L67" s="86">
        <f t="shared" si="1"/>
        <v>227.61372549019609</v>
      </c>
      <c r="M67" s="87" t="str">
        <f t="shared" si="2"/>
        <v>10.2</v>
      </c>
      <c r="N67" s="88" t="str">
        <f t="shared" si="3"/>
        <v>13.5</v>
      </c>
      <c r="O67" s="89" t="str">
        <f t="shared" si="4"/>
        <v>19.3~19.4</v>
      </c>
      <c r="P67" s="82" t="s">
        <v>43</v>
      </c>
      <c r="Q67" s="81" t="s">
        <v>44</v>
      </c>
      <c r="R67" s="82" t="s">
        <v>54</v>
      </c>
      <c r="S67" s="79"/>
      <c r="T67" s="90" t="str">
        <f t="shared" si="5"/>
        <v>☆☆☆</v>
      </c>
      <c r="U67" s="91">
        <f t="shared" si="6"/>
        <v>100</v>
      </c>
      <c r="V67" s="92">
        <f t="shared" si="7"/>
        <v>75</v>
      </c>
      <c r="W67" s="92">
        <f t="shared" si="8"/>
        <v>52</v>
      </c>
      <c r="X67" s="93" t="str">
        <f t="shared" si="9"/>
        <v/>
      </c>
      <c r="Z67" s="94">
        <v>1970</v>
      </c>
      <c r="AA67" s="94">
        <v>1980</v>
      </c>
      <c r="AB67" s="95">
        <f t="shared" si="10"/>
        <v>19.399999999999999</v>
      </c>
      <c r="AC67" s="96">
        <f t="shared" si="11"/>
        <v>52</v>
      </c>
      <c r="AD67" s="96" t="str">
        <f t="shared" si="12"/>
        <v xml:space="preserve"> </v>
      </c>
      <c r="AE67" s="95">
        <f t="shared" si="13"/>
        <v>19.3</v>
      </c>
      <c r="AF67" s="96">
        <f t="shared" si="14"/>
        <v>52</v>
      </c>
      <c r="AG67" s="96" t="str">
        <f t="shared" si="15"/>
        <v xml:space="preserve"> </v>
      </c>
      <c r="AH67" s="97"/>
    </row>
    <row r="68" spans="1:34" ht="24" customHeight="1" x14ac:dyDescent="0.2">
      <c r="A68" s="100"/>
      <c r="B68" s="77"/>
      <c r="C68" s="103" t="s">
        <v>192</v>
      </c>
      <c r="D68" s="79" t="s">
        <v>193</v>
      </c>
      <c r="E68" s="80" t="s">
        <v>191</v>
      </c>
      <c r="F68" s="81" t="s">
        <v>76</v>
      </c>
      <c r="G68" s="82">
        <v>1.9910000000000001</v>
      </c>
      <c r="H68" s="81" t="s">
        <v>77</v>
      </c>
      <c r="I68" s="83" t="str">
        <f t="shared" si="0"/>
        <v>1,980~1,990</v>
      </c>
      <c r="J68" s="84">
        <v>5</v>
      </c>
      <c r="K68" s="85">
        <v>10.199999999999999</v>
      </c>
      <c r="L68" s="86">
        <f t="shared" si="1"/>
        <v>227.61372549019609</v>
      </c>
      <c r="M68" s="87" t="str">
        <f t="shared" si="2"/>
        <v>10.2</v>
      </c>
      <c r="N68" s="88" t="str">
        <f t="shared" si="3"/>
        <v>13.5</v>
      </c>
      <c r="O68" s="89" t="str">
        <f t="shared" si="4"/>
        <v>19.2~19.3</v>
      </c>
      <c r="P68" s="82" t="s">
        <v>43</v>
      </c>
      <c r="Q68" s="81" t="s">
        <v>44</v>
      </c>
      <c r="R68" s="82" t="s">
        <v>54</v>
      </c>
      <c r="S68" s="79"/>
      <c r="T68" s="90" t="str">
        <f t="shared" si="5"/>
        <v>☆☆☆</v>
      </c>
      <c r="U68" s="91">
        <f t="shared" si="6"/>
        <v>100</v>
      </c>
      <c r="V68" s="92">
        <f t="shared" si="7"/>
        <v>75</v>
      </c>
      <c r="W68" s="92" t="str">
        <f t="shared" si="8"/>
        <v>52~53</v>
      </c>
      <c r="X68" s="93" t="str">
        <f t="shared" si="9"/>
        <v/>
      </c>
      <c r="Z68" s="94">
        <v>1980</v>
      </c>
      <c r="AA68" s="94">
        <v>1990</v>
      </c>
      <c r="AB68" s="95">
        <f t="shared" si="10"/>
        <v>19.3</v>
      </c>
      <c r="AC68" s="96">
        <f t="shared" si="11"/>
        <v>52</v>
      </c>
      <c r="AD68" s="96" t="str">
        <f t="shared" si="12"/>
        <v xml:space="preserve"> </v>
      </c>
      <c r="AE68" s="95">
        <f t="shared" si="13"/>
        <v>19.2</v>
      </c>
      <c r="AF68" s="96">
        <f t="shared" si="14"/>
        <v>53</v>
      </c>
      <c r="AG68" s="96" t="str">
        <f t="shared" si="15"/>
        <v xml:space="preserve"> </v>
      </c>
      <c r="AH68" s="97"/>
    </row>
    <row r="69" spans="1:34" ht="24" customHeight="1" x14ac:dyDescent="0.2">
      <c r="A69" s="100"/>
      <c r="B69" s="99"/>
      <c r="C69" s="78"/>
      <c r="D69" s="79" t="s">
        <v>194</v>
      </c>
      <c r="E69" s="80" t="s">
        <v>195</v>
      </c>
      <c r="F69" s="81" t="s">
        <v>76</v>
      </c>
      <c r="G69" s="82">
        <v>1.9910000000000001</v>
      </c>
      <c r="H69" s="81" t="s">
        <v>77</v>
      </c>
      <c r="I69" s="83" t="str">
        <f t="shared" si="0"/>
        <v>2,010~2,020</v>
      </c>
      <c r="J69" s="84">
        <v>5</v>
      </c>
      <c r="K69" s="85">
        <v>10.199999999999999</v>
      </c>
      <c r="L69" s="86">
        <f t="shared" si="1"/>
        <v>227.61372549019609</v>
      </c>
      <c r="M69" s="87" t="str">
        <f t="shared" si="2"/>
        <v>9.4</v>
      </c>
      <c r="N69" s="88" t="str">
        <f t="shared" si="3"/>
        <v>12.7</v>
      </c>
      <c r="O69" s="89" t="str">
        <f t="shared" si="4"/>
        <v>18.9~19.0</v>
      </c>
      <c r="P69" s="82" t="s">
        <v>43</v>
      </c>
      <c r="Q69" s="81" t="s">
        <v>44</v>
      </c>
      <c r="R69" s="82" t="s">
        <v>54</v>
      </c>
      <c r="S69" s="79"/>
      <c r="T69" s="90" t="str">
        <f t="shared" si="5"/>
        <v>☆☆☆</v>
      </c>
      <c r="U69" s="91">
        <f t="shared" si="6"/>
        <v>108</v>
      </c>
      <c r="V69" s="92">
        <f t="shared" si="7"/>
        <v>80</v>
      </c>
      <c r="W69" s="92">
        <f t="shared" si="8"/>
        <v>53</v>
      </c>
      <c r="X69" s="93" t="str">
        <f t="shared" si="9"/>
        <v/>
      </c>
      <c r="Z69" s="94">
        <v>2010</v>
      </c>
      <c r="AA69" s="94">
        <v>2020</v>
      </c>
      <c r="AB69" s="95">
        <f t="shared" si="10"/>
        <v>19</v>
      </c>
      <c r="AC69" s="96">
        <f t="shared" si="11"/>
        <v>53</v>
      </c>
      <c r="AD69" s="96" t="str">
        <f t="shared" si="12"/>
        <v xml:space="preserve"> </v>
      </c>
      <c r="AE69" s="95">
        <f t="shared" si="13"/>
        <v>18.899999999999999</v>
      </c>
      <c r="AF69" s="96">
        <f t="shared" si="14"/>
        <v>53</v>
      </c>
      <c r="AG69" s="96" t="str">
        <f t="shared" si="15"/>
        <v xml:space="preserve"> </v>
      </c>
      <c r="AH69" s="97"/>
    </row>
    <row r="70" spans="1:34" ht="24" customHeight="1" x14ac:dyDescent="0.2">
      <c r="A70" s="100"/>
      <c r="B70" s="104"/>
      <c r="C70" s="103" t="s">
        <v>196</v>
      </c>
      <c r="D70" s="79" t="s">
        <v>197</v>
      </c>
      <c r="E70" s="80" t="s">
        <v>198</v>
      </c>
      <c r="F70" s="81" t="s">
        <v>113</v>
      </c>
      <c r="G70" s="82">
        <v>2.996</v>
      </c>
      <c r="H70" s="81" t="s">
        <v>70</v>
      </c>
      <c r="I70" s="83" t="str">
        <f t="shared" si="0"/>
        <v>2,430~2,450</v>
      </c>
      <c r="J70" s="84">
        <v>7</v>
      </c>
      <c r="K70" s="85">
        <v>9.4</v>
      </c>
      <c r="L70" s="86">
        <f t="shared" si="1"/>
        <v>246.9851063829787</v>
      </c>
      <c r="M70" s="87" t="str">
        <f t="shared" si="2"/>
        <v>7.4</v>
      </c>
      <c r="N70" s="88" t="str">
        <f t="shared" si="3"/>
        <v>10.6</v>
      </c>
      <c r="O70" s="89" t="str">
        <f t="shared" si="4"/>
        <v>13.7~14.0</v>
      </c>
      <c r="P70" s="82" t="s">
        <v>43</v>
      </c>
      <c r="Q70" s="81" t="s">
        <v>44</v>
      </c>
      <c r="R70" s="82" t="s">
        <v>54</v>
      </c>
      <c r="S70" s="79"/>
      <c r="T70" s="90" t="str">
        <f t="shared" si="5"/>
        <v>☆☆☆☆</v>
      </c>
      <c r="U70" s="91">
        <f t="shared" si="6"/>
        <v>127</v>
      </c>
      <c r="V70" s="92">
        <f t="shared" si="7"/>
        <v>88</v>
      </c>
      <c r="W70" s="92" t="str">
        <f t="shared" si="8"/>
        <v>67~68</v>
      </c>
      <c r="X70" s="93" t="str">
        <f t="shared" si="9"/>
        <v>★1.5</v>
      </c>
      <c r="Z70" s="94">
        <v>2430</v>
      </c>
      <c r="AA70" s="94">
        <v>2450</v>
      </c>
      <c r="AB70" s="95">
        <f t="shared" si="10"/>
        <v>14</v>
      </c>
      <c r="AC70" s="96">
        <f t="shared" si="11"/>
        <v>67</v>
      </c>
      <c r="AD70" s="96" t="str">
        <f t="shared" si="12"/>
        <v>★1.5</v>
      </c>
      <c r="AE70" s="95">
        <f t="shared" si="13"/>
        <v>13.7</v>
      </c>
      <c r="AF70" s="96">
        <f t="shared" si="14"/>
        <v>68</v>
      </c>
      <c r="AG70" s="96" t="str">
        <f t="shared" si="15"/>
        <v>★1.5</v>
      </c>
      <c r="AH70" s="97"/>
    </row>
    <row r="71" spans="1:34" ht="24" customHeight="1" x14ac:dyDescent="0.2">
      <c r="A71" s="100"/>
      <c r="B71" s="77"/>
      <c r="C71" s="78"/>
      <c r="D71" s="79" t="s">
        <v>199</v>
      </c>
      <c r="E71" s="80" t="s">
        <v>200</v>
      </c>
      <c r="F71" s="81" t="s">
        <v>113</v>
      </c>
      <c r="G71" s="82">
        <v>2.996</v>
      </c>
      <c r="H71" s="81" t="s">
        <v>70</v>
      </c>
      <c r="I71" s="83" t="str">
        <f t="shared" si="0"/>
        <v>2,430</v>
      </c>
      <c r="J71" s="84">
        <v>7</v>
      </c>
      <c r="K71" s="85">
        <v>9.6999999999999993</v>
      </c>
      <c r="L71" s="86">
        <f t="shared" si="1"/>
        <v>239.34639175257735</v>
      </c>
      <c r="M71" s="87" t="str">
        <f t="shared" si="2"/>
        <v>7.4</v>
      </c>
      <c r="N71" s="88" t="str">
        <f t="shared" si="3"/>
        <v>10.6</v>
      </c>
      <c r="O71" s="89" t="str">
        <f t="shared" si="4"/>
        <v>14.0</v>
      </c>
      <c r="P71" s="82" t="s">
        <v>43</v>
      </c>
      <c r="Q71" s="81" t="s">
        <v>44</v>
      </c>
      <c r="R71" s="82" t="s">
        <v>54</v>
      </c>
      <c r="S71" s="79"/>
      <c r="T71" s="90" t="str">
        <f t="shared" si="5"/>
        <v>☆☆☆☆</v>
      </c>
      <c r="U71" s="91">
        <f t="shared" si="6"/>
        <v>131</v>
      </c>
      <c r="V71" s="92">
        <f t="shared" si="7"/>
        <v>91</v>
      </c>
      <c r="W71" s="92">
        <f t="shared" si="8"/>
        <v>69</v>
      </c>
      <c r="X71" s="93" t="str">
        <f t="shared" si="9"/>
        <v>★1.5</v>
      </c>
      <c r="Z71" s="94">
        <v>2430</v>
      </c>
      <c r="AA71" s="94">
        <v>2430</v>
      </c>
      <c r="AB71" s="95">
        <f t="shared" si="10"/>
        <v>14</v>
      </c>
      <c r="AC71" s="96">
        <f t="shared" si="11"/>
        <v>69</v>
      </c>
      <c r="AD71" s="96" t="str">
        <f t="shared" si="12"/>
        <v>★1.5</v>
      </c>
      <c r="AE71" s="95">
        <f t="shared" si="13"/>
        <v>14</v>
      </c>
      <c r="AF71" s="96">
        <f t="shared" si="14"/>
        <v>69</v>
      </c>
      <c r="AG71" s="96" t="str">
        <f t="shared" si="15"/>
        <v>★1.5</v>
      </c>
      <c r="AH71" s="97"/>
    </row>
    <row r="72" spans="1:34" ht="24" customHeight="1" x14ac:dyDescent="0.2">
      <c r="A72" s="100"/>
      <c r="B72" s="99"/>
      <c r="C72" s="102"/>
      <c r="D72" s="79" t="s">
        <v>199</v>
      </c>
      <c r="E72" s="80" t="s">
        <v>201</v>
      </c>
      <c r="F72" s="81" t="s">
        <v>113</v>
      </c>
      <c r="G72" s="82">
        <v>2.996</v>
      </c>
      <c r="H72" s="81" t="s">
        <v>70</v>
      </c>
      <c r="I72" s="83" t="str">
        <f t="shared" si="0"/>
        <v>2,450</v>
      </c>
      <c r="J72" s="84">
        <v>7</v>
      </c>
      <c r="K72" s="85">
        <v>9.6999999999999993</v>
      </c>
      <c r="L72" s="86">
        <f t="shared" si="1"/>
        <v>239.34639175257735</v>
      </c>
      <c r="M72" s="87" t="str">
        <f t="shared" si="2"/>
        <v>7.4</v>
      </c>
      <c r="N72" s="88" t="str">
        <f t="shared" si="3"/>
        <v>10.6</v>
      </c>
      <c r="O72" s="89" t="str">
        <f t="shared" si="4"/>
        <v>13.7</v>
      </c>
      <c r="P72" s="82" t="s">
        <v>43</v>
      </c>
      <c r="Q72" s="81" t="s">
        <v>44</v>
      </c>
      <c r="R72" s="82" t="s">
        <v>54</v>
      </c>
      <c r="S72" s="79"/>
      <c r="T72" s="90" t="str">
        <f t="shared" si="5"/>
        <v>☆☆☆☆</v>
      </c>
      <c r="U72" s="91">
        <f t="shared" si="6"/>
        <v>131</v>
      </c>
      <c r="V72" s="92">
        <f t="shared" si="7"/>
        <v>91</v>
      </c>
      <c r="W72" s="92">
        <f t="shared" si="8"/>
        <v>70</v>
      </c>
      <c r="X72" s="93" t="str">
        <f t="shared" si="9"/>
        <v>★2.0</v>
      </c>
      <c r="Z72" s="94">
        <v>2450</v>
      </c>
      <c r="AA72" s="94">
        <v>2450</v>
      </c>
      <c r="AB72" s="95">
        <f t="shared" si="10"/>
        <v>13.7</v>
      </c>
      <c r="AC72" s="96">
        <f t="shared" si="11"/>
        <v>70</v>
      </c>
      <c r="AD72" s="96" t="str">
        <f t="shared" si="12"/>
        <v>★2.0</v>
      </c>
      <c r="AE72" s="95">
        <f t="shared" si="13"/>
        <v>13.7</v>
      </c>
      <c r="AF72" s="96">
        <f t="shared" si="14"/>
        <v>70</v>
      </c>
      <c r="AG72" s="96" t="str">
        <f t="shared" si="15"/>
        <v>★2.0</v>
      </c>
      <c r="AH72" s="97"/>
    </row>
    <row r="73" spans="1:34" ht="24" customHeight="1" x14ac:dyDescent="0.2">
      <c r="A73" s="100"/>
      <c r="B73" s="77"/>
      <c r="C73" s="78" t="s">
        <v>202</v>
      </c>
      <c r="D73" s="79" t="s">
        <v>203</v>
      </c>
      <c r="E73" s="80" t="s">
        <v>204</v>
      </c>
      <c r="F73" s="81" t="s">
        <v>113</v>
      </c>
      <c r="G73" s="82">
        <v>2.996</v>
      </c>
      <c r="H73" s="81" t="s">
        <v>70</v>
      </c>
      <c r="I73" s="83" t="str">
        <f t="shared" ref="I73:I126" si="16">IF(Z73="","",(IF(AA73-Z73&gt;0,CONCATENATE(TEXT(Z73,"#,##0"),"~",TEXT(AA73,"#,##0")),TEXT(Z73,"#,##0"))))</f>
        <v>2,360</v>
      </c>
      <c r="J73" s="84">
        <v>5</v>
      </c>
      <c r="K73" s="85">
        <v>9.5</v>
      </c>
      <c r="L73" s="86">
        <f t="shared" ref="L73:L111" si="17">IF(K73&gt;0,1/K73*34.6*67.1,"")</f>
        <v>244.38526315789471</v>
      </c>
      <c r="M73" s="87" t="str">
        <f t="shared" ref="M73:M111" si="18">IF(Z73="","",(IF(Z73&gt;=2271,"7.4",IF(Z73&gt;=2101,"8.7",IF(Z73&gt;=1991,"9.4",IF(Z73&gt;=1871,"10.2",IF(Z73&gt;=1761,"11.1",IF(Z73&gt;=1651,"12.2",IF(Z73&gt;=1531,"13.2",IF(Z73&gt;=1421,"14.4",IF(Z73&gt;=1311,"15.8",IF(Z73&gt;=1196,"17.2",IF(Z73&gt;=1081,"18.7",IF(Z73&gt;=971,"20.5",IF(Z73&gt;=856,"20.8",IF(Z73&gt;=741,"21.0",IF(Z73&gt;=601,"21.8","22.5")))))))))))))))))</f>
        <v>7.4</v>
      </c>
      <c r="N73" s="88" t="str">
        <f t="shared" ref="N73:N111" si="19">IF(Z73="","",(IF(Z73&gt;=2271,"10.6",IF(Z73&gt;=2101,"11.9",IF(Z73&gt;=1991,"12.7",IF(Z73&gt;=1871,"13.5",IF(Z73&gt;=1761,"14.4",IF(Z73&gt;=1651,"15.4",IF(Z73&gt;=1531,"16.5",IF(Z73&gt;=1421,"17.6",IF(Z73&gt;=1311,"19.0",IF(Z73&gt;=1196,"20.3",IF(Z73&gt;=1081,"21.8",IF(Z73&gt;=971,"23.4",IF(Z73&gt;=856,"23.7",IF(Z73&gt;=741,"24.5","24.6"))))))))))))))))</f>
        <v>10.6</v>
      </c>
      <c r="O73" s="89" t="str">
        <f t="shared" ref="O73:O111" si="20">IF(Z73="","",IF(AE73="",TEXT(AB73,"#,##0.0"),IF(AB73-AE73&gt;0,CONCATENATE(TEXT(AE73,"#,##0.0"),"~",TEXT(AB73,"#,##0.0")),TEXT(AB73,"#,##0.0"))))</f>
        <v>14.9</v>
      </c>
      <c r="P73" s="82" t="s">
        <v>43</v>
      </c>
      <c r="Q73" s="81" t="s">
        <v>44</v>
      </c>
      <c r="R73" s="82" t="s">
        <v>54</v>
      </c>
      <c r="S73" s="79"/>
      <c r="T73" s="90" t="str">
        <f t="shared" ref="T73:T111" si="21">IF((LEFT(D73,1)="6"),"☆☆☆☆☆",IF((LEFT(D73,1)="5"),"☆☆☆☆",IF((LEFT(D73,1)="4"),"☆☆☆"," ")))</f>
        <v>☆☆☆☆</v>
      </c>
      <c r="U73" s="91">
        <f t="shared" ref="U73:U111" si="22">IF(K73="","",ROUNDDOWN(K73/M73*100,0))</f>
        <v>128</v>
      </c>
      <c r="V73" s="92">
        <f t="shared" ref="V73:V111" si="23">IF(K73="","",ROUNDDOWN(K73/N73*100,0))</f>
        <v>89</v>
      </c>
      <c r="W73" s="92">
        <f t="shared" ref="W73:W111" si="24">IF(Z73="","",IF(AF73="",IF(AC73&lt;55,"",AC73),IF(AF73-AC73&gt;0,CONCATENATE(AC73,"~",AF73),AC73)))</f>
        <v>63</v>
      </c>
      <c r="X73" s="93" t="str">
        <f t="shared" ref="X73:X111" si="25">IF(AC73&lt;55,"",AD73)</f>
        <v>★1.0</v>
      </c>
      <c r="Z73" s="94">
        <v>2360</v>
      </c>
      <c r="AA73" s="94">
        <v>2360</v>
      </c>
      <c r="AB73" s="95">
        <f t="shared" ref="AB73:AB109" si="26">IF(Z73="","",(ROUND(IF(Z73&gt;=2759,9.5,IF(Z73&lt;2759,(-2.47/1000000*Z73*Z73)-(8.52/10000*Z73)+30.65)),1)))</f>
        <v>14.9</v>
      </c>
      <c r="AC73" s="96">
        <f t="shared" ref="AC73:AC109" si="27">IF(K73="","",ROUNDDOWN(K73/AB73*100,0))</f>
        <v>63</v>
      </c>
      <c r="AD73" s="96" t="str">
        <f t="shared" ref="AD73:AD109" si="28">IF(AC73="","",IF(AC73&gt;=125,"★7.5",IF(AC73&gt;=120,"★7.0",IF(AC73&gt;=115,"★6.5",IF(AC73&gt;=110,"★6.0",IF(AC73&gt;=105,"★5.5",IF(AC73&gt;=100,"★5.0",IF(AC73&gt;=95,"★4.5",IF(AC73&gt;=90,"★4.0",IF(AC73&gt;=85,"★3.5",IF(AC73&gt;=80,"★3.0",IF(AC73&gt;=75,"★2.5",IF(AC73&gt;=70,"★2.0",IF(AC73&gt;=65,"★1.5",IF(AC73&gt;=60,"★1.0",IF(AC73&gt;=55,"★0.5"," "))))))))))))))))</f>
        <v>★1.0</v>
      </c>
      <c r="AE73" s="95">
        <f t="shared" ref="AE73:AE109" si="29">IF(AA73="","",(ROUND(IF(AA73&gt;=2759,9.5,IF(AA73&lt;2759,(-2.47/1000000*AA73*AA73)-(8.52/10000*AA73)+30.65)),1)))</f>
        <v>14.9</v>
      </c>
      <c r="AF73" s="96">
        <f t="shared" ref="AF73:AF109" si="30">IF(AE73="","",IF(K73="","",ROUNDDOWN(K73/AE73*100,0)))</f>
        <v>63</v>
      </c>
      <c r="AG73" s="96" t="str">
        <f t="shared" ref="AG73:AG109" si="31">IF(AF73="","",IF(AF73&gt;=125,"★7.5",IF(AF73&gt;=120,"★7.0",IF(AF73&gt;=115,"★6.5",IF(AF73&gt;=110,"★6.0",IF(AF73&gt;=105,"★5.5",IF(AF73&gt;=100,"★5.0",IF(AF73&gt;=95,"★4.5",IF(AF73&gt;=90,"★4.0",IF(AF73&gt;=85,"★3.5",IF(AF73&gt;=80,"★3.0",IF(AF73&gt;=75,"★2.5",IF(AF73&gt;=70,"★2.0",IF(AF73&gt;=65,"★1.5",IF(AF73&gt;=60,"★1.0",IF(AF73&gt;=55,"★0.5"," "))))))))))))))))</f>
        <v>★1.0</v>
      </c>
      <c r="AH73" s="97"/>
    </row>
    <row r="74" spans="1:34" ht="24" customHeight="1" x14ac:dyDescent="0.2">
      <c r="A74" s="100"/>
      <c r="B74" s="99"/>
      <c r="C74" s="102"/>
      <c r="D74" s="79" t="s">
        <v>205</v>
      </c>
      <c r="E74" s="80" t="s">
        <v>206</v>
      </c>
      <c r="F74" s="81" t="s">
        <v>113</v>
      </c>
      <c r="G74" s="82">
        <v>2.996</v>
      </c>
      <c r="H74" s="81" t="s">
        <v>70</v>
      </c>
      <c r="I74" s="83" t="str">
        <f t="shared" si="16"/>
        <v>2,380</v>
      </c>
      <c r="J74" s="84">
        <v>5</v>
      </c>
      <c r="K74" s="85">
        <v>9.5</v>
      </c>
      <c r="L74" s="86">
        <f t="shared" si="17"/>
        <v>244.38526315789471</v>
      </c>
      <c r="M74" s="87" t="str">
        <f t="shared" si="18"/>
        <v>7.4</v>
      </c>
      <c r="N74" s="88" t="str">
        <f t="shared" si="19"/>
        <v>10.6</v>
      </c>
      <c r="O74" s="89" t="str">
        <f t="shared" si="20"/>
        <v>14.6</v>
      </c>
      <c r="P74" s="82" t="s">
        <v>43</v>
      </c>
      <c r="Q74" s="81" t="s">
        <v>44</v>
      </c>
      <c r="R74" s="82" t="s">
        <v>54</v>
      </c>
      <c r="S74" s="79"/>
      <c r="T74" s="90" t="str">
        <f t="shared" si="21"/>
        <v>☆☆☆☆</v>
      </c>
      <c r="U74" s="91">
        <f t="shared" si="22"/>
        <v>128</v>
      </c>
      <c r="V74" s="92">
        <f t="shared" si="23"/>
        <v>89</v>
      </c>
      <c r="W74" s="92">
        <f t="shared" si="24"/>
        <v>65</v>
      </c>
      <c r="X74" s="93" t="str">
        <f t="shared" si="25"/>
        <v>★1.5</v>
      </c>
      <c r="Z74" s="94">
        <v>2380</v>
      </c>
      <c r="AA74" s="94">
        <v>2380</v>
      </c>
      <c r="AB74" s="95">
        <f t="shared" si="26"/>
        <v>14.6</v>
      </c>
      <c r="AC74" s="96">
        <f t="shared" si="27"/>
        <v>65</v>
      </c>
      <c r="AD74" s="96" t="str">
        <f t="shared" si="28"/>
        <v>★1.5</v>
      </c>
      <c r="AE74" s="95">
        <f t="shared" si="29"/>
        <v>14.6</v>
      </c>
      <c r="AF74" s="96">
        <f t="shared" si="30"/>
        <v>65</v>
      </c>
      <c r="AG74" s="96" t="str">
        <f t="shared" si="31"/>
        <v>★1.5</v>
      </c>
      <c r="AH74" s="97"/>
    </row>
    <row r="75" spans="1:34" ht="24" customHeight="1" x14ac:dyDescent="0.2">
      <c r="A75" s="100"/>
      <c r="B75" s="77"/>
      <c r="C75" s="78" t="s">
        <v>207</v>
      </c>
      <c r="D75" s="79" t="s">
        <v>208</v>
      </c>
      <c r="E75" s="80" t="s">
        <v>209</v>
      </c>
      <c r="F75" s="81" t="s">
        <v>210</v>
      </c>
      <c r="G75" s="82">
        <v>3.9820000000000002</v>
      </c>
      <c r="H75" s="81" t="s">
        <v>70</v>
      </c>
      <c r="I75" s="83" t="str">
        <f t="shared" si="16"/>
        <v>2,690~2,700</v>
      </c>
      <c r="J75" s="84">
        <v>7</v>
      </c>
      <c r="K75" s="85">
        <v>7.2</v>
      </c>
      <c r="L75" s="86">
        <f t="shared" si="17"/>
        <v>322.45277777777778</v>
      </c>
      <c r="M75" s="87" t="str">
        <f t="shared" si="18"/>
        <v>7.4</v>
      </c>
      <c r="N75" s="88" t="str">
        <f t="shared" si="19"/>
        <v>10.6</v>
      </c>
      <c r="O75" s="89" t="str">
        <f t="shared" si="20"/>
        <v>10.3~10.5</v>
      </c>
      <c r="P75" s="82" t="s">
        <v>150</v>
      </c>
      <c r="Q75" s="81" t="s">
        <v>44</v>
      </c>
      <c r="R75" s="82" t="s">
        <v>54</v>
      </c>
      <c r="S75" s="79"/>
      <c r="T75" s="90" t="str">
        <f t="shared" si="21"/>
        <v>☆☆☆</v>
      </c>
      <c r="U75" s="91">
        <f t="shared" si="22"/>
        <v>97</v>
      </c>
      <c r="V75" s="92">
        <f t="shared" si="23"/>
        <v>67</v>
      </c>
      <c r="W75" s="92" t="str">
        <f t="shared" si="24"/>
        <v>68~69</v>
      </c>
      <c r="X75" s="93" t="str">
        <f t="shared" si="25"/>
        <v>★1.5</v>
      </c>
      <c r="Z75" s="94">
        <v>2690</v>
      </c>
      <c r="AA75" s="94">
        <v>2700</v>
      </c>
      <c r="AB75" s="95">
        <f t="shared" si="26"/>
        <v>10.5</v>
      </c>
      <c r="AC75" s="96">
        <f t="shared" si="27"/>
        <v>68</v>
      </c>
      <c r="AD75" s="96" t="str">
        <f t="shared" si="28"/>
        <v>★1.5</v>
      </c>
      <c r="AE75" s="95">
        <f t="shared" si="29"/>
        <v>10.3</v>
      </c>
      <c r="AF75" s="96">
        <f t="shared" si="30"/>
        <v>69</v>
      </c>
      <c r="AG75" s="96" t="str">
        <f t="shared" si="31"/>
        <v>★1.5</v>
      </c>
      <c r="AH75" s="97"/>
    </row>
    <row r="76" spans="1:34" ht="24" customHeight="1" x14ac:dyDescent="0.2">
      <c r="A76" s="100"/>
      <c r="B76" s="99"/>
      <c r="C76" s="102"/>
      <c r="D76" s="79" t="s">
        <v>211</v>
      </c>
      <c r="E76" s="80" t="s">
        <v>212</v>
      </c>
      <c r="F76" s="81" t="s">
        <v>210</v>
      </c>
      <c r="G76" s="82">
        <v>3.9820000000000002</v>
      </c>
      <c r="H76" s="81" t="s">
        <v>70</v>
      </c>
      <c r="I76" s="83" t="str">
        <f t="shared" si="16"/>
        <v>2,710~2,720</v>
      </c>
      <c r="J76" s="84">
        <v>7</v>
      </c>
      <c r="K76" s="85">
        <v>7.2</v>
      </c>
      <c r="L76" s="86">
        <f t="shared" si="17"/>
        <v>322.45277777777778</v>
      </c>
      <c r="M76" s="87" t="str">
        <f t="shared" si="18"/>
        <v>7.4</v>
      </c>
      <c r="N76" s="88" t="str">
        <f t="shared" si="19"/>
        <v>10.6</v>
      </c>
      <c r="O76" s="89" t="str">
        <f t="shared" si="20"/>
        <v>10.1~10.2</v>
      </c>
      <c r="P76" s="82" t="s">
        <v>150</v>
      </c>
      <c r="Q76" s="81" t="s">
        <v>44</v>
      </c>
      <c r="R76" s="82" t="s">
        <v>54</v>
      </c>
      <c r="S76" s="79"/>
      <c r="T76" s="90" t="str">
        <f t="shared" si="21"/>
        <v>☆☆☆</v>
      </c>
      <c r="U76" s="91">
        <f t="shared" si="22"/>
        <v>97</v>
      </c>
      <c r="V76" s="92">
        <f t="shared" si="23"/>
        <v>67</v>
      </c>
      <c r="W76" s="92" t="str">
        <f t="shared" si="24"/>
        <v>70~71</v>
      </c>
      <c r="X76" s="93" t="str">
        <f t="shared" si="25"/>
        <v>★2.0</v>
      </c>
      <c r="Z76" s="94">
        <v>2710</v>
      </c>
      <c r="AA76" s="94">
        <v>2720</v>
      </c>
      <c r="AB76" s="95">
        <f t="shared" si="26"/>
        <v>10.199999999999999</v>
      </c>
      <c r="AC76" s="96">
        <f t="shared" si="27"/>
        <v>70</v>
      </c>
      <c r="AD76" s="96" t="str">
        <f t="shared" si="28"/>
        <v>★2.0</v>
      </c>
      <c r="AE76" s="95">
        <f t="shared" si="29"/>
        <v>10.1</v>
      </c>
      <c r="AF76" s="96">
        <f t="shared" si="30"/>
        <v>71</v>
      </c>
      <c r="AG76" s="96" t="str">
        <f t="shared" si="31"/>
        <v>★2.0</v>
      </c>
      <c r="AH76" s="97"/>
    </row>
    <row r="77" spans="1:34" ht="24" customHeight="1" x14ac:dyDescent="0.2">
      <c r="A77" s="100"/>
      <c r="B77" s="107"/>
      <c r="C77" s="108" t="s">
        <v>213</v>
      </c>
      <c r="D77" s="79" t="s">
        <v>214</v>
      </c>
      <c r="E77" s="80" t="s">
        <v>215</v>
      </c>
      <c r="F77" s="81" t="s">
        <v>76</v>
      </c>
      <c r="G77" s="82">
        <v>1.9910000000000001</v>
      </c>
      <c r="H77" s="81" t="s">
        <v>77</v>
      </c>
      <c r="I77" s="83" t="str">
        <f t="shared" si="16"/>
        <v>1,790~1,810</v>
      </c>
      <c r="J77" s="84">
        <v>4</v>
      </c>
      <c r="K77" s="85">
        <v>10.6</v>
      </c>
      <c r="L77" s="86">
        <f t="shared" si="17"/>
        <v>219.02452830188679</v>
      </c>
      <c r="M77" s="87" t="str">
        <f t="shared" si="18"/>
        <v>11.1</v>
      </c>
      <c r="N77" s="88" t="str">
        <f t="shared" si="19"/>
        <v>14.4</v>
      </c>
      <c r="O77" s="89" t="str">
        <f t="shared" si="20"/>
        <v>21.0~21.2</v>
      </c>
      <c r="P77" s="82" t="s">
        <v>43</v>
      </c>
      <c r="Q77" s="81" t="s">
        <v>44</v>
      </c>
      <c r="R77" s="82" t="s">
        <v>109</v>
      </c>
      <c r="S77" s="79"/>
      <c r="T77" s="90" t="str">
        <f t="shared" si="21"/>
        <v>☆☆☆</v>
      </c>
      <c r="U77" s="91">
        <f t="shared" si="22"/>
        <v>95</v>
      </c>
      <c r="V77" s="92">
        <f t="shared" si="23"/>
        <v>73</v>
      </c>
      <c r="W77" s="92">
        <f t="shared" si="24"/>
        <v>50</v>
      </c>
      <c r="X77" s="93" t="str">
        <f t="shared" si="25"/>
        <v/>
      </c>
      <c r="Z77" s="94">
        <v>1790</v>
      </c>
      <c r="AA77" s="94">
        <v>1810</v>
      </c>
      <c r="AB77" s="95">
        <f t="shared" si="26"/>
        <v>21.2</v>
      </c>
      <c r="AC77" s="96">
        <f t="shared" si="27"/>
        <v>50</v>
      </c>
      <c r="AD77" s="96" t="str">
        <f t="shared" si="28"/>
        <v xml:space="preserve"> </v>
      </c>
      <c r="AE77" s="95">
        <f t="shared" si="29"/>
        <v>21</v>
      </c>
      <c r="AF77" s="96">
        <f t="shared" si="30"/>
        <v>50</v>
      </c>
      <c r="AG77" s="96" t="str">
        <f t="shared" si="31"/>
        <v xml:space="preserve"> </v>
      </c>
      <c r="AH77" s="97"/>
    </row>
    <row r="78" spans="1:34" ht="24" customHeight="1" x14ac:dyDescent="0.2">
      <c r="A78" s="100"/>
      <c r="B78" s="77"/>
      <c r="C78" s="78" t="s">
        <v>216</v>
      </c>
      <c r="D78" s="79" t="s">
        <v>217</v>
      </c>
      <c r="E78" s="80" t="s">
        <v>218</v>
      </c>
      <c r="F78" s="81" t="s">
        <v>141</v>
      </c>
      <c r="G78" s="82">
        <v>2.996</v>
      </c>
      <c r="H78" s="81" t="s">
        <v>70</v>
      </c>
      <c r="I78" s="83" t="str">
        <f t="shared" si="16"/>
        <v>2,070~2,090</v>
      </c>
      <c r="J78" s="84">
        <v>5</v>
      </c>
      <c r="K78" s="85">
        <v>9.3000000000000007</v>
      </c>
      <c r="L78" s="86">
        <f t="shared" si="17"/>
        <v>249.64086021505372</v>
      </c>
      <c r="M78" s="87" t="str">
        <f t="shared" si="18"/>
        <v>9.4</v>
      </c>
      <c r="N78" s="88" t="str">
        <f t="shared" si="19"/>
        <v>12.7</v>
      </c>
      <c r="O78" s="89" t="str">
        <f t="shared" si="20"/>
        <v>18.1~18.3</v>
      </c>
      <c r="P78" s="82" t="s">
        <v>43</v>
      </c>
      <c r="Q78" s="81" t="s">
        <v>44</v>
      </c>
      <c r="R78" s="82" t="s">
        <v>54</v>
      </c>
      <c r="S78" s="79"/>
      <c r="T78" s="90" t="str">
        <f t="shared" si="21"/>
        <v>☆☆☆</v>
      </c>
      <c r="U78" s="91">
        <f t="shared" si="22"/>
        <v>98</v>
      </c>
      <c r="V78" s="92">
        <f t="shared" si="23"/>
        <v>73</v>
      </c>
      <c r="W78" s="92" t="str">
        <f t="shared" si="24"/>
        <v>50~51</v>
      </c>
      <c r="X78" s="93" t="str">
        <f t="shared" si="25"/>
        <v/>
      </c>
      <c r="Z78" s="94">
        <v>2070</v>
      </c>
      <c r="AA78" s="94">
        <v>2090</v>
      </c>
      <c r="AB78" s="95">
        <f t="shared" si="26"/>
        <v>18.3</v>
      </c>
      <c r="AC78" s="96">
        <f t="shared" si="27"/>
        <v>50</v>
      </c>
      <c r="AD78" s="96" t="str">
        <f t="shared" si="28"/>
        <v xml:space="preserve"> </v>
      </c>
      <c r="AE78" s="95">
        <f t="shared" si="29"/>
        <v>18.100000000000001</v>
      </c>
      <c r="AF78" s="96">
        <f t="shared" si="30"/>
        <v>51</v>
      </c>
      <c r="AG78" s="96" t="str">
        <f t="shared" si="31"/>
        <v xml:space="preserve"> </v>
      </c>
      <c r="AH78" s="97"/>
    </row>
    <row r="79" spans="1:34" ht="24" customHeight="1" x14ac:dyDescent="0.2">
      <c r="A79" s="100"/>
      <c r="B79" s="77"/>
      <c r="C79" s="78"/>
      <c r="D79" s="79" t="s">
        <v>219</v>
      </c>
      <c r="E79" s="80" t="s">
        <v>220</v>
      </c>
      <c r="F79" s="81" t="s">
        <v>141</v>
      </c>
      <c r="G79" s="82">
        <v>2.996</v>
      </c>
      <c r="H79" s="81" t="s">
        <v>70</v>
      </c>
      <c r="I79" s="83" t="str">
        <f t="shared" si="16"/>
        <v>2,090</v>
      </c>
      <c r="J79" s="84">
        <v>5</v>
      </c>
      <c r="K79" s="85">
        <v>10</v>
      </c>
      <c r="L79" s="86">
        <f t="shared" si="17"/>
        <v>232.166</v>
      </c>
      <c r="M79" s="87" t="str">
        <f t="shared" si="18"/>
        <v>9.4</v>
      </c>
      <c r="N79" s="88" t="str">
        <f t="shared" si="19"/>
        <v>12.7</v>
      </c>
      <c r="O79" s="89" t="str">
        <f t="shared" si="20"/>
        <v>18.1</v>
      </c>
      <c r="P79" s="82" t="s">
        <v>43</v>
      </c>
      <c r="Q79" s="81" t="s">
        <v>44</v>
      </c>
      <c r="R79" s="82" t="s">
        <v>54</v>
      </c>
      <c r="S79" s="79"/>
      <c r="T79" s="90" t="str">
        <f t="shared" si="21"/>
        <v>☆☆☆</v>
      </c>
      <c r="U79" s="91">
        <f t="shared" si="22"/>
        <v>106</v>
      </c>
      <c r="V79" s="92">
        <f t="shared" si="23"/>
        <v>78</v>
      </c>
      <c r="W79" s="92">
        <f t="shared" si="24"/>
        <v>55</v>
      </c>
      <c r="X79" s="93" t="str">
        <f t="shared" si="25"/>
        <v>★0.5</v>
      </c>
      <c r="Z79" s="94">
        <v>2090</v>
      </c>
      <c r="AA79" s="94">
        <v>2090</v>
      </c>
      <c r="AB79" s="95">
        <f t="shared" si="26"/>
        <v>18.100000000000001</v>
      </c>
      <c r="AC79" s="96">
        <f t="shared" si="27"/>
        <v>55</v>
      </c>
      <c r="AD79" s="96" t="str">
        <f t="shared" si="28"/>
        <v>★0.5</v>
      </c>
      <c r="AE79" s="95">
        <f t="shared" si="29"/>
        <v>18.100000000000001</v>
      </c>
      <c r="AF79" s="96">
        <f t="shared" si="30"/>
        <v>55</v>
      </c>
      <c r="AG79" s="96" t="str">
        <f t="shared" si="31"/>
        <v>★0.5</v>
      </c>
      <c r="AH79" s="97"/>
    </row>
    <row r="80" spans="1:34" ht="24" customHeight="1" x14ac:dyDescent="0.2">
      <c r="A80" s="100"/>
      <c r="B80" s="77"/>
      <c r="C80" s="78"/>
      <c r="D80" s="79" t="s">
        <v>221</v>
      </c>
      <c r="E80" s="80" t="s">
        <v>218</v>
      </c>
      <c r="F80" s="81" t="s">
        <v>141</v>
      </c>
      <c r="G80" s="82">
        <v>2.996</v>
      </c>
      <c r="H80" s="81" t="s">
        <v>70</v>
      </c>
      <c r="I80" s="83" t="str">
        <f t="shared" si="16"/>
        <v>2,060~2,080</v>
      </c>
      <c r="J80" s="84">
        <v>5</v>
      </c>
      <c r="K80" s="85">
        <v>9.3000000000000007</v>
      </c>
      <c r="L80" s="86">
        <f t="shared" si="17"/>
        <v>249.64086021505372</v>
      </c>
      <c r="M80" s="87" t="str">
        <f t="shared" si="18"/>
        <v>9.4</v>
      </c>
      <c r="N80" s="88" t="str">
        <f t="shared" si="19"/>
        <v>12.7</v>
      </c>
      <c r="O80" s="89" t="str">
        <f t="shared" si="20"/>
        <v>18.2~18.4</v>
      </c>
      <c r="P80" s="82" t="s">
        <v>43</v>
      </c>
      <c r="Q80" s="81" t="s">
        <v>44</v>
      </c>
      <c r="R80" s="82" t="s">
        <v>54</v>
      </c>
      <c r="S80" s="79"/>
      <c r="T80" s="90" t="str">
        <f t="shared" si="21"/>
        <v>☆☆☆</v>
      </c>
      <c r="U80" s="91">
        <f t="shared" si="22"/>
        <v>98</v>
      </c>
      <c r="V80" s="92">
        <f t="shared" si="23"/>
        <v>73</v>
      </c>
      <c r="W80" s="92" t="str">
        <f t="shared" si="24"/>
        <v>50~51</v>
      </c>
      <c r="X80" s="93" t="str">
        <f t="shared" si="25"/>
        <v/>
      </c>
      <c r="Z80" s="94">
        <v>2060</v>
      </c>
      <c r="AA80" s="94">
        <v>2080</v>
      </c>
      <c r="AB80" s="95">
        <f t="shared" si="26"/>
        <v>18.399999999999999</v>
      </c>
      <c r="AC80" s="96">
        <f t="shared" si="27"/>
        <v>50</v>
      </c>
      <c r="AD80" s="96" t="str">
        <f t="shared" si="28"/>
        <v xml:space="preserve"> </v>
      </c>
      <c r="AE80" s="95">
        <f t="shared" si="29"/>
        <v>18.2</v>
      </c>
      <c r="AF80" s="96">
        <f t="shared" si="30"/>
        <v>51</v>
      </c>
      <c r="AG80" s="96" t="str">
        <f t="shared" si="31"/>
        <v xml:space="preserve"> </v>
      </c>
      <c r="AH80" s="97"/>
    </row>
    <row r="81" spans="1:34" ht="24" customHeight="1" x14ac:dyDescent="0.2">
      <c r="A81" s="100"/>
      <c r="B81" s="99"/>
      <c r="C81" s="102"/>
      <c r="D81" s="79" t="s">
        <v>221</v>
      </c>
      <c r="E81" s="80" t="s">
        <v>220</v>
      </c>
      <c r="F81" s="81" t="s">
        <v>141</v>
      </c>
      <c r="G81" s="82">
        <v>2.996</v>
      </c>
      <c r="H81" s="81" t="s">
        <v>70</v>
      </c>
      <c r="I81" s="83" t="str">
        <f t="shared" si="16"/>
        <v>2,080</v>
      </c>
      <c r="J81" s="84">
        <v>5</v>
      </c>
      <c r="K81" s="85">
        <v>10</v>
      </c>
      <c r="L81" s="86">
        <f t="shared" si="17"/>
        <v>232.166</v>
      </c>
      <c r="M81" s="87" t="str">
        <f t="shared" si="18"/>
        <v>9.4</v>
      </c>
      <c r="N81" s="88" t="str">
        <f t="shared" si="19"/>
        <v>12.7</v>
      </c>
      <c r="O81" s="89" t="str">
        <f t="shared" si="20"/>
        <v>18.2</v>
      </c>
      <c r="P81" s="82" t="s">
        <v>43</v>
      </c>
      <c r="Q81" s="81" t="s">
        <v>44</v>
      </c>
      <c r="R81" s="82" t="s">
        <v>54</v>
      </c>
      <c r="S81" s="79"/>
      <c r="T81" s="90" t="str">
        <f t="shared" si="21"/>
        <v>☆☆☆</v>
      </c>
      <c r="U81" s="91">
        <f t="shared" si="22"/>
        <v>106</v>
      </c>
      <c r="V81" s="92">
        <f t="shared" si="23"/>
        <v>78</v>
      </c>
      <c r="W81" s="92">
        <f t="shared" si="24"/>
        <v>54</v>
      </c>
      <c r="X81" s="93" t="str">
        <f t="shared" si="25"/>
        <v/>
      </c>
      <c r="Z81" s="94">
        <v>2080</v>
      </c>
      <c r="AA81" s="94">
        <v>2080</v>
      </c>
      <c r="AB81" s="95">
        <f t="shared" si="26"/>
        <v>18.2</v>
      </c>
      <c r="AC81" s="96">
        <f t="shared" si="27"/>
        <v>54</v>
      </c>
      <c r="AD81" s="96" t="str">
        <f t="shared" si="28"/>
        <v xml:space="preserve"> </v>
      </c>
      <c r="AE81" s="95">
        <f t="shared" si="29"/>
        <v>18.2</v>
      </c>
      <c r="AF81" s="96">
        <f t="shared" si="30"/>
        <v>54</v>
      </c>
      <c r="AG81" s="96" t="str">
        <f t="shared" si="31"/>
        <v xml:space="preserve"> </v>
      </c>
      <c r="AH81" s="97"/>
    </row>
    <row r="82" spans="1:34" ht="24" customHeight="1" x14ac:dyDescent="0.2">
      <c r="A82" s="100"/>
      <c r="B82" s="77"/>
      <c r="C82" s="78" t="s">
        <v>222</v>
      </c>
      <c r="D82" s="79" t="s">
        <v>223</v>
      </c>
      <c r="E82" s="80" t="s">
        <v>224</v>
      </c>
      <c r="F82" s="81" t="s">
        <v>141</v>
      </c>
      <c r="G82" s="82">
        <v>2.996</v>
      </c>
      <c r="H82" s="81" t="s">
        <v>70</v>
      </c>
      <c r="I82" s="83" t="str">
        <f t="shared" si="16"/>
        <v>2,050~2,090</v>
      </c>
      <c r="J82" s="84">
        <v>4</v>
      </c>
      <c r="K82" s="85">
        <v>9.4</v>
      </c>
      <c r="L82" s="86">
        <f t="shared" si="17"/>
        <v>246.9851063829787</v>
      </c>
      <c r="M82" s="87" t="str">
        <f t="shared" si="18"/>
        <v>9.4</v>
      </c>
      <c r="N82" s="88" t="str">
        <f t="shared" si="19"/>
        <v>12.7</v>
      </c>
      <c r="O82" s="89" t="str">
        <f t="shared" si="20"/>
        <v>18.1~18.5</v>
      </c>
      <c r="P82" s="82" t="s">
        <v>43</v>
      </c>
      <c r="Q82" s="81" t="s">
        <v>44</v>
      </c>
      <c r="R82" s="82" t="s">
        <v>54</v>
      </c>
      <c r="S82" s="79"/>
      <c r="T82" s="90" t="str">
        <f t="shared" si="21"/>
        <v>☆☆☆</v>
      </c>
      <c r="U82" s="91">
        <f t="shared" si="22"/>
        <v>100</v>
      </c>
      <c r="V82" s="92">
        <f t="shared" si="23"/>
        <v>74</v>
      </c>
      <c r="W82" s="92" t="str">
        <f t="shared" si="24"/>
        <v>50~51</v>
      </c>
      <c r="X82" s="93" t="str">
        <f t="shared" si="25"/>
        <v/>
      </c>
      <c r="Z82" s="94">
        <v>2050</v>
      </c>
      <c r="AA82" s="94">
        <v>2090</v>
      </c>
      <c r="AB82" s="95">
        <f t="shared" si="26"/>
        <v>18.5</v>
      </c>
      <c r="AC82" s="96">
        <f t="shared" si="27"/>
        <v>50</v>
      </c>
      <c r="AD82" s="96" t="str">
        <f t="shared" si="28"/>
        <v xml:space="preserve"> </v>
      </c>
      <c r="AE82" s="95">
        <f t="shared" si="29"/>
        <v>18.100000000000001</v>
      </c>
      <c r="AF82" s="96">
        <f t="shared" si="30"/>
        <v>51</v>
      </c>
      <c r="AG82" s="96" t="str">
        <f t="shared" si="31"/>
        <v xml:space="preserve"> </v>
      </c>
      <c r="AH82" s="97"/>
    </row>
    <row r="83" spans="1:34" ht="24" customHeight="1" x14ac:dyDescent="0.2">
      <c r="A83" s="100"/>
      <c r="B83" s="77"/>
      <c r="C83" s="78"/>
      <c r="D83" s="79" t="s">
        <v>225</v>
      </c>
      <c r="E83" s="80" t="s">
        <v>226</v>
      </c>
      <c r="F83" s="81" t="s">
        <v>141</v>
      </c>
      <c r="G83" s="82">
        <v>2.996</v>
      </c>
      <c r="H83" s="81" t="s">
        <v>70</v>
      </c>
      <c r="I83" s="83" t="str">
        <f t="shared" si="16"/>
        <v>2,060~2,100</v>
      </c>
      <c r="J83" s="84">
        <v>5</v>
      </c>
      <c r="K83" s="85">
        <v>9.4</v>
      </c>
      <c r="L83" s="86">
        <f t="shared" si="17"/>
        <v>246.9851063829787</v>
      </c>
      <c r="M83" s="87" t="str">
        <f t="shared" si="18"/>
        <v>9.4</v>
      </c>
      <c r="N83" s="88" t="str">
        <f t="shared" si="19"/>
        <v>12.7</v>
      </c>
      <c r="O83" s="89" t="str">
        <f t="shared" si="20"/>
        <v>18.0~18.4</v>
      </c>
      <c r="P83" s="82" t="s">
        <v>43</v>
      </c>
      <c r="Q83" s="81" t="s">
        <v>44</v>
      </c>
      <c r="R83" s="82" t="s">
        <v>54</v>
      </c>
      <c r="S83" s="79"/>
      <c r="T83" s="90" t="str">
        <f t="shared" si="21"/>
        <v>☆☆☆</v>
      </c>
      <c r="U83" s="91">
        <f t="shared" si="22"/>
        <v>100</v>
      </c>
      <c r="V83" s="92">
        <f t="shared" si="23"/>
        <v>74</v>
      </c>
      <c r="W83" s="92" t="str">
        <f t="shared" si="24"/>
        <v>51~52</v>
      </c>
      <c r="X83" s="93" t="str">
        <f t="shared" si="25"/>
        <v/>
      </c>
      <c r="Z83" s="94">
        <v>2060</v>
      </c>
      <c r="AA83" s="94">
        <v>2100</v>
      </c>
      <c r="AB83" s="95">
        <f t="shared" si="26"/>
        <v>18.399999999999999</v>
      </c>
      <c r="AC83" s="96">
        <f t="shared" si="27"/>
        <v>51</v>
      </c>
      <c r="AD83" s="96" t="str">
        <f t="shared" si="28"/>
        <v xml:space="preserve"> </v>
      </c>
      <c r="AE83" s="95">
        <f t="shared" si="29"/>
        <v>18</v>
      </c>
      <c r="AF83" s="96">
        <f t="shared" si="30"/>
        <v>52</v>
      </c>
      <c r="AG83" s="96" t="str">
        <f t="shared" si="31"/>
        <v xml:space="preserve"> </v>
      </c>
      <c r="AH83" s="97"/>
    </row>
    <row r="84" spans="1:34" ht="24" customHeight="1" x14ac:dyDescent="0.2">
      <c r="A84" s="100"/>
      <c r="B84" s="77"/>
      <c r="C84" s="78"/>
      <c r="D84" s="79" t="s">
        <v>225</v>
      </c>
      <c r="E84" s="80" t="s">
        <v>227</v>
      </c>
      <c r="F84" s="81" t="s">
        <v>141</v>
      </c>
      <c r="G84" s="82">
        <v>2.996</v>
      </c>
      <c r="H84" s="81" t="s">
        <v>70</v>
      </c>
      <c r="I84" s="83" t="str">
        <f t="shared" si="16"/>
        <v>2,090</v>
      </c>
      <c r="J84" s="84">
        <v>4</v>
      </c>
      <c r="K84" s="85">
        <v>10</v>
      </c>
      <c r="L84" s="86">
        <f t="shared" si="17"/>
        <v>232.166</v>
      </c>
      <c r="M84" s="87" t="str">
        <f t="shared" si="18"/>
        <v>9.4</v>
      </c>
      <c r="N84" s="88" t="str">
        <f t="shared" si="19"/>
        <v>12.7</v>
      </c>
      <c r="O84" s="89" t="str">
        <f t="shared" si="20"/>
        <v>18.1</v>
      </c>
      <c r="P84" s="82" t="s">
        <v>43</v>
      </c>
      <c r="Q84" s="81" t="s">
        <v>44</v>
      </c>
      <c r="R84" s="82" t="s">
        <v>54</v>
      </c>
      <c r="S84" s="79"/>
      <c r="T84" s="90" t="str">
        <f t="shared" si="21"/>
        <v>☆☆☆</v>
      </c>
      <c r="U84" s="91">
        <f t="shared" si="22"/>
        <v>106</v>
      </c>
      <c r="V84" s="92">
        <f t="shared" si="23"/>
        <v>78</v>
      </c>
      <c r="W84" s="92">
        <f t="shared" si="24"/>
        <v>55</v>
      </c>
      <c r="X84" s="93" t="str">
        <f t="shared" si="25"/>
        <v>★0.5</v>
      </c>
      <c r="Z84" s="94">
        <v>2090</v>
      </c>
      <c r="AA84" s="94">
        <v>2090</v>
      </c>
      <c r="AB84" s="95">
        <f t="shared" si="26"/>
        <v>18.100000000000001</v>
      </c>
      <c r="AC84" s="96">
        <f t="shared" si="27"/>
        <v>55</v>
      </c>
      <c r="AD84" s="96" t="str">
        <f t="shared" si="28"/>
        <v>★0.5</v>
      </c>
      <c r="AE84" s="95">
        <f t="shared" si="29"/>
        <v>18.100000000000001</v>
      </c>
      <c r="AF84" s="96">
        <f t="shared" si="30"/>
        <v>55</v>
      </c>
      <c r="AG84" s="96" t="str">
        <f t="shared" si="31"/>
        <v>★0.5</v>
      </c>
      <c r="AH84" s="97"/>
    </row>
    <row r="85" spans="1:34" ht="24" customHeight="1" x14ac:dyDescent="0.2">
      <c r="A85" s="100"/>
      <c r="B85" s="77"/>
      <c r="C85" s="78"/>
      <c r="D85" s="79" t="s">
        <v>225</v>
      </c>
      <c r="E85" s="80" t="s">
        <v>228</v>
      </c>
      <c r="F85" s="81" t="s">
        <v>141</v>
      </c>
      <c r="G85" s="82">
        <v>2.996</v>
      </c>
      <c r="H85" s="81" t="s">
        <v>70</v>
      </c>
      <c r="I85" s="83" t="str">
        <f t="shared" si="16"/>
        <v>2,070</v>
      </c>
      <c r="J85" s="84">
        <v>4</v>
      </c>
      <c r="K85" s="85">
        <v>10</v>
      </c>
      <c r="L85" s="86">
        <f t="shared" si="17"/>
        <v>232.166</v>
      </c>
      <c r="M85" s="87" t="str">
        <f t="shared" si="18"/>
        <v>9.4</v>
      </c>
      <c r="N85" s="88" t="str">
        <f t="shared" si="19"/>
        <v>12.7</v>
      </c>
      <c r="O85" s="89" t="str">
        <f t="shared" si="20"/>
        <v>18.3</v>
      </c>
      <c r="P85" s="82" t="s">
        <v>43</v>
      </c>
      <c r="Q85" s="81" t="s">
        <v>44</v>
      </c>
      <c r="R85" s="82" t="s">
        <v>54</v>
      </c>
      <c r="S85" s="79"/>
      <c r="T85" s="90" t="str">
        <f t="shared" si="21"/>
        <v>☆☆☆</v>
      </c>
      <c r="U85" s="91">
        <f t="shared" si="22"/>
        <v>106</v>
      </c>
      <c r="V85" s="92">
        <f t="shared" si="23"/>
        <v>78</v>
      </c>
      <c r="W85" s="92">
        <f t="shared" si="24"/>
        <v>54</v>
      </c>
      <c r="X85" s="93" t="str">
        <f t="shared" si="25"/>
        <v/>
      </c>
      <c r="Z85" s="94">
        <v>2070</v>
      </c>
      <c r="AA85" s="94">
        <v>2070</v>
      </c>
      <c r="AB85" s="95">
        <f t="shared" si="26"/>
        <v>18.3</v>
      </c>
      <c r="AC85" s="96">
        <f t="shared" si="27"/>
        <v>54</v>
      </c>
      <c r="AD85" s="96" t="str">
        <f t="shared" si="28"/>
        <v xml:space="preserve"> </v>
      </c>
      <c r="AE85" s="95">
        <f t="shared" si="29"/>
        <v>18.3</v>
      </c>
      <c r="AF85" s="96">
        <f t="shared" si="30"/>
        <v>54</v>
      </c>
      <c r="AG85" s="96" t="str">
        <f t="shared" si="31"/>
        <v xml:space="preserve"> </v>
      </c>
      <c r="AH85" s="97"/>
    </row>
    <row r="86" spans="1:34" ht="24" customHeight="1" x14ac:dyDescent="0.2">
      <c r="A86" s="100"/>
      <c r="B86" s="77"/>
      <c r="C86" s="78"/>
      <c r="D86" s="79" t="s">
        <v>225</v>
      </c>
      <c r="E86" s="80" t="s">
        <v>220</v>
      </c>
      <c r="F86" s="81" t="s">
        <v>141</v>
      </c>
      <c r="G86" s="82">
        <v>2.996</v>
      </c>
      <c r="H86" s="81" t="s">
        <v>70</v>
      </c>
      <c r="I86" s="83" t="str">
        <f t="shared" si="16"/>
        <v>2,100</v>
      </c>
      <c r="J86" s="84">
        <v>5</v>
      </c>
      <c r="K86" s="85">
        <v>10</v>
      </c>
      <c r="L86" s="86">
        <f t="shared" si="17"/>
        <v>232.166</v>
      </c>
      <c r="M86" s="87" t="str">
        <f t="shared" si="18"/>
        <v>9.4</v>
      </c>
      <c r="N86" s="88" t="str">
        <f t="shared" si="19"/>
        <v>12.7</v>
      </c>
      <c r="O86" s="89" t="str">
        <f t="shared" si="20"/>
        <v>18.0</v>
      </c>
      <c r="P86" s="82" t="s">
        <v>43</v>
      </c>
      <c r="Q86" s="81" t="s">
        <v>44</v>
      </c>
      <c r="R86" s="82" t="s">
        <v>54</v>
      </c>
      <c r="S86" s="79"/>
      <c r="T86" s="90" t="str">
        <f t="shared" si="21"/>
        <v>☆☆☆</v>
      </c>
      <c r="U86" s="91">
        <f t="shared" si="22"/>
        <v>106</v>
      </c>
      <c r="V86" s="92">
        <f t="shared" si="23"/>
        <v>78</v>
      </c>
      <c r="W86" s="92">
        <f t="shared" si="24"/>
        <v>55</v>
      </c>
      <c r="X86" s="93" t="str">
        <f t="shared" si="25"/>
        <v>★0.5</v>
      </c>
      <c r="Z86" s="94">
        <v>2100</v>
      </c>
      <c r="AA86" s="94">
        <v>2100</v>
      </c>
      <c r="AB86" s="95">
        <f t="shared" si="26"/>
        <v>18</v>
      </c>
      <c r="AC86" s="96">
        <f t="shared" si="27"/>
        <v>55</v>
      </c>
      <c r="AD86" s="96" t="str">
        <f t="shared" si="28"/>
        <v>★0.5</v>
      </c>
      <c r="AE86" s="95">
        <f t="shared" si="29"/>
        <v>18</v>
      </c>
      <c r="AF86" s="96">
        <f t="shared" si="30"/>
        <v>55</v>
      </c>
      <c r="AG86" s="96" t="str">
        <f t="shared" si="31"/>
        <v>★0.5</v>
      </c>
      <c r="AH86" s="97"/>
    </row>
    <row r="87" spans="1:34" ht="24" customHeight="1" x14ac:dyDescent="0.2">
      <c r="A87" s="100"/>
      <c r="B87" s="99"/>
      <c r="C87" s="78"/>
      <c r="D87" s="79" t="s">
        <v>225</v>
      </c>
      <c r="E87" s="80" t="s">
        <v>229</v>
      </c>
      <c r="F87" s="81" t="s">
        <v>141</v>
      </c>
      <c r="G87" s="82">
        <v>2.996</v>
      </c>
      <c r="H87" s="81" t="s">
        <v>70</v>
      </c>
      <c r="I87" s="83" t="str">
        <f t="shared" si="16"/>
        <v>2,080</v>
      </c>
      <c r="J87" s="84">
        <v>5</v>
      </c>
      <c r="K87" s="85">
        <v>10</v>
      </c>
      <c r="L87" s="86">
        <f t="shared" si="17"/>
        <v>232.166</v>
      </c>
      <c r="M87" s="87" t="str">
        <f t="shared" si="18"/>
        <v>9.4</v>
      </c>
      <c r="N87" s="88" t="str">
        <f t="shared" si="19"/>
        <v>12.7</v>
      </c>
      <c r="O87" s="89" t="str">
        <f t="shared" si="20"/>
        <v>18.2</v>
      </c>
      <c r="P87" s="82" t="s">
        <v>43</v>
      </c>
      <c r="Q87" s="81" t="s">
        <v>44</v>
      </c>
      <c r="R87" s="82" t="s">
        <v>54</v>
      </c>
      <c r="S87" s="79"/>
      <c r="T87" s="90" t="str">
        <f t="shared" si="21"/>
        <v>☆☆☆</v>
      </c>
      <c r="U87" s="91">
        <f t="shared" si="22"/>
        <v>106</v>
      </c>
      <c r="V87" s="92">
        <f t="shared" si="23"/>
        <v>78</v>
      </c>
      <c r="W87" s="92">
        <f t="shared" si="24"/>
        <v>54</v>
      </c>
      <c r="X87" s="93" t="str">
        <f t="shared" si="25"/>
        <v/>
      </c>
      <c r="Z87" s="94">
        <v>2080</v>
      </c>
      <c r="AA87" s="94">
        <v>2080</v>
      </c>
      <c r="AB87" s="95">
        <f t="shared" si="26"/>
        <v>18.2</v>
      </c>
      <c r="AC87" s="96">
        <f t="shared" si="27"/>
        <v>54</v>
      </c>
      <c r="AD87" s="96" t="str">
        <f t="shared" si="28"/>
        <v xml:space="preserve"> </v>
      </c>
      <c r="AE87" s="95">
        <f t="shared" si="29"/>
        <v>18.2</v>
      </c>
      <c r="AF87" s="96">
        <f t="shared" si="30"/>
        <v>54</v>
      </c>
      <c r="AG87" s="96" t="str">
        <f t="shared" si="31"/>
        <v xml:space="preserve"> </v>
      </c>
      <c r="AH87" s="97"/>
    </row>
    <row r="88" spans="1:34" ht="24" customHeight="1" x14ac:dyDescent="0.2">
      <c r="A88" s="100"/>
      <c r="B88" s="77"/>
      <c r="C88" s="105" t="s">
        <v>230</v>
      </c>
      <c r="D88" s="79" t="s">
        <v>231</v>
      </c>
      <c r="E88" s="80" t="s">
        <v>232</v>
      </c>
      <c r="F88" s="81">
        <v>177</v>
      </c>
      <c r="G88" s="82">
        <v>3.9820000000000002</v>
      </c>
      <c r="H88" s="81" t="s">
        <v>70</v>
      </c>
      <c r="I88" s="83" t="str">
        <f t="shared" si="16"/>
        <v>2,130~2,170</v>
      </c>
      <c r="J88" s="84">
        <v>5</v>
      </c>
      <c r="K88" s="85">
        <v>7.1</v>
      </c>
      <c r="L88" s="86">
        <f t="shared" si="17"/>
        <v>326.99436619718313</v>
      </c>
      <c r="M88" s="87" t="str">
        <f t="shared" si="18"/>
        <v>8.7</v>
      </c>
      <c r="N88" s="88" t="str">
        <f t="shared" si="19"/>
        <v>11.9</v>
      </c>
      <c r="O88" s="89" t="str">
        <f t="shared" si="20"/>
        <v>17.2~17.6</v>
      </c>
      <c r="P88" s="82" t="s">
        <v>233</v>
      </c>
      <c r="Q88" s="81" t="s">
        <v>44</v>
      </c>
      <c r="R88" s="82" t="s">
        <v>54</v>
      </c>
      <c r="S88" s="79"/>
      <c r="T88" s="90" t="str">
        <f t="shared" si="21"/>
        <v>☆☆☆</v>
      </c>
      <c r="U88" s="91">
        <f t="shared" si="22"/>
        <v>81</v>
      </c>
      <c r="V88" s="92">
        <f t="shared" si="23"/>
        <v>59</v>
      </c>
      <c r="W88" s="92" t="str">
        <f t="shared" si="24"/>
        <v>40~41</v>
      </c>
      <c r="X88" s="93" t="str">
        <f t="shared" si="25"/>
        <v/>
      </c>
      <c r="Z88" s="94">
        <v>2130</v>
      </c>
      <c r="AA88" s="94">
        <v>2170</v>
      </c>
      <c r="AB88" s="95">
        <f t="shared" si="26"/>
        <v>17.600000000000001</v>
      </c>
      <c r="AC88" s="96">
        <f t="shared" si="27"/>
        <v>40</v>
      </c>
      <c r="AD88" s="96" t="str">
        <f t="shared" si="28"/>
        <v xml:space="preserve"> </v>
      </c>
      <c r="AE88" s="95">
        <f t="shared" si="29"/>
        <v>17.2</v>
      </c>
      <c r="AF88" s="96">
        <f t="shared" si="30"/>
        <v>41</v>
      </c>
      <c r="AG88" s="96" t="str">
        <f t="shared" si="31"/>
        <v xml:space="preserve"> </v>
      </c>
      <c r="AH88" s="97"/>
    </row>
    <row r="89" spans="1:34" ht="24" customHeight="1" x14ac:dyDescent="0.2">
      <c r="A89" s="100"/>
      <c r="B89" s="77"/>
      <c r="C89" s="78"/>
      <c r="D89" s="79" t="s">
        <v>234</v>
      </c>
      <c r="E89" s="80" t="s">
        <v>235</v>
      </c>
      <c r="F89" s="81">
        <v>177</v>
      </c>
      <c r="G89" s="82">
        <v>3.9820000000000002</v>
      </c>
      <c r="H89" s="81" t="s">
        <v>70</v>
      </c>
      <c r="I89" s="83" t="str">
        <f t="shared" si="16"/>
        <v>2,120~2,160</v>
      </c>
      <c r="J89" s="84">
        <v>4</v>
      </c>
      <c r="K89" s="85">
        <v>7.1</v>
      </c>
      <c r="L89" s="86">
        <f t="shared" si="17"/>
        <v>326.99436619718313</v>
      </c>
      <c r="M89" s="87" t="str">
        <f t="shared" si="18"/>
        <v>8.7</v>
      </c>
      <c r="N89" s="88" t="str">
        <f t="shared" si="19"/>
        <v>11.9</v>
      </c>
      <c r="O89" s="89" t="str">
        <f t="shared" si="20"/>
        <v>17.3~17.7</v>
      </c>
      <c r="P89" s="82" t="s">
        <v>236</v>
      </c>
      <c r="Q89" s="81" t="s">
        <v>44</v>
      </c>
      <c r="R89" s="82" t="s">
        <v>54</v>
      </c>
      <c r="S89" s="79"/>
      <c r="T89" s="90" t="str">
        <f t="shared" si="21"/>
        <v>☆☆☆</v>
      </c>
      <c r="U89" s="91">
        <f t="shared" si="22"/>
        <v>81</v>
      </c>
      <c r="V89" s="92">
        <f t="shared" si="23"/>
        <v>59</v>
      </c>
      <c r="W89" s="92" t="str">
        <f t="shared" si="24"/>
        <v>40~41</v>
      </c>
      <c r="X89" s="93" t="str">
        <f t="shared" si="25"/>
        <v/>
      </c>
      <c r="Z89" s="94">
        <v>2120</v>
      </c>
      <c r="AA89" s="94">
        <v>2160</v>
      </c>
      <c r="AB89" s="95">
        <f t="shared" si="26"/>
        <v>17.7</v>
      </c>
      <c r="AC89" s="96">
        <f t="shared" si="27"/>
        <v>40</v>
      </c>
      <c r="AD89" s="96" t="str">
        <f t="shared" si="28"/>
        <v xml:space="preserve"> </v>
      </c>
      <c r="AE89" s="95">
        <f t="shared" si="29"/>
        <v>17.3</v>
      </c>
      <c r="AF89" s="96">
        <f t="shared" si="30"/>
        <v>41</v>
      </c>
      <c r="AG89" s="96" t="str">
        <f t="shared" si="31"/>
        <v xml:space="preserve"> </v>
      </c>
      <c r="AH89" s="97"/>
    </row>
    <row r="90" spans="1:34" ht="24" customHeight="1" x14ac:dyDescent="0.2">
      <c r="A90" s="100"/>
      <c r="B90" s="99"/>
      <c r="C90" s="78"/>
      <c r="D90" s="79" t="s">
        <v>237</v>
      </c>
      <c r="E90" s="80" t="s">
        <v>238</v>
      </c>
      <c r="F90" s="81">
        <v>177</v>
      </c>
      <c r="G90" s="82">
        <v>3.9820000000000002</v>
      </c>
      <c r="H90" s="81" t="s">
        <v>239</v>
      </c>
      <c r="I90" s="83" t="str">
        <f t="shared" si="16"/>
        <v>2,150~2,170</v>
      </c>
      <c r="J90" s="84">
        <v>5</v>
      </c>
      <c r="K90" s="85">
        <v>7.6</v>
      </c>
      <c r="L90" s="86">
        <f t="shared" si="17"/>
        <v>305.48157894736835</v>
      </c>
      <c r="M90" s="87" t="str">
        <f t="shared" si="18"/>
        <v>8.7</v>
      </c>
      <c r="N90" s="88" t="str">
        <f t="shared" si="19"/>
        <v>11.9</v>
      </c>
      <c r="O90" s="89" t="str">
        <f t="shared" si="20"/>
        <v>17.2~17.4</v>
      </c>
      <c r="P90" s="82" t="s">
        <v>236</v>
      </c>
      <c r="Q90" s="81" t="s">
        <v>44</v>
      </c>
      <c r="R90" s="82" t="s">
        <v>54</v>
      </c>
      <c r="S90" s="79"/>
      <c r="T90" s="90" t="str">
        <f t="shared" si="21"/>
        <v>☆☆☆</v>
      </c>
      <c r="U90" s="91">
        <f t="shared" si="22"/>
        <v>87</v>
      </c>
      <c r="V90" s="92">
        <f t="shared" si="23"/>
        <v>63</v>
      </c>
      <c r="W90" s="92" t="str">
        <f t="shared" si="24"/>
        <v>43~44</v>
      </c>
      <c r="X90" s="93" t="str">
        <f t="shared" si="25"/>
        <v/>
      </c>
      <c r="Z90" s="94">
        <v>2150</v>
      </c>
      <c r="AA90" s="94">
        <v>2170</v>
      </c>
      <c r="AB90" s="95">
        <f t="shared" si="26"/>
        <v>17.399999999999999</v>
      </c>
      <c r="AC90" s="96">
        <f t="shared" si="27"/>
        <v>43</v>
      </c>
      <c r="AD90" s="96" t="str">
        <f t="shared" si="28"/>
        <v xml:space="preserve"> </v>
      </c>
      <c r="AE90" s="95">
        <f t="shared" si="29"/>
        <v>17.2</v>
      </c>
      <c r="AF90" s="96">
        <f t="shared" si="30"/>
        <v>44</v>
      </c>
      <c r="AG90" s="96" t="str">
        <f t="shared" si="31"/>
        <v xml:space="preserve"> </v>
      </c>
      <c r="AH90" s="97"/>
    </row>
    <row r="91" spans="1:34" ht="24" customHeight="1" x14ac:dyDescent="0.2">
      <c r="A91" s="100"/>
      <c r="B91" s="104"/>
      <c r="C91" s="114" t="s">
        <v>279</v>
      </c>
      <c r="D91" s="79" t="s">
        <v>240</v>
      </c>
      <c r="E91" s="80" t="s">
        <v>241</v>
      </c>
      <c r="F91" s="81">
        <v>177</v>
      </c>
      <c r="G91" s="115">
        <v>3982</v>
      </c>
      <c r="H91" s="81" t="s">
        <v>239</v>
      </c>
      <c r="I91" s="83" t="s">
        <v>242</v>
      </c>
      <c r="J91" s="84">
        <v>2</v>
      </c>
      <c r="K91" s="85">
        <v>7</v>
      </c>
      <c r="L91" s="86">
        <f t="shared" si="17"/>
        <v>331.66571428571427</v>
      </c>
      <c r="M91" s="87" t="str">
        <f t="shared" si="18"/>
        <v>10.2</v>
      </c>
      <c r="N91" s="88" t="str">
        <f t="shared" si="19"/>
        <v>13.5</v>
      </c>
      <c r="O91" s="89" t="str">
        <f t="shared" si="20"/>
        <v>19.6~20.0</v>
      </c>
      <c r="P91" s="82" t="s">
        <v>58</v>
      </c>
      <c r="Q91" s="81" t="s">
        <v>44</v>
      </c>
      <c r="R91" s="82" t="s">
        <v>54</v>
      </c>
      <c r="S91" s="79"/>
      <c r="T91" s="90" t="str">
        <f t="shared" si="21"/>
        <v>☆☆☆</v>
      </c>
      <c r="U91" s="91">
        <f t="shared" si="22"/>
        <v>68</v>
      </c>
      <c r="V91" s="92">
        <f t="shared" si="23"/>
        <v>51</v>
      </c>
      <c r="W91" s="92">
        <f t="shared" si="24"/>
        <v>35</v>
      </c>
      <c r="X91" s="93" t="str">
        <f t="shared" si="25"/>
        <v/>
      </c>
      <c r="Z91" s="94">
        <v>1910</v>
      </c>
      <c r="AA91" s="94">
        <v>1950</v>
      </c>
      <c r="AB91" s="95">
        <f t="shared" si="26"/>
        <v>20</v>
      </c>
      <c r="AC91" s="96">
        <f t="shared" si="27"/>
        <v>35</v>
      </c>
      <c r="AD91" s="96" t="str">
        <f t="shared" si="28"/>
        <v xml:space="preserve"> </v>
      </c>
      <c r="AE91" s="95">
        <f t="shared" si="29"/>
        <v>19.600000000000001</v>
      </c>
      <c r="AF91" s="96">
        <f t="shared" si="30"/>
        <v>35</v>
      </c>
      <c r="AG91" s="96" t="str">
        <f t="shared" si="31"/>
        <v xml:space="preserve"> </v>
      </c>
      <c r="AH91" s="97"/>
    </row>
    <row r="92" spans="1:34" ht="24" customHeight="1" x14ac:dyDescent="0.2">
      <c r="A92" s="100"/>
      <c r="B92" s="99"/>
      <c r="C92" s="116"/>
      <c r="D92" s="79" t="s">
        <v>240</v>
      </c>
      <c r="E92" s="80" t="s">
        <v>243</v>
      </c>
      <c r="F92" s="81">
        <v>177</v>
      </c>
      <c r="G92" s="115">
        <v>3982</v>
      </c>
      <c r="H92" s="81" t="s">
        <v>239</v>
      </c>
      <c r="I92" s="83" t="s">
        <v>244</v>
      </c>
      <c r="J92" s="84">
        <v>4</v>
      </c>
      <c r="K92" s="85">
        <v>7</v>
      </c>
      <c r="L92" s="86">
        <f t="shared" si="17"/>
        <v>331.66571428571427</v>
      </c>
      <c r="M92" s="87" t="str">
        <f t="shared" si="18"/>
        <v>10.2</v>
      </c>
      <c r="N92" s="88" t="str">
        <f t="shared" si="19"/>
        <v>13.5</v>
      </c>
      <c r="O92" s="89" t="str">
        <f t="shared" si="20"/>
        <v>19.4~19.8</v>
      </c>
      <c r="P92" s="82" t="s">
        <v>58</v>
      </c>
      <c r="Q92" s="81" t="s">
        <v>44</v>
      </c>
      <c r="R92" s="82" t="s">
        <v>54</v>
      </c>
      <c r="S92" s="79"/>
      <c r="T92" s="90" t="str">
        <f t="shared" si="21"/>
        <v>☆☆☆</v>
      </c>
      <c r="U92" s="91">
        <f t="shared" si="22"/>
        <v>68</v>
      </c>
      <c r="V92" s="92">
        <f t="shared" si="23"/>
        <v>51</v>
      </c>
      <c r="W92" s="92" t="str">
        <f t="shared" si="24"/>
        <v>35~36</v>
      </c>
      <c r="X92" s="93" t="str">
        <f t="shared" si="25"/>
        <v/>
      </c>
      <c r="Z92" s="94">
        <v>1930</v>
      </c>
      <c r="AA92" s="94">
        <v>1970</v>
      </c>
      <c r="AB92" s="95">
        <f t="shared" si="26"/>
        <v>19.8</v>
      </c>
      <c r="AC92" s="96">
        <f t="shared" si="27"/>
        <v>35</v>
      </c>
      <c r="AD92" s="96" t="str">
        <f t="shared" si="28"/>
        <v xml:space="preserve"> </v>
      </c>
      <c r="AE92" s="95">
        <f t="shared" si="29"/>
        <v>19.399999999999999</v>
      </c>
      <c r="AF92" s="96">
        <f t="shared" si="30"/>
        <v>36</v>
      </c>
      <c r="AG92" s="96" t="str">
        <f t="shared" si="31"/>
        <v xml:space="preserve"> </v>
      </c>
      <c r="AH92" s="97"/>
    </row>
    <row r="93" spans="1:34" ht="24" customHeight="1" x14ac:dyDescent="0.2">
      <c r="A93" s="98"/>
      <c r="B93" s="107"/>
      <c r="C93" s="101" t="s">
        <v>245</v>
      </c>
      <c r="D93" s="79" t="s">
        <v>246</v>
      </c>
      <c r="E93" s="80" t="s">
        <v>247</v>
      </c>
      <c r="F93" s="81" t="s">
        <v>141</v>
      </c>
      <c r="G93" s="82">
        <v>2.996</v>
      </c>
      <c r="H93" s="81" t="s">
        <v>70</v>
      </c>
      <c r="I93" s="83" t="str">
        <f t="shared" si="16"/>
        <v>2,090</v>
      </c>
      <c r="J93" s="84">
        <v>5</v>
      </c>
      <c r="K93" s="85">
        <v>11</v>
      </c>
      <c r="L93" s="86">
        <f t="shared" si="17"/>
        <v>211.05999999999997</v>
      </c>
      <c r="M93" s="87" t="str">
        <f t="shared" si="18"/>
        <v>9.4</v>
      </c>
      <c r="N93" s="88" t="str">
        <f t="shared" si="19"/>
        <v>12.7</v>
      </c>
      <c r="O93" s="89" t="str">
        <f t="shared" si="20"/>
        <v>18.1</v>
      </c>
      <c r="P93" s="82" t="s">
        <v>43</v>
      </c>
      <c r="Q93" s="81" t="s">
        <v>44</v>
      </c>
      <c r="R93" s="82" t="s">
        <v>54</v>
      </c>
      <c r="S93" s="79"/>
      <c r="T93" s="90" t="str">
        <f t="shared" si="21"/>
        <v>☆☆☆☆</v>
      </c>
      <c r="U93" s="91">
        <f t="shared" si="22"/>
        <v>117</v>
      </c>
      <c r="V93" s="92">
        <f t="shared" si="23"/>
        <v>86</v>
      </c>
      <c r="W93" s="92">
        <f t="shared" si="24"/>
        <v>60</v>
      </c>
      <c r="X93" s="93" t="str">
        <f t="shared" si="25"/>
        <v>★1.0</v>
      </c>
      <c r="Z93" s="94">
        <v>2090</v>
      </c>
      <c r="AA93" s="94">
        <v>2090</v>
      </c>
      <c r="AB93" s="95">
        <f t="shared" si="26"/>
        <v>18.100000000000001</v>
      </c>
      <c r="AC93" s="96">
        <f t="shared" si="27"/>
        <v>60</v>
      </c>
      <c r="AD93" s="96" t="str">
        <f t="shared" si="28"/>
        <v>★1.0</v>
      </c>
      <c r="AE93" s="95">
        <f t="shared" si="29"/>
        <v>18.100000000000001</v>
      </c>
      <c r="AF93" s="96">
        <f t="shared" si="30"/>
        <v>60</v>
      </c>
      <c r="AG93" s="96" t="str">
        <f t="shared" si="31"/>
        <v>★1.0</v>
      </c>
      <c r="AH93" s="97"/>
    </row>
    <row r="94" spans="1:34" ht="24" customHeight="1" x14ac:dyDescent="0.2">
      <c r="A94" s="77"/>
      <c r="B94" s="77"/>
      <c r="C94" s="78" t="s">
        <v>248</v>
      </c>
      <c r="D94" s="79" t="s">
        <v>249</v>
      </c>
      <c r="E94" s="80" t="s">
        <v>146</v>
      </c>
      <c r="F94" s="81" t="s">
        <v>250</v>
      </c>
      <c r="G94" s="82">
        <v>3.9820000000000002</v>
      </c>
      <c r="H94" s="81" t="s">
        <v>70</v>
      </c>
      <c r="I94" s="83" t="str">
        <f t="shared" si="16"/>
        <v>2,200</v>
      </c>
      <c r="J94" s="84">
        <v>5</v>
      </c>
      <c r="K94" s="85">
        <v>9.1</v>
      </c>
      <c r="L94" s="86">
        <f t="shared" si="17"/>
        <v>255.12747252747252</v>
      </c>
      <c r="M94" s="87" t="str">
        <f t="shared" si="18"/>
        <v>8.7</v>
      </c>
      <c r="N94" s="88" t="str">
        <f t="shared" si="19"/>
        <v>11.9</v>
      </c>
      <c r="O94" s="89" t="str">
        <f t="shared" si="20"/>
        <v>16.8</v>
      </c>
      <c r="P94" s="82" t="s">
        <v>150</v>
      </c>
      <c r="Q94" s="81" t="s">
        <v>44</v>
      </c>
      <c r="R94" s="82" t="s">
        <v>54</v>
      </c>
      <c r="S94" s="79"/>
      <c r="T94" s="90" t="str">
        <f t="shared" si="21"/>
        <v>☆☆☆</v>
      </c>
      <c r="U94" s="91">
        <f t="shared" si="22"/>
        <v>104</v>
      </c>
      <c r="V94" s="92">
        <f t="shared" si="23"/>
        <v>76</v>
      </c>
      <c r="W94" s="92">
        <f t="shared" si="24"/>
        <v>54</v>
      </c>
      <c r="X94" s="93" t="str">
        <f t="shared" si="25"/>
        <v/>
      </c>
      <c r="Z94" s="94">
        <v>2200</v>
      </c>
      <c r="AA94" s="94">
        <v>2200</v>
      </c>
      <c r="AB94" s="95">
        <f t="shared" si="26"/>
        <v>16.8</v>
      </c>
      <c r="AC94" s="96">
        <f t="shared" si="27"/>
        <v>54</v>
      </c>
      <c r="AD94" s="96" t="str">
        <f t="shared" si="28"/>
        <v xml:space="preserve"> </v>
      </c>
      <c r="AE94" s="95">
        <f t="shared" si="29"/>
        <v>16.8</v>
      </c>
      <c r="AF94" s="96">
        <f t="shared" si="30"/>
        <v>54</v>
      </c>
      <c r="AG94" s="96" t="str">
        <f t="shared" si="31"/>
        <v xml:space="preserve"> </v>
      </c>
      <c r="AH94" s="97"/>
    </row>
    <row r="95" spans="1:34" ht="24" customHeight="1" x14ac:dyDescent="0.2">
      <c r="A95" s="77"/>
      <c r="B95" s="77"/>
      <c r="C95" s="78"/>
      <c r="D95" s="79" t="s">
        <v>249</v>
      </c>
      <c r="E95" s="80" t="s">
        <v>251</v>
      </c>
      <c r="F95" s="81" t="s">
        <v>250</v>
      </c>
      <c r="G95" s="82">
        <v>3.9820000000000002</v>
      </c>
      <c r="H95" s="81" t="s">
        <v>70</v>
      </c>
      <c r="I95" s="83" t="str">
        <f t="shared" si="16"/>
        <v>2,230~2,260</v>
      </c>
      <c r="J95" s="84">
        <v>5</v>
      </c>
      <c r="K95" s="85">
        <v>9.1</v>
      </c>
      <c r="L95" s="86">
        <f t="shared" si="17"/>
        <v>255.12747252747252</v>
      </c>
      <c r="M95" s="87" t="str">
        <f t="shared" si="18"/>
        <v>8.7</v>
      </c>
      <c r="N95" s="88" t="str">
        <f t="shared" si="19"/>
        <v>11.9</v>
      </c>
      <c r="O95" s="89" t="str">
        <f t="shared" si="20"/>
        <v>16.1~16.5</v>
      </c>
      <c r="P95" s="82" t="s">
        <v>150</v>
      </c>
      <c r="Q95" s="81" t="s">
        <v>44</v>
      </c>
      <c r="R95" s="82" t="s">
        <v>54</v>
      </c>
      <c r="S95" s="79"/>
      <c r="T95" s="90" t="str">
        <f t="shared" si="21"/>
        <v>☆☆☆</v>
      </c>
      <c r="U95" s="91">
        <f t="shared" si="22"/>
        <v>104</v>
      </c>
      <c r="V95" s="92">
        <f t="shared" si="23"/>
        <v>76</v>
      </c>
      <c r="W95" s="92" t="str">
        <f t="shared" si="24"/>
        <v>55~56</v>
      </c>
      <c r="X95" s="93" t="str">
        <f t="shared" si="25"/>
        <v>★0.5</v>
      </c>
      <c r="Z95" s="94">
        <v>2230</v>
      </c>
      <c r="AA95" s="94">
        <v>2260</v>
      </c>
      <c r="AB95" s="95">
        <f t="shared" si="26"/>
        <v>16.5</v>
      </c>
      <c r="AC95" s="96">
        <f t="shared" si="27"/>
        <v>55</v>
      </c>
      <c r="AD95" s="96" t="str">
        <f t="shared" si="28"/>
        <v>★0.5</v>
      </c>
      <c r="AE95" s="95">
        <f t="shared" si="29"/>
        <v>16.100000000000001</v>
      </c>
      <c r="AF95" s="96">
        <f t="shared" si="30"/>
        <v>56</v>
      </c>
      <c r="AG95" s="96" t="str">
        <f t="shared" si="31"/>
        <v>★0.5</v>
      </c>
      <c r="AH95" s="97"/>
    </row>
    <row r="96" spans="1:34" ht="24" customHeight="1" x14ac:dyDescent="0.2">
      <c r="A96" s="77"/>
      <c r="B96" s="77"/>
      <c r="C96" s="78"/>
      <c r="D96" s="79" t="s">
        <v>249</v>
      </c>
      <c r="E96" s="80" t="s">
        <v>252</v>
      </c>
      <c r="F96" s="81" t="s">
        <v>250</v>
      </c>
      <c r="G96" s="82">
        <v>3.9820000000000002</v>
      </c>
      <c r="H96" s="81" t="s">
        <v>70</v>
      </c>
      <c r="I96" s="83" t="str">
        <f t="shared" si="16"/>
        <v>2,280~2,310</v>
      </c>
      <c r="J96" s="84">
        <v>5</v>
      </c>
      <c r="K96" s="85">
        <v>9.1</v>
      </c>
      <c r="L96" s="86">
        <f t="shared" si="17"/>
        <v>255.12747252747252</v>
      </c>
      <c r="M96" s="87" t="str">
        <f t="shared" si="18"/>
        <v>7.4</v>
      </c>
      <c r="N96" s="88" t="str">
        <f t="shared" si="19"/>
        <v>10.6</v>
      </c>
      <c r="O96" s="89" t="str">
        <f t="shared" si="20"/>
        <v>15.5~15.9</v>
      </c>
      <c r="P96" s="82" t="s">
        <v>150</v>
      </c>
      <c r="Q96" s="81" t="s">
        <v>44</v>
      </c>
      <c r="R96" s="82" t="s">
        <v>54</v>
      </c>
      <c r="S96" s="79"/>
      <c r="T96" s="90" t="str">
        <f t="shared" si="21"/>
        <v>☆☆☆</v>
      </c>
      <c r="U96" s="91">
        <f t="shared" si="22"/>
        <v>122</v>
      </c>
      <c r="V96" s="92">
        <f t="shared" si="23"/>
        <v>85</v>
      </c>
      <c r="W96" s="92" t="str">
        <f t="shared" si="24"/>
        <v>57~58</v>
      </c>
      <c r="X96" s="93" t="str">
        <f t="shared" si="25"/>
        <v>★0.5</v>
      </c>
      <c r="Z96" s="94">
        <v>2280</v>
      </c>
      <c r="AA96" s="94">
        <v>2310</v>
      </c>
      <c r="AB96" s="95">
        <f t="shared" si="26"/>
        <v>15.9</v>
      </c>
      <c r="AC96" s="96">
        <f t="shared" si="27"/>
        <v>57</v>
      </c>
      <c r="AD96" s="96" t="str">
        <f t="shared" si="28"/>
        <v>★0.5</v>
      </c>
      <c r="AE96" s="95">
        <f t="shared" si="29"/>
        <v>15.5</v>
      </c>
      <c r="AF96" s="96">
        <f t="shared" si="30"/>
        <v>58</v>
      </c>
      <c r="AG96" s="96" t="str">
        <f t="shared" si="31"/>
        <v>★0.5</v>
      </c>
      <c r="AH96" s="97"/>
    </row>
    <row r="97" spans="1:34" ht="24" customHeight="1" x14ac:dyDescent="0.2">
      <c r="A97" s="77"/>
      <c r="B97" s="77"/>
      <c r="C97" s="78"/>
      <c r="D97" s="79" t="s">
        <v>249</v>
      </c>
      <c r="E97" s="80" t="s">
        <v>253</v>
      </c>
      <c r="F97" s="81" t="s">
        <v>250</v>
      </c>
      <c r="G97" s="82">
        <v>3.9820000000000002</v>
      </c>
      <c r="H97" s="81" t="s">
        <v>70</v>
      </c>
      <c r="I97" s="83" t="str">
        <f t="shared" si="16"/>
        <v>2,340</v>
      </c>
      <c r="J97" s="84">
        <v>5</v>
      </c>
      <c r="K97" s="85">
        <v>9.1</v>
      </c>
      <c r="L97" s="86">
        <f t="shared" si="17"/>
        <v>255.12747252747252</v>
      </c>
      <c r="M97" s="87" t="str">
        <f t="shared" si="18"/>
        <v>7.4</v>
      </c>
      <c r="N97" s="88" t="str">
        <f t="shared" si="19"/>
        <v>10.6</v>
      </c>
      <c r="O97" s="89" t="str">
        <f t="shared" si="20"/>
        <v>15.1</v>
      </c>
      <c r="P97" s="82" t="s">
        <v>150</v>
      </c>
      <c r="Q97" s="81" t="s">
        <v>44</v>
      </c>
      <c r="R97" s="82" t="s">
        <v>54</v>
      </c>
      <c r="S97" s="79"/>
      <c r="T97" s="90" t="str">
        <f t="shared" si="21"/>
        <v>☆☆☆</v>
      </c>
      <c r="U97" s="91">
        <f t="shared" si="22"/>
        <v>122</v>
      </c>
      <c r="V97" s="92">
        <f t="shared" si="23"/>
        <v>85</v>
      </c>
      <c r="W97" s="92">
        <f t="shared" si="24"/>
        <v>60</v>
      </c>
      <c r="X97" s="93" t="str">
        <f t="shared" si="25"/>
        <v>★1.0</v>
      </c>
      <c r="Z97" s="94">
        <v>2340</v>
      </c>
      <c r="AA97" s="94">
        <v>2340</v>
      </c>
      <c r="AB97" s="95">
        <f t="shared" si="26"/>
        <v>15.1</v>
      </c>
      <c r="AC97" s="96">
        <f t="shared" si="27"/>
        <v>60</v>
      </c>
      <c r="AD97" s="96" t="str">
        <f t="shared" si="28"/>
        <v>★1.0</v>
      </c>
      <c r="AE97" s="95">
        <f t="shared" si="29"/>
        <v>15.1</v>
      </c>
      <c r="AF97" s="96">
        <f t="shared" si="30"/>
        <v>60</v>
      </c>
      <c r="AG97" s="96" t="str">
        <f t="shared" si="31"/>
        <v>★1.0</v>
      </c>
      <c r="AH97" s="97"/>
    </row>
    <row r="98" spans="1:34" ht="24" customHeight="1" x14ac:dyDescent="0.2">
      <c r="A98" s="98"/>
      <c r="B98" s="77"/>
      <c r="C98" s="78"/>
      <c r="D98" s="79" t="s">
        <v>254</v>
      </c>
      <c r="E98" s="80" t="s">
        <v>255</v>
      </c>
      <c r="F98" s="81" t="s">
        <v>250</v>
      </c>
      <c r="G98" s="82">
        <v>3.9820000000000002</v>
      </c>
      <c r="H98" s="81" t="s">
        <v>70</v>
      </c>
      <c r="I98" s="83" t="str">
        <f t="shared" si="16"/>
        <v>2,220~2,250</v>
      </c>
      <c r="J98" s="84">
        <v>5</v>
      </c>
      <c r="K98" s="85">
        <v>8.8000000000000007</v>
      </c>
      <c r="L98" s="86">
        <f t="shared" si="17"/>
        <v>263.82499999999999</v>
      </c>
      <c r="M98" s="87" t="str">
        <f t="shared" si="18"/>
        <v>8.7</v>
      </c>
      <c r="N98" s="88" t="str">
        <f t="shared" si="19"/>
        <v>11.9</v>
      </c>
      <c r="O98" s="89" t="str">
        <f t="shared" si="20"/>
        <v>16.2~16.6</v>
      </c>
      <c r="P98" s="82" t="s">
        <v>150</v>
      </c>
      <c r="Q98" s="81" t="s">
        <v>44</v>
      </c>
      <c r="R98" s="82" t="s">
        <v>54</v>
      </c>
      <c r="S98" s="79"/>
      <c r="T98" s="90" t="str">
        <f t="shared" si="21"/>
        <v>☆☆☆</v>
      </c>
      <c r="U98" s="91">
        <f t="shared" si="22"/>
        <v>101</v>
      </c>
      <c r="V98" s="92">
        <f t="shared" si="23"/>
        <v>73</v>
      </c>
      <c r="W98" s="92" t="str">
        <f t="shared" si="24"/>
        <v>53~54</v>
      </c>
      <c r="X98" s="93" t="str">
        <f t="shared" si="25"/>
        <v/>
      </c>
      <c r="Z98" s="94">
        <v>2220</v>
      </c>
      <c r="AA98" s="94">
        <v>2250</v>
      </c>
      <c r="AB98" s="95">
        <f t="shared" si="26"/>
        <v>16.600000000000001</v>
      </c>
      <c r="AC98" s="96">
        <f t="shared" si="27"/>
        <v>53</v>
      </c>
      <c r="AD98" s="96" t="str">
        <f t="shared" si="28"/>
        <v xml:space="preserve"> </v>
      </c>
      <c r="AE98" s="95">
        <f t="shared" si="29"/>
        <v>16.2</v>
      </c>
      <c r="AF98" s="96">
        <f t="shared" si="30"/>
        <v>54</v>
      </c>
      <c r="AG98" s="96" t="str">
        <f t="shared" si="31"/>
        <v xml:space="preserve"> </v>
      </c>
      <c r="AH98" s="97"/>
    </row>
    <row r="99" spans="1:34" ht="24" customHeight="1" x14ac:dyDescent="0.2">
      <c r="A99" s="98"/>
      <c r="B99" s="77"/>
      <c r="C99" s="78"/>
      <c r="D99" s="79" t="s">
        <v>254</v>
      </c>
      <c r="E99" s="80" t="s">
        <v>256</v>
      </c>
      <c r="F99" s="81" t="s">
        <v>250</v>
      </c>
      <c r="G99" s="82">
        <v>3.9820000000000002</v>
      </c>
      <c r="H99" s="81" t="s">
        <v>70</v>
      </c>
      <c r="I99" s="83" t="str">
        <f t="shared" si="16"/>
        <v>2,280~2,360</v>
      </c>
      <c r="J99" s="84">
        <v>5</v>
      </c>
      <c r="K99" s="85">
        <v>8.8000000000000007</v>
      </c>
      <c r="L99" s="86">
        <f t="shared" si="17"/>
        <v>263.82499999999999</v>
      </c>
      <c r="M99" s="87" t="str">
        <f t="shared" si="18"/>
        <v>7.4</v>
      </c>
      <c r="N99" s="88" t="str">
        <f t="shared" si="19"/>
        <v>10.6</v>
      </c>
      <c r="O99" s="89" t="str">
        <f t="shared" si="20"/>
        <v>14.9~15.9</v>
      </c>
      <c r="P99" s="82" t="s">
        <v>150</v>
      </c>
      <c r="Q99" s="81" t="s">
        <v>44</v>
      </c>
      <c r="R99" s="82" t="s">
        <v>54</v>
      </c>
      <c r="S99" s="79"/>
      <c r="T99" s="90" t="str">
        <f t="shared" si="21"/>
        <v>☆☆☆</v>
      </c>
      <c r="U99" s="91">
        <f t="shared" si="22"/>
        <v>118</v>
      </c>
      <c r="V99" s="92">
        <f t="shared" si="23"/>
        <v>83</v>
      </c>
      <c r="W99" s="92" t="str">
        <f t="shared" si="24"/>
        <v>55~59</v>
      </c>
      <c r="X99" s="93" t="str">
        <f t="shared" si="25"/>
        <v>★0.5</v>
      </c>
      <c r="Z99" s="94">
        <v>2280</v>
      </c>
      <c r="AA99" s="94">
        <v>2360</v>
      </c>
      <c r="AB99" s="95">
        <f t="shared" si="26"/>
        <v>15.9</v>
      </c>
      <c r="AC99" s="96">
        <f t="shared" si="27"/>
        <v>55</v>
      </c>
      <c r="AD99" s="96" t="str">
        <f t="shared" si="28"/>
        <v>★0.5</v>
      </c>
      <c r="AE99" s="95">
        <f t="shared" si="29"/>
        <v>14.9</v>
      </c>
      <c r="AF99" s="96">
        <f t="shared" si="30"/>
        <v>59</v>
      </c>
      <c r="AG99" s="96" t="str">
        <f t="shared" si="31"/>
        <v>★0.5</v>
      </c>
      <c r="AH99" s="97"/>
    </row>
    <row r="100" spans="1:34" ht="24" customHeight="1" x14ac:dyDescent="0.2">
      <c r="A100" s="98"/>
      <c r="B100" s="77"/>
      <c r="C100" s="78"/>
      <c r="D100" s="79" t="s">
        <v>254</v>
      </c>
      <c r="E100" s="80" t="s">
        <v>257</v>
      </c>
      <c r="F100" s="81" t="s">
        <v>250</v>
      </c>
      <c r="G100" s="82">
        <v>3.9820000000000002</v>
      </c>
      <c r="H100" s="81" t="s">
        <v>70</v>
      </c>
      <c r="I100" s="83" t="str">
        <f t="shared" si="16"/>
        <v>2,240</v>
      </c>
      <c r="J100" s="84">
        <v>4</v>
      </c>
      <c r="K100" s="85">
        <v>8.8000000000000007</v>
      </c>
      <c r="L100" s="86">
        <f t="shared" si="17"/>
        <v>263.82499999999999</v>
      </c>
      <c r="M100" s="87" t="str">
        <f t="shared" si="18"/>
        <v>8.7</v>
      </c>
      <c r="N100" s="88" t="str">
        <f t="shared" si="19"/>
        <v>11.9</v>
      </c>
      <c r="O100" s="89" t="str">
        <f t="shared" si="20"/>
        <v>16.3</v>
      </c>
      <c r="P100" s="82" t="s">
        <v>150</v>
      </c>
      <c r="Q100" s="81" t="s">
        <v>44</v>
      </c>
      <c r="R100" s="82" t="s">
        <v>54</v>
      </c>
      <c r="S100" s="79"/>
      <c r="T100" s="90" t="str">
        <f t="shared" si="21"/>
        <v>☆☆☆</v>
      </c>
      <c r="U100" s="91">
        <f t="shared" si="22"/>
        <v>101</v>
      </c>
      <c r="V100" s="92">
        <f t="shared" si="23"/>
        <v>73</v>
      </c>
      <c r="W100" s="92">
        <f t="shared" si="24"/>
        <v>53</v>
      </c>
      <c r="X100" s="93" t="str">
        <f t="shared" si="25"/>
        <v/>
      </c>
      <c r="Z100" s="94">
        <v>2240</v>
      </c>
      <c r="AA100" s="94">
        <v>2240</v>
      </c>
      <c r="AB100" s="95">
        <f t="shared" si="26"/>
        <v>16.3</v>
      </c>
      <c r="AC100" s="96">
        <f t="shared" si="27"/>
        <v>53</v>
      </c>
      <c r="AD100" s="96" t="str">
        <f t="shared" si="28"/>
        <v xml:space="preserve"> </v>
      </c>
      <c r="AE100" s="95">
        <f t="shared" si="29"/>
        <v>16.3</v>
      </c>
      <c r="AF100" s="96">
        <f t="shared" si="30"/>
        <v>53</v>
      </c>
      <c r="AG100" s="96" t="str">
        <f t="shared" si="31"/>
        <v xml:space="preserve"> </v>
      </c>
      <c r="AH100" s="97"/>
    </row>
    <row r="101" spans="1:34" ht="24" customHeight="1" x14ac:dyDescent="0.2">
      <c r="A101" s="98"/>
      <c r="B101" s="77"/>
      <c r="C101" s="78"/>
      <c r="D101" s="79" t="s">
        <v>254</v>
      </c>
      <c r="E101" s="80" t="s">
        <v>258</v>
      </c>
      <c r="F101" s="81" t="s">
        <v>250</v>
      </c>
      <c r="G101" s="82">
        <v>3.9820000000000002</v>
      </c>
      <c r="H101" s="81" t="s">
        <v>70</v>
      </c>
      <c r="I101" s="83" t="str">
        <f t="shared" si="16"/>
        <v>2,290~2,350</v>
      </c>
      <c r="J101" s="84">
        <v>4</v>
      </c>
      <c r="K101" s="85">
        <v>8.8000000000000007</v>
      </c>
      <c r="L101" s="86">
        <f t="shared" si="17"/>
        <v>263.82499999999999</v>
      </c>
      <c r="M101" s="87" t="str">
        <f t="shared" si="18"/>
        <v>7.4</v>
      </c>
      <c r="N101" s="88" t="str">
        <f t="shared" si="19"/>
        <v>10.6</v>
      </c>
      <c r="O101" s="89" t="str">
        <f t="shared" si="20"/>
        <v>15.0~15.7</v>
      </c>
      <c r="P101" s="82" t="s">
        <v>150</v>
      </c>
      <c r="Q101" s="81" t="s">
        <v>44</v>
      </c>
      <c r="R101" s="82" t="s">
        <v>54</v>
      </c>
      <c r="S101" s="79"/>
      <c r="T101" s="90" t="str">
        <f t="shared" si="21"/>
        <v>☆☆☆</v>
      </c>
      <c r="U101" s="91">
        <f t="shared" si="22"/>
        <v>118</v>
      </c>
      <c r="V101" s="92">
        <f t="shared" si="23"/>
        <v>83</v>
      </c>
      <c r="W101" s="92" t="str">
        <f t="shared" si="24"/>
        <v>56~58</v>
      </c>
      <c r="X101" s="93" t="str">
        <f t="shared" si="25"/>
        <v>★0.5</v>
      </c>
      <c r="Z101" s="94">
        <v>2290</v>
      </c>
      <c r="AA101" s="94">
        <v>2350</v>
      </c>
      <c r="AB101" s="95">
        <f t="shared" si="26"/>
        <v>15.7</v>
      </c>
      <c r="AC101" s="96">
        <f t="shared" si="27"/>
        <v>56</v>
      </c>
      <c r="AD101" s="96" t="str">
        <f t="shared" si="28"/>
        <v>★0.5</v>
      </c>
      <c r="AE101" s="95">
        <f t="shared" si="29"/>
        <v>15</v>
      </c>
      <c r="AF101" s="96">
        <f t="shared" si="30"/>
        <v>58</v>
      </c>
      <c r="AG101" s="96" t="str">
        <f t="shared" si="31"/>
        <v>★0.5</v>
      </c>
      <c r="AH101" s="97"/>
    </row>
    <row r="102" spans="1:34" ht="24" customHeight="1" x14ac:dyDescent="0.2">
      <c r="A102" s="98"/>
      <c r="B102" s="77"/>
      <c r="C102" s="78"/>
      <c r="D102" s="79" t="s">
        <v>254</v>
      </c>
      <c r="E102" s="80" t="s">
        <v>259</v>
      </c>
      <c r="F102" s="81" t="s">
        <v>250</v>
      </c>
      <c r="G102" s="82">
        <v>3.9820000000000002</v>
      </c>
      <c r="H102" s="81" t="s">
        <v>70</v>
      </c>
      <c r="I102" s="83" t="str">
        <f t="shared" si="16"/>
        <v>2,270</v>
      </c>
      <c r="J102" s="84">
        <v>5</v>
      </c>
      <c r="K102" s="85">
        <v>8.8000000000000007</v>
      </c>
      <c r="L102" s="86">
        <f t="shared" si="17"/>
        <v>263.82499999999999</v>
      </c>
      <c r="M102" s="87" t="str">
        <f t="shared" si="18"/>
        <v>8.7</v>
      </c>
      <c r="N102" s="88" t="str">
        <f t="shared" si="19"/>
        <v>11.9</v>
      </c>
      <c r="O102" s="89" t="str">
        <f t="shared" si="20"/>
        <v>16.0</v>
      </c>
      <c r="P102" s="82" t="s">
        <v>150</v>
      </c>
      <c r="Q102" s="81" t="s">
        <v>44</v>
      </c>
      <c r="R102" s="82" t="s">
        <v>54</v>
      </c>
      <c r="S102" s="79"/>
      <c r="T102" s="90" t="str">
        <f t="shared" si="21"/>
        <v>☆☆☆</v>
      </c>
      <c r="U102" s="91">
        <f t="shared" si="22"/>
        <v>101</v>
      </c>
      <c r="V102" s="92">
        <f t="shared" si="23"/>
        <v>73</v>
      </c>
      <c r="W102" s="92">
        <f t="shared" si="24"/>
        <v>55</v>
      </c>
      <c r="X102" s="93" t="str">
        <f t="shared" si="25"/>
        <v>★0.5</v>
      </c>
      <c r="Z102" s="94">
        <v>2270</v>
      </c>
      <c r="AA102" s="94">
        <v>2270</v>
      </c>
      <c r="AB102" s="95">
        <f t="shared" si="26"/>
        <v>16</v>
      </c>
      <c r="AC102" s="96">
        <f t="shared" si="27"/>
        <v>55</v>
      </c>
      <c r="AD102" s="96" t="str">
        <f t="shared" si="28"/>
        <v>★0.5</v>
      </c>
      <c r="AE102" s="95">
        <f t="shared" si="29"/>
        <v>16</v>
      </c>
      <c r="AF102" s="96">
        <f t="shared" si="30"/>
        <v>55</v>
      </c>
      <c r="AG102" s="96" t="str">
        <f t="shared" si="31"/>
        <v>★0.5</v>
      </c>
      <c r="AH102" s="97"/>
    </row>
    <row r="103" spans="1:34" ht="24" customHeight="1" x14ac:dyDescent="0.2">
      <c r="A103" s="98"/>
      <c r="B103" s="77"/>
      <c r="C103" s="78"/>
      <c r="D103" s="79" t="s">
        <v>254</v>
      </c>
      <c r="E103" s="80" t="s">
        <v>260</v>
      </c>
      <c r="F103" s="81" t="s">
        <v>250</v>
      </c>
      <c r="G103" s="82">
        <v>3.9820000000000002</v>
      </c>
      <c r="H103" s="81" t="s">
        <v>70</v>
      </c>
      <c r="I103" s="83" t="str">
        <f t="shared" si="16"/>
        <v>2,270</v>
      </c>
      <c r="J103" s="84">
        <v>4</v>
      </c>
      <c r="K103" s="85">
        <v>8.8000000000000007</v>
      </c>
      <c r="L103" s="86">
        <f t="shared" si="17"/>
        <v>263.82499999999999</v>
      </c>
      <c r="M103" s="87" t="str">
        <f t="shared" si="18"/>
        <v>8.7</v>
      </c>
      <c r="N103" s="88" t="str">
        <f t="shared" si="19"/>
        <v>11.9</v>
      </c>
      <c r="O103" s="89" t="str">
        <f t="shared" si="20"/>
        <v>16.0</v>
      </c>
      <c r="P103" s="82" t="s">
        <v>150</v>
      </c>
      <c r="Q103" s="81" t="s">
        <v>44</v>
      </c>
      <c r="R103" s="82" t="s">
        <v>54</v>
      </c>
      <c r="S103" s="79"/>
      <c r="T103" s="90" t="str">
        <f t="shared" si="21"/>
        <v>☆☆☆</v>
      </c>
      <c r="U103" s="91">
        <f t="shared" si="22"/>
        <v>101</v>
      </c>
      <c r="V103" s="92">
        <f t="shared" si="23"/>
        <v>73</v>
      </c>
      <c r="W103" s="92">
        <f t="shared" si="24"/>
        <v>55</v>
      </c>
      <c r="X103" s="93" t="str">
        <f t="shared" si="25"/>
        <v>★0.5</v>
      </c>
      <c r="Z103" s="94">
        <v>2270</v>
      </c>
      <c r="AA103" s="94">
        <v>2270</v>
      </c>
      <c r="AB103" s="95">
        <f t="shared" si="26"/>
        <v>16</v>
      </c>
      <c r="AC103" s="96">
        <f t="shared" si="27"/>
        <v>55</v>
      </c>
      <c r="AD103" s="96" t="str">
        <f t="shared" si="28"/>
        <v>★0.5</v>
      </c>
      <c r="AE103" s="95">
        <f t="shared" si="29"/>
        <v>16</v>
      </c>
      <c r="AF103" s="96">
        <f t="shared" si="30"/>
        <v>55</v>
      </c>
      <c r="AG103" s="96" t="str">
        <f t="shared" si="31"/>
        <v>★0.5</v>
      </c>
      <c r="AH103" s="97"/>
    </row>
    <row r="104" spans="1:34" ht="24" customHeight="1" x14ac:dyDescent="0.2">
      <c r="A104" s="98"/>
      <c r="B104" s="77"/>
      <c r="C104" s="78"/>
      <c r="D104" s="79" t="s">
        <v>254</v>
      </c>
      <c r="E104" s="80" t="s">
        <v>261</v>
      </c>
      <c r="F104" s="81" t="s">
        <v>250</v>
      </c>
      <c r="G104" s="82">
        <v>3.9820000000000002</v>
      </c>
      <c r="H104" s="81" t="s">
        <v>70</v>
      </c>
      <c r="I104" s="83" t="str">
        <f t="shared" si="16"/>
        <v>2,380</v>
      </c>
      <c r="J104" s="84">
        <v>4</v>
      </c>
      <c r="K104" s="85">
        <v>8.8000000000000007</v>
      </c>
      <c r="L104" s="86">
        <f t="shared" si="17"/>
        <v>263.82499999999999</v>
      </c>
      <c r="M104" s="87" t="str">
        <f t="shared" si="18"/>
        <v>7.4</v>
      </c>
      <c r="N104" s="88" t="str">
        <f t="shared" si="19"/>
        <v>10.6</v>
      </c>
      <c r="O104" s="89" t="str">
        <f t="shared" si="20"/>
        <v>14.6</v>
      </c>
      <c r="P104" s="82" t="s">
        <v>150</v>
      </c>
      <c r="Q104" s="81" t="s">
        <v>44</v>
      </c>
      <c r="R104" s="82" t="s">
        <v>54</v>
      </c>
      <c r="S104" s="79"/>
      <c r="T104" s="90" t="str">
        <f t="shared" si="21"/>
        <v>☆☆☆</v>
      </c>
      <c r="U104" s="91">
        <f t="shared" si="22"/>
        <v>118</v>
      </c>
      <c r="V104" s="92">
        <f t="shared" si="23"/>
        <v>83</v>
      </c>
      <c r="W104" s="92">
        <f t="shared" si="24"/>
        <v>60</v>
      </c>
      <c r="X104" s="93" t="str">
        <f t="shared" si="25"/>
        <v>★1.0</v>
      </c>
      <c r="Z104" s="94">
        <v>2380</v>
      </c>
      <c r="AA104" s="94">
        <v>2380</v>
      </c>
      <c r="AB104" s="95">
        <f t="shared" si="26"/>
        <v>14.6</v>
      </c>
      <c r="AC104" s="96">
        <f t="shared" si="27"/>
        <v>60</v>
      </c>
      <c r="AD104" s="96" t="str">
        <f t="shared" si="28"/>
        <v>★1.0</v>
      </c>
      <c r="AE104" s="95">
        <f t="shared" si="29"/>
        <v>14.6</v>
      </c>
      <c r="AF104" s="96">
        <f t="shared" si="30"/>
        <v>60</v>
      </c>
      <c r="AG104" s="96" t="str">
        <f t="shared" si="31"/>
        <v>★1.0</v>
      </c>
      <c r="AH104" s="97"/>
    </row>
    <row r="105" spans="1:34" ht="24" customHeight="1" x14ac:dyDescent="0.2">
      <c r="A105" s="98"/>
      <c r="B105" s="77"/>
      <c r="C105" s="78"/>
      <c r="D105" s="79" t="s">
        <v>254</v>
      </c>
      <c r="E105" s="80" t="s">
        <v>146</v>
      </c>
      <c r="F105" s="81" t="s">
        <v>250</v>
      </c>
      <c r="G105" s="82">
        <v>3.9820000000000002</v>
      </c>
      <c r="H105" s="81" t="s">
        <v>70</v>
      </c>
      <c r="I105" s="83" t="str">
        <f t="shared" si="16"/>
        <v>2,260</v>
      </c>
      <c r="J105" s="84">
        <v>5</v>
      </c>
      <c r="K105" s="85">
        <v>9</v>
      </c>
      <c r="L105" s="86">
        <f t="shared" si="17"/>
        <v>257.96222222222218</v>
      </c>
      <c r="M105" s="87" t="str">
        <f t="shared" si="18"/>
        <v>8.7</v>
      </c>
      <c r="N105" s="88" t="str">
        <f t="shared" si="19"/>
        <v>11.9</v>
      </c>
      <c r="O105" s="89" t="str">
        <f t="shared" si="20"/>
        <v>16.1</v>
      </c>
      <c r="P105" s="82" t="s">
        <v>150</v>
      </c>
      <c r="Q105" s="81" t="s">
        <v>44</v>
      </c>
      <c r="R105" s="82" t="s">
        <v>54</v>
      </c>
      <c r="S105" s="79"/>
      <c r="T105" s="90" t="str">
        <f t="shared" si="21"/>
        <v>☆☆☆</v>
      </c>
      <c r="U105" s="91">
        <f t="shared" si="22"/>
        <v>103</v>
      </c>
      <c r="V105" s="92">
        <f t="shared" si="23"/>
        <v>75</v>
      </c>
      <c r="W105" s="92">
        <f t="shared" si="24"/>
        <v>55</v>
      </c>
      <c r="X105" s="93" t="str">
        <f t="shared" si="25"/>
        <v>★0.5</v>
      </c>
      <c r="Z105" s="94">
        <v>2260</v>
      </c>
      <c r="AA105" s="94">
        <v>2260</v>
      </c>
      <c r="AB105" s="95">
        <f t="shared" si="26"/>
        <v>16.100000000000001</v>
      </c>
      <c r="AC105" s="96">
        <f t="shared" si="27"/>
        <v>55</v>
      </c>
      <c r="AD105" s="96" t="str">
        <f t="shared" si="28"/>
        <v>★0.5</v>
      </c>
      <c r="AE105" s="95">
        <f t="shared" si="29"/>
        <v>16.100000000000001</v>
      </c>
      <c r="AF105" s="96">
        <f t="shared" si="30"/>
        <v>55</v>
      </c>
      <c r="AG105" s="96" t="str">
        <f t="shared" si="31"/>
        <v>★0.5</v>
      </c>
      <c r="AH105" s="97"/>
    </row>
    <row r="106" spans="1:34" ht="24" customHeight="1" x14ac:dyDescent="0.2">
      <c r="A106" s="98"/>
      <c r="B106" s="77"/>
      <c r="C106" s="78"/>
      <c r="D106" s="79" t="s">
        <v>254</v>
      </c>
      <c r="E106" s="80" t="s">
        <v>262</v>
      </c>
      <c r="F106" s="81" t="s">
        <v>250</v>
      </c>
      <c r="G106" s="82">
        <v>3.9820000000000002</v>
      </c>
      <c r="H106" s="81" t="s">
        <v>70</v>
      </c>
      <c r="I106" s="83" t="str">
        <f t="shared" si="16"/>
        <v>2,290~2,340</v>
      </c>
      <c r="J106" s="84">
        <v>5</v>
      </c>
      <c r="K106" s="85">
        <v>9</v>
      </c>
      <c r="L106" s="86">
        <f t="shared" si="17"/>
        <v>257.96222222222218</v>
      </c>
      <c r="M106" s="87" t="str">
        <f t="shared" si="18"/>
        <v>7.4</v>
      </c>
      <c r="N106" s="88" t="str">
        <f t="shared" si="19"/>
        <v>10.6</v>
      </c>
      <c r="O106" s="89" t="str">
        <f t="shared" si="20"/>
        <v>15.1~15.7</v>
      </c>
      <c r="P106" s="82" t="s">
        <v>150</v>
      </c>
      <c r="Q106" s="81" t="s">
        <v>44</v>
      </c>
      <c r="R106" s="82" t="s">
        <v>54</v>
      </c>
      <c r="S106" s="79"/>
      <c r="T106" s="90" t="str">
        <f t="shared" si="21"/>
        <v>☆☆☆</v>
      </c>
      <c r="U106" s="91">
        <f t="shared" si="22"/>
        <v>121</v>
      </c>
      <c r="V106" s="92">
        <f t="shared" si="23"/>
        <v>84</v>
      </c>
      <c r="W106" s="92" t="str">
        <f t="shared" si="24"/>
        <v>57~59</v>
      </c>
      <c r="X106" s="93" t="str">
        <f t="shared" si="25"/>
        <v>★0.5</v>
      </c>
      <c r="Z106" s="94">
        <v>2290</v>
      </c>
      <c r="AA106" s="94">
        <v>2340</v>
      </c>
      <c r="AB106" s="95">
        <f t="shared" si="26"/>
        <v>15.7</v>
      </c>
      <c r="AC106" s="96">
        <f t="shared" si="27"/>
        <v>57</v>
      </c>
      <c r="AD106" s="96" t="str">
        <f t="shared" si="28"/>
        <v>★0.5</v>
      </c>
      <c r="AE106" s="95">
        <f t="shared" si="29"/>
        <v>15.1</v>
      </c>
      <c r="AF106" s="96">
        <f t="shared" si="30"/>
        <v>59</v>
      </c>
      <c r="AG106" s="96" t="str">
        <f t="shared" si="31"/>
        <v>★0.5</v>
      </c>
      <c r="AH106" s="97"/>
    </row>
    <row r="107" spans="1:34" ht="24" customHeight="1" x14ac:dyDescent="0.2">
      <c r="A107" s="98"/>
      <c r="B107" s="77"/>
      <c r="C107" s="78"/>
      <c r="D107" s="79" t="s">
        <v>254</v>
      </c>
      <c r="E107" s="80" t="s">
        <v>263</v>
      </c>
      <c r="F107" s="81" t="s">
        <v>250</v>
      </c>
      <c r="G107" s="82">
        <v>3.9820000000000002</v>
      </c>
      <c r="H107" s="81" t="s">
        <v>70</v>
      </c>
      <c r="I107" s="83" t="str">
        <f t="shared" si="16"/>
        <v>2,280~2,340</v>
      </c>
      <c r="J107" s="84">
        <v>4</v>
      </c>
      <c r="K107" s="85">
        <v>9</v>
      </c>
      <c r="L107" s="86">
        <f t="shared" si="17"/>
        <v>257.96222222222218</v>
      </c>
      <c r="M107" s="87" t="str">
        <f t="shared" si="18"/>
        <v>7.4</v>
      </c>
      <c r="N107" s="88" t="str">
        <f t="shared" si="19"/>
        <v>10.6</v>
      </c>
      <c r="O107" s="89" t="str">
        <f t="shared" si="20"/>
        <v>15.1~15.9</v>
      </c>
      <c r="P107" s="82" t="s">
        <v>150</v>
      </c>
      <c r="Q107" s="81" t="s">
        <v>44</v>
      </c>
      <c r="R107" s="82" t="s">
        <v>54</v>
      </c>
      <c r="S107" s="79"/>
      <c r="T107" s="90" t="str">
        <f t="shared" si="21"/>
        <v>☆☆☆</v>
      </c>
      <c r="U107" s="91">
        <f t="shared" si="22"/>
        <v>121</v>
      </c>
      <c r="V107" s="92">
        <f t="shared" si="23"/>
        <v>84</v>
      </c>
      <c r="W107" s="92" t="str">
        <f t="shared" si="24"/>
        <v>56~59</v>
      </c>
      <c r="X107" s="93" t="str">
        <f t="shared" si="25"/>
        <v>★0.5</v>
      </c>
      <c r="Z107" s="94">
        <v>2280</v>
      </c>
      <c r="AA107" s="94">
        <v>2340</v>
      </c>
      <c r="AB107" s="95">
        <f t="shared" si="26"/>
        <v>15.9</v>
      </c>
      <c r="AC107" s="96">
        <f t="shared" si="27"/>
        <v>56</v>
      </c>
      <c r="AD107" s="96" t="str">
        <f t="shared" si="28"/>
        <v>★0.5</v>
      </c>
      <c r="AE107" s="95">
        <f t="shared" si="29"/>
        <v>15.1</v>
      </c>
      <c r="AF107" s="96">
        <f t="shared" si="30"/>
        <v>59</v>
      </c>
      <c r="AG107" s="96" t="str">
        <f t="shared" si="31"/>
        <v>★0.5</v>
      </c>
      <c r="AH107" s="97"/>
    </row>
    <row r="108" spans="1:34" ht="24" customHeight="1" x14ac:dyDescent="0.2">
      <c r="A108" s="98"/>
      <c r="B108" s="77"/>
      <c r="C108" s="78"/>
      <c r="D108" s="79" t="s">
        <v>254</v>
      </c>
      <c r="E108" s="80" t="s">
        <v>264</v>
      </c>
      <c r="F108" s="81" t="s">
        <v>250</v>
      </c>
      <c r="G108" s="82">
        <v>3.9820000000000002</v>
      </c>
      <c r="H108" s="81" t="s">
        <v>70</v>
      </c>
      <c r="I108" s="83" t="str">
        <f t="shared" si="16"/>
        <v>2,350~2,400</v>
      </c>
      <c r="J108" s="84">
        <v>5</v>
      </c>
      <c r="K108" s="85">
        <v>9</v>
      </c>
      <c r="L108" s="86">
        <f t="shared" si="17"/>
        <v>257.96222222222218</v>
      </c>
      <c r="M108" s="87" t="str">
        <f t="shared" si="18"/>
        <v>7.4</v>
      </c>
      <c r="N108" s="88" t="str">
        <f t="shared" si="19"/>
        <v>10.6</v>
      </c>
      <c r="O108" s="89" t="str">
        <f t="shared" si="20"/>
        <v>14.4~15.0</v>
      </c>
      <c r="P108" s="82" t="s">
        <v>150</v>
      </c>
      <c r="Q108" s="81" t="s">
        <v>44</v>
      </c>
      <c r="R108" s="82" t="s">
        <v>54</v>
      </c>
      <c r="S108" s="79"/>
      <c r="T108" s="90" t="str">
        <f t="shared" si="21"/>
        <v>☆☆☆</v>
      </c>
      <c r="U108" s="91">
        <f t="shared" si="22"/>
        <v>121</v>
      </c>
      <c r="V108" s="92">
        <f t="shared" si="23"/>
        <v>84</v>
      </c>
      <c r="W108" s="92" t="str">
        <f t="shared" si="24"/>
        <v>60~62</v>
      </c>
      <c r="X108" s="93" t="str">
        <f t="shared" si="25"/>
        <v>★1.0</v>
      </c>
      <c r="Z108" s="94">
        <v>2350</v>
      </c>
      <c r="AA108" s="94">
        <v>2400</v>
      </c>
      <c r="AB108" s="95">
        <f t="shared" si="26"/>
        <v>15</v>
      </c>
      <c r="AC108" s="96">
        <f t="shared" si="27"/>
        <v>60</v>
      </c>
      <c r="AD108" s="96" t="str">
        <f t="shared" si="28"/>
        <v>★1.0</v>
      </c>
      <c r="AE108" s="95">
        <f t="shared" si="29"/>
        <v>14.4</v>
      </c>
      <c r="AF108" s="96">
        <f t="shared" si="30"/>
        <v>62</v>
      </c>
      <c r="AG108" s="96" t="str">
        <f t="shared" si="31"/>
        <v>★1.0</v>
      </c>
      <c r="AH108" s="97"/>
    </row>
    <row r="109" spans="1:34" ht="24" customHeight="1" x14ac:dyDescent="0.2">
      <c r="A109" s="98"/>
      <c r="B109" s="77"/>
      <c r="C109" s="78"/>
      <c r="D109" s="79" t="s">
        <v>254</v>
      </c>
      <c r="E109" s="80" t="s">
        <v>265</v>
      </c>
      <c r="F109" s="81" t="s">
        <v>250</v>
      </c>
      <c r="G109" s="82">
        <v>3.9820000000000002</v>
      </c>
      <c r="H109" s="81" t="s">
        <v>70</v>
      </c>
      <c r="I109" s="83" t="str">
        <f t="shared" si="16"/>
        <v>2,360~2,420</v>
      </c>
      <c r="J109" s="84">
        <v>4</v>
      </c>
      <c r="K109" s="85">
        <v>9</v>
      </c>
      <c r="L109" s="86">
        <f t="shared" si="17"/>
        <v>257.96222222222218</v>
      </c>
      <c r="M109" s="87" t="str">
        <f t="shared" si="18"/>
        <v>7.4</v>
      </c>
      <c r="N109" s="88" t="str">
        <f t="shared" si="19"/>
        <v>10.6</v>
      </c>
      <c r="O109" s="89" t="str">
        <f t="shared" si="20"/>
        <v>14.1~14.9</v>
      </c>
      <c r="P109" s="82" t="s">
        <v>150</v>
      </c>
      <c r="Q109" s="81" t="s">
        <v>44</v>
      </c>
      <c r="R109" s="82" t="s">
        <v>54</v>
      </c>
      <c r="S109" s="79"/>
      <c r="T109" s="90" t="str">
        <f t="shared" si="21"/>
        <v>☆☆☆</v>
      </c>
      <c r="U109" s="91">
        <f t="shared" si="22"/>
        <v>121</v>
      </c>
      <c r="V109" s="92">
        <f t="shared" si="23"/>
        <v>84</v>
      </c>
      <c r="W109" s="92" t="str">
        <f t="shared" si="24"/>
        <v>60~63</v>
      </c>
      <c r="X109" s="93" t="str">
        <f t="shared" si="25"/>
        <v>★1.0</v>
      </c>
      <c r="Z109" s="94">
        <v>2360</v>
      </c>
      <c r="AA109" s="94">
        <v>2420</v>
      </c>
      <c r="AB109" s="95">
        <f t="shared" si="26"/>
        <v>14.9</v>
      </c>
      <c r="AC109" s="96">
        <f t="shared" si="27"/>
        <v>60</v>
      </c>
      <c r="AD109" s="96" t="str">
        <f t="shared" si="28"/>
        <v>★1.0</v>
      </c>
      <c r="AE109" s="95">
        <f t="shared" si="29"/>
        <v>14.1</v>
      </c>
      <c r="AF109" s="96">
        <f t="shared" si="30"/>
        <v>63</v>
      </c>
      <c r="AG109" s="96" t="str">
        <f t="shared" si="31"/>
        <v>★1.0</v>
      </c>
      <c r="AH109" s="97"/>
    </row>
    <row r="110" spans="1:34" ht="24" customHeight="1" x14ac:dyDescent="0.2">
      <c r="A110" s="100"/>
      <c r="B110" s="104"/>
      <c r="C110" s="103" t="s">
        <v>266</v>
      </c>
      <c r="D110" s="79" t="s">
        <v>267</v>
      </c>
      <c r="E110" s="80" t="s">
        <v>268</v>
      </c>
      <c r="F110" s="81" t="s">
        <v>76</v>
      </c>
      <c r="G110" s="82">
        <v>1.9910000000000001</v>
      </c>
      <c r="H110" s="81" t="s">
        <v>77</v>
      </c>
      <c r="I110" s="83" t="str">
        <f t="shared" si="16"/>
        <v>1,780~1,790</v>
      </c>
      <c r="J110" s="84">
        <v>4</v>
      </c>
      <c r="K110" s="85">
        <v>10.8</v>
      </c>
      <c r="L110" s="86">
        <f t="shared" si="17"/>
        <v>214.96851851851849</v>
      </c>
      <c r="M110" s="87" t="str">
        <f t="shared" si="18"/>
        <v>11.1</v>
      </c>
      <c r="N110" s="88" t="str">
        <f t="shared" si="19"/>
        <v>14.4</v>
      </c>
      <c r="O110" s="89" t="str">
        <f t="shared" si="20"/>
        <v>21.2~21.3</v>
      </c>
      <c r="P110" s="82" t="s">
        <v>43</v>
      </c>
      <c r="Q110" s="81" t="s">
        <v>44</v>
      </c>
      <c r="R110" s="82" t="s">
        <v>109</v>
      </c>
      <c r="S110" s="79"/>
      <c r="T110" s="90" t="str">
        <f t="shared" si="21"/>
        <v>☆☆☆</v>
      </c>
      <c r="U110" s="91">
        <f t="shared" si="22"/>
        <v>97</v>
      </c>
      <c r="V110" s="92">
        <f t="shared" si="23"/>
        <v>75</v>
      </c>
      <c r="W110" s="92">
        <f t="shared" si="24"/>
        <v>50</v>
      </c>
      <c r="X110" s="93" t="str">
        <f t="shared" si="25"/>
        <v/>
      </c>
      <c r="Z110" s="94">
        <v>1780</v>
      </c>
      <c r="AA110" s="94">
        <v>1790</v>
      </c>
      <c r="AB110" s="95">
        <f>IF(Z110="","",(ROUND(IF(Z110&gt;=2759,9.5,IF(Z110&lt;2759,(-2.47/1000000*Z110*Z110)-(8.52/10000*Z110)+30.65)),1)))</f>
        <v>21.3</v>
      </c>
      <c r="AC110" s="96">
        <f>IF(K110="","",ROUNDDOWN(K110/AB110*100,0))</f>
        <v>50</v>
      </c>
      <c r="AD110" s="96" t="str">
        <f>IF(AC110="","",IF(AC110&gt;=125,"★7.5",IF(AC110&gt;=120,"★7.0",IF(AC110&gt;=115,"★6.5",IF(AC110&gt;=110,"★6.0",IF(AC110&gt;=105,"★5.5",IF(AC110&gt;=100,"★5.0",IF(AC110&gt;=95,"★4.5",IF(AC110&gt;=90,"★4.0",IF(AC110&gt;=85,"★3.5",IF(AC110&gt;=80,"★3.0",IF(AC110&gt;=75,"★2.5",IF(AC110&gt;=70,"★2.0",IF(AC110&gt;=65,"★1.5",IF(AC110&gt;=60,"★1.0",IF(AC110&gt;=55,"★0.5"," "))))))))))))))))</f>
        <v xml:space="preserve"> </v>
      </c>
      <c r="AE110" s="95">
        <f>IF(AA110="","",(ROUND(IF(AA110&gt;=2759,9.5,IF(AA110&lt;2759,(-2.47/1000000*AA110*AA110)-(8.52/10000*AA110)+30.65)),1)))</f>
        <v>21.2</v>
      </c>
      <c r="AF110" s="96">
        <f>IF(AE110="","",IF(K110="","",ROUNDDOWN(K110/AE110*100,0)))</f>
        <v>50</v>
      </c>
      <c r="AG110" s="96" t="str">
        <f>IF(AF110="","",IF(AF110&gt;=125,"★7.5",IF(AF110&gt;=120,"★7.0",IF(AF110&gt;=115,"★6.5",IF(AF110&gt;=110,"★6.0",IF(AF110&gt;=105,"★5.5",IF(AF110&gt;=100,"★5.0",IF(AF110&gt;=95,"★4.5",IF(AF110&gt;=90,"★4.0",IF(AF110&gt;=85,"★3.5",IF(AF110&gt;=80,"★3.0",IF(AF110&gt;=75,"★2.5",IF(AF110&gt;=70,"★2.0",IF(AF110&gt;=65,"★1.5",IF(AF110&gt;=60,"★1.0",IF(AF110&gt;=55,"★0.5"," "))))))))))))))))</f>
        <v xml:space="preserve"> </v>
      </c>
      <c r="AH110" s="97"/>
    </row>
    <row r="111" spans="1:34" ht="24" customHeight="1" x14ac:dyDescent="0.2">
      <c r="A111" s="111"/>
      <c r="B111" s="99"/>
      <c r="C111" s="102"/>
      <c r="D111" s="79" t="s">
        <v>269</v>
      </c>
      <c r="E111" s="80" t="s">
        <v>270</v>
      </c>
      <c r="F111" s="81" t="s">
        <v>76</v>
      </c>
      <c r="G111" s="82">
        <v>1.9910000000000001</v>
      </c>
      <c r="H111" s="81" t="s">
        <v>77</v>
      </c>
      <c r="I111" s="83" t="str">
        <f t="shared" si="16"/>
        <v>1,780~1,790</v>
      </c>
      <c r="J111" s="84">
        <v>4</v>
      </c>
      <c r="K111" s="85">
        <v>10.7</v>
      </c>
      <c r="L111" s="86">
        <f t="shared" si="17"/>
        <v>216.97757009345796</v>
      </c>
      <c r="M111" s="87" t="str">
        <f t="shared" si="18"/>
        <v>11.1</v>
      </c>
      <c r="N111" s="88" t="str">
        <f t="shared" si="19"/>
        <v>14.4</v>
      </c>
      <c r="O111" s="89" t="str">
        <f t="shared" si="20"/>
        <v>21.2~21.3</v>
      </c>
      <c r="P111" s="82" t="s">
        <v>43</v>
      </c>
      <c r="Q111" s="81" t="s">
        <v>44</v>
      </c>
      <c r="R111" s="82" t="s">
        <v>109</v>
      </c>
      <c r="S111" s="79"/>
      <c r="T111" s="90" t="str">
        <f t="shared" si="21"/>
        <v>☆☆☆</v>
      </c>
      <c r="U111" s="91">
        <f t="shared" si="22"/>
        <v>96</v>
      </c>
      <c r="V111" s="92">
        <f t="shared" si="23"/>
        <v>74</v>
      </c>
      <c r="W111" s="92">
        <f t="shared" si="24"/>
        <v>50</v>
      </c>
      <c r="X111" s="93" t="str">
        <f t="shared" si="25"/>
        <v/>
      </c>
      <c r="Z111" s="94">
        <v>1780</v>
      </c>
      <c r="AA111" s="94">
        <v>1790</v>
      </c>
      <c r="AB111" s="95">
        <f>IF(Z111="","",(ROUND(IF(Z111&gt;=2759,9.5,IF(Z111&lt;2759,(-2.47/1000000*Z111*Z111)-(8.52/10000*Z111)+30.65)),1)))</f>
        <v>21.3</v>
      </c>
      <c r="AC111" s="96">
        <f>IF(K111="","",ROUNDDOWN(K111/AB111*100,0))</f>
        <v>50</v>
      </c>
      <c r="AD111" s="96" t="str">
        <f>IF(AC111="","",IF(AC111&gt;=125,"★7.5",IF(AC111&gt;=120,"★7.0",IF(AC111&gt;=115,"★6.5",IF(AC111&gt;=110,"★6.0",IF(AC111&gt;=105,"★5.5",IF(AC111&gt;=100,"★5.0",IF(AC111&gt;=95,"★4.5",IF(AC111&gt;=90,"★4.0",IF(AC111&gt;=85,"★3.5",IF(AC111&gt;=80,"★3.0",IF(AC111&gt;=75,"★2.5",IF(AC111&gt;=70,"★2.0",IF(AC111&gt;=65,"★1.5",IF(AC111&gt;=60,"★1.0",IF(AC111&gt;=55,"★0.5"," "))))))))))))))))</f>
        <v xml:space="preserve"> </v>
      </c>
      <c r="AE111" s="95">
        <f>IF(AA111="","",(ROUND(IF(AA111&gt;=2759,9.5,IF(AA111&lt;2759,(-2.47/1000000*AA111*AA111)-(8.52/10000*AA111)+30.65)),1)))</f>
        <v>21.2</v>
      </c>
      <c r="AF111" s="96">
        <f>IF(AE111="","",IF(K111="","",ROUNDDOWN(K111/AE111*100,0)))</f>
        <v>50</v>
      </c>
      <c r="AG111" s="96" t="str">
        <f>IF(AF111="","",IF(AF111&gt;=125,"★7.5",IF(AF111&gt;=120,"★7.0",IF(AF111&gt;=115,"★6.5",IF(AF111&gt;=110,"★6.0",IF(AF111&gt;=105,"★5.5",IF(AF111&gt;=100,"★5.0",IF(AF111&gt;=95,"★4.5",IF(AF111&gt;=90,"★4.0",IF(AF111&gt;=85,"★3.5",IF(AF111&gt;=80,"★3.0",IF(AF111&gt;=75,"★2.5",IF(AF111&gt;=70,"★2.0",IF(AF111&gt;=65,"★1.5",IF(AF111&gt;=60,"★1.0",IF(AF111&gt;=55,"★0.5"," "))))))))))))))))</f>
        <v xml:space="preserve"> </v>
      </c>
      <c r="AH111" s="97"/>
    </row>
    <row r="112" spans="1:34" x14ac:dyDescent="0.2">
      <c r="E112" s="2"/>
    </row>
    <row r="113" spans="1:5" x14ac:dyDescent="0.2">
      <c r="B113" s="2" t="s">
        <v>271</v>
      </c>
      <c r="E113" s="2"/>
    </row>
    <row r="114" spans="1:5" x14ac:dyDescent="0.2">
      <c r="B114" s="2" t="s">
        <v>272</v>
      </c>
      <c r="E114" s="2"/>
    </row>
    <row r="115" spans="1:5" x14ac:dyDescent="0.2">
      <c r="B115" s="2" t="s">
        <v>273</v>
      </c>
      <c r="E115" s="2"/>
    </row>
    <row r="116" spans="1:5" x14ac:dyDescent="0.2">
      <c r="B116" s="2" t="s">
        <v>274</v>
      </c>
      <c r="E116" s="2"/>
    </row>
    <row r="117" spans="1:5" x14ac:dyDescent="0.2">
      <c r="B117" s="2" t="s">
        <v>275</v>
      </c>
      <c r="E117" s="2"/>
    </row>
    <row r="118" spans="1:5" x14ac:dyDescent="0.2">
      <c r="B118" s="2" t="s">
        <v>276</v>
      </c>
      <c r="E118" s="2"/>
    </row>
    <row r="119" spans="1:5" x14ac:dyDescent="0.2">
      <c r="A119" s="2"/>
      <c r="B119" s="2" t="s">
        <v>277</v>
      </c>
      <c r="E119" s="2"/>
    </row>
    <row r="120" spans="1:5" x14ac:dyDescent="0.2">
      <c r="A120" s="2"/>
      <c r="B120" s="2" t="s">
        <v>278</v>
      </c>
      <c r="E120" s="2"/>
    </row>
  </sheetData>
  <sheetProtection formatCells="0" formatColumns="0" formatRows="0" insertColumns="0" insertRows="0" insertHyperlinks="0" deleteColumns="0" deleteRows="0" sort="0" autoFilter="0" pivotTables="0"/>
  <mergeCells count="42">
    <mergeCell ref="AH5:AH8"/>
    <mergeCell ref="D6:D8"/>
    <mergeCell ref="E6:E8"/>
    <mergeCell ref="F6:F8"/>
    <mergeCell ref="G6:G8"/>
    <mergeCell ref="Q6:Q8"/>
    <mergeCell ref="R6:R8"/>
    <mergeCell ref="S6:S8"/>
    <mergeCell ref="T6:T8"/>
    <mergeCell ref="AD4:AD8"/>
    <mergeCell ref="AE4:AE8"/>
    <mergeCell ref="AF4:AF8"/>
    <mergeCell ref="AG4:AG8"/>
    <mergeCell ref="K5:K8"/>
    <mergeCell ref="L5:L8"/>
    <mergeCell ref="M5:M8"/>
    <mergeCell ref="N5:N8"/>
    <mergeCell ref="O5:O8"/>
    <mergeCell ref="W5:W8"/>
    <mergeCell ref="V4:V8"/>
    <mergeCell ref="W4:X4"/>
    <mergeCell ref="Z4:Z8"/>
    <mergeCell ref="AA4:AA8"/>
    <mergeCell ref="AB4:AB8"/>
    <mergeCell ref="AC4:AC8"/>
    <mergeCell ref="X5:X8"/>
    <mergeCell ref="J4:J8"/>
    <mergeCell ref="K4:O4"/>
    <mergeCell ref="P4:P8"/>
    <mergeCell ref="Q4:S5"/>
    <mergeCell ref="T4:T5"/>
    <mergeCell ref="U4:U8"/>
    <mergeCell ref="J2:P2"/>
    <mergeCell ref="R2:V2"/>
    <mergeCell ref="S3:X3"/>
    <mergeCell ref="A4:A8"/>
    <mergeCell ref="B4:C8"/>
    <mergeCell ref="D4:D5"/>
    <mergeCell ref="E4:E5"/>
    <mergeCell ref="F4:G5"/>
    <mergeCell ref="H4:H8"/>
    <mergeCell ref="I4:I8"/>
  </mergeCells>
  <phoneticPr fontId="3"/>
  <pageMargins left="0.70866141732283472" right="0.70866141732283472" top="0.74803149606299213" bottom="0.74803149606299213" header="0.31496062992125984" footer="0.31496062992125984"/>
  <pageSetup paperSize="9" scale="31" orientation="portrait" r:id="rId1"/>
  <headerFooter>
    <oddHeader>&amp;R&amp;10【機密性２】 
作成日_作成担当課_用途_保存期間&amp;L&amp;"Yu Gothic"&amp;11&amp;K000000&amp;10
発出元 → 発出先</oddHeader>
  </headerFooter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350F8AFA-1D32-4BB0-9ACF-B67EEFEDE67E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AH110:AH111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1-1</vt:lpstr>
      <vt:lpstr>'1-1'!Print_Area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