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6\10月\"/>
    </mc:Choice>
  </mc:AlternateContent>
  <xr:revisionPtr revIDLastSave="0" documentId="8_{704CDE24-0DD7-4066-8896-E1427BC46EA1}" xr6:coauthVersionLast="47" xr6:coauthVersionMax="47" xr10:uidLastSave="{00000000-0000-0000-0000-000000000000}"/>
  <bookViews>
    <workbookView xWindow="-3390" yWindow="-16320" windowWidth="29040" windowHeight="15720" xr2:uid="{0B4DD207-04A6-42E5-A7F4-A20000B7D9A2}"/>
  </bookViews>
  <sheets>
    <sheet name="（新）1-1（普通・小型）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'（新）1-1（普通・小型）'!$A$8:$AA$85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'（新）1-1（普通・小型）'!$A$2:$X$86</definedName>
    <definedName name="_xlnm.Print_Titles" localSheetId="0">'（新）1-1（普通・小型）'!$2:$8</definedName>
    <definedName name="_xlnm.Print_Titles">[2]乗用・ＲＶ車!$1:$7</definedName>
    <definedName name="っｄ">[3]!社内配布用印刷</definedName>
    <definedName name="削">[3]!社内配布用印刷</definedName>
    <definedName name="削除">[1]!Module1.社内配布用印刷</definedName>
    <definedName name="削除した">[1]!Module1.提出用印刷</definedName>
    <definedName name="削除したもの">[1]!新型構変選択</definedName>
    <definedName name="削除中">[1]!製作者選択</definedName>
    <definedName name="社内配布用印刷" localSheetId="0">[3]!社内配布用印刷</definedName>
    <definedName name="社内配布用印刷">[3]!社内配布用印刷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G86" i="1" l="1"/>
  <c r="AE86" i="1"/>
  <c r="AF86" i="1" s="1"/>
  <c r="AD86" i="1"/>
  <c r="AC86" i="1"/>
  <c r="AB86" i="1"/>
  <c r="AF85" i="1"/>
  <c r="AG85" i="1" s="1"/>
  <c r="AE85" i="1"/>
  <c r="AC85" i="1"/>
  <c r="AB85" i="1"/>
  <c r="O85" i="1" s="1"/>
  <c r="N85" i="1"/>
  <c r="V85" i="1" s="1"/>
  <c r="M85" i="1"/>
  <c r="U85" i="1" s="1"/>
  <c r="L85" i="1"/>
  <c r="I85" i="1"/>
  <c r="AE84" i="1"/>
  <c r="AF84" i="1" s="1"/>
  <c r="AG84" i="1" s="1"/>
  <c r="AB84" i="1"/>
  <c r="V84" i="1"/>
  <c r="N84" i="1"/>
  <c r="M84" i="1"/>
  <c r="U84" i="1" s="1"/>
  <c r="L84" i="1"/>
  <c r="I84" i="1"/>
  <c r="AF83" i="1"/>
  <c r="AG83" i="1" s="1"/>
  <c r="AE83" i="1"/>
  <c r="AB83" i="1"/>
  <c r="AC83" i="1" s="1"/>
  <c r="X83" i="1"/>
  <c r="V83" i="1"/>
  <c r="U83" i="1"/>
  <c r="N83" i="1"/>
  <c r="M83" i="1"/>
  <c r="L83" i="1"/>
  <c r="I83" i="1"/>
  <c r="AE82" i="1"/>
  <c r="AF82" i="1" s="1"/>
  <c r="AG82" i="1" s="1"/>
  <c r="AC82" i="1"/>
  <c r="AD82" i="1" s="1"/>
  <c r="AB82" i="1"/>
  <c r="X82" i="1"/>
  <c r="W82" i="1"/>
  <c r="V82" i="1"/>
  <c r="U82" i="1"/>
  <c r="O82" i="1"/>
  <c r="N82" i="1"/>
  <c r="M82" i="1"/>
  <c r="L82" i="1"/>
  <c r="I82" i="1"/>
  <c r="AG81" i="1"/>
  <c r="AE81" i="1"/>
  <c r="AF81" i="1" s="1"/>
  <c r="AB81" i="1"/>
  <c r="AC81" i="1" s="1"/>
  <c r="AD81" i="1" s="1"/>
  <c r="V81" i="1"/>
  <c r="U81" i="1"/>
  <c r="O81" i="1"/>
  <c r="N81" i="1"/>
  <c r="M81" i="1"/>
  <c r="L81" i="1"/>
  <c r="I81" i="1"/>
  <c r="AF80" i="1"/>
  <c r="AG80" i="1" s="1"/>
  <c r="AE80" i="1"/>
  <c r="AC80" i="1"/>
  <c r="AB80" i="1"/>
  <c r="V80" i="1"/>
  <c r="O80" i="1"/>
  <c r="N80" i="1"/>
  <c r="M80" i="1"/>
  <c r="U80" i="1" s="1"/>
  <c r="L80" i="1"/>
  <c r="I80" i="1"/>
  <c r="AE79" i="1"/>
  <c r="AF79" i="1" s="1"/>
  <c r="AG79" i="1" s="1"/>
  <c r="AB79" i="1"/>
  <c r="AC79" i="1" s="1"/>
  <c r="N79" i="1"/>
  <c r="V79" i="1" s="1"/>
  <c r="M79" i="1"/>
  <c r="U79" i="1" s="1"/>
  <c r="L79" i="1"/>
  <c r="I79" i="1"/>
  <c r="AE78" i="1"/>
  <c r="AF78" i="1" s="1"/>
  <c r="AG78" i="1" s="1"/>
  <c r="AB78" i="1"/>
  <c r="O78" i="1" s="1"/>
  <c r="N78" i="1"/>
  <c r="V78" i="1" s="1"/>
  <c r="M78" i="1"/>
  <c r="U78" i="1" s="1"/>
  <c r="L78" i="1"/>
  <c r="I78" i="1"/>
  <c r="AF77" i="1"/>
  <c r="AG77" i="1" s="1"/>
  <c r="AE77" i="1"/>
  <c r="AC77" i="1"/>
  <c r="W77" i="1" s="1"/>
  <c r="AB77" i="1"/>
  <c r="O77" i="1" s="1"/>
  <c r="N77" i="1"/>
  <c r="V77" i="1" s="1"/>
  <c r="M77" i="1"/>
  <c r="U77" i="1" s="1"/>
  <c r="L77" i="1"/>
  <c r="I77" i="1"/>
  <c r="AE76" i="1"/>
  <c r="AF76" i="1" s="1"/>
  <c r="AG76" i="1" s="1"/>
  <c r="AB76" i="1"/>
  <c r="V76" i="1"/>
  <c r="N76" i="1"/>
  <c r="M76" i="1"/>
  <c r="U76" i="1" s="1"/>
  <c r="L76" i="1"/>
  <c r="I76" i="1"/>
  <c r="AF75" i="1"/>
  <c r="AG75" i="1" s="1"/>
  <c r="AE75" i="1"/>
  <c r="AB75" i="1"/>
  <c r="AC75" i="1" s="1"/>
  <c r="X75" i="1" s="1"/>
  <c r="V75" i="1"/>
  <c r="U75" i="1"/>
  <c r="N75" i="1"/>
  <c r="M75" i="1"/>
  <c r="L75" i="1"/>
  <c r="I75" i="1"/>
  <c r="AE74" i="1"/>
  <c r="AF74" i="1" s="1"/>
  <c r="AG74" i="1" s="1"/>
  <c r="AC74" i="1"/>
  <c r="AD74" i="1" s="1"/>
  <c r="AB74" i="1"/>
  <c r="X74" i="1"/>
  <c r="W74" i="1"/>
  <c r="V74" i="1"/>
  <c r="U74" i="1"/>
  <c r="O74" i="1"/>
  <c r="N74" i="1"/>
  <c r="M74" i="1"/>
  <c r="L74" i="1"/>
  <c r="I74" i="1"/>
  <c r="AE73" i="1"/>
  <c r="AF73" i="1" s="1"/>
  <c r="AG73" i="1" s="1"/>
  <c r="AB73" i="1"/>
  <c r="AC73" i="1" s="1"/>
  <c r="U73" i="1"/>
  <c r="O73" i="1"/>
  <c r="N73" i="1"/>
  <c r="V73" i="1" s="1"/>
  <c r="M73" i="1"/>
  <c r="L73" i="1"/>
  <c r="I73" i="1"/>
  <c r="AF72" i="1"/>
  <c r="AG72" i="1" s="1"/>
  <c r="AE72" i="1"/>
  <c r="AC72" i="1"/>
  <c r="AB72" i="1"/>
  <c r="U72" i="1"/>
  <c r="O72" i="1"/>
  <c r="N72" i="1"/>
  <c r="V72" i="1" s="1"/>
  <c r="M72" i="1"/>
  <c r="L72" i="1"/>
  <c r="I72" i="1"/>
  <c r="AE71" i="1"/>
  <c r="AF71" i="1" s="1"/>
  <c r="AG71" i="1" s="1"/>
  <c r="AB71" i="1"/>
  <c r="AC71" i="1" s="1"/>
  <c r="O71" i="1"/>
  <c r="N71" i="1"/>
  <c r="V71" i="1" s="1"/>
  <c r="M71" i="1"/>
  <c r="U71" i="1" s="1"/>
  <c r="L71" i="1"/>
  <c r="I71" i="1"/>
  <c r="AE70" i="1"/>
  <c r="AF70" i="1" s="1"/>
  <c r="AG70" i="1" s="1"/>
  <c r="AB70" i="1"/>
  <c r="O70" i="1" s="1"/>
  <c r="N70" i="1"/>
  <c r="V70" i="1" s="1"/>
  <c r="M70" i="1"/>
  <c r="U70" i="1" s="1"/>
  <c r="L70" i="1"/>
  <c r="I70" i="1"/>
  <c r="AE69" i="1"/>
  <c r="AF69" i="1" s="1"/>
  <c r="AG69" i="1" s="1"/>
  <c r="AC69" i="1"/>
  <c r="AB69" i="1"/>
  <c r="O69" i="1" s="1"/>
  <c r="W69" i="1"/>
  <c r="N69" i="1"/>
  <c r="V69" i="1" s="1"/>
  <c r="M69" i="1"/>
  <c r="U69" i="1" s="1"/>
  <c r="L69" i="1"/>
  <c r="I69" i="1"/>
  <c r="AG68" i="1"/>
  <c r="AE68" i="1"/>
  <c r="AF68" i="1" s="1"/>
  <c r="AB68" i="1"/>
  <c r="V68" i="1"/>
  <c r="N68" i="1"/>
  <c r="M68" i="1"/>
  <c r="U68" i="1" s="1"/>
  <c r="L68" i="1"/>
  <c r="I68" i="1"/>
  <c r="AF67" i="1"/>
  <c r="AG67" i="1" s="1"/>
  <c r="AE67" i="1"/>
  <c r="AB67" i="1"/>
  <c r="AC67" i="1" s="1"/>
  <c r="X67" i="1"/>
  <c r="V67" i="1"/>
  <c r="U67" i="1"/>
  <c r="N67" i="1"/>
  <c r="M67" i="1"/>
  <c r="L67" i="1"/>
  <c r="I67" i="1"/>
  <c r="AE66" i="1"/>
  <c r="AF66" i="1" s="1"/>
  <c r="AG66" i="1" s="1"/>
  <c r="AB66" i="1"/>
  <c r="AC66" i="1" s="1"/>
  <c r="W66" i="1" s="1"/>
  <c r="V66" i="1"/>
  <c r="U66" i="1"/>
  <c r="O66" i="1"/>
  <c r="N66" i="1"/>
  <c r="M66" i="1"/>
  <c r="L66" i="1"/>
  <c r="I66" i="1"/>
  <c r="AE65" i="1"/>
  <c r="AF65" i="1" s="1"/>
  <c r="AG65" i="1" s="1"/>
  <c r="AB65" i="1"/>
  <c r="AC65" i="1" s="1"/>
  <c r="U65" i="1"/>
  <c r="O65" i="1"/>
  <c r="N65" i="1"/>
  <c r="V65" i="1" s="1"/>
  <c r="M65" i="1"/>
  <c r="L65" i="1"/>
  <c r="I65" i="1"/>
  <c r="AF64" i="1"/>
  <c r="AG64" i="1" s="1"/>
  <c r="AE64" i="1"/>
  <c r="AC64" i="1"/>
  <c r="AB64" i="1"/>
  <c r="U64" i="1"/>
  <c r="O64" i="1"/>
  <c r="N64" i="1"/>
  <c r="V64" i="1" s="1"/>
  <c r="M64" i="1"/>
  <c r="L64" i="1"/>
  <c r="I64" i="1"/>
  <c r="AE63" i="1"/>
  <c r="AF63" i="1" s="1"/>
  <c r="AG63" i="1" s="1"/>
  <c r="AB63" i="1"/>
  <c r="AC63" i="1" s="1"/>
  <c r="O63" i="1"/>
  <c r="N63" i="1"/>
  <c r="V63" i="1" s="1"/>
  <c r="M63" i="1"/>
  <c r="U63" i="1" s="1"/>
  <c r="L63" i="1"/>
  <c r="I63" i="1"/>
  <c r="AE62" i="1"/>
  <c r="AF62" i="1" s="1"/>
  <c r="AG62" i="1" s="1"/>
  <c r="AB62" i="1"/>
  <c r="O62" i="1" s="1"/>
  <c r="N62" i="1"/>
  <c r="V62" i="1" s="1"/>
  <c r="M62" i="1"/>
  <c r="U62" i="1" s="1"/>
  <c r="L62" i="1"/>
  <c r="I62" i="1"/>
  <c r="AE61" i="1"/>
  <c r="AF61" i="1" s="1"/>
  <c r="AG61" i="1" s="1"/>
  <c r="AC61" i="1"/>
  <c r="AB61" i="1"/>
  <c r="O61" i="1" s="1"/>
  <c r="W61" i="1"/>
  <c r="N61" i="1"/>
  <c r="V61" i="1" s="1"/>
  <c r="M61" i="1"/>
  <c r="U61" i="1" s="1"/>
  <c r="L61" i="1"/>
  <c r="I61" i="1"/>
  <c r="AE60" i="1"/>
  <c r="AF60" i="1" s="1"/>
  <c r="AG60" i="1" s="1"/>
  <c r="AB60" i="1"/>
  <c r="V60" i="1"/>
  <c r="N60" i="1"/>
  <c r="M60" i="1"/>
  <c r="U60" i="1" s="1"/>
  <c r="L60" i="1"/>
  <c r="I60" i="1"/>
  <c r="AF59" i="1"/>
  <c r="AG59" i="1" s="1"/>
  <c r="AE59" i="1"/>
  <c r="AB59" i="1"/>
  <c r="AC59" i="1" s="1"/>
  <c r="X59" i="1"/>
  <c r="V59" i="1"/>
  <c r="U59" i="1"/>
  <c r="N59" i="1"/>
  <c r="M59" i="1"/>
  <c r="L59" i="1"/>
  <c r="I59" i="1"/>
  <c r="AE58" i="1"/>
  <c r="AF58" i="1" s="1"/>
  <c r="AG58" i="1" s="1"/>
  <c r="AB58" i="1"/>
  <c r="AC58" i="1" s="1"/>
  <c r="V58" i="1"/>
  <c r="U58" i="1"/>
  <c r="O58" i="1"/>
  <c r="N58" i="1"/>
  <c r="M58" i="1"/>
  <c r="L58" i="1"/>
  <c r="I58" i="1"/>
  <c r="AE57" i="1"/>
  <c r="AF57" i="1" s="1"/>
  <c r="AG57" i="1" s="1"/>
  <c r="AB57" i="1"/>
  <c r="AC57" i="1" s="1"/>
  <c r="U57" i="1"/>
  <c r="O57" i="1"/>
  <c r="N57" i="1"/>
  <c r="V57" i="1" s="1"/>
  <c r="M57" i="1"/>
  <c r="L57" i="1"/>
  <c r="I57" i="1"/>
  <c r="AF56" i="1"/>
  <c r="AG56" i="1" s="1"/>
  <c r="AE56" i="1"/>
  <c r="AC56" i="1"/>
  <c r="AB56" i="1"/>
  <c r="U56" i="1"/>
  <c r="O56" i="1"/>
  <c r="N56" i="1"/>
  <c r="V56" i="1" s="1"/>
  <c r="M56" i="1"/>
  <c r="L56" i="1"/>
  <c r="I56" i="1"/>
  <c r="AE55" i="1"/>
  <c r="AF55" i="1" s="1"/>
  <c r="AG55" i="1" s="1"/>
  <c r="AB55" i="1"/>
  <c r="AC55" i="1" s="1"/>
  <c r="O55" i="1"/>
  <c r="N55" i="1"/>
  <c r="V55" i="1" s="1"/>
  <c r="M55" i="1"/>
  <c r="U55" i="1" s="1"/>
  <c r="L55" i="1"/>
  <c r="I55" i="1"/>
  <c r="AE54" i="1"/>
  <c r="AF54" i="1" s="1"/>
  <c r="AG54" i="1" s="1"/>
  <c r="AB54" i="1"/>
  <c r="O54" i="1" s="1"/>
  <c r="N54" i="1"/>
  <c r="V54" i="1" s="1"/>
  <c r="M54" i="1"/>
  <c r="U54" i="1" s="1"/>
  <c r="L54" i="1"/>
  <c r="I54" i="1"/>
  <c r="AE53" i="1"/>
  <c r="AF53" i="1" s="1"/>
  <c r="AG53" i="1" s="1"/>
  <c r="AC53" i="1"/>
  <c r="AB53" i="1"/>
  <c r="O53" i="1" s="1"/>
  <c r="W53" i="1"/>
  <c r="N53" i="1"/>
  <c r="V53" i="1" s="1"/>
  <c r="M53" i="1"/>
  <c r="U53" i="1" s="1"/>
  <c r="L53" i="1"/>
  <c r="I53" i="1"/>
  <c r="AE52" i="1"/>
  <c r="AF52" i="1" s="1"/>
  <c r="AG52" i="1" s="1"/>
  <c r="AB52" i="1"/>
  <c r="V52" i="1"/>
  <c r="N52" i="1"/>
  <c r="M52" i="1"/>
  <c r="U52" i="1" s="1"/>
  <c r="L52" i="1"/>
  <c r="I52" i="1"/>
  <c r="AF51" i="1"/>
  <c r="AG51" i="1" s="1"/>
  <c r="AE51" i="1"/>
  <c r="AB51" i="1"/>
  <c r="AC51" i="1" s="1"/>
  <c r="X51" i="1"/>
  <c r="V51" i="1"/>
  <c r="U51" i="1"/>
  <c r="N51" i="1"/>
  <c r="M51" i="1"/>
  <c r="L51" i="1"/>
  <c r="I51" i="1"/>
  <c r="AE50" i="1"/>
  <c r="AF50" i="1" s="1"/>
  <c r="AG50" i="1" s="1"/>
  <c r="AB50" i="1"/>
  <c r="AC50" i="1" s="1"/>
  <c r="W50" i="1" s="1"/>
  <c r="V50" i="1"/>
  <c r="U50" i="1"/>
  <c r="N50" i="1"/>
  <c r="M50" i="1"/>
  <c r="L50" i="1"/>
  <c r="I50" i="1"/>
  <c r="AE49" i="1"/>
  <c r="AF49" i="1" s="1"/>
  <c r="AG49" i="1" s="1"/>
  <c r="AB49" i="1"/>
  <c r="AC49" i="1" s="1"/>
  <c r="U49" i="1"/>
  <c r="O49" i="1"/>
  <c r="N49" i="1"/>
  <c r="V49" i="1" s="1"/>
  <c r="M49" i="1"/>
  <c r="L49" i="1"/>
  <c r="I49" i="1"/>
  <c r="AF48" i="1"/>
  <c r="AG48" i="1" s="1"/>
  <c r="AE48" i="1"/>
  <c r="AC48" i="1"/>
  <c r="AB48" i="1"/>
  <c r="U48" i="1"/>
  <c r="O48" i="1"/>
  <c r="N48" i="1"/>
  <c r="V48" i="1" s="1"/>
  <c r="M48" i="1"/>
  <c r="L48" i="1"/>
  <c r="I48" i="1"/>
  <c r="AE47" i="1"/>
  <c r="AF47" i="1" s="1"/>
  <c r="AG47" i="1" s="1"/>
  <c r="AB47" i="1"/>
  <c r="AC47" i="1" s="1"/>
  <c r="O47" i="1"/>
  <c r="N47" i="1"/>
  <c r="V47" i="1" s="1"/>
  <c r="M47" i="1"/>
  <c r="U47" i="1" s="1"/>
  <c r="L47" i="1"/>
  <c r="I47" i="1"/>
  <c r="AE46" i="1"/>
  <c r="AF46" i="1" s="1"/>
  <c r="AG46" i="1" s="1"/>
  <c r="AB46" i="1"/>
  <c r="O46" i="1" s="1"/>
  <c r="N46" i="1"/>
  <c r="V46" i="1" s="1"/>
  <c r="M46" i="1"/>
  <c r="U46" i="1" s="1"/>
  <c r="L46" i="1"/>
  <c r="I46" i="1"/>
  <c r="AE45" i="1"/>
  <c r="AF45" i="1" s="1"/>
  <c r="AG45" i="1" s="1"/>
  <c r="AC45" i="1"/>
  <c r="AB45" i="1"/>
  <c r="O45" i="1" s="1"/>
  <c r="W45" i="1"/>
  <c r="N45" i="1"/>
  <c r="V45" i="1" s="1"/>
  <c r="M45" i="1"/>
  <c r="U45" i="1" s="1"/>
  <c r="L45" i="1"/>
  <c r="I45" i="1"/>
  <c r="AG44" i="1"/>
  <c r="AF44" i="1"/>
  <c r="AE44" i="1"/>
  <c r="AB44" i="1"/>
  <c r="V44" i="1"/>
  <c r="N44" i="1"/>
  <c r="M44" i="1"/>
  <c r="U44" i="1" s="1"/>
  <c r="L44" i="1"/>
  <c r="I44" i="1"/>
  <c r="AF43" i="1"/>
  <c r="AG43" i="1" s="1"/>
  <c r="AE43" i="1"/>
  <c r="AB43" i="1"/>
  <c r="AC43" i="1" s="1"/>
  <c r="V43" i="1"/>
  <c r="U43" i="1"/>
  <c r="N43" i="1"/>
  <c r="M43" i="1"/>
  <c r="L43" i="1"/>
  <c r="I43" i="1"/>
  <c r="AE42" i="1"/>
  <c r="AF42" i="1" s="1"/>
  <c r="AG42" i="1" s="1"/>
  <c r="AB42" i="1"/>
  <c r="AC42" i="1" s="1"/>
  <c r="W42" i="1"/>
  <c r="V42" i="1"/>
  <c r="U42" i="1"/>
  <c r="N42" i="1"/>
  <c r="M42" i="1"/>
  <c r="L42" i="1"/>
  <c r="I42" i="1"/>
  <c r="AG41" i="1"/>
  <c r="AE41" i="1"/>
  <c r="AF41" i="1" s="1"/>
  <c r="AD41" i="1"/>
  <c r="AB41" i="1"/>
  <c r="AC41" i="1" s="1"/>
  <c r="V41" i="1"/>
  <c r="U41" i="1"/>
  <c r="O41" i="1"/>
  <c r="N41" i="1"/>
  <c r="M41" i="1"/>
  <c r="L41" i="1"/>
  <c r="I41" i="1"/>
  <c r="AF40" i="1"/>
  <c r="AG40" i="1" s="1"/>
  <c r="AE40" i="1"/>
  <c r="AC40" i="1"/>
  <c r="AB40" i="1"/>
  <c r="U40" i="1"/>
  <c r="O40" i="1"/>
  <c r="N40" i="1"/>
  <c r="V40" i="1" s="1"/>
  <c r="M40" i="1"/>
  <c r="L40" i="1"/>
  <c r="I40" i="1"/>
  <c r="AE39" i="1"/>
  <c r="AF39" i="1" s="1"/>
  <c r="AG39" i="1" s="1"/>
  <c r="AB39" i="1"/>
  <c r="AC39" i="1" s="1"/>
  <c r="N39" i="1"/>
  <c r="V39" i="1" s="1"/>
  <c r="M39" i="1"/>
  <c r="U39" i="1" s="1"/>
  <c r="L39" i="1"/>
  <c r="I39" i="1"/>
  <c r="AE38" i="1"/>
  <c r="AF38" i="1" s="1"/>
  <c r="AG38" i="1" s="1"/>
  <c r="AB38" i="1"/>
  <c r="N38" i="1"/>
  <c r="V38" i="1" s="1"/>
  <c r="M38" i="1"/>
  <c r="U38" i="1" s="1"/>
  <c r="L38" i="1"/>
  <c r="I38" i="1"/>
  <c r="AE37" i="1"/>
  <c r="AF37" i="1" s="1"/>
  <c r="AG37" i="1" s="1"/>
  <c r="AC37" i="1"/>
  <c r="AD37" i="1" s="1"/>
  <c r="AB37" i="1"/>
  <c r="O37" i="1" s="1"/>
  <c r="N37" i="1"/>
  <c r="V37" i="1" s="1"/>
  <c r="M37" i="1"/>
  <c r="U37" i="1" s="1"/>
  <c r="L37" i="1"/>
  <c r="I37" i="1"/>
  <c r="AG36" i="1"/>
  <c r="AF36" i="1"/>
  <c r="AE36" i="1"/>
  <c r="AB36" i="1"/>
  <c r="V36" i="1"/>
  <c r="N36" i="1"/>
  <c r="M36" i="1"/>
  <c r="U36" i="1" s="1"/>
  <c r="L36" i="1"/>
  <c r="I36" i="1"/>
  <c r="AF35" i="1"/>
  <c r="AG35" i="1" s="1"/>
  <c r="AE35" i="1"/>
  <c r="AB35" i="1"/>
  <c r="AC35" i="1" s="1"/>
  <c r="AD35" i="1" s="1"/>
  <c r="X35" i="1"/>
  <c r="W35" i="1"/>
  <c r="V35" i="1"/>
  <c r="U35" i="1"/>
  <c r="N35" i="1"/>
  <c r="M35" i="1"/>
  <c r="L35" i="1"/>
  <c r="I35" i="1"/>
  <c r="AF34" i="1"/>
  <c r="AG34" i="1" s="1"/>
  <c r="AE34" i="1"/>
  <c r="AB34" i="1"/>
  <c r="AC34" i="1" s="1"/>
  <c r="V34" i="1"/>
  <c r="U34" i="1"/>
  <c r="O34" i="1"/>
  <c r="N34" i="1"/>
  <c r="M34" i="1"/>
  <c r="L34" i="1"/>
  <c r="I34" i="1"/>
  <c r="AF33" i="1"/>
  <c r="W33" i="1" s="1"/>
  <c r="AE33" i="1"/>
  <c r="O33" i="1" s="1"/>
  <c r="AD33" i="1"/>
  <c r="X33" i="1" s="1"/>
  <c r="AC33" i="1"/>
  <c r="AB33" i="1"/>
  <c r="U33" i="1"/>
  <c r="N33" i="1"/>
  <c r="V33" i="1" s="1"/>
  <c r="M33" i="1"/>
  <c r="L33" i="1"/>
  <c r="I33" i="1"/>
  <c r="AF32" i="1"/>
  <c r="AG32" i="1" s="1"/>
  <c r="AE32" i="1"/>
  <c r="AD32" i="1"/>
  <c r="AC32" i="1"/>
  <c r="AB32" i="1"/>
  <c r="O32" i="1"/>
  <c r="N32" i="1"/>
  <c r="V32" i="1" s="1"/>
  <c r="M32" i="1"/>
  <c r="U32" i="1" s="1"/>
  <c r="L32" i="1"/>
  <c r="I32" i="1"/>
  <c r="AE31" i="1"/>
  <c r="AF31" i="1" s="1"/>
  <c r="AG31" i="1" s="1"/>
  <c r="AB31" i="1"/>
  <c r="AC31" i="1" s="1"/>
  <c r="N31" i="1"/>
  <c r="V31" i="1" s="1"/>
  <c r="M31" i="1"/>
  <c r="U31" i="1" s="1"/>
  <c r="L31" i="1"/>
  <c r="I31" i="1"/>
  <c r="AF30" i="1"/>
  <c r="AG30" i="1" s="1"/>
  <c r="AE30" i="1"/>
  <c r="AB30" i="1"/>
  <c r="O30" i="1" s="1"/>
  <c r="N30" i="1"/>
  <c r="V30" i="1" s="1"/>
  <c r="M30" i="1"/>
  <c r="U30" i="1" s="1"/>
  <c r="L30" i="1"/>
  <c r="I30" i="1"/>
  <c r="AE29" i="1"/>
  <c r="AF29" i="1" s="1"/>
  <c r="AG29" i="1" s="1"/>
  <c r="AB29" i="1"/>
  <c r="O29" i="1" s="1"/>
  <c r="N29" i="1"/>
  <c r="V29" i="1" s="1"/>
  <c r="M29" i="1"/>
  <c r="U29" i="1" s="1"/>
  <c r="L29" i="1"/>
  <c r="I29" i="1"/>
  <c r="AE28" i="1"/>
  <c r="AF28" i="1" s="1"/>
  <c r="AG28" i="1" s="1"/>
  <c r="AB28" i="1"/>
  <c r="V28" i="1"/>
  <c r="N28" i="1"/>
  <c r="M28" i="1"/>
  <c r="U28" i="1" s="1"/>
  <c r="L28" i="1"/>
  <c r="I28" i="1"/>
  <c r="AF27" i="1"/>
  <c r="AG27" i="1" s="1"/>
  <c r="AE27" i="1"/>
  <c r="AC27" i="1"/>
  <c r="AD27" i="1" s="1"/>
  <c r="AB27" i="1"/>
  <c r="O27" i="1" s="1"/>
  <c r="X27" i="1"/>
  <c r="W27" i="1"/>
  <c r="V27" i="1"/>
  <c r="U27" i="1"/>
  <c r="N27" i="1"/>
  <c r="M27" i="1"/>
  <c r="L27" i="1"/>
  <c r="I27" i="1"/>
  <c r="AE26" i="1"/>
  <c r="O26" i="1" s="1"/>
  <c r="AB26" i="1"/>
  <c r="AC26" i="1" s="1"/>
  <c r="V26" i="1"/>
  <c r="U26" i="1"/>
  <c r="N26" i="1"/>
  <c r="M26" i="1"/>
  <c r="L26" i="1"/>
  <c r="I26" i="1"/>
  <c r="AE25" i="1"/>
  <c r="AF25" i="1" s="1"/>
  <c r="AG25" i="1" s="1"/>
  <c r="AB25" i="1"/>
  <c r="AC25" i="1" s="1"/>
  <c r="V25" i="1"/>
  <c r="U25" i="1"/>
  <c r="N25" i="1"/>
  <c r="M25" i="1"/>
  <c r="L25" i="1"/>
  <c r="I25" i="1"/>
  <c r="AE24" i="1"/>
  <c r="O24" i="1" s="1"/>
  <c r="AD24" i="1"/>
  <c r="AC24" i="1"/>
  <c r="AB24" i="1"/>
  <c r="N24" i="1"/>
  <c r="V24" i="1" s="1"/>
  <c r="M24" i="1"/>
  <c r="U24" i="1" s="1"/>
  <c r="L24" i="1"/>
  <c r="I24" i="1"/>
  <c r="AE23" i="1"/>
  <c r="AF23" i="1" s="1"/>
  <c r="AG23" i="1" s="1"/>
  <c r="AB23" i="1"/>
  <c r="AC23" i="1" s="1"/>
  <c r="O23" i="1"/>
  <c r="N23" i="1"/>
  <c r="V23" i="1" s="1"/>
  <c r="M23" i="1"/>
  <c r="U23" i="1" s="1"/>
  <c r="L23" i="1"/>
  <c r="I23" i="1"/>
  <c r="AF22" i="1"/>
  <c r="AG22" i="1" s="1"/>
  <c r="AE22" i="1"/>
  <c r="AB22" i="1"/>
  <c r="O22" i="1" s="1"/>
  <c r="N22" i="1"/>
  <c r="V22" i="1" s="1"/>
  <c r="M22" i="1"/>
  <c r="U22" i="1" s="1"/>
  <c r="L22" i="1"/>
  <c r="I22" i="1"/>
  <c r="AE21" i="1"/>
  <c r="AF21" i="1" s="1"/>
  <c r="AG21" i="1" s="1"/>
  <c r="AB21" i="1"/>
  <c r="O21" i="1" s="1"/>
  <c r="N21" i="1"/>
  <c r="V21" i="1" s="1"/>
  <c r="M21" i="1"/>
  <c r="U21" i="1" s="1"/>
  <c r="L21" i="1"/>
  <c r="I21" i="1"/>
  <c r="AE20" i="1"/>
  <c r="AF20" i="1" s="1"/>
  <c r="AG20" i="1" s="1"/>
  <c r="AB20" i="1"/>
  <c r="V20" i="1"/>
  <c r="N20" i="1"/>
  <c r="M20" i="1"/>
  <c r="U20" i="1" s="1"/>
  <c r="L20" i="1"/>
  <c r="I20" i="1"/>
  <c r="AF19" i="1"/>
  <c r="W19" i="1" s="1"/>
  <c r="AE19" i="1"/>
  <c r="AC19" i="1"/>
  <c r="AD19" i="1" s="1"/>
  <c r="AB19" i="1"/>
  <c r="O19" i="1" s="1"/>
  <c r="X19" i="1"/>
  <c r="V19" i="1"/>
  <c r="U19" i="1"/>
  <c r="N19" i="1"/>
  <c r="M19" i="1"/>
  <c r="L19" i="1"/>
  <c r="I19" i="1"/>
  <c r="AE18" i="1"/>
  <c r="O18" i="1" s="1"/>
  <c r="AB18" i="1"/>
  <c r="AC18" i="1" s="1"/>
  <c r="V18" i="1"/>
  <c r="U18" i="1"/>
  <c r="N18" i="1"/>
  <c r="M18" i="1"/>
  <c r="L18" i="1"/>
  <c r="I18" i="1"/>
  <c r="AE17" i="1"/>
  <c r="AF17" i="1" s="1"/>
  <c r="AB17" i="1"/>
  <c r="AC17" i="1" s="1"/>
  <c r="AD17" i="1" s="1"/>
  <c r="X17" i="1" s="1"/>
  <c r="V17" i="1"/>
  <c r="U17" i="1"/>
  <c r="N17" i="1"/>
  <c r="M17" i="1"/>
  <c r="L17" i="1"/>
  <c r="I17" i="1"/>
  <c r="AE16" i="1"/>
  <c r="AF16" i="1" s="1"/>
  <c r="AC16" i="1"/>
  <c r="AB16" i="1"/>
  <c r="U16" i="1"/>
  <c r="N16" i="1"/>
  <c r="V16" i="1" s="1"/>
  <c r="M16" i="1"/>
  <c r="L16" i="1"/>
  <c r="I16" i="1"/>
  <c r="AE15" i="1"/>
  <c r="AF15" i="1" s="1"/>
  <c r="AG15" i="1" s="1"/>
  <c r="AC15" i="1"/>
  <c r="AD15" i="1" s="1"/>
  <c r="AB15" i="1"/>
  <c r="N15" i="1"/>
  <c r="V15" i="1" s="1"/>
  <c r="M15" i="1"/>
  <c r="U15" i="1" s="1"/>
  <c r="L15" i="1"/>
  <c r="I15" i="1"/>
  <c r="AE14" i="1"/>
  <c r="AF14" i="1" s="1"/>
  <c r="AG14" i="1" s="1"/>
  <c r="AB14" i="1"/>
  <c r="AC14" i="1" s="1"/>
  <c r="U14" i="1"/>
  <c r="O14" i="1"/>
  <c r="N14" i="1"/>
  <c r="V14" i="1" s="1"/>
  <c r="M14" i="1"/>
  <c r="L14" i="1"/>
  <c r="I14" i="1"/>
  <c r="AE13" i="1"/>
  <c r="AF13" i="1" s="1"/>
  <c r="AG13" i="1" s="1"/>
  <c r="AB13" i="1"/>
  <c r="AC13" i="1" s="1"/>
  <c r="N13" i="1"/>
  <c r="V13" i="1" s="1"/>
  <c r="M13" i="1"/>
  <c r="U13" i="1" s="1"/>
  <c r="L13" i="1"/>
  <c r="I13" i="1"/>
  <c r="AG12" i="1"/>
  <c r="AE12" i="1"/>
  <c r="AF12" i="1" s="1"/>
  <c r="AB12" i="1"/>
  <c r="O12" i="1" s="1"/>
  <c r="N12" i="1"/>
  <c r="V12" i="1" s="1"/>
  <c r="M12" i="1"/>
  <c r="U12" i="1" s="1"/>
  <c r="L12" i="1"/>
  <c r="I12" i="1"/>
  <c r="AF11" i="1"/>
  <c r="AG11" i="1" s="1"/>
  <c r="AE11" i="1"/>
  <c r="AB11" i="1"/>
  <c r="O11" i="1" s="1"/>
  <c r="V11" i="1"/>
  <c r="N11" i="1"/>
  <c r="M11" i="1"/>
  <c r="U11" i="1" s="1"/>
  <c r="L11" i="1"/>
  <c r="I11" i="1"/>
  <c r="AF10" i="1"/>
  <c r="AG10" i="1" s="1"/>
  <c r="AE10" i="1"/>
  <c r="AB10" i="1"/>
  <c r="AC10" i="1" s="1"/>
  <c r="AD10" i="1" s="1"/>
  <c r="X10" i="1"/>
  <c r="W10" i="1"/>
  <c r="V10" i="1"/>
  <c r="U10" i="1"/>
  <c r="N10" i="1"/>
  <c r="M10" i="1"/>
  <c r="L10" i="1"/>
  <c r="I10" i="1"/>
  <c r="AE9" i="1"/>
  <c r="AF9" i="1" s="1"/>
  <c r="AB9" i="1"/>
  <c r="AC9" i="1" s="1"/>
  <c r="U9" i="1"/>
  <c r="N9" i="1"/>
  <c r="V9" i="1" s="1"/>
  <c r="M9" i="1"/>
  <c r="L9" i="1"/>
  <c r="I9" i="1"/>
  <c r="W31" i="1" l="1"/>
  <c r="AD31" i="1"/>
  <c r="X31" i="1" s="1"/>
  <c r="W23" i="1"/>
  <c r="AD23" i="1"/>
  <c r="X23" i="1" s="1"/>
  <c r="X9" i="1"/>
  <c r="AG17" i="1"/>
  <c r="W17" i="1"/>
  <c r="AD39" i="1"/>
  <c r="X39" i="1"/>
  <c r="W39" i="1"/>
  <c r="AD13" i="1"/>
  <c r="X13" i="1"/>
  <c r="W13" i="1"/>
  <c r="W14" i="1"/>
  <c r="AD14" i="1"/>
  <c r="X14" i="1"/>
  <c r="W16" i="1"/>
  <c r="AG16" i="1"/>
  <c r="W9" i="1"/>
  <c r="AG9" i="1"/>
  <c r="W40" i="1"/>
  <c r="X40" i="1"/>
  <c r="W43" i="1"/>
  <c r="AD43" i="1"/>
  <c r="X58" i="1"/>
  <c r="AD58" i="1"/>
  <c r="O9" i="1"/>
  <c r="AD34" i="1"/>
  <c r="X34" i="1" s="1"/>
  <c r="O38" i="1"/>
  <c r="AC38" i="1"/>
  <c r="W80" i="1"/>
  <c r="AD80" i="1"/>
  <c r="X80" i="1"/>
  <c r="AD85" i="1"/>
  <c r="X85" i="1"/>
  <c r="W85" i="1"/>
  <c r="AF24" i="1"/>
  <c r="AG24" i="1" s="1"/>
  <c r="AD9" i="1"/>
  <c r="O10" i="1"/>
  <c r="AD16" i="1"/>
  <c r="X16" i="1" s="1"/>
  <c r="O17" i="1"/>
  <c r="W24" i="1"/>
  <c r="X24" i="1"/>
  <c r="O25" i="1"/>
  <c r="X26" i="1"/>
  <c r="AD26" i="1"/>
  <c r="AC28" i="1"/>
  <c r="O28" i="1"/>
  <c r="X42" i="1"/>
  <c r="AD42" i="1"/>
  <c r="X43" i="1"/>
  <c r="W58" i="1"/>
  <c r="W83" i="1"/>
  <c r="AD83" i="1"/>
  <c r="AC84" i="1"/>
  <c r="O84" i="1"/>
  <c r="X50" i="1"/>
  <c r="AD50" i="1"/>
  <c r="O16" i="1"/>
  <c r="X18" i="1"/>
  <c r="AD18" i="1"/>
  <c r="AG19" i="1"/>
  <c r="AC20" i="1"/>
  <c r="O20" i="1"/>
  <c r="AF26" i="1"/>
  <c r="AC29" i="1"/>
  <c r="AC30" i="1"/>
  <c r="O31" i="1"/>
  <c r="AD40" i="1"/>
  <c r="AD47" i="1"/>
  <c r="X47" i="1"/>
  <c r="W47" i="1"/>
  <c r="W51" i="1"/>
  <c r="AD51" i="1"/>
  <c r="AC52" i="1"/>
  <c r="O52" i="1"/>
  <c r="AD55" i="1"/>
  <c r="X55" i="1"/>
  <c r="W55" i="1"/>
  <c r="W59" i="1"/>
  <c r="AD59" i="1"/>
  <c r="AC60" i="1"/>
  <c r="O60" i="1"/>
  <c r="AD63" i="1"/>
  <c r="X63" i="1"/>
  <c r="W63" i="1"/>
  <c r="W67" i="1"/>
  <c r="AD67" i="1"/>
  <c r="AC68" i="1"/>
  <c r="O68" i="1"/>
  <c r="AD71" i="1"/>
  <c r="X71" i="1"/>
  <c r="W71" i="1"/>
  <c r="AC44" i="1"/>
  <c r="O44" i="1"/>
  <c r="X66" i="1"/>
  <c r="AD66" i="1"/>
  <c r="AD45" i="1"/>
  <c r="X45" i="1"/>
  <c r="W48" i="1"/>
  <c r="AD48" i="1"/>
  <c r="X48" i="1"/>
  <c r="AD53" i="1"/>
  <c r="X53" i="1"/>
  <c r="W56" i="1"/>
  <c r="AD56" i="1"/>
  <c r="X56" i="1"/>
  <c r="AD61" i="1"/>
  <c r="X61" i="1"/>
  <c r="W64" i="1"/>
  <c r="AD64" i="1"/>
  <c r="X64" i="1"/>
  <c r="AD69" i="1"/>
  <c r="X69" i="1"/>
  <c r="W72" i="1"/>
  <c r="AD72" i="1"/>
  <c r="X72" i="1"/>
  <c r="X81" i="1"/>
  <c r="W81" i="1"/>
  <c r="X25" i="1"/>
  <c r="W25" i="1"/>
  <c r="AF18" i="1"/>
  <c r="AC21" i="1"/>
  <c r="AC22" i="1"/>
  <c r="AD25" i="1"/>
  <c r="X41" i="1"/>
  <c r="W41" i="1"/>
  <c r="O42" i="1"/>
  <c r="W75" i="1"/>
  <c r="AD75" i="1"/>
  <c r="AC76" i="1"/>
  <c r="O76" i="1"/>
  <c r="O79" i="1"/>
  <c r="AC11" i="1"/>
  <c r="O15" i="1"/>
  <c r="AC36" i="1"/>
  <c r="O36" i="1"/>
  <c r="W37" i="1"/>
  <c r="X49" i="1"/>
  <c r="W49" i="1"/>
  <c r="O50" i="1"/>
  <c r="X57" i="1"/>
  <c r="W57" i="1"/>
  <c r="X65" i="1"/>
  <c r="W65" i="1"/>
  <c r="X73" i="1"/>
  <c r="W73" i="1"/>
  <c r="AD77" i="1"/>
  <c r="X77" i="1"/>
  <c r="AD79" i="1"/>
  <c r="X79" i="1"/>
  <c r="W79" i="1"/>
  <c r="X15" i="1"/>
  <c r="W15" i="1"/>
  <c r="AC12" i="1"/>
  <c r="O13" i="1"/>
  <c r="W32" i="1"/>
  <c r="X32" i="1"/>
  <c r="AG33" i="1"/>
  <c r="W34" i="1"/>
  <c r="X37" i="1"/>
  <c r="O39" i="1"/>
  <c r="AD49" i="1"/>
  <c r="AD57" i="1"/>
  <c r="AD65" i="1"/>
  <c r="AD73" i="1"/>
  <c r="O35" i="1"/>
  <c r="O43" i="1"/>
  <c r="O51" i="1"/>
  <c r="O59" i="1"/>
  <c r="O67" i="1"/>
  <c r="O75" i="1"/>
  <c r="O83" i="1"/>
  <c r="AC46" i="1"/>
  <c r="AC54" i="1"/>
  <c r="AC62" i="1"/>
  <c r="AC70" i="1"/>
  <c r="AC78" i="1"/>
  <c r="W12" i="1" l="1"/>
  <c r="AD12" i="1"/>
  <c r="X12" i="1" s="1"/>
  <c r="AD76" i="1"/>
  <c r="X76" i="1"/>
  <c r="W76" i="1"/>
  <c r="AD21" i="1"/>
  <c r="X21" i="1"/>
  <c r="W21" i="1"/>
  <c r="AD52" i="1"/>
  <c r="X52" i="1"/>
  <c r="W52" i="1"/>
  <c r="W30" i="1"/>
  <c r="X30" i="1"/>
  <c r="AD30" i="1"/>
  <c r="AG18" i="1"/>
  <c r="W18" i="1"/>
  <c r="AD60" i="1"/>
  <c r="X60" i="1"/>
  <c r="W60" i="1"/>
  <c r="AD29" i="1"/>
  <c r="X29" i="1"/>
  <c r="W29" i="1"/>
  <c r="AD68" i="1"/>
  <c r="X68" i="1"/>
  <c r="W68" i="1"/>
  <c r="AG26" i="1"/>
  <c r="W26" i="1"/>
  <c r="W70" i="1"/>
  <c r="X70" i="1"/>
  <c r="AD70" i="1"/>
  <c r="W22" i="1"/>
  <c r="AD22" i="1"/>
  <c r="X22" i="1"/>
  <c r="W62" i="1"/>
  <c r="AD62" i="1"/>
  <c r="X62" i="1"/>
  <c r="AD20" i="1"/>
  <c r="X20" i="1"/>
  <c r="W20" i="1"/>
  <c r="AD84" i="1"/>
  <c r="X84" i="1"/>
  <c r="W84" i="1"/>
  <c r="AD28" i="1"/>
  <c r="W28" i="1"/>
  <c r="X28" i="1"/>
  <c r="W78" i="1"/>
  <c r="AD78" i="1"/>
  <c r="X78" i="1"/>
  <c r="AD36" i="1"/>
  <c r="X36" i="1"/>
  <c r="W36" i="1"/>
  <c r="W54" i="1"/>
  <c r="AD54" i="1"/>
  <c r="X54" i="1"/>
  <c r="W46" i="1"/>
  <c r="AD46" i="1"/>
  <c r="X46" i="1"/>
  <c r="AD11" i="1"/>
  <c r="X11" i="1"/>
  <c r="W11" i="1"/>
  <c r="AD44" i="1"/>
  <c r="X44" i="1"/>
  <c r="W44" i="1"/>
  <c r="W38" i="1"/>
  <c r="AD38" i="1"/>
  <c r="X38" i="1" s="1"/>
</calcChain>
</file>

<file path=xl/sharedStrings.xml><?xml version="1.0" encoding="utf-8"?>
<sst xmlns="http://schemas.openxmlformats.org/spreadsheetml/2006/main" count="776" uniqueCount="221">
  <si>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</si>
  <si>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r>
      <rPr>
        <sz val="8"/>
        <rFont val="ＭＳ Ｐゴシック"/>
        <family val="3"/>
        <charset val="128"/>
      </rPr>
      <t>日産自動車株式会社</t>
    </r>
    <phoneticPr fontId="8"/>
  </si>
  <si>
    <r>
      <rPr>
        <sz val="12"/>
        <rFont val="ＭＳ Ｐゴシック"/>
        <family val="3"/>
        <charset val="128"/>
      </rPr>
      <t>ガソリン乗用車（普通・小型）</t>
    </r>
    <rPh sb="4" eb="7">
      <t>ジョウヨウシャ</t>
    </rPh>
    <rPh sb="8" eb="10">
      <t>フツウ</t>
    </rPh>
    <rPh sb="11" eb="13">
      <t>コガタ</t>
    </rPh>
    <phoneticPr fontId="8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</si>
  <si>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8"/>
  </si>
  <si>
    <t>メーカー入力欄</t>
    <rPh sb="4" eb="6">
      <t>ニュウリョク</t>
    </rPh>
    <rPh sb="6" eb="7">
      <t>ラン</t>
    </rPh>
    <phoneticPr fontId="8"/>
  </si>
  <si>
    <t>最小車両重量（自動計算）</t>
    <rPh sb="0" eb="2">
      <t>サイショウ</t>
    </rPh>
    <rPh sb="2" eb="4">
      <t>シャリョウ</t>
    </rPh>
    <rPh sb="4" eb="6">
      <t>ジュウリョウ</t>
    </rPh>
    <rPh sb="7" eb="9">
      <t>ジドウ</t>
    </rPh>
    <rPh sb="9" eb="11">
      <t>ケイサン</t>
    </rPh>
    <phoneticPr fontId="8"/>
  </si>
  <si>
    <t>最大車両重量（自動計算）</t>
    <rPh sb="1" eb="2">
      <t>ダイ</t>
    </rPh>
    <rPh sb="7" eb="9">
      <t>ジドウ</t>
    </rPh>
    <phoneticPr fontId="8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</si>
  <si>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8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</si>
  <si>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</si>
  <si>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</si>
  <si>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r>
      <t>変</t>
    </r>
    <r>
      <rPr>
        <sz val="8"/>
        <rFont val="ＭＳ Ｐゴシック"/>
        <family val="3"/>
        <charset val="128"/>
      </rPr>
      <t>速装置
の型式及び
変速段数</t>
    </r>
    <rPh sb="0" eb="2">
      <t>ヘンソク</t>
    </rPh>
    <rPh sb="2" eb="4">
      <t>ソウチ</t>
    </rPh>
    <rPh sb="6" eb="8">
      <t>カタシキ</t>
    </rPh>
    <rPh sb="8" eb="9">
      <t>オヨ</t>
    </rPh>
    <rPh sb="11" eb="13">
      <t>ヘンソク</t>
    </rPh>
    <rPh sb="13" eb="15">
      <t>ダンスウ</t>
    </rPh>
    <phoneticPr fontId="8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</si>
  <si>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8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</si>
  <si>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8"/>
  </si>
  <si>
    <r>
      <t>WLTC</t>
    </r>
    <r>
      <rPr>
        <sz val="8"/>
        <rFont val="ＭＳ Ｐゴシック"/>
        <family val="3"/>
        <charset val="128"/>
      </rPr>
      <t>モード</t>
    </r>
    <phoneticPr fontId="8"/>
  </si>
  <si>
    <r>
      <rPr>
        <sz val="8"/>
        <rFont val="ＭＳ Ｐゴシック"/>
        <family val="3"/>
        <charset val="128"/>
      </rPr>
      <t>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
達成・向上
達成レベル</t>
    </r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8"/>
  </si>
  <si>
    <r>
      <rPr>
        <sz val="8"/>
        <rFont val="ＭＳ Ｐゴシック"/>
        <family val="3"/>
        <charset val="128"/>
      </rPr>
      <t>令和２年度
燃費基準
達成・向上
達成レベル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8"/>
  </si>
  <si>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</t>
    </r>
    <rPh sb="0" eb="2">
      <t>レイワ</t>
    </rPh>
    <rPh sb="4" eb="6">
      <t>ネンド</t>
    </rPh>
    <phoneticPr fontId="8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</si>
  <si>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 xml:space="preserve">）
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8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</si>
  <si>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8"/>
  </si>
  <si>
    <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8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</si>
  <si>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8"/>
  </si>
  <si>
    <t>多段階評価</t>
    <rPh sb="0" eb="1">
      <t>タ</t>
    </rPh>
    <rPh sb="1" eb="3">
      <t>ダンカイ</t>
    </rPh>
    <rPh sb="3" eb="5">
      <t>ヒョウカ</t>
    </rPh>
    <phoneticPr fontId="8"/>
  </si>
  <si>
    <t>多段階評価2</t>
    <rPh sb="0" eb="1">
      <t>タ</t>
    </rPh>
    <rPh sb="1" eb="3">
      <t>ダンカイ</t>
    </rPh>
    <rPh sb="3" eb="5">
      <t>ヒョウカ</t>
    </rPh>
    <phoneticPr fontId="8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</si>
  <si>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8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</si>
  <si>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8"/>
  </si>
  <si>
    <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2">
      <t>チ</t>
    </rPh>
    <phoneticPr fontId="8"/>
  </si>
  <si>
    <r>
      <t>令</t>
    </r>
    <r>
      <rPr>
        <sz val="8"/>
        <rFont val="ＭＳ Ｐゴシック"/>
        <family val="3"/>
        <charset val="128"/>
      </rPr>
      <t>和２年度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0" eb="11">
      <t>チ</t>
    </rPh>
    <phoneticPr fontId="8"/>
  </si>
  <si>
    <r>
      <rPr>
        <sz val="8"/>
        <rFont val="ＭＳ ゴシック"/>
        <family val="3"/>
        <charset val="128"/>
      </rP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8"/>
  </si>
  <si>
    <r>
      <t>主</t>
    </r>
    <r>
      <rPr>
        <sz val="8"/>
        <rFont val="ＭＳ Ｐゴシック"/>
        <family val="3"/>
        <charset val="128"/>
      </rPr>
      <t>要</t>
    </r>
    <rPh sb="0" eb="2">
      <t>シュヨウ</t>
    </rPh>
    <phoneticPr fontId="8"/>
  </si>
  <si>
    <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8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</si>
  <si>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8"/>
  </si>
  <si>
    <r>
      <rPr>
        <sz val="8"/>
        <rFont val="ＭＳ Ｐゴシック"/>
        <family val="3"/>
        <charset val="128"/>
      </rPr>
      <t>燃費基準
達成・向上
達成レベル</t>
    </r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8"/>
  </si>
  <si>
    <r>
      <rPr>
        <sz val="8"/>
        <rFont val="ＭＳ Ｐゴシック"/>
        <family val="3"/>
        <charset val="128"/>
      </rPr>
      <t>多段階評価</t>
    </r>
    <rPh sb="0" eb="1">
      <t>タ</t>
    </rPh>
    <rPh sb="1" eb="3">
      <t>ダンカイ</t>
    </rPh>
    <rPh sb="3" eb="5">
      <t>ヒョウカ</t>
    </rPh>
    <phoneticPr fontId="8"/>
  </si>
  <si>
    <r>
      <t>型</t>
    </r>
    <r>
      <rPr>
        <sz val="8"/>
        <rFont val="ＭＳ Ｐゴシック"/>
        <family val="3"/>
        <charset val="128"/>
      </rPr>
      <t>式</t>
    </r>
  </si>
  <si>
    <r>
      <rPr>
        <sz val="8"/>
        <rFont val="ＭＳ Ｐゴシック"/>
        <family val="3"/>
        <charset val="128"/>
      </rPr>
      <t>類別区分番号</t>
    </r>
    <rPh sb="0" eb="2">
      <t>ルイベツ</t>
    </rPh>
    <rPh sb="2" eb="4">
      <t>クブン</t>
    </rPh>
    <rPh sb="4" eb="6">
      <t>バンゴウ</t>
    </rPh>
    <phoneticPr fontId="8"/>
  </si>
  <si>
    <r>
      <t>総</t>
    </r>
    <r>
      <rPr>
        <sz val="8"/>
        <rFont val="ＭＳ Ｐゴシック"/>
        <family val="3"/>
        <charset val="128"/>
      </rPr>
      <t>排
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3" eb="4">
      <t>キ</t>
    </rPh>
    <rPh sb="4" eb="5">
      <t>リョウ</t>
    </rPh>
    <phoneticPr fontId="8"/>
  </si>
  <si>
    <r>
      <t>燃</t>
    </r>
    <r>
      <rPr>
        <sz val="8"/>
        <rFont val="ＭＳ Ｐゴシック"/>
        <family val="3"/>
        <charset val="128"/>
      </rPr>
      <t>費</t>
    </r>
  </si>
  <si>
    <r>
      <t>主</t>
    </r>
    <r>
      <rPr>
        <sz val="8"/>
        <rFont val="ＭＳ Ｐゴシック"/>
        <family val="3"/>
        <charset val="128"/>
      </rPr>
      <t>要排</t>
    </r>
  </si>
  <si>
    <r>
      <t>低</t>
    </r>
    <r>
      <rPr>
        <sz val="8"/>
        <rFont val="ＭＳ Ｐゴシック"/>
        <family val="3"/>
        <charset val="128"/>
      </rPr>
      <t>排出</t>
    </r>
  </si>
  <si>
    <r>
      <t>改</t>
    </r>
    <r>
      <rPr>
        <sz val="8"/>
        <rFont val="ＭＳ Ｐゴシック"/>
        <family val="3"/>
        <charset val="128"/>
      </rPr>
      <t>善</t>
    </r>
    <rPh sb="0" eb="2">
      <t>カイゼン</t>
    </rPh>
    <phoneticPr fontId="8"/>
  </si>
  <si>
    <r>
      <t>出</t>
    </r>
    <r>
      <rPr>
        <sz val="8"/>
        <rFont val="ＭＳ Ｐゴシック"/>
        <family val="3"/>
        <charset val="128"/>
      </rPr>
      <t>ガス</t>
    </r>
  </si>
  <si>
    <r>
      <t>駆</t>
    </r>
    <r>
      <rPr>
        <sz val="8"/>
        <rFont val="ＭＳ Ｐゴシック"/>
        <family val="3"/>
        <charset val="128"/>
      </rPr>
      <t>動</t>
    </r>
  </si>
  <si>
    <r>
      <t>そ</t>
    </r>
    <r>
      <rPr>
        <sz val="8"/>
        <rFont val="ＭＳ Ｐゴシック"/>
        <family val="3"/>
        <charset val="128"/>
      </rPr>
      <t>の他</t>
    </r>
  </si>
  <si>
    <r>
      <t>ガ</t>
    </r>
    <r>
      <rPr>
        <sz val="8"/>
        <rFont val="ＭＳ Ｐゴシック"/>
        <family val="3"/>
        <charset val="128"/>
      </rPr>
      <t>ス認定</t>
    </r>
  </si>
  <si>
    <r>
      <t>対</t>
    </r>
    <r>
      <rPr>
        <sz val="8"/>
        <rFont val="ＭＳ Ｐゴシック"/>
        <family val="3"/>
        <charset val="128"/>
      </rPr>
      <t>策</t>
    </r>
    <rPh sb="0" eb="2">
      <t>タイサク</t>
    </rPh>
    <phoneticPr fontId="8"/>
  </si>
  <si>
    <r>
      <t>対</t>
    </r>
    <r>
      <rPr>
        <sz val="8"/>
        <rFont val="ＭＳ Ｐゴシック"/>
        <family val="3"/>
        <charset val="128"/>
      </rPr>
      <t>策</t>
    </r>
  </si>
  <si>
    <r>
      <t>形</t>
    </r>
    <r>
      <rPr>
        <sz val="8"/>
        <rFont val="ＭＳ Ｐゴシック"/>
        <family val="3"/>
        <charset val="128"/>
      </rPr>
      <t>式</t>
    </r>
  </si>
  <si>
    <r>
      <t>レ</t>
    </r>
    <r>
      <rPr>
        <sz val="8"/>
        <rFont val="ＭＳ Ｐゴシック"/>
        <family val="3"/>
        <charset val="128"/>
      </rPr>
      <t>ベル</t>
    </r>
  </si>
  <si>
    <t>ニッサン</t>
  </si>
  <si>
    <t>ノート</t>
  </si>
  <si>
    <t>6AA-E13</t>
  </si>
  <si>
    <t>0009,0010</t>
    <phoneticPr fontId="13"/>
  </si>
  <si>
    <t>HR12-EM47</t>
  </si>
  <si>
    <t>1.198</t>
  </si>
  <si>
    <t>-</t>
  </si>
  <si>
    <t>H,I,V,MC,EP,B</t>
  </si>
  <si>
    <t>3W,EGR</t>
  </si>
  <si>
    <t>F</t>
  </si>
  <si>
    <r>
      <rPr>
        <sz val="8"/>
        <rFont val="ＭＳ Ｐゴシック"/>
        <family val="3"/>
        <charset val="128"/>
      </rPr>
      <t>スチールホイール</t>
    </r>
    <phoneticPr fontId="13"/>
  </si>
  <si>
    <t>☆☆☆☆☆</t>
  </si>
  <si>
    <t>0011</t>
    <phoneticPr fontId="8"/>
  </si>
  <si>
    <r>
      <rPr>
        <sz val="8"/>
        <rFont val="ＭＳ Ｐゴシック"/>
        <family val="3"/>
        <charset val="128"/>
      </rPr>
      <t>アルミホイール</t>
    </r>
    <phoneticPr fontId="13"/>
  </si>
  <si>
    <t>6AA-SNE13</t>
  </si>
  <si>
    <t>0004,0005</t>
  </si>
  <si>
    <t>HR12-EM47-MM48</t>
  </si>
  <si>
    <t>A</t>
  </si>
  <si>
    <t>スチールホイール</t>
  </si>
  <si>
    <t>0006</t>
    <phoneticPr fontId="3"/>
  </si>
  <si>
    <t>ノート　オーラ</t>
  </si>
  <si>
    <t>6AA-FE13</t>
    <phoneticPr fontId="8"/>
  </si>
  <si>
    <t>0004,0005</t>
    <phoneticPr fontId="13"/>
  </si>
  <si>
    <t>0006</t>
    <phoneticPr fontId="8"/>
  </si>
  <si>
    <t>6AA-FSNE13</t>
    <phoneticPr fontId="8"/>
  </si>
  <si>
    <t>0003,0004</t>
    <phoneticPr fontId="3"/>
  </si>
  <si>
    <t>セレナ</t>
  </si>
  <si>
    <t>6AA-GC28</t>
    <phoneticPr fontId="13"/>
  </si>
  <si>
    <t>0001</t>
  </si>
  <si>
    <t>HR14-EM57</t>
  </si>
  <si>
    <t>1.433</t>
  </si>
  <si>
    <t>H,I,D,V,EP</t>
  </si>
  <si>
    <t>6AA-GC28</t>
  </si>
  <si>
    <t>0002</t>
  </si>
  <si>
    <t>0003,0005</t>
    <phoneticPr fontId="8"/>
  </si>
  <si>
    <t>0004,0006</t>
    <phoneticPr fontId="8"/>
  </si>
  <si>
    <t>6AA-GFC28</t>
    <phoneticPr fontId="13"/>
  </si>
  <si>
    <t>0001,0003</t>
    <phoneticPr fontId="8"/>
  </si>
  <si>
    <t>6AA-GFC28</t>
  </si>
  <si>
    <t>0002,0004</t>
    <phoneticPr fontId="8"/>
  </si>
  <si>
    <t>0005</t>
  </si>
  <si>
    <t>6AA-SNC28</t>
  </si>
  <si>
    <t>HR14-EM57-MM48</t>
  </si>
  <si>
    <t>0002,0003</t>
  </si>
  <si>
    <t>6AA-SFNC28</t>
  </si>
  <si>
    <t>0001,0002</t>
    <phoneticPr fontId="3"/>
  </si>
  <si>
    <t>5BA-C28</t>
    <phoneticPr fontId="8"/>
  </si>
  <si>
    <t>MR20</t>
  </si>
  <si>
    <t>1.997</t>
  </si>
  <si>
    <t>CVT(E･LTC)</t>
  </si>
  <si>
    <t>I,D,V,MC,EP,B,C</t>
  </si>
  <si>
    <t>☆☆☆☆</t>
  </si>
  <si>
    <t>5BA-C28</t>
  </si>
  <si>
    <t>5BA-FC28</t>
    <phoneticPr fontId="8"/>
  </si>
  <si>
    <t>0001,0002</t>
    <phoneticPr fontId="8"/>
  </si>
  <si>
    <t>5BA-NC28</t>
    <phoneticPr fontId="8"/>
  </si>
  <si>
    <t>0001,0002,0003</t>
    <phoneticPr fontId="8"/>
  </si>
  <si>
    <t>5BA-FNC28</t>
    <phoneticPr fontId="8"/>
  </si>
  <si>
    <t>エクストレイル</t>
  </si>
  <si>
    <t>6AA-T33</t>
  </si>
  <si>
    <r>
      <t>0159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0168,0173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 xml:space="preserve">0180 </t>
    </r>
    <phoneticPr fontId="3"/>
  </si>
  <si>
    <t>KR15-BM46</t>
  </si>
  <si>
    <t>1.497</t>
  </si>
  <si>
    <t>H,D,EP,B</t>
  </si>
  <si>
    <r>
      <t>0007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0014,0019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0026,
0031,0043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0050,
0055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0062,0067,0075,
0077,0079,0081,
0169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0172,0181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 xml:space="preserve">0184 </t>
    </r>
    <phoneticPr fontId="3"/>
  </si>
  <si>
    <r>
      <t>0032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0038,0068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0074,
0076,0078,0080,0082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 xml:space="preserve">0086 </t>
    </r>
    <phoneticPr fontId="3"/>
  </si>
  <si>
    <t>6AA-SNT33</t>
  </si>
  <si>
    <t>KR15-BM46-MM48</t>
  </si>
  <si>
    <r>
      <t>0007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0009,0011,0019</t>
    </r>
    <r>
      <rPr>
        <sz val="8"/>
        <rFont val="ＭＳ ゴシック"/>
        <family val="3"/>
        <charset val="128"/>
      </rPr>
      <t xml:space="preserve">～
</t>
    </r>
    <r>
      <rPr>
        <sz val="8"/>
        <rFont val="Arial"/>
        <family val="2"/>
      </rPr>
      <t>0021,0023,0043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0045,0047,
0055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0057,0059,0169</t>
    </r>
    <r>
      <rPr>
        <sz val="8"/>
        <rFont val="ＭＳ ゴシック"/>
        <family val="3"/>
        <charset val="128"/>
      </rPr>
      <t xml:space="preserve">～
</t>
    </r>
    <r>
      <rPr>
        <sz val="8"/>
        <rFont val="Arial"/>
        <family val="2"/>
      </rPr>
      <t>0171,0181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0183</t>
    </r>
    <phoneticPr fontId="3"/>
  </si>
  <si>
    <r>
      <t>0010,0012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0014,0022,
0024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0026,0031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0037,
0046,0048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0050,0058,
0060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0062,0067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0073,
0075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 xml:space="preserve">0082,0172,0184 </t>
    </r>
    <phoneticPr fontId="3"/>
  </si>
  <si>
    <r>
      <t>0038,0074,0083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0086,
0091,0103,0127,0139,
0185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0192,0197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 xml:space="preserve">0204 </t>
    </r>
    <phoneticPr fontId="3"/>
  </si>
  <si>
    <r>
      <t>5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7</t>
    </r>
    <phoneticPr fontId="3"/>
  </si>
  <si>
    <r>
      <t>0092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0098,0104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0110,
0115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0122,0128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0134,
0140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0146,0151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0158,
0193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>0196,0205</t>
    </r>
    <r>
      <rPr>
        <sz val="8"/>
        <rFont val="Yu Gothic"/>
        <family val="2"/>
        <charset val="128"/>
      </rPr>
      <t>～</t>
    </r>
    <r>
      <rPr>
        <sz val="8"/>
        <rFont val="Arial"/>
        <family val="2"/>
      </rPr>
      <t xml:space="preserve">0208 </t>
    </r>
    <phoneticPr fontId="3"/>
  </si>
  <si>
    <t>ＮＶ２００　
バネット</t>
    <phoneticPr fontId="3"/>
  </si>
  <si>
    <t>3BA-M20</t>
  </si>
  <si>
    <r>
      <t>0011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0014,0017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0020</t>
    </r>
    <phoneticPr fontId="8"/>
  </si>
  <si>
    <t>HR16</t>
  </si>
  <si>
    <t>1.597</t>
  </si>
  <si>
    <t>CVT</t>
  </si>
  <si>
    <t>V,EP,I,B,C</t>
    <phoneticPr fontId="8"/>
  </si>
  <si>
    <t>3W</t>
  </si>
  <si>
    <t/>
  </si>
  <si>
    <t>0015,0016,0021,0022</t>
    <phoneticPr fontId="8"/>
  </si>
  <si>
    <t>0004</t>
  </si>
  <si>
    <t>4AT(E･LTC)</t>
  </si>
  <si>
    <t>V,EP</t>
  </si>
  <si>
    <t>0001,00003</t>
    <phoneticPr fontId="8"/>
  </si>
  <si>
    <t>0005,0006</t>
    <phoneticPr fontId="8"/>
  </si>
  <si>
    <t>ＮＶ２００</t>
  </si>
  <si>
    <t>0007,0009</t>
    <phoneticPr fontId="8"/>
  </si>
  <si>
    <t>0008,0010</t>
    <phoneticPr fontId="8"/>
  </si>
  <si>
    <t>スカイライン</t>
  </si>
  <si>
    <t>5BA-RV37</t>
  </si>
  <si>
    <t>0040,0044,0084,0088</t>
    <phoneticPr fontId="13"/>
  </si>
  <si>
    <t>VR30</t>
  </si>
  <si>
    <t>2.997</t>
  </si>
  <si>
    <t>7AT(E･LTC)</t>
  </si>
  <si>
    <t>D,V,EP,B</t>
  </si>
  <si>
    <t>R</t>
  </si>
  <si>
    <t>0035,0036,0038,0039,
0042,0043,0079,0080,
0082,0083,0086,0087</t>
    <phoneticPr fontId="8"/>
  </si>
  <si>
    <t>0032,0034,0037,0041,
0076,0078,0081,0085</t>
    <phoneticPr fontId="8"/>
  </si>
  <si>
    <t>0024,0028,0030,0031,
0033,0068,0072,0074,
0075,0077</t>
    <phoneticPr fontId="8"/>
  </si>
  <si>
    <t>0008,0016,0020,0022,
0023,0026,0027,0029,
0052,0060,0064,0066,
0067,0070,0071,0073</t>
    <phoneticPr fontId="8"/>
  </si>
  <si>
    <t>0004,0007,0012,0014,
0015,0018,0019,0021,
0025,0048,0051,0056,
0058,0059,0062,0063,
0065,0069</t>
    <phoneticPr fontId="13"/>
  </si>
  <si>
    <t>0003,0006,0010,0011,
0013,0017,0047,0050,
0054,0055,0057,0061</t>
    <phoneticPr fontId="8"/>
  </si>
  <si>
    <t>0002,0005,0009,0046,
0049,0053</t>
    <phoneticPr fontId="13"/>
  </si>
  <si>
    <t>0001,0045</t>
    <phoneticPr fontId="8"/>
  </si>
  <si>
    <t>フェアレディＺ</t>
    <phoneticPr fontId="8"/>
  </si>
  <si>
    <t>5BA-RZ34</t>
    <phoneticPr fontId="8"/>
  </si>
  <si>
    <t>9AT(E･LTC)</t>
  </si>
  <si>
    <t>D,V,MC,EP</t>
  </si>
  <si>
    <t>5BA-RZ34</t>
  </si>
  <si>
    <t>0003,0004</t>
  </si>
  <si>
    <t>3BA-RZ34</t>
    <phoneticPr fontId="8"/>
  </si>
  <si>
    <t>6MT</t>
  </si>
  <si>
    <t>3BA-RZ34</t>
  </si>
  <si>
    <r>
      <t>0002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0005</t>
    </r>
    <phoneticPr fontId="8"/>
  </si>
  <si>
    <t>エルグランド</t>
  </si>
  <si>
    <t>5BA-TE52</t>
    <phoneticPr fontId="13"/>
  </si>
  <si>
    <r>
      <t>0021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0024,0045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0048</t>
    </r>
    <phoneticPr fontId="13"/>
  </si>
  <si>
    <t>QR25</t>
  </si>
  <si>
    <t>2.488</t>
  </si>
  <si>
    <t>V,EP,B,C</t>
  </si>
  <si>
    <r>
      <t>0005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0008,0013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0020,0029</t>
    </r>
    <r>
      <rPr>
        <sz val="8"/>
        <rFont val="Yu Gothic"/>
        <family val="3"/>
        <charset val="128"/>
      </rPr>
      <t>～</t>
    </r>
    <r>
      <rPr>
        <sz val="8"/>
        <rFont val="Arial"/>
        <family val="2"/>
      </rPr>
      <t>0032,
0037</t>
    </r>
    <r>
      <rPr>
        <sz val="8"/>
        <rFont val="Yu Gothic"/>
        <family val="3"/>
        <charset val="128"/>
      </rPr>
      <t>～</t>
    </r>
    <r>
      <rPr>
        <sz val="8"/>
        <rFont val="Arial"/>
        <family val="2"/>
      </rPr>
      <t>0044</t>
    </r>
    <phoneticPr fontId="13"/>
  </si>
  <si>
    <r>
      <t>7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8</t>
    </r>
    <phoneticPr fontId="13"/>
  </si>
  <si>
    <r>
      <t>0001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0004,0009~0012,
0025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0028,0033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0036</t>
    </r>
    <phoneticPr fontId="13"/>
  </si>
  <si>
    <t>5BA-TNE52</t>
    <phoneticPr fontId="13"/>
  </si>
  <si>
    <r>
      <t>0009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0012,0021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0024</t>
    </r>
    <phoneticPr fontId="13"/>
  </si>
  <si>
    <t>7</t>
    <phoneticPr fontId="13"/>
  </si>
  <si>
    <r>
      <t>0001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0008,0013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0020</t>
    </r>
    <phoneticPr fontId="13"/>
  </si>
  <si>
    <t>5BA-PE52</t>
    <phoneticPr fontId="13"/>
  </si>
  <si>
    <t>0011,0012,0023,0024</t>
    <phoneticPr fontId="8"/>
  </si>
  <si>
    <t>VQ35</t>
  </si>
  <si>
    <t>3.498</t>
  </si>
  <si>
    <r>
      <t>0003,0004,0007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0010,0015,0016,
0019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0022</t>
    </r>
    <phoneticPr fontId="8"/>
  </si>
  <si>
    <t>0001,0002,0005,0006,
0013,0014,0017,0018</t>
    <phoneticPr fontId="8"/>
  </si>
  <si>
    <t>5BA-PNE52</t>
    <phoneticPr fontId="13"/>
  </si>
  <si>
    <t>0011,0012,0023,0024</t>
    <phoneticPr fontId="13"/>
  </si>
  <si>
    <r>
      <rPr>
        <sz val="8"/>
        <rFont val="ＭＳ ゴシック"/>
        <family val="3"/>
        <charset val="128"/>
      </rPr>
      <t>キャラバン</t>
    </r>
    <phoneticPr fontId="8"/>
  </si>
  <si>
    <t>3BA-KS2E26</t>
  </si>
  <si>
    <t>0011～0014</t>
  </si>
  <si>
    <t>V,B</t>
  </si>
  <si>
    <t>0015,0016</t>
  </si>
  <si>
    <t>3BA-KS4E26</t>
    <phoneticPr fontId="8"/>
  </si>
  <si>
    <t>0005,0006</t>
  </si>
  <si>
    <t>3BA-KS6E26</t>
    <phoneticPr fontId="8"/>
  </si>
  <si>
    <t>0007～0010</t>
  </si>
  <si>
    <t>3BA-KS6E26</t>
  </si>
  <si>
    <t>0011,0012</t>
  </si>
  <si>
    <t>3BA-KS8E26</t>
    <phoneticPr fontId="8"/>
  </si>
  <si>
    <t>ＧＴ－Ｒ</t>
    <phoneticPr fontId="8"/>
  </si>
  <si>
    <t>4BA-R35</t>
  </si>
  <si>
    <t>0007,0008,0040,0058,
0059</t>
    <phoneticPr fontId="13"/>
  </si>
  <si>
    <t>VR38</t>
  </si>
  <si>
    <t>3.799</t>
  </si>
  <si>
    <t>6AT</t>
  </si>
  <si>
    <t>V</t>
  </si>
  <si>
    <t>3W,AS</t>
  </si>
  <si>
    <t>☆☆☆</t>
  </si>
  <si>
    <r>
      <t>0001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0006,0009</t>
    </r>
    <r>
      <rPr>
        <sz val="8"/>
        <rFont val="ＭＳ Ｐゴシック"/>
        <family val="3"/>
        <charset val="128"/>
      </rPr>
      <t xml:space="preserve">～
</t>
    </r>
    <r>
      <rPr>
        <sz val="8"/>
        <rFont val="Arial"/>
        <family val="2"/>
      </rPr>
      <t>0016,0037,0038,0039,
0041</t>
    </r>
    <r>
      <rPr>
        <sz val="8"/>
        <rFont val="游ゴシック"/>
        <family val="3"/>
        <charset val="128"/>
      </rPr>
      <t>～</t>
    </r>
    <r>
      <rPr>
        <sz val="8"/>
        <rFont val="Arial"/>
        <family val="2"/>
      </rPr>
      <t>0044,0056,0057,
0060,0061</t>
    </r>
    <phoneticPr fontId="13"/>
  </si>
  <si>
    <r>
      <t>0012,0017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0019,
0021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0023,0025</t>
    </r>
    <r>
      <rPr>
        <sz val="8"/>
        <rFont val="ＭＳ ゴシック"/>
        <family val="3"/>
        <charset val="128"/>
      </rPr>
      <t xml:space="preserve">～
</t>
    </r>
    <r>
      <rPr>
        <sz val="8"/>
        <rFont val="Arial"/>
        <family val="2"/>
      </rPr>
      <t>0027,0045</t>
    </r>
    <r>
      <rPr>
        <sz val="8"/>
        <rFont val="Yu Gothic"/>
        <family val="3"/>
        <charset val="128"/>
      </rPr>
      <t>～</t>
    </r>
    <r>
      <rPr>
        <sz val="8"/>
        <rFont val="Arial"/>
        <family val="2"/>
      </rPr>
      <t>0048,
0050</t>
    </r>
    <r>
      <rPr>
        <sz val="8"/>
        <rFont val="Yu Gothic"/>
        <family val="3"/>
        <charset val="128"/>
      </rPr>
      <t>～</t>
    </r>
    <r>
      <rPr>
        <sz val="8"/>
        <rFont val="Arial"/>
        <family val="2"/>
      </rPr>
      <t>0052</t>
    </r>
    <phoneticPr fontId="13"/>
  </si>
  <si>
    <r>
      <t>0020,0024,0028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>0031,0049,0053,0054</t>
    </r>
    <phoneticPr fontId="13"/>
  </si>
  <si>
    <t>0032,0055</t>
    <phoneticPr fontId="8"/>
  </si>
  <si>
    <t>0033,0034,0062,0063,
0065</t>
    <phoneticPr fontId="8"/>
  </si>
  <si>
    <t>0035,0036,0064</t>
    <phoneticPr fontId="8"/>
  </si>
  <si>
    <r>
      <rPr>
        <sz val="8"/>
        <rFont val="ＭＳ Ｐゴシック"/>
        <family val="3"/>
        <charset val="128"/>
      </rPr>
      <t>＜記入要領＞</t>
    </r>
    <rPh sb="1" eb="3">
      <t>キニュウ</t>
    </rPh>
    <rPh sb="3" eb="5">
      <t>ヨウリョウ</t>
    </rPh>
    <phoneticPr fontId="8"/>
  </si>
  <si>
    <r>
      <rPr>
        <sz val="8"/>
        <rFont val="ＭＳ Ｐゴシック"/>
        <family val="3"/>
        <charset val="128"/>
      </rPr>
      <t>１．</t>
    </r>
    <r>
      <rPr>
        <sz val="8"/>
        <rFont val="Arial"/>
        <family val="2"/>
      </rPr>
      <t>WLTC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8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</si>
  <si>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8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</si>
  <si>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8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</si>
  <si>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8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</si>
  <si>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8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</si>
  <si>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8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</si>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</sst>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"/>
    <numFmt numFmtId="177" formatCode="0.0_);[Red]\(0.0\)"/>
    <numFmt numFmtId="178" formatCode="0_);[Red]\(0\)"/>
    <numFmt numFmtId="179" formatCode="0_ "/>
    <numFmt numFmtId="180" formatCode="0.0_ "/>
  </numFmts>
  <fonts count="20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Arial"/>
      <family val="2"/>
    </font>
    <font>
      <sz val="6"/>
      <name val="游ゴシック"/>
      <family val="2"/>
      <charset val="128"/>
      <scheme val="minor"/>
    </font>
    <font>
      <u/>
      <sz val="12"/>
      <name val="Arial"/>
      <family val="2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Arial"/>
      <family val="3"/>
      <charset val="128"/>
    </font>
    <font>
      <sz val="8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0"/>
      <name val="Arial"/>
      <family val="2"/>
    </font>
    <font>
      <u/>
      <sz val="8"/>
      <name val="Arial"/>
      <family val="2"/>
    </font>
    <font>
      <sz val="8"/>
      <name val="Yu Gothic"/>
      <family val="2"/>
      <charset val="128"/>
    </font>
    <font>
      <sz val="8"/>
      <name val="ＭＳ Ｐゴシック"/>
      <family val="2"/>
      <charset val="128"/>
    </font>
    <font>
      <sz val="8"/>
      <name val="Yu Gothic"/>
      <family val="3"/>
      <charset val="128"/>
    </font>
    <font>
      <sz val="8"/>
      <name val="游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" fillId="0" borderId="0"/>
    <xf numFmtId="0" fontId="12" fillId="0" borderId="0">
      <alignment vertical="center"/>
    </xf>
  </cellStyleXfs>
  <cellXfs count="146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5" fillId="0" borderId="0" xfId="1" applyFont="1"/>
    <xf numFmtId="0" fontId="5" fillId="0" borderId="0" xfId="1" applyFont="1" applyAlignment="1">
      <alignment horizontal="center"/>
    </xf>
    <xf numFmtId="176" fontId="5" fillId="0" borderId="0" xfId="1" applyNumberFormat="1" applyFont="1"/>
    <xf numFmtId="0" fontId="6" fillId="0" borderId="0" xfId="1" applyFont="1" applyAlignment="1">
      <alignment horizontal="right"/>
    </xf>
    <xf numFmtId="0" fontId="6" fillId="0" borderId="0" xfId="1" applyFont="1"/>
    <xf numFmtId="0" fontId="5" fillId="0" borderId="1" xfId="1" applyFont="1" applyBorder="1" applyAlignment="1">
      <alignment horizontal="left"/>
    </xf>
    <xf numFmtId="0" fontId="5" fillId="0" borderId="1" xfId="1" applyFont="1" applyBorder="1"/>
    <xf numFmtId="0" fontId="5" fillId="0" borderId="1" xfId="1" applyFont="1" applyBorder="1" applyProtection="1">
      <protection locked="0"/>
    </xf>
    <xf numFmtId="0" fontId="5" fillId="0" borderId="0" xfId="1" applyFont="1" applyAlignment="1">
      <alignment horizontal="right"/>
    </xf>
    <xf numFmtId="0" fontId="5" fillId="0" borderId="2" xfId="1" applyFont="1" applyBorder="1" applyAlignment="1">
      <alignment horizontal="right"/>
    </xf>
    <xf numFmtId="0" fontId="7" fillId="0" borderId="3" xfId="2" applyFont="1" applyBorder="1" applyAlignment="1">
      <alignment horizontal="centerContinuous"/>
    </xf>
    <xf numFmtId="0" fontId="5" fillId="0" borderId="4" xfId="2" applyFont="1" applyBorder="1" applyAlignment="1">
      <alignment horizontal="centerContinuous"/>
    </xf>
    <xf numFmtId="0" fontId="7" fillId="0" borderId="3" xfId="1" applyFont="1" applyBorder="1" applyAlignment="1">
      <alignment horizontal="centerContinuous" wrapText="1"/>
    </xf>
    <xf numFmtId="0" fontId="5" fillId="0" borderId="2" xfId="1" applyFont="1" applyBorder="1" applyAlignment="1">
      <alignment horizontal="centerContinuous"/>
    </xf>
    <xf numFmtId="0" fontId="7" fillId="0" borderId="3" xfId="1" applyFont="1" applyBorder="1" applyAlignment="1">
      <alignment horizontal="centerContinuous"/>
    </xf>
    <xf numFmtId="0" fontId="5" fillId="0" borderId="4" xfId="1" applyFont="1" applyBorder="1" applyAlignment="1">
      <alignment horizontal="centerContinuous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2" fillId="0" borderId="7" xfId="1" applyFont="1" applyBorder="1"/>
    <xf numFmtId="0" fontId="5" fillId="0" borderId="7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8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/>
    </xf>
    <xf numFmtId="0" fontId="5" fillId="3" borderId="7" xfId="1" applyFont="1" applyFill="1" applyBorder="1" applyAlignment="1">
      <alignment horizontal="center"/>
    </xf>
    <xf numFmtId="0" fontId="5" fillId="3" borderId="8" xfId="1" applyFont="1" applyFill="1" applyBorder="1" applyAlignment="1">
      <alignment horizontal="center"/>
    </xf>
    <xf numFmtId="0" fontId="5" fillId="0" borderId="6" xfId="1" applyFont="1" applyBorder="1" applyAlignment="1">
      <alignment horizontal="center" shrinkToFit="1"/>
    </xf>
    <xf numFmtId="0" fontId="5" fillId="0" borderId="7" xfId="1" applyFont="1" applyBorder="1" applyAlignment="1">
      <alignment horizontal="center" shrinkToFit="1"/>
    </xf>
    <xf numFmtId="0" fontId="5" fillId="0" borderId="8" xfId="1" applyFont="1" applyBorder="1" applyAlignment="1">
      <alignment horizontal="center" shrinkToFit="1"/>
    </xf>
    <xf numFmtId="0" fontId="5" fillId="0" borderId="9" xfId="1" applyFont="1" applyBorder="1" applyAlignment="1">
      <alignment horizontal="center"/>
    </xf>
    <xf numFmtId="0" fontId="5" fillId="2" borderId="10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11" xfId="1" applyFont="1" applyBorder="1" applyAlignment="1">
      <alignment horizontal="center" vertical="center"/>
    </xf>
    <xf numFmtId="0" fontId="2" fillId="0" borderId="12" xfId="1" applyFont="1" applyBorder="1"/>
    <xf numFmtId="0" fontId="2" fillId="0" borderId="0" xfId="1" applyFont="1"/>
    <xf numFmtId="0" fontId="5" fillId="0" borderId="1" xfId="1" applyFont="1" applyBorder="1" applyAlignment="1">
      <alignment horizontal="center"/>
    </xf>
    <xf numFmtId="0" fontId="5" fillId="0" borderId="13" xfId="1" applyFont="1" applyBorder="1" applyAlignment="1">
      <alignment horizontal="center"/>
    </xf>
    <xf numFmtId="0" fontId="5" fillId="0" borderId="14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 wrapText="1"/>
    </xf>
    <xf numFmtId="0" fontId="5" fillId="2" borderId="16" xfId="1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176" fontId="10" fillId="2" borderId="8" xfId="1" applyNumberFormat="1" applyFont="1" applyFill="1" applyBorder="1" applyAlignment="1">
      <alignment horizontal="center" vertical="center" wrapText="1"/>
    </xf>
    <xf numFmtId="0" fontId="5" fillId="0" borderId="11" xfId="1" applyFont="1" applyBorder="1" applyAlignment="1">
      <alignment horizontal="center"/>
    </xf>
    <xf numFmtId="0" fontId="5" fillId="0" borderId="14" xfId="1" applyFont="1" applyBorder="1" applyAlignment="1">
      <alignment horizontal="center" shrinkToFit="1"/>
    </xf>
    <xf numFmtId="0" fontId="5" fillId="0" borderId="1" xfId="1" applyFont="1" applyBorder="1" applyAlignment="1">
      <alignment horizontal="center" shrinkToFit="1"/>
    </xf>
    <xf numFmtId="0" fontId="5" fillId="0" borderId="13" xfId="1" applyFont="1" applyBorder="1" applyAlignment="1">
      <alignment horizontal="center" shrinkToFit="1"/>
    </xf>
    <xf numFmtId="0" fontId="5" fillId="0" borderId="18" xfId="1" applyFont="1" applyBorder="1" applyAlignment="1">
      <alignment horizontal="center"/>
    </xf>
    <xf numFmtId="0" fontId="5" fillId="2" borderId="19" xfId="1" applyFont="1" applyFill="1" applyBorder="1" applyAlignment="1">
      <alignment horizontal="center" vertical="center"/>
    </xf>
    <xf numFmtId="0" fontId="7" fillId="0" borderId="1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5" fillId="2" borderId="21" xfId="1" applyFont="1" applyFill="1" applyBorder="1" applyAlignment="1">
      <alignment horizontal="center" vertical="center" wrapText="1"/>
    </xf>
    <xf numFmtId="0" fontId="5" fillId="2" borderId="20" xfId="1" applyFont="1" applyFill="1" applyBorder="1" applyAlignment="1">
      <alignment horizontal="center" vertical="center"/>
    </xf>
    <xf numFmtId="0" fontId="5" fillId="2" borderId="22" xfId="1" applyFont="1" applyFill="1" applyBorder="1" applyAlignment="1">
      <alignment horizontal="center" vertical="center"/>
    </xf>
    <xf numFmtId="176" fontId="5" fillId="2" borderId="22" xfId="1" applyNumberFormat="1" applyFont="1" applyFill="1" applyBorder="1" applyAlignment="1">
      <alignment horizontal="center" vertical="center"/>
    </xf>
    <xf numFmtId="0" fontId="5" fillId="0" borderId="22" xfId="1" applyFont="1" applyBorder="1" applyAlignment="1">
      <alignment horizontal="center"/>
    </xf>
    <xf numFmtId="0" fontId="5" fillId="2" borderId="11" xfId="1" applyFont="1" applyFill="1" applyBorder="1" applyAlignment="1">
      <alignment horizontal="center" vertical="center" wrapText="1"/>
    </xf>
    <xf numFmtId="0" fontId="5" fillId="0" borderId="23" xfId="1" applyFont="1" applyBorder="1" applyAlignment="1">
      <alignment horizontal="center" vertical="center"/>
    </xf>
    <xf numFmtId="0" fontId="2" fillId="0" borderId="14" xfId="1" applyFont="1" applyBorder="1"/>
    <xf numFmtId="0" fontId="2" fillId="0" borderId="1" xfId="1" applyFont="1" applyBorder="1"/>
    <xf numFmtId="0" fontId="5" fillId="2" borderId="23" xfId="1" applyFont="1" applyFill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2" borderId="25" xfId="1" applyFont="1" applyFill="1" applyBorder="1" applyAlignment="1">
      <alignment horizontal="center" vertical="center" wrapText="1"/>
    </xf>
    <xf numFmtId="0" fontId="5" fillId="2" borderId="24" xfId="1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center"/>
    </xf>
    <xf numFmtId="176" fontId="5" fillId="2" borderId="13" xfId="1" applyNumberFormat="1" applyFont="1" applyFill="1" applyBorder="1" applyAlignment="1">
      <alignment horizontal="center" vertical="center"/>
    </xf>
    <xf numFmtId="0" fontId="5" fillId="0" borderId="13" xfId="1" applyFont="1" applyBorder="1"/>
    <xf numFmtId="0" fontId="5" fillId="0" borderId="1" xfId="1" applyFont="1" applyBorder="1" applyAlignment="1">
      <alignment horizontal="center"/>
    </xf>
    <xf numFmtId="0" fontId="5" fillId="2" borderId="26" xfId="1" applyFont="1" applyFill="1" applyBorder="1" applyAlignment="1">
      <alignment horizontal="center" vertical="center"/>
    </xf>
    <xf numFmtId="0" fontId="5" fillId="2" borderId="23" xfId="1" applyFont="1" applyFill="1" applyBorder="1" applyAlignment="1">
      <alignment horizontal="center" vertical="center" wrapText="1"/>
    </xf>
    <xf numFmtId="0" fontId="5" fillId="0" borderId="23" xfId="1" applyFont="1" applyBorder="1" applyAlignment="1">
      <alignment horizontal="center" vertical="center" wrapText="1"/>
    </xf>
    <xf numFmtId="0" fontId="7" fillId="0" borderId="23" xfId="1" applyFont="1" applyBorder="1" applyAlignment="1">
      <alignment horizontal="center" vertical="center" wrapText="1"/>
    </xf>
    <xf numFmtId="0" fontId="5" fillId="0" borderId="5" xfId="3" applyFont="1" applyBorder="1" applyAlignment="1">
      <alignment vertical="center" wrapText="1"/>
    </xf>
    <xf numFmtId="0" fontId="5" fillId="0" borderId="12" xfId="3" applyFont="1" applyBorder="1" applyAlignment="1">
      <alignment vertical="center" wrapText="1"/>
    </xf>
    <xf numFmtId="0" fontId="5" fillId="0" borderId="8" xfId="1" applyFont="1" applyBorder="1" applyAlignment="1" applyProtection="1">
      <alignment horizontal="left" vertical="center"/>
      <protection locked="0"/>
    </xf>
    <xf numFmtId="0" fontId="5" fillId="0" borderId="27" xfId="3" applyFont="1" applyBorder="1" applyAlignment="1">
      <alignment vertical="center" wrapText="1"/>
    </xf>
    <xf numFmtId="0" fontId="5" fillId="0" borderId="27" xfId="3" quotePrefix="1" applyFont="1" applyBorder="1" applyAlignment="1">
      <alignment horizontal="left" vertical="center" wrapText="1"/>
    </xf>
    <xf numFmtId="0" fontId="5" fillId="0" borderId="27" xfId="3" applyFont="1" applyBorder="1" applyAlignment="1">
      <alignment horizontal="center" vertical="center" wrapText="1"/>
    </xf>
    <xf numFmtId="0" fontId="5" fillId="4" borderId="3" xfId="1" applyFont="1" applyFill="1" applyBorder="1" applyAlignment="1" applyProtection="1">
      <alignment horizontal="center" vertical="center" wrapText="1"/>
      <protection locked="0"/>
    </xf>
    <xf numFmtId="0" fontId="5" fillId="0" borderId="3" xfId="3" applyFont="1" applyBorder="1" applyAlignment="1">
      <alignment horizontal="center" vertical="center" wrapText="1"/>
    </xf>
    <xf numFmtId="177" fontId="14" fillId="0" borderId="28" xfId="3" applyNumberFormat="1" applyFont="1" applyBorder="1" applyAlignment="1">
      <alignment horizontal="center" vertical="center" wrapText="1"/>
    </xf>
    <xf numFmtId="178" fontId="14" fillId="4" borderId="29" xfId="1" applyNumberFormat="1" applyFont="1" applyFill="1" applyBorder="1" applyAlignment="1" applyProtection="1">
      <alignment horizontal="center" vertical="center" wrapText="1"/>
      <protection locked="0"/>
    </xf>
    <xf numFmtId="176" fontId="5" fillId="4" borderId="28" xfId="1" quotePrefix="1" applyNumberFormat="1" applyFont="1" applyFill="1" applyBorder="1" applyAlignment="1" applyProtection="1">
      <alignment horizontal="center" vertical="center" wrapText="1"/>
      <protection locked="0"/>
    </xf>
    <xf numFmtId="177" fontId="5" fillId="0" borderId="4" xfId="3" applyNumberFormat="1" applyFont="1" applyBorder="1" applyAlignment="1">
      <alignment horizontal="center" vertical="center" wrapText="1"/>
    </xf>
    <xf numFmtId="176" fontId="5" fillId="0" borderId="27" xfId="3" applyNumberFormat="1" applyFont="1" applyBorder="1" applyAlignment="1">
      <alignment horizontal="center" vertical="center" wrapText="1"/>
    </xf>
    <xf numFmtId="0" fontId="15" fillId="0" borderId="30" xfId="3" applyFont="1" applyBorder="1" applyAlignment="1">
      <alignment horizontal="center" vertical="center" wrapText="1"/>
    </xf>
    <xf numFmtId="179" fontId="5" fillId="4" borderId="31" xfId="0" applyNumberFormat="1" applyFont="1" applyFill="1" applyBorder="1" applyAlignment="1" applyProtection="1">
      <alignment horizontal="center" vertical="center"/>
      <protection locked="0"/>
    </xf>
    <xf numFmtId="179" fontId="5" fillId="4" borderId="27" xfId="0" applyNumberFormat="1" applyFont="1" applyFill="1" applyBorder="1" applyAlignment="1" applyProtection="1">
      <alignment horizontal="center" vertical="center"/>
      <protection locked="0"/>
    </xf>
    <xf numFmtId="179" fontId="5" fillId="4" borderId="27" xfId="0" quotePrefix="1" applyNumberFormat="1" applyFont="1" applyFill="1" applyBorder="1" applyAlignment="1" applyProtection="1">
      <alignment horizontal="center" vertical="center"/>
      <protection locked="0"/>
    </xf>
    <xf numFmtId="3" fontId="5" fillId="0" borderId="27" xfId="1" applyNumberFormat="1" applyFont="1" applyBorder="1" applyAlignment="1" applyProtection="1">
      <alignment horizontal="center" vertical="center"/>
      <protection locked="0"/>
    </xf>
    <xf numFmtId="180" fontId="14" fillId="0" borderId="27" xfId="0" applyNumberFormat="1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5" fillId="0" borderId="0" xfId="3" applyFont="1">
      <alignment vertical="center"/>
    </xf>
    <xf numFmtId="0" fontId="5" fillId="0" borderId="0" xfId="3" applyFont="1" applyAlignment="1">
      <alignment horizontal="center" vertical="center" wrapText="1"/>
    </xf>
    <xf numFmtId="0" fontId="5" fillId="0" borderId="11" xfId="3" applyFont="1" applyBorder="1" applyAlignment="1">
      <alignment vertical="center" wrapText="1"/>
    </xf>
    <xf numFmtId="0" fontId="5" fillId="0" borderId="22" xfId="3" applyFont="1" applyBorder="1" applyAlignment="1">
      <alignment vertical="center" wrapText="1"/>
    </xf>
    <xf numFmtId="0" fontId="5" fillId="0" borderId="11" xfId="3" applyFont="1" applyBorder="1" applyProtection="1">
      <alignment vertical="center"/>
      <protection locked="0"/>
    </xf>
    <xf numFmtId="0" fontId="7" fillId="0" borderId="27" xfId="0" applyFont="1" applyBorder="1" applyAlignment="1">
      <alignment horizontal="center" vertical="center" wrapText="1"/>
    </xf>
    <xf numFmtId="0" fontId="15" fillId="0" borderId="3" xfId="3" applyFont="1" applyBorder="1" applyAlignment="1">
      <alignment horizontal="center" vertical="center" wrapText="1"/>
    </xf>
    <xf numFmtId="0" fontId="5" fillId="0" borderId="14" xfId="3" applyFont="1" applyBorder="1" applyAlignment="1">
      <alignment vertical="center" wrapText="1"/>
    </xf>
    <xf numFmtId="0" fontId="5" fillId="0" borderId="27" xfId="3" quotePrefix="1" applyFont="1" applyBorder="1" applyAlignment="1">
      <alignment vertical="center" wrapText="1"/>
    </xf>
    <xf numFmtId="0" fontId="5" fillId="0" borderId="8" xfId="1" quotePrefix="1" applyFont="1" applyBorder="1" applyAlignment="1" applyProtection="1">
      <alignment horizontal="left" vertical="center"/>
      <protection locked="0"/>
    </xf>
    <xf numFmtId="179" fontId="5" fillId="0" borderId="27" xfId="0" applyNumberFormat="1" applyFont="1" applyBorder="1" applyAlignment="1" applyProtection="1">
      <alignment horizontal="center" vertical="center"/>
      <protection locked="0"/>
    </xf>
    <xf numFmtId="179" fontId="5" fillId="0" borderId="27" xfId="0" quotePrefix="1" applyNumberFormat="1" applyFont="1" applyBorder="1" applyAlignment="1" applyProtection="1">
      <alignment horizontal="center" vertical="center"/>
      <protection locked="0"/>
    </xf>
    <xf numFmtId="0" fontId="5" fillId="0" borderId="13" xfId="3" applyFont="1" applyBorder="1" applyAlignment="1">
      <alignment vertical="center" wrapText="1"/>
    </xf>
    <xf numFmtId="0" fontId="5" fillId="0" borderId="8" xfId="3" applyFont="1" applyBorder="1" applyAlignment="1">
      <alignment vertical="center" wrapText="1"/>
    </xf>
    <xf numFmtId="3" fontId="5" fillId="5" borderId="27" xfId="1" applyNumberFormat="1" applyFont="1" applyFill="1" applyBorder="1" applyAlignment="1" applyProtection="1">
      <alignment horizontal="center" vertical="center"/>
      <protection locked="0"/>
    </xf>
    <xf numFmtId="0" fontId="5" fillId="0" borderId="3" xfId="1" applyFont="1" applyBorder="1" applyAlignment="1" applyProtection="1">
      <alignment horizontal="center" vertical="center" wrapText="1"/>
      <protection locked="0"/>
    </xf>
    <xf numFmtId="178" fontId="14" fillId="0" borderId="29" xfId="1" applyNumberFormat="1" applyFont="1" applyBorder="1" applyAlignment="1" applyProtection="1">
      <alignment horizontal="center" vertical="center" wrapText="1"/>
      <protection locked="0"/>
    </xf>
    <xf numFmtId="176" fontId="5" fillId="0" borderId="28" xfId="1" quotePrefix="1" applyNumberFormat="1" applyFont="1" applyBorder="1" applyAlignment="1" applyProtection="1">
      <alignment horizontal="center" vertical="center" wrapText="1"/>
      <protection locked="0"/>
    </xf>
    <xf numFmtId="179" fontId="5" fillId="0" borderId="31" xfId="0" applyNumberFormat="1" applyFont="1" applyBorder="1" applyAlignment="1" applyProtection="1">
      <alignment horizontal="center" vertical="center"/>
      <protection locked="0"/>
    </xf>
    <xf numFmtId="0" fontId="5" fillId="0" borderId="0" xfId="3" quotePrefix="1" applyFont="1" applyAlignment="1">
      <alignment horizontal="center" vertical="center" wrapText="1"/>
    </xf>
    <xf numFmtId="0" fontId="5" fillId="0" borderId="11" xfId="3" applyFont="1" applyBorder="1" applyAlignment="1" applyProtection="1">
      <alignment vertical="center" wrapText="1"/>
      <protection locked="0"/>
    </xf>
    <xf numFmtId="0" fontId="5" fillId="0" borderId="6" xfId="3" applyFont="1" applyBorder="1" applyAlignment="1">
      <alignment vertical="center" wrapText="1"/>
    </xf>
    <xf numFmtId="179" fontId="5" fillId="0" borderId="2" xfId="0" applyNumberFormat="1" applyFont="1" applyBorder="1" applyAlignment="1" applyProtection="1">
      <alignment horizontal="left" vertical="center"/>
      <protection locked="0"/>
    </xf>
    <xf numFmtId="0" fontId="5" fillId="0" borderId="4" xfId="3" applyFont="1" applyBorder="1" applyAlignment="1">
      <alignment vertical="center" wrapText="1"/>
    </xf>
    <xf numFmtId="0" fontId="5" fillId="0" borderId="11" xfId="3" applyFont="1" applyBorder="1">
      <alignment vertical="center"/>
    </xf>
    <xf numFmtId="0" fontId="11" fillId="0" borderId="22" xfId="3" applyFont="1" applyBorder="1" applyAlignment="1">
      <alignment vertical="center" wrapText="1"/>
    </xf>
    <xf numFmtId="0" fontId="5" fillId="0" borderId="22" xfId="3" quotePrefix="1" applyFont="1" applyBorder="1" applyAlignment="1">
      <alignment horizontal="left" vertical="center" wrapText="1"/>
    </xf>
    <xf numFmtId="0" fontId="5" fillId="0" borderId="0" xfId="1" quotePrefix="1" applyFont="1" applyAlignment="1">
      <alignment horizontal="right"/>
    </xf>
    <xf numFmtId="3" fontId="5" fillId="0" borderId="27" xfId="3" quotePrefix="1" applyNumberFormat="1" applyFont="1" applyBorder="1" applyAlignment="1">
      <alignment horizontal="left" vertical="center" wrapText="1"/>
    </xf>
    <xf numFmtId="0" fontId="5" fillId="0" borderId="14" xfId="1" applyFont="1" applyBorder="1"/>
    <xf numFmtId="0" fontId="5" fillId="0" borderId="13" xfId="1" applyFont="1" applyBorder="1" applyAlignment="1">
      <alignment horizontal="right"/>
    </xf>
    <xf numFmtId="0" fontId="7" fillId="0" borderId="22" xfId="3" applyFont="1" applyBorder="1" applyAlignment="1">
      <alignment vertical="center" wrapText="1"/>
    </xf>
    <xf numFmtId="0" fontId="5" fillId="0" borderId="3" xfId="3" quotePrefix="1" applyFont="1" applyBorder="1" applyAlignment="1">
      <alignment horizontal="center" vertical="center" wrapText="1"/>
    </xf>
    <xf numFmtId="0" fontId="5" fillId="0" borderId="8" xfId="3" quotePrefix="1" applyFont="1" applyBorder="1" applyAlignment="1">
      <alignment horizontal="left" vertical="center" wrapText="1"/>
    </xf>
    <xf numFmtId="0" fontId="18" fillId="0" borderId="8" xfId="3" applyFont="1" applyBorder="1" applyAlignment="1">
      <alignment vertical="center" wrapText="1"/>
    </xf>
    <xf numFmtId="0" fontId="5" fillId="0" borderId="23" xfId="3" applyFont="1" applyBorder="1" applyProtection="1">
      <alignment vertical="center"/>
      <protection locked="0"/>
    </xf>
    <xf numFmtId="177" fontId="14" fillId="0" borderId="32" xfId="3" applyNumberFormat="1" applyFont="1" applyBorder="1" applyAlignment="1">
      <alignment horizontal="center" vertical="center" wrapText="1"/>
    </xf>
    <xf numFmtId="178" fontId="14" fillId="4" borderId="33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1" applyFont="1" applyAlignment="1">
      <alignment vertical="center"/>
    </xf>
    <xf numFmtId="180" fontId="14" fillId="0" borderId="27" xfId="1" applyNumberFormat="1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 wrapText="1"/>
    </xf>
  </cellXfs>
  <cellStyles count="4">
    <cellStyle name="標準" xfId="0" builtinId="0"/>
    <cellStyle name="標準 2" xfId="1" xr:uid="{9CC3491D-FC47-4598-A063-A3F39E9DA205}"/>
    <cellStyle name="標準 2 2" xfId="3" xr:uid="{502F486C-04CF-4AB1-A6B4-88A37039D7B5}"/>
    <cellStyle name="標準 2 3" xfId="2" xr:uid="{8C1C9FD2-D36A-4751-9773-0BC7311945D3}"/>
  </cellStyles>
  <dxfs count="25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F1\&#35469;&#35388;&#65319;\&#21407;&#30000;\&#20055;&#29992;&#65293;&#29123;&#36027;&#20844;&#34920;&#29992;&#32025;99.8.2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35519;&#26619;&#22577;&#21578;\Eudora\Tanaka\attach\P(g%5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24115;&#31080;\eudora\tanaka\attach\&#29123;&#36027;&#20844;&#34920;(&#27083;&#22793;&#12289;&#22269;&#29987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CPS Gr分担表"/>
      <sheetName val="DATA"/>
      <sheetName val="C3_N DC改造投資"/>
      <sheetName val="Sheet1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 refreshError="1"/>
      <sheetData sheetId="2"/>
      <sheetData sheetId="3" refreshError="1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Sheet1"/>
      <sheetName val="ＴＦ関連Ｐｒｊ日程表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社内配布用印刷"/>
      <definedName name="提出用印刷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0B9E8-7F8A-4D0A-A5C8-86412B8483BB}">
  <sheetPr>
    <tabColor indexed="13"/>
  </sheetPr>
  <dimension ref="A1:AI94"/>
  <sheetViews>
    <sheetView showGridLines="0" tabSelected="1" view="pageBreakPreview" zoomScale="130" zoomScaleNormal="100" zoomScaleSheetLayoutView="130" workbookViewId="0">
      <selection activeCell="D23" sqref="D23:X25"/>
    </sheetView>
  </sheetViews>
  <sheetFormatPr defaultColWidth="8.25" defaultRowHeight="10"/>
  <cols>
    <col min="1" max="1" width="8.1640625" style="143" customWidth="1"/>
    <col min="2" max="2" width="2.1640625" style="3" customWidth="1"/>
    <col min="3" max="3" width="14.9140625" style="3" customWidth="1"/>
    <col min="4" max="4" width="10.4140625" style="3" customWidth="1"/>
    <col min="5" max="5" width="18.25" style="3" customWidth="1"/>
    <col min="6" max="6" width="8.83203125" style="3" customWidth="1"/>
    <col min="7" max="7" width="6.75" style="3" customWidth="1"/>
    <col min="8" max="8" width="8.25" style="3" customWidth="1"/>
    <col min="9" max="9" width="9.58203125" style="4" bestFit="1" customWidth="1"/>
    <col min="10" max="10" width="3.9140625" style="3" customWidth="1"/>
    <col min="11" max="11" width="5.4140625" style="3" customWidth="1"/>
    <col min="12" max="12" width="8" style="3" customWidth="1"/>
    <col min="13" max="13" width="7.75" style="3" customWidth="1"/>
    <col min="14" max="14" width="7.9140625" style="3" customWidth="1"/>
    <col min="15" max="15" width="7.9140625" style="5" customWidth="1"/>
    <col min="16" max="16" width="6.83203125" style="3" customWidth="1"/>
    <col min="17" max="17" width="6.08203125" style="3" customWidth="1"/>
    <col min="18" max="18" width="5.5" style="3" customWidth="1"/>
    <col min="19" max="19" width="23.1640625" style="3" customWidth="1"/>
    <col min="20" max="20" width="10.08203125" style="3" customWidth="1"/>
    <col min="21" max="22" width="7.58203125" style="3" customWidth="1"/>
    <col min="23" max="25" width="8.25" style="3"/>
    <col min="26" max="27" width="9.75" style="3" customWidth="1"/>
    <col min="28" max="33" width="8.25" style="3"/>
    <col min="34" max="34" width="2" style="3" customWidth="1"/>
    <col min="35" max="35" width="8.58203125" style="4" customWidth="1"/>
    <col min="36" max="256" width="8.25" style="3"/>
    <col min="257" max="257" width="8.1640625" style="3" customWidth="1"/>
    <col min="258" max="258" width="2.1640625" style="3" customWidth="1"/>
    <col min="259" max="259" width="14.9140625" style="3" bestFit="1" customWidth="1"/>
    <col min="260" max="260" width="10.4140625" style="3" customWidth="1"/>
    <col min="261" max="261" width="15.5" style="3" customWidth="1"/>
    <col min="262" max="262" width="8.83203125" style="3" customWidth="1"/>
    <col min="263" max="263" width="6.75" style="3" customWidth="1"/>
    <col min="264" max="264" width="8.25" style="3"/>
    <col min="265" max="265" width="9.58203125" style="3" bestFit="1" customWidth="1"/>
    <col min="266" max="266" width="3.9140625" style="3" customWidth="1"/>
    <col min="267" max="267" width="5.4140625" style="3" customWidth="1"/>
    <col min="268" max="268" width="8" style="3" customWidth="1"/>
    <col min="269" max="269" width="7.75" style="3" customWidth="1"/>
    <col min="270" max="271" width="7.9140625" style="3" customWidth="1"/>
    <col min="272" max="272" width="6.83203125" style="3" customWidth="1"/>
    <col min="273" max="273" width="6.08203125" style="3" customWidth="1"/>
    <col min="274" max="274" width="5.5" style="3" customWidth="1"/>
    <col min="275" max="275" width="23.1640625" style="3" customWidth="1"/>
    <col min="276" max="276" width="10.08203125" style="3" customWidth="1"/>
    <col min="277" max="278" width="7.58203125" style="3" customWidth="1"/>
    <col min="279" max="281" width="8.25" style="3"/>
    <col min="282" max="283" width="9.75" style="3" customWidth="1"/>
    <col min="284" max="290" width="8.25" style="3"/>
    <col min="291" max="291" width="9.58203125" style="3" bestFit="1" customWidth="1"/>
    <col min="292" max="512" width="8.25" style="3"/>
    <col min="513" max="513" width="8.1640625" style="3" customWidth="1"/>
    <col min="514" max="514" width="2.1640625" style="3" customWidth="1"/>
    <col min="515" max="515" width="14.9140625" style="3" bestFit="1" customWidth="1"/>
    <col min="516" max="516" width="10.4140625" style="3" customWidth="1"/>
    <col min="517" max="517" width="15.5" style="3" customWidth="1"/>
    <col min="518" max="518" width="8.83203125" style="3" customWidth="1"/>
    <col min="519" max="519" width="6.75" style="3" customWidth="1"/>
    <col min="520" max="520" width="8.25" style="3"/>
    <col min="521" max="521" width="9.58203125" style="3" bestFit="1" customWidth="1"/>
    <col min="522" max="522" width="3.9140625" style="3" customWidth="1"/>
    <col min="523" max="523" width="5.4140625" style="3" customWidth="1"/>
    <col min="524" max="524" width="8" style="3" customWidth="1"/>
    <col min="525" max="525" width="7.75" style="3" customWidth="1"/>
    <col min="526" max="527" width="7.9140625" style="3" customWidth="1"/>
    <col min="528" max="528" width="6.83203125" style="3" customWidth="1"/>
    <col min="529" max="529" width="6.08203125" style="3" customWidth="1"/>
    <col min="530" max="530" width="5.5" style="3" customWidth="1"/>
    <col min="531" max="531" width="23.1640625" style="3" customWidth="1"/>
    <col min="532" max="532" width="10.08203125" style="3" customWidth="1"/>
    <col min="533" max="534" width="7.58203125" style="3" customWidth="1"/>
    <col min="535" max="537" width="8.25" style="3"/>
    <col min="538" max="539" width="9.75" style="3" customWidth="1"/>
    <col min="540" max="546" width="8.25" style="3"/>
    <col min="547" max="547" width="9.58203125" style="3" bestFit="1" customWidth="1"/>
    <col min="548" max="768" width="8.25" style="3"/>
    <col min="769" max="769" width="8.1640625" style="3" customWidth="1"/>
    <col min="770" max="770" width="2.1640625" style="3" customWidth="1"/>
    <col min="771" max="771" width="14.9140625" style="3" bestFit="1" customWidth="1"/>
    <col min="772" max="772" width="10.4140625" style="3" customWidth="1"/>
    <col min="773" max="773" width="15.5" style="3" customWidth="1"/>
    <col min="774" max="774" width="8.83203125" style="3" customWidth="1"/>
    <col min="775" max="775" width="6.75" style="3" customWidth="1"/>
    <col min="776" max="776" width="8.25" style="3"/>
    <col min="777" max="777" width="9.58203125" style="3" bestFit="1" customWidth="1"/>
    <col min="778" max="778" width="3.9140625" style="3" customWidth="1"/>
    <col min="779" max="779" width="5.4140625" style="3" customWidth="1"/>
    <col min="780" max="780" width="8" style="3" customWidth="1"/>
    <col min="781" max="781" width="7.75" style="3" customWidth="1"/>
    <col min="782" max="783" width="7.9140625" style="3" customWidth="1"/>
    <col min="784" max="784" width="6.83203125" style="3" customWidth="1"/>
    <col min="785" max="785" width="6.08203125" style="3" customWidth="1"/>
    <col min="786" max="786" width="5.5" style="3" customWidth="1"/>
    <col min="787" max="787" width="23.1640625" style="3" customWidth="1"/>
    <col min="788" max="788" width="10.08203125" style="3" customWidth="1"/>
    <col min="789" max="790" width="7.58203125" style="3" customWidth="1"/>
    <col min="791" max="793" width="8.25" style="3"/>
    <col min="794" max="795" width="9.75" style="3" customWidth="1"/>
    <col min="796" max="802" width="8.25" style="3"/>
    <col min="803" max="803" width="9.58203125" style="3" bestFit="1" customWidth="1"/>
    <col min="804" max="1024" width="8.25" style="3"/>
    <col min="1025" max="1025" width="8.1640625" style="3" customWidth="1"/>
    <col min="1026" max="1026" width="2.1640625" style="3" customWidth="1"/>
    <col min="1027" max="1027" width="14.9140625" style="3" bestFit="1" customWidth="1"/>
    <col min="1028" max="1028" width="10.4140625" style="3" customWidth="1"/>
    <col min="1029" max="1029" width="15.5" style="3" customWidth="1"/>
    <col min="1030" max="1030" width="8.83203125" style="3" customWidth="1"/>
    <col min="1031" max="1031" width="6.75" style="3" customWidth="1"/>
    <col min="1032" max="1032" width="8.25" style="3"/>
    <col min="1033" max="1033" width="9.58203125" style="3" bestFit="1" customWidth="1"/>
    <col min="1034" max="1034" width="3.9140625" style="3" customWidth="1"/>
    <col min="1035" max="1035" width="5.4140625" style="3" customWidth="1"/>
    <col min="1036" max="1036" width="8" style="3" customWidth="1"/>
    <col min="1037" max="1037" width="7.75" style="3" customWidth="1"/>
    <col min="1038" max="1039" width="7.9140625" style="3" customWidth="1"/>
    <col min="1040" max="1040" width="6.83203125" style="3" customWidth="1"/>
    <col min="1041" max="1041" width="6.08203125" style="3" customWidth="1"/>
    <col min="1042" max="1042" width="5.5" style="3" customWidth="1"/>
    <col min="1043" max="1043" width="23.1640625" style="3" customWidth="1"/>
    <col min="1044" max="1044" width="10.08203125" style="3" customWidth="1"/>
    <col min="1045" max="1046" width="7.58203125" style="3" customWidth="1"/>
    <col min="1047" max="1049" width="8.25" style="3"/>
    <col min="1050" max="1051" width="9.75" style="3" customWidth="1"/>
    <col min="1052" max="1058" width="8.25" style="3"/>
    <col min="1059" max="1059" width="9.58203125" style="3" bestFit="1" customWidth="1"/>
    <col min="1060" max="1280" width="8.25" style="3"/>
    <col min="1281" max="1281" width="8.1640625" style="3" customWidth="1"/>
    <col min="1282" max="1282" width="2.1640625" style="3" customWidth="1"/>
    <col min="1283" max="1283" width="14.9140625" style="3" bestFit="1" customWidth="1"/>
    <col min="1284" max="1284" width="10.4140625" style="3" customWidth="1"/>
    <col min="1285" max="1285" width="15.5" style="3" customWidth="1"/>
    <col min="1286" max="1286" width="8.83203125" style="3" customWidth="1"/>
    <col min="1287" max="1287" width="6.75" style="3" customWidth="1"/>
    <col min="1288" max="1288" width="8.25" style="3"/>
    <col min="1289" max="1289" width="9.58203125" style="3" bestFit="1" customWidth="1"/>
    <col min="1290" max="1290" width="3.9140625" style="3" customWidth="1"/>
    <col min="1291" max="1291" width="5.4140625" style="3" customWidth="1"/>
    <col min="1292" max="1292" width="8" style="3" customWidth="1"/>
    <col min="1293" max="1293" width="7.75" style="3" customWidth="1"/>
    <col min="1294" max="1295" width="7.9140625" style="3" customWidth="1"/>
    <col min="1296" max="1296" width="6.83203125" style="3" customWidth="1"/>
    <col min="1297" max="1297" width="6.08203125" style="3" customWidth="1"/>
    <col min="1298" max="1298" width="5.5" style="3" customWidth="1"/>
    <col min="1299" max="1299" width="23.1640625" style="3" customWidth="1"/>
    <col min="1300" max="1300" width="10.08203125" style="3" customWidth="1"/>
    <col min="1301" max="1302" width="7.58203125" style="3" customWidth="1"/>
    <col min="1303" max="1305" width="8.25" style="3"/>
    <col min="1306" max="1307" width="9.75" style="3" customWidth="1"/>
    <col min="1308" max="1314" width="8.25" style="3"/>
    <col min="1315" max="1315" width="9.58203125" style="3" bestFit="1" customWidth="1"/>
    <col min="1316" max="1536" width="8.25" style="3"/>
    <col min="1537" max="1537" width="8.1640625" style="3" customWidth="1"/>
    <col min="1538" max="1538" width="2.1640625" style="3" customWidth="1"/>
    <col min="1539" max="1539" width="14.9140625" style="3" bestFit="1" customWidth="1"/>
    <col min="1540" max="1540" width="10.4140625" style="3" customWidth="1"/>
    <col min="1541" max="1541" width="15.5" style="3" customWidth="1"/>
    <col min="1542" max="1542" width="8.83203125" style="3" customWidth="1"/>
    <col min="1543" max="1543" width="6.75" style="3" customWidth="1"/>
    <col min="1544" max="1544" width="8.25" style="3"/>
    <col min="1545" max="1545" width="9.58203125" style="3" bestFit="1" customWidth="1"/>
    <col min="1546" max="1546" width="3.9140625" style="3" customWidth="1"/>
    <col min="1547" max="1547" width="5.4140625" style="3" customWidth="1"/>
    <col min="1548" max="1548" width="8" style="3" customWidth="1"/>
    <col min="1549" max="1549" width="7.75" style="3" customWidth="1"/>
    <col min="1550" max="1551" width="7.9140625" style="3" customWidth="1"/>
    <col min="1552" max="1552" width="6.83203125" style="3" customWidth="1"/>
    <col min="1553" max="1553" width="6.08203125" style="3" customWidth="1"/>
    <col min="1554" max="1554" width="5.5" style="3" customWidth="1"/>
    <col min="1555" max="1555" width="23.1640625" style="3" customWidth="1"/>
    <col min="1556" max="1556" width="10.08203125" style="3" customWidth="1"/>
    <col min="1557" max="1558" width="7.58203125" style="3" customWidth="1"/>
    <col min="1559" max="1561" width="8.25" style="3"/>
    <col min="1562" max="1563" width="9.75" style="3" customWidth="1"/>
    <col min="1564" max="1570" width="8.25" style="3"/>
    <col min="1571" max="1571" width="9.58203125" style="3" bestFit="1" customWidth="1"/>
    <col min="1572" max="1792" width="8.25" style="3"/>
    <col min="1793" max="1793" width="8.1640625" style="3" customWidth="1"/>
    <col min="1794" max="1794" width="2.1640625" style="3" customWidth="1"/>
    <col min="1795" max="1795" width="14.9140625" style="3" bestFit="1" customWidth="1"/>
    <col min="1796" max="1796" width="10.4140625" style="3" customWidth="1"/>
    <col min="1797" max="1797" width="15.5" style="3" customWidth="1"/>
    <col min="1798" max="1798" width="8.83203125" style="3" customWidth="1"/>
    <col min="1799" max="1799" width="6.75" style="3" customWidth="1"/>
    <col min="1800" max="1800" width="8.25" style="3"/>
    <col min="1801" max="1801" width="9.58203125" style="3" bestFit="1" customWidth="1"/>
    <col min="1802" max="1802" width="3.9140625" style="3" customWidth="1"/>
    <col min="1803" max="1803" width="5.4140625" style="3" customWidth="1"/>
    <col min="1804" max="1804" width="8" style="3" customWidth="1"/>
    <col min="1805" max="1805" width="7.75" style="3" customWidth="1"/>
    <col min="1806" max="1807" width="7.9140625" style="3" customWidth="1"/>
    <col min="1808" max="1808" width="6.83203125" style="3" customWidth="1"/>
    <col min="1809" max="1809" width="6.08203125" style="3" customWidth="1"/>
    <col min="1810" max="1810" width="5.5" style="3" customWidth="1"/>
    <col min="1811" max="1811" width="23.1640625" style="3" customWidth="1"/>
    <col min="1812" max="1812" width="10.08203125" style="3" customWidth="1"/>
    <col min="1813" max="1814" width="7.58203125" style="3" customWidth="1"/>
    <col min="1815" max="1817" width="8.25" style="3"/>
    <col min="1818" max="1819" width="9.75" style="3" customWidth="1"/>
    <col min="1820" max="1826" width="8.25" style="3"/>
    <col min="1827" max="1827" width="9.58203125" style="3" bestFit="1" customWidth="1"/>
    <col min="1828" max="2048" width="8.25" style="3"/>
    <col min="2049" max="2049" width="8.1640625" style="3" customWidth="1"/>
    <col min="2050" max="2050" width="2.1640625" style="3" customWidth="1"/>
    <col min="2051" max="2051" width="14.9140625" style="3" bestFit="1" customWidth="1"/>
    <col min="2052" max="2052" width="10.4140625" style="3" customWidth="1"/>
    <col min="2053" max="2053" width="15.5" style="3" customWidth="1"/>
    <col min="2054" max="2054" width="8.83203125" style="3" customWidth="1"/>
    <col min="2055" max="2055" width="6.75" style="3" customWidth="1"/>
    <col min="2056" max="2056" width="8.25" style="3"/>
    <col min="2057" max="2057" width="9.58203125" style="3" bestFit="1" customWidth="1"/>
    <col min="2058" max="2058" width="3.9140625" style="3" customWidth="1"/>
    <col min="2059" max="2059" width="5.4140625" style="3" customWidth="1"/>
    <col min="2060" max="2060" width="8" style="3" customWidth="1"/>
    <col min="2061" max="2061" width="7.75" style="3" customWidth="1"/>
    <col min="2062" max="2063" width="7.9140625" style="3" customWidth="1"/>
    <col min="2064" max="2064" width="6.83203125" style="3" customWidth="1"/>
    <col min="2065" max="2065" width="6.08203125" style="3" customWidth="1"/>
    <col min="2066" max="2066" width="5.5" style="3" customWidth="1"/>
    <col min="2067" max="2067" width="23.1640625" style="3" customWidth="1"/>
    <col min="2068" max="2068" width="10.08203125" style="3" customWidth="1"/>
    <col min="2069" max="2070" width="7.58203125" style="3" customWidth="1"/>
    <col min="2071" max="2073" width="8.25" style="3"/>
    <col min="2074" max="2075" width="9.75" style="3" customWidth="1"/>
    <col min="2076" max="2082" width="8.25" style="3"/>
    <col min="2083" max="2083" width="9.58203125" style="3" bestFit="1" customWidth="1"/>
    <col min="2084" max="2304" width="8.25" style="3"/>
    <col min="2305" max="2305" width="8.1640625" style="3" customWidth="1"/>
    <col min="2306" max="2306" width="2.1640625" style="3" customWidth="1"/>
    <col min="2307" max="2307" width="14.9140625" style="3" bestFit="1" customWidth="1"/>
    <col min="2308" max="2308" width="10.4140625" style="3" customWidth="1"/>
    <col min="2309" max="2309" width="15.5" style="3" customWidth="1"/>
    <col min="2310" max="2310" width="8.83203125" style="3" customWidth="1"/>
    <col min="2311" max="2311" width="6.75" style="3" customWidth="1"/>
    <col min="2312" max="2312" width="8.25" style="3"/>
    <col min="2313" max="2313" width="9.58203125" style="3" bestFit="1" customWidth="1"/>
    <col min="2314" max="2314" width="3.9140625" style="3" customWidth="1"/>
    <col min="2315" max="2315" width="5.4140625" style="3" customWidth="1"/>
    <col min="2316" max="2316" width="8" style="3" customWidth="1"/>
    <col min="2317" max="2317" width="7.75" style="3" customWidth="1"/>
    <col min="2318" max="2319" width="7.9140625" style="3" customWidth="1"/>
    <col min="2320" max="2320" width="6.83203125" style="3" customWidth="1"/>
    <col min="2321" max="2321" width="6.08203125" style="3" customWidth="1"/>
    <col min="2322" max="2322" width="5.5" style="3" customWidth="1"/>
    <col min="2323" max="2323" width="23.1640625" style="3" customWidth="1"/>
    <col min="2324" max="2324" width="10.08203125" style="3" customWidth="1"/>
    <col min="2325" max="2326" width="7.58203125" style="3" customWidth="1"/>
    <col min="2327" max="2329" width="8.25" style="3"/>
    <col min="2330" max="2331" width="9.75" style="3" customWidth="1"/>
    <col min="2332" max="2338" width="8.25" style="3"/>
    <col min="2339" max="2339" width="9.58203125" style="3" bestFit="1" customWidth="1"/>
    <col min="2340" max="2560" width="8.25" style="3"/>
    <col min="2561" max="2561" width="8.1640625" style="3" customWidth="1"/>
    <col min="2562" max="2562" width="2.1640625" style="3" customWidth="1"/>
    <col min="2563" max="2563" width="14.9140625" style="3" bestFit="1" customWidth="1"/>
    <col min="2564" max="2564" width="10.4140625" style="3" customWidth="1"/>
    <col min="2565" max="2565" width="15.5" style="3" customWidth="1"/>
    <col min="2566" max="2566" width="8.83203125" style="3" customWidth="1"/>
    <col min="2567" max="2567" width="6.75" style="3" customWidth="1"/>
    <col min="2568" max="2568" width="8.25" style="3"/>
    <col min="2569" max="2569" width="9.58203125" style="3" bestFit="1" customWidth="1"/>
    <col min="2570" max="2570" width="3.9140625" style="3" customWidth="1"/>
    <col min="2571" max="2571" width="5.4140625" style="3" customWidth="1"/>
    <col min="2572" max="2572" width="8" style="3" customWidth="1"/>
    <col min="2573" max="2573" width="7.75" style="3" customWidth="1"/>
    <col min="2574" max="2575" width="7.9140625" style="3" customWidth="1"/>
    <col min="2576" max="2576" width="6.83203125" style="3" customWidth="1"/>
    <col min="2577" max="2577" width="6.08203125" style="3" customWidth="1"/>
    <col min="2578" max="2578" width="5.5" style="3" customWidth="1"/>
    <col min="2579" max="2579" width="23.1640625" style="3" customWidth="1"/>
    <col min="2580" max="2580" width="10.08203125" style="3" customWidth="1"/>
    <col min="2581" max="2582" width="7.58203125" style="3" customWidth="1"/>
    <col min="2583" max="2585" width="8.25" style="3"/>
    <col min="2586" max="2587" width="9.75" style="3" customWidth="1"/>
    <col min="2588" max="2594" width="8.25" style="3"/>
    <col min="2595" max="2595" width="9.58203125" style="3" bestFit="1" customWidth="1"/>
    <col min="2596" max="2816" width="8.25" style="3"/>
    <col min="2817" max="2817" width="8.1640625" style="3" customWidth="1"/>
    <col min="2818" max="2818" width="2.1640625" style="3" customWidth="1"/>
    <col min="2819" max="2819" width="14.9140625" style="3" bestFit="1" customWidth="1"/>
    <col min="2820" max="2820" width="10.4140625" style="3" customWidth="1"/>
    <col min="2821" max="2821" width="15.5" style="3" customWidth="1"/>
    <col min="2822" max="2822" width="8.83203125" style="3" customWidth="1"/>
    <col min="2823" max="2823" width="6.75" style="3" customWidth="1"/>
    <col min="2824" max="2824" width="8.25" style="3"/>
    <col min="2825" max="2825" width="9.58203125" style="3" bestFit="1" customWidth="1"/>
    <col min="2826" max="2826" width="3.9140625" style="3" customWidth="1"/>
    <col min="2827" max="2827" width="5.4140625" style="3" customWidth="1"/>
    <col min="2828" max="2828" width="8" style="3" customWidth="1"/>
    <col min="2829" max="2829" width="7.75" style="3" customWidth="1"/>
    <col min="2830" max="2831" width="7.9140625" style="3" customWidth="1"/>
    <col min="2832" max="2832" width="6.83203125" style="3" customWidth="1"/>
    <col min="2833" max="2833" width="6.08203125" style="3" customWidth="1"/>
    <col min="2834" max="2834" width="5.5" style="3" customWidth="1"/>
    <col min="2835" max="2835" width="23.1640625" style="3" customWidth="1"/>
    <col min="2836" max="2836" width="10.08203125" style="3" customWidth="1"/>
    <col min="2837" max="2838" width="7.58203125" style="3" customWidth="1"/>
    <col min="2839" max="2841" width="8.25" style="3"/>
    <col min="2842" max="2843" width="9.75" style="3" customWidth="1"/>
    <col min="2844" max="2850" width="8.25" style="3"/>
    <col min="2851" max="2851" width="9.58203125" style="3" bestFit="1" customWidth="1"/>
    <col min="2852" max="3072" width="8.25" style="3"/>
    <col min="3073" max="3073" width="8.1640625" style="3" customWidth="1"/>
    <col min="3074" max="3074" width="2.1640625" style="3" customWidth="1"/>
    <col min="3075" max="3075" width="14.9140625" style="3" bestFit="1" customWidth="1"/>
    <col min="3076" max="3076" width="10.4140625" style="3" customWidth="1"/>
    <col min="3077" max="3077" width="15.5" style="3" customWidth="1"/>
    <col min="3078" max="3078" width="8.83203125" style="3" customWidth="1"/>
    <col min="3079" max="3079" width="6.75" style="3" customWidth="1"/>
    <col min="3080" max="3080" width="8.25" style="3"/>
    <col min="3081" max="3081" width="9.58203125" style="3" bestFit="1" customWidth="1"/>
    <col min="3082" max="3082" width="3.9140625" style="3" customWidth="1"/>
    <col min="3083" max="3083" width="5.4140625" style="3" customWidth="1"/>
    <col min="3084" max="3084" width="8" style="3" customWidth="1"/>
    <col min="3085" max="3085" width="7.75" style="3" customWidth="1"/>
    <col min="3086" max="3087" width="7.9140625" style="3" customWidth="1"/>
    <col min="3088" max="3088" width="6.83203125" style="3" customWidth="1"/>
    <col min="3089" max="3089" width="6.08203125" style="3" customWidth="1"/>
    <col min="3090" max="3090" width="5.5" style="3" customWidth="1"/>
    <col min="3091" max="3091" width="23.1640625" style="3" customWidth="1"/>
    <col min="3092" max="3092" width="10.08203125" style="3" customWidth="1"/>
    <col min="3093" max="3094" width="7.58203125" style="3" customWidth="1"/>
    <col min="3095" max="3097" width="8.25" style="3"/>
    <col min="3098" max="3099" width="9.75" style="3" customWidth="1"/>
    <col min="3100" max="3106" width="8.25" style="3"/>
    <col min="3107" max="3107" width="9.58203125" style="3" bestFit="1" customWidth="1"/>
    <col min="3108" max="3328" width="8.25" style="3"/>
    <col min="3329" max="3329" width="8.1640625" style="3" customWidth="1"/>
    <col min="3330" max="3330" width="2.1640625" style="3" customWidth="1"/>
    <col min="3331" max="3331" width="14.9140625" style="3" bestFit="1" customWidth="1"/>
    <col min="3332" max="3332" width="10.4140625" style="3" customWidth="1"/>
    <col min="3333" max="3333" width="15.5" style="3" customWidth="1"/>
    <col min="3334" max="3334" width="8.83203125" style="3" customWidth="1"/>
    <col min="3335" max="3335" width="6.75" style="3" customWidth="1"/>
    <col min="3336" max="3336" width="8.25" style="3"/>
    <col min="3337" max="3337" width="9.58203125" style="3" bestFit="1" customWidth="1"/>
    <col min="3338" max="3338" width="3.9140625" style="3" customWidth="1"/>
    <col min="3339" max="3339" width="5.4140625" style="3" customWidth="1"/>
    <col min="3340" max="3340" width="8" style="3" customWidth="1"/>
    <col min="3341" max="3341" width="7.75" style="3" customWidth="1"/>
    <col min="3342" max="3343" width="7.9140625" style="3" customWidth="1"/>
    <col min="3344" max="3344" width="6.83203125" style="3" customWidth="1"/>
    <col min="3345" max="3345" width="6.08203125" style="3" customWidth="1"/>
    <col min="3346" max="3346" width="5.5" style="3" customWidth="1"/>
    <col min="3347" max="3347" width="23.1640625" style="3" customWidth="1"/>
    <col min="3348" max="3348" width="10.08203125" style="3" customWidth="1"/>
    <col min="3349" max="3350" width="7.58203125" style="3" customWidth="1"/>
    <col min="3351" max="3353" width="8.25" style="3"/>
    <col min="3354" max="3355" width="9.75" style="3" customWidth="1"/>
    <col min="3356" max="3362" width="8.25" style="3"/>
    <col min="3363" max="3363" width="9.58203125" style="3" bestFit="1" customWidth="1"/>
    <col min="3364" max="3584" width="8.25" style="3"/>
    <col min="3585" max="3585" width="8.1640625" style="3" customWidth="1"/>
    <col min="3586" max="3586" width="2.1640625" style="3" customWidth="1"/>
    <col min="3587" max="3587" width="14.9140625" style="3" bestFit="1" customWidth="1"/>
    <col min="3588" max="3588" width="10.4140625" style="3" customWidth="1"/>
    <col min="3589" max="3589" width="15.5" style="3" customWidth="1"/>
    <col min="3590" max="3590" width="8.83203125" style="3" customWidth="1"/>
    <col min="3591" max="3591" width="6.75" style="3" customWidth="1"/>
    <col min="3592" max="3592" width="8.25" style="3"/>
    <col min="3593" max="3593" width="9.58203125" style="3" bestFit="1" customWidth="1"/>
    <col min="3594" max="3594" width="3.9140625" style="3" customWidth="1"/>
    <col min="3595" max="3595" width="5.4140625" style="3" customWidth="1"/>
    <col min="3596" max="3596" width="8" style="3" customWidth="1"/>
    <col min="3597" max="3597" width="7.75" style="3" customWidth="1"/>
    <col min="3598" max="3599" width="7.9140625" style="3" customWidth="1"/>
    <col min="3600" max="3600" width="6.83203125" style="3" customWidth="1"/>
    <col min="3601" max="3601" width="6.08203125" style="3" customWidth="1"/>
    <col min="3602" max="3602" width="5.5" style="3" customWidth="1"/>
    <col min="3603" max="3603" width="23.1640625" style="3" customWidth="1"/>
    <col min="3604" max="3604" width="10.08203125" style="3" customWidth="1"/>
    <col min="3605" max="3606" width="7.58203125" style="3" customWidth="1"/>
    <col min="3607" max="3609" width="8.25" style="3"/>
    <col min="3610" max="3611" width="9.75" style="3" customWidth="1"/>
    <col min="3612" max="3618" width="8.25" style="3"/>
    <col min="3619" max="3619" width="9.58203125" style="3" bestFit="1" customWidth="1"/>
    <col min="3620" max="3840" width="8.25" style="3"/>
    <col min="3841" max="3841" width="8.1640625" style="3" customWidth="1"/>
    <col min="3842" max="3842" width="2.1640625" style="3" customWidth="1"/>
    <col min="3843" max="3843" width="14.9140625" style="3" bestFit="1" customWidth="1"/>
    <col min="3844" max="3844" width="10.4140625" style="3" customWidth="1"/>
    <col min="3845" max="3845" width="15.5" style="3" customWidth="1"/>
    <col min="3846" max="3846" width="8.83203125" style="3" customWidth="1"/>
    <col min="3847" max="3847" width="6.75" style="3" customWidth="1"/>
    <col min="3848" max="3848" width="8.25" style="3"/>
    <col min="3849" max="3849" width="9.58203125" style="3" bestFit="1" customWidth="1"/>
    <col min="3850" max="3850" width="3.9140625" style="3" customWidth="1"/>
    <col min="3851" max="3851" width="5.4140625" style="3" customWidth="1"/>
    <col min="3852" max="3852" width="8" style="3" customWidth="1"/>
    <col min="3853" max="3853" width="7.75" style="3" customWidth="1"/>
    <col min="3854" max="3855" width="7.9140625" style="3" customWidth="1"/>
    <col min="3856" max="3856" width="6.83203125" style="3" customWidth="1"/>
    <col min="3857" max="3857" width="6.08203125" style="3" customWidth="1"/>
    <col min="3858" max="3858" width="5.5" style="3" customWidth="1"/>
    <col min="3859" max="3859" width="23.1640625" style="3" customWidth="1"/>
    <col min="3860" max="3860" width="10.08203125" style="3" customWidth="1"/>
    <col min="3861" max="3862" width="7.58203125" style="3" customWidth="1"/>
    <col min="3863" max="3865" width="8.25" style="3"/>
    <col min="3866" max="3867" width="9.75" style="3" customWidth="1"/>
    <col min="3868" max="3874" width="8.25" style="3"/>
    <col min="3875" max="3875" width="9.58203125" style="3" bestFit="1" customWidth="1"/>
    <col min="3876" max="4096" width="8.25" style="3"/>
    <col min="4097" max="4097" width="8.1640625" style="3" customWidth="1"/>
    <col min="4098" max="4098" width="2.1640625" style="3" customWidth="1"/>
    <col min="4099" max="4099" width="14.9140625" style="3" bestFit="1" customWidth="1"/>
    <col min="4100" max="4100" width="10.4140625" style="3" customWidth="1"/>
    <col min="4101" max="4101" width="15.5" style="3" customWidth="1"/>
    <col min="4102" max="4102" width="8.83203125" style="3" customWidth="1"/>
    <col min="4103" max="4103" width="6.75" style="3" customWidth="1"/>
    <col min="4104" max="4104" width="8.25" style="3"/>
    <col min="4105" max="4105" width="9.58203125" style="3" bestFit="1" customWidth="1"/>
    <col min="4106" max="4106" width="3.9140625" style="3" customWidth="1"/>
    <col min="4107" max="4107" width="5.4140625" style="3" customWidth="1"/>
    <col min="4108" max="4108" width="8" style="3" customWidth="1"/>
    <col min="4109" max="4109" width="7.75" style="3" customWidth="1"/>
    <col min="4110" max="4111" width="7.9140625" style="3" customWidth="1"/>
    <col min="4112" max="4112" width="6.83203125" style="3" customWidth="1"/>
    <col min="4113" max="4113" width="6.08203125" style="3" customWidth="1"/>
    <col min="4114" max="4114" width="5.5" style="3" customWidth="1"/>
    <col min="4115" max="4115" width="23.1640625" style="3" customWidth="1"/>
    <col min="4116" max="4116" width="10.08203125" style="3" customWidth="1"/>
    <col min="4117" max="4118" width="7.58203125" style="3" customWidth="1"/>
    <col min="4119" max="4121" width="8.25" style="3"/>
    <col min="4122" max="4123" width="9.75" style="3" customWidth="1"/>
    <col min="4124" max="4130" width="8.25" style="3"/>
    <col min="4131" max="4131" width="9.58203125" style="3" bestFit="1" customWidth="1"/>
    <col min="4132" max="4352" width="8.25" style="3"/>
    <col min="4353" max="4353" width="8.1640625" style="3" customWidth="1"/>
    <col min="4354" max="4354" width="2.1640625" style="3" customWidth="1"/>
    <col min="4355" max="4355" width="14.9140625" style="3" bestFit="1" customWidth="1"/>
    <col min="4356" max="4356" width="10.4140625" style="3" customWidth="1"/>
    <col min="4357" max="4357" width="15.5" style="3" customWidth="1"/>
    <col min="4358" max="4358" width="8.83203125" style="3" customWidth="1"/>
    <col min="4359" max="4359" width="6.75" style="3" customWidth="1"/>
    <col min="4360" max="4360" width="8.25" style="3"/>
    <col min="4361" max="4361" width="9.58203125" style="3" bestFit="1" customWidth="1"/>
    <col min="4362" max="4362" width="3.9140625" style="3" customWidth="1"/>
    <col min="4363" max="4363" width="5.4140625" style="3" customWidth="1"/>
    <col min="4364" max="4364" width="8" style="3" customWidth="1"/>
    <col min="4365" max="4365" width="7.75" style="3" customWidth="1"/>
    <col min="4366" max="4367" width="7.9140625" style="3" customWidth="1"/>
    <col min="4368" max="4368" width="6.83203125" style="3" customWidth="1"/>
    <col min="4369" max="4369" width="6.08203125" style="3" customWidth="1"/>
    <col min="4370" max="4370" width="5.5" style="3" customWidth="1"/>
    <col min="4371" max="4371" width="23.1640625" style="3" customWidth="1"/>
    <col min="4372" max="4372" width="10.08203125" style="3" customWidth="1"/>
    <col min="4373" max="4374" width="7.58203125" style="3" customWidth="1"/>
    <col min="4375" max="4377" width="8.25" style="3"/>
    <col min="4378" max="4379" width="9.75" style="3" customWidth="1"/>
    <col min="4380" max="4386" width="8.25" style="3"/>
    <col min="4387" max="4387" width="9.58203125" style="3" bestFit="1" customWidth="1"/>
    <col min="4388" max="4608" width="8.25" style="3"/>
    <col min="4609" max="4609" width="8.1640625" style="3" customWidth="1"/>
    <col min="4610" max="4610" width="2.1640625" style="3" customWidth="1"/>
    <col min="4611" max="4611" width="14.9140625" style="3" bestFit="1" customWidth="1"/>
    <col min="4612" max="4612" width="10.4140625" style="3" customWidth="1"/>
    <col min="4613" max="4613" width="15.5" style="3" customWidth="1"/>
    <col min="4614" max="4614" width="8.83203125" style="3" customWidth="1"/>
    <col min="4615" max="4615" width="6.75" style="3" customWidth="1"/>
    <col min="4616" max="4616" width="8.25" style="3"/>
    <col min="4617" max="4617" width="9.58203125" style="3" bestFit="1" customWidth="1"/>
    <col min="4618" max="4618" width="3.9140625" style="3" customWidth="1"/>
    <col min="4619" max="4619" width="5.4140625" style="3" customWidth="1"/>
    <col min="4620" max="4620" width="8" style="3" customWidth="1"/>
    <col min="4621" max="4621" width="7.75" style="3" customWidth="1"/>
    <col min="4622" max="4623" width="7.9140625" style="3" customWidth="1"/>
    <col min="4624" max="4624" width="6.83203125" style="3" customWidth="1"/>
    <col min="4625" max="4625" width="6.08203125" style="3" customWidth="1"/>
    <col min="4626" max="4626" width="5.5" style="3" customWidth="1"/>
    <col min="4627" max="4627" width="23.1640625" style="3" customWidth="1"/>
    <col min="4628" max="4628" width="10.08203125" style="3" customWidth="1"/>
    <col min="4629" max="4630" width="7.58203125" style="3" customWidth="1"/>
    <col min="4631" max="4633" width="8.25" style="3"/>
    <col min="4634" max="4635" width="9.75" style="3" customWidth="1"/>
    <col min="4636" max="4642" width="8.25" style="3"/>
    <col min="4643" max="4643" width="9.58203125" style="3" bestFit="1" customWidth="1"/>
    <col min="4644" max="4864" width="8.25" style="3"/>
    <col min="4865" max="4865" width="8.1640625" style="3" customWidth="1"/>
    <col min="4866" max="4866" width="2.1640625" style="3" customWidth="1"/>
    <col min="4867" max="4867" width="14.9140625" style="3" bestFit="1" customWidth="1"/>
    <col min="4868" max="4868" width="10.4140625" style="3" customWidth="1"/>
    <col min="4869" max="4869" width="15.5" style="3" customWidth="1"/>
    <col min="4870" max="4870" width="8.83203125" style="3" customWidth="1"/>
    <col min="4871" max="4871" width="6.75" style="3" customWidth="1"/>
    <col min="4872" max="4872" width="8.25" style="3"/>
    <col min="4873" max="4873" width="9.58203125" style="3" bestFit="1" customWidth="1"/>
    <col min="4874" max="4874" width="3.9140625" style="3" customWidth="1"/>
    <col min="4875" max="4875" width="5.4140625" style="3" customWidth="1"/>
    <col min="4876" max="4876" width="8" style="3" customWidth="1"/>
    <col min="4877" max="4877" width="7.75" style="3" customWidth="1"/>
    <col min="4878" max="4879" width="7.9140625" style="3" customWidth="1"/>
    <col min="4880" max="4880" width="6.83203125" style="3" customWidth="1"/>
    <col min="4881" max="4881" width="6.08203125" style="3" customWidth="1"/>
    <col min="4882" max="4882" width="5.5" style="3" customWidth="1"/>
    <col min="4883" max="4883" width="23.1640625" style="3" customWidth="1"/>
    <col min="4884" max="4884" width="10.08203125" style="3" customWidth="1"/>
    <col min="4885" max="4886" width="7.58203125" style="3" customWidth="1"/>
    <col min="4887" max="4889" width="8.25" style="3"/>
    <col min="4890" max="4891" width="9.75" style="3" customWidth="1"/>
    <col min="4892" max="4898" width="8.25" style="3"/>
    <col min="4899" max="4899" width="9.58203125" style="3" bestFit="1" customWidth="1"/>
    <col min="4900" max="5120" width="8.25" style="3"/>
    <col min="5121" max="5121" width="8.1640625" style="3" customWidth="1"/>
    <col min="5122" max="5122" width="2.1640625" style="3" customWidth="1"/>
    <col min="5123" max="5123" width="14.9140625" style="3" bestFit="1" customWidth="1"/>
    <col min="5124" max="5124" width="10.4140625" style="3" customWidth="1"/>
    <col min="5125" max="5125" width="15.5" style="3" customWidth="1"/>
    <col min="5126" max="5126" width="8.83203125" style="3" customWidth="1"/>
    <col min="5127" max="5127" width="6.75" style="3" customWidth="1"/>
    <col min="5128" max="5128" width="8.25" style="3"/>
    <col min="5129" max="5129" width="9.58203125" style="3" bestFit="1" customWidth="1"/>
    <col min="5130" max="5130" width="3.9140625" style="3" customWidth="1"/>
    <col min="5131" max="5131" width="5.4140625" style="3" customWidth="1"/>
    <col min="5132" max="5132" width="8" style="3" customWidth="1"/>
    <col min="5133" max="5133" width="7.75" style="3" customWidth="1"/>
    <col min="5134" max="5135" width="7.9140625" style="3" customWidth="1"/>
    <col min="5136" max="5136" width="6.83203125" style="3" customWidth="1"/>
    <col min="5137" max="5137" width="6.08203125" style="3" customWidth="1"/>
    <col min="5138" max="5138" width="5.5" style="3" customWidth="1"/>
    <col min="5139" max="5139" width="23.1640625" style="3" customWidth="1"/>
    <col min="5140" max="5140" width="10.08203125" style="3" customWidth="1"/>
    <col min="5141" max="5142" width="7.58203125" style="3" customWidth="1"/>
    <col min="5143" max="5145" width="8.25" style="3"/>
    <col min="5146" max="5147" width="9.75" style="3" customWidth="1"/>
    <col min="5148" max="5154" width="8.25" style="3"/>
    <col min="5155" max="5155" width="9.58203125" style="3" bestFit="1" customWidth="1"/>
    <col min="5156" max="5376" width="8.25" style="3"/>
    <col min="5377" max="5377" width="8.1640625" style="3" customWidth="1"/>
    <col min="5378" max="5378" width="2.1640625" style="3" customWidth="1"/>
    <col min="5379" max="5379" width="14.9140625" style="3" bestFit="1" customWidth="1"/>
    <col min="5380" max="5380" width="10.4140625" style="3" customWidth="1"/>
    <col min="5381" max="5381" width="15.5" style="3" customWidth="1"/>
    <col min="5382" max="5382" width="8.83203125" style="3" customWidth="1"/>
    <col min="5383" max="5383" width="6.75" style="3" customWidth="1"/>
    <col min="5384" max="5384" width="8.25" style="3"/>
    <col min="5385" max="5385" width="9.58203125" style="3" bestFit="1" customWidth="1"/>
    <col min="5386" max="5386" width="3.9140625" style="3" customWidth="1"/>
    <col min="5387" max="5387" width="5.4140625" style="3" customWidth="1"/>
    <col min="5388" max="5388" width="8" style="3" customWidth="1"/>
    <col min="5389" max="5389" width="7.75" style="3" customWidth="1"/>
    <col min="5390" max="5391" width="7.9140625" style="3" customWidth="1"/>
    <col min="5392" max="5392" width="6.83203125" style="3" customWidth="1"/>
    <col min="5393" max="5393" width="6.08203125" style="3" customWidth="1"/>
    <col min="5394" max="5394" width="5.5" style="3" customWidth="1"/>
    <col min="5395" max="5395" width="23.1640625" style="3" customWidth="1"/>
    <col min="5396" max="5396" width="10.08203125" style="3" customWidth="1"/>
    <col min="5397" max="5398" width="7.58203125" style="3" customWidth="1"/>
    <col min="5399" max="5401" width="8.25" style="3"/>
    <col min="5402" max="5403" width="9.75" style="3" customWidth="1"/>
    <col min="5404" max="5410" width="8.25" style="3"/>
    <col min="5411" max="5411" width="9.58203125" style="3" bestFit="1" customWidth="1"/>
    <col min="5412" max="5632" width="8.25" style="3"/>
    <col min="5633" max="5633" width="8.1640625" style="3" customWidth="1"/>
    <col min="5634" max="5634" width="2.1640625" style="3" customWidth="1"/>
    <col min="5635" max="5635" width="14.9140625" style="3" bestFit="1" customWidth="1"/>
    <col min="5636" max="5636" width="10.4140625" style="3" customWidth="1"/>
    <col min="5637" max="5637" width="15.5" style="3" customWidth="1"/>
    <col min="5638" max="5638" width="8.83203125" style="3" customWidth="1"/>
    <col min="5639" max="5639" width="6.75" style="3" customWidth="1"/>
    <col min="5640" max="5640" width="8.25" style="3"/>
    <col min="5641" max="5641" width="9.58203125" style="3" bestFit="1" customWidth="1"/>
    <col min="5642" max="5642" width="3.9140625" style="3" customWidth="1"/>
    <col min="5643" max="5643" width="5.4140625" style="3" customWidth="1"/>
    <col min="5644" max="5644" width="8" style="3" customWidth="1"/>
    <col min="5645" max="5645" width="7.75" style="3" customWidth="1"/>
    <col min="5646" max="5647" width="7.9140625" style="3" customWidth="1"/>
    <col min="5648" max="5648" width="6.83203125" style="3" customWidth="1"/>
    <col min="5649" max="5649" width="6.08203125" style="3" customWidth="1"/>
    <col min="5650" max="5650" width="5.5" style="3" customWidth="1"/>
    <col min="5651" max="5651" width="23.1640625" style="3" customWidth="1"/>
    <col min="5652" max="5652" width="10.08203125" style="3" customWidth="1"/>
    <col min="5653" max="5654" width="7.58203125" style="3" customWidth="1"/>
    <col min="5655" max="5657" width="8.25" style="3"/>
    <col min="5658" max="5659" width="9.75" style="3" customWidth="1"/>
    <col min="5660" max="5666" width="8.25" style="3"/>
    <col min="5667" max="5667" width="9.58203125" style="3" bestFit="1" customWidth="1"/>
    <col min="5668" max="5888" width="8.25" style="3"/>
    <col min="5889" max="5889" width="8.1640625" style="3" customWidth="1"/>
    <col min="5890" max="5890" width="2.1640625" style="3" customWidth="1"/>
    <col min="5891" max="5891" width="14.9140625" style="3" bestFit="1" customWidth="1"/>
    <col min="5892" max="5892" width="10.4140625" style="3" customWidth="1"/>
    <col min="5893" max="5893" width="15.5" style="3" customWidth="1"/>
    <col min="5894" max="5894" width="8.83203125" style="3" customWidth="1"/>
    <col min="5895" max="5895" width="6.75" style="3" customWidth="1"/>
    <col min="5896" max="5896" width="8.25" style="3"/>
    <col min="5897" max="5897" width="9.58203125" style="3" bestFit="1" customWidth="1"/>
    <col min="5898" max="5898" width="3.9140625" style="3" customWidth="1"/>
    <col min="5899" max="5899" width="5.4140625" style="3" customWidth="1"/>
    <col min="5900" max="5900" width="8" style="3" customWidth="1"/>
    <col min="5901" max="5901" width="7.75" style="3" customWidth="1"/>
    <col min="5902" max="5903" width="7.9140625" style="3" customWidth="1"/>
    <col min="5904" max="5904" width="6.83203125" style="3" customWidth="1"/>
    <col min="5905" max="5905" width="6.08203125" style="3" customWidth="1"/>
    <col min="5906" max="5906" width="5.5" style="3" customWidth="1"/>
    <col min="5907" max="5907" width="23.1640625" style="3" customWidth="1"/>
    <col min="5908" max="5908" width="10.08203125" style="3" customWidth="1"/>
    <col min="5909" max="5910" width="7.58203125" style="3" customWidth="1"/>
    <col min="5911" max="5913" width="8.25" style="3"/>
    <col min="5914" max="5915" width="9.75" style="3" customWidth="1"/>
    <col min="5916" max="5922" width="8.25" style="3"/>
    <col min="5923" max="5923" width="9.58203125" style="3" bestFit="1" customWidth="1"/>
    <col min="5924" max="6144" width="8.25" style="3"/>
    <col min="6145" max="6145" width="8.1640625" style="3" customWidth="1"/>
    <col min="6146" max="6146" width="2.1640625" style="3" customWidth="1"/>
    <col min="6147" max="6147" width="14.9140625" style="3" bestFit="1" customWidth="1"/>
    <col min="6148" max="6148" width="10.4140625" style="3" customWidth="1"/>
    <col min="6149" max="6149" width="15.5" style="3" customWidth="1"/>
    <col min="6150" max="6150" width="8.83203125" style="3" customWidth="1"/>
    <col min="6151" max="6151" width="6.75" style="3" customWidth="1"/>
    <col min="6152" max="6152" width="8.25" style="3"/>
    <col min="6153" max="6153" width="9.58203125" style="3" bestFit="1" customWidth="1"/>
    <col min="6154" max="6154" width="3.9140625" style="3" customWidth="1"/>
    <col min="6155" max="6155" width="5.4140625" style="3" customWidth="1"/>
    <col min="6156" max="6156" width="8" style="3" customWidth="1"/>
    <col min="6157" max="6157" width="7.75" style="3" customWidth="1"/>
    <col min="6158" max="6159" width="7.9140625" style="3" customWidth="1"/>
    <col min="6160" max="6160" width="6.83203125" style="3" customWidth="1"/>
    <col min="6161" max="6161" width="6.08203125" style="3" customWidth="1"/>
    <col min="6162" max="6162" width="5.5" style="3" customWidth="1"/>
    <col min="6163" max="6163" width="23.1640625" style="3" customWidth="1"/>
    <col min="6164" max="6164" width="10.08203125" style="3" customWidth="1"/>
    <col min="6165" max="6166" width="7.58203125" style="3" customWidth="1"/>
    <col min="6167" max="6169" width="8.25" style="3"/>
    <col min="6170" max="6171" width="9.75" style="3" customWidth="1"/>
    <col min="6172" max="6178" width="8.25" style="3"/>
    <col min="6179" max="6179" width="9.58203125" style="3" bestFit="1" customWidth="1"/>
    <col min="6180" max="6400" width="8.25" style="3"/>
    <col min="6401" max="6401" width="8.1640625" style="3" customWidth="1"/>
    <col min="6402" max="6402" width="2.1640625" style="3" customWidth="1"/>
    <col min="6403" max="6403" width="14.9140625" style="3" bestFit="1" customWidth="1"/>
    <col min="6404" max="6404" width="10.4140625" style="3" customWidth="1"/>
    <col min="6405" max="6405" width="15.5" style="3" customWidth="1"/>
    <col min="6406" max="6406" width="8.83203125" style="3" customWidth="1"/>
    <col min="6407" max="6407" width="6.75" style="3" customWidth="1"/>
    <col min="6408" max="6408" width="8.25" style="3"/>
    <col min="6409" max="6409" width="9.58203125" style="3" bestFit="1" customWidth="1"/>
    <col min="6410" max="6410" width="3.9140625" style="3" customWidth="1"/>
    <col min="6411" max="6411" width="5.4140625" style="3" customWidth="1"/>
    <col min="6412" max="6412" width="8" style="3" customWidth="1"/>
    <col min="6413" max="6413" width="7.75" style="3" customWidth="1"/>
    <col min="6414" max="6415" width="7.9140625" style="3" customWidth="1"/>
    <col min="6416" max="6416" width="6.83203125" style="3" customWidth="1"/>
    <col min="6417" max="6417" width="6.08203125" style="3" customWidth="1"/>
    <col min="6418" max="6418" width="5.5" style="3" customWidth="1"/>
    <col min="6419" max="6419" width="23.1640625" style="3" customWidth="1"/>
    <col min="6420" max="6420" width="10.08203125" style="3" customWidth="1"/>
    <col min="6421" max="6422" width="7.58203125" style="3" customWidth="1"/>
    <col min="6423" max="6425" width="8.25" style="3"/>
    <col min="6426" max="6427" width="9.75" style="3" customWidth="1"/>
    <col min="6428" max="6434" width="8.25" style="3"/>
    <col min="6435" max="6435" width="9.58203125" style="3" bestFit="1" customWidth="1"/>
    <col min="6436" max="6656" width="8.25" style="3"/>
    <col min="6657" max="6657" width="8.1640625" style="3" customWidth="1"/>
    <col min="6658" max="6658" width="2.1640625" style="3" customWidth="1"/>
    <col min="6659" max="6659" width="14.9140625" style="3" bestFit="1" customWidth="1"/>
    <col min="6660" max="6660" width="10.4140625" style="3" customWidth="1"/>
    <col min="6661" max="6661" width="15.5" style="3" customWidth="1"/>
    <col min="6662" max="6662" width="8.83203125" style="3" customWidth="1"/>
    <col min="6663" max="6663" width="6.75" style="3" customWidth="1"/>
    <col min="6664" max="6664" width="8.25" style="3"/>
    <col min="6665" max="6665" width="9.58203125" style="3" bestFit="1" customWidth="1"/>
    <col min="6666" max="6666" width="3.9140625" style="3" customWidth="1"/>
    <col min="6667" max="6667" width="5.4140625" style="3" customWidth="1"/>
    <col min="6668" max="6668" width="8" style="3" customWidth="1"/>
    <col min="6669" max="6669" width="7.75" style="3" customWidth="1"/>
    <col min="6670" max="6671" width="7.9140625" style="3" customWidth="1"/>
    <col min="6672" max="6672" width="6.83203125" style="3" customWidth="1"/>
    <col min="6673" max="6673" width="6.08203125" style="3" customWidth="1"/>
    <col min="6674" max="6674" width="5.5" style="3" customWidth="1"/>
    <col min="6675" max="6675" width="23.1640625" style="3" customWidth="1"/>
    <col min="6676" max="6676" width="10.08203125" style="3" customWidth="1"/>
    <col min="6677" max="6678" width="7.58203125" style="3" customWidth="1"/>
    <col min="6679" max="6681" width="8.25" style="3"/>
    <col min="6682" max="6683" width="9.75" style="3" customWidth="1"/>
    <col min="6684" max="6690" width="8.25" style="3"/>
    <col min="6691" max="6691" width="9.58203125" style="3" bestFit="1" customWidth="1"/>
    <col min="6692" max="6912" width="8.25" style="3"/>
    <col min="6913" max="6913" width="8.1640625" style="3" customWidth="1"/>
    <col min="6914" max="6914" width="2.1640625" style="3" customWidth="1"/>
    <col min="6915" max="6915" width="14.9140625" style="3" bestFit="1" customWidth="1"/>
    <col min="6916" max="6916" width="10.4140625" style="3" customWidth="1"/>
    <col min="6917" max="6917" width="15.5" style="3" customWidth="1"/>
    <col min="6918" max="6918" width="8.83203125" style="3" customWidth="1"/>
    <col min="6919" max="6919" width="6.75" style="3" customWidth="1"/>
    <col min="6920" max="6920" width="8.25" style="3"/>
    <col min="6921" max="6921" width="9.58203125" style="3" bestFit="1" customWidth="1"/>
    <col min="6922" max="6922" width="3.9140625" style="3" customWidth="1"/>
    <col min="6923" max="6923" width="5.4140625" style="3" customWidth="1"/>
    <col min="6924" max="6924" width="8" style="3" customWidth="1"/>
    <col min="6925" max="6925" width="7.75" style="3" customWidth="1"/>
    <col min="6926" max="6927" width="7.9140625" style="3" customWidth="1"/>
    <col min="6928" max="6928" width="6.83203125" style="3" customWidth="1"/>
    <col min="6929" max="6929" width="6.08203125" style="3" customWidth="1"/>
    <col min="6930" max="6930" width="5.5" style="3" customWidth="1"/>
    <col min="6931" max="6931" width="23.1640625" style="3" customWidth="1"/>
    <col min="6932" max="6932" width="10.08203125" style="3" customWidth="1"/>
    <col min="6933" max="6934" width="7.58203125" style="3" customWidth="1"/>
    <col min="6935" max="6937" width="8.25" style="3"/>
    <col min="6938" max="6939" width="9.75" style="3" customWidth="1"/>
    <col min="6940" max="6946" width="8.25" style="3"/>
    <col min="6947" max="6947" width="9.58203125" style="3" bestFit="1" customWidth="1"/>
    <col min="6948" max="7168" width="8.25" style="3"/>
    <col min="7169" max="7169" width="8.1640625" style="3" customWidth="1"/>
    <col min="7170" max="7170" width="2.1640625" style="3" customWidth="1"/>
    <col min="7171" max="7171" width="14.9140625" style="3" bestFit="1" customWidth="1"/>
    <col min="7172" max="7172" width="10.4140625" style="3" customWidth="1"/>
    <col min="7173" max="7173" width="15.5" style="3" customWidth="1"/>
    <col min="7174" max="7174" width="8.83203125" style="3" customWidth="1"/>
    <col min="7175" max="7175" width="6.75" style="3" customWidth="1"/>
    <col min="7176" max="7176" width="8.25" style="3"/>
    <col min="7177" max="7177" width="9.58203125" style="3" bestFit="1" customWidth="1"/>
    <col min="7178" max="7178" width="3.9140625" style="3" customWidth="1"/>
    <col min="7179" max="7179" width="5.4140625" style="3" customWidth="1"/>
    <col min="7180" max="7180" width="8" style="3" customWidth="1"/>
    <col min="7181" max="7181" width="7.75" style="3" customWidth="1"/>
    <col min="7182" max="7183" width="7.9140625" style="3" customWidth="1"/>
    <col min="7184" max="7184" width="6.83203125" style="3" customWidth="1"/>
    <col min="7185" max="7185" width="6.08203125" style="3" customWidth="1"/>
    <col min="7186" max="7186" width="5.5" style="3" customWidth="1"/>
    <col min="7187" max="7187" width="23.1640625" style="3" customWidth="1"/>
    <col min="7188" max="7188" width="10.08203125" style="3" customWidth="1"/>
    <col min="7189" max="7190" width="7.58203125" style="3" customWidth="1"/>
    <col min="7191" max="7193" width="8.25" style="3"/>
    <col min="7194" max="7195" width="9.75" style="3" customWidth="1"/>
    <col min="7196" max="7202" width="8.25" style="3"/>
    <col min="7203" max="7203" width="9.58203125" style="3" bestFit="1" customWidth="1"/>
    <col min="7204" max="7424" width="8.25" style="3"/>
    <col min="7425" max="7425" width="8.1640625" style="3" customWidth="1"/>
    <col min="7426" max="7426" width="2.1640625" style="3" customWidth="1"/>
    <col min="7427" max="7427" width="14.9140625" style="3" bestFit="1" customWidth="1"/>
    <col min="7428" max="7428" width="10.4140625" style="3" customWidth="1"/>
    <col min="7429" max="7429" width="15.5" style="3" customWidth="1"/>
    <col min="7430" max="7430" width="8.83203125" style="3" customWidth="1"/>
    <col min="7431" max="7431" width="6.75" style="3" customWidth="1"/>
    <col min="7432" max="7432" width="8.25" style="3"/>
    <col min="7433" max="7433" width="9.58203125" style="3" bestFit="1" customWidth="1"/>
    <col min="7434" max="7434" width="3.9140625" style="3" customWidth="1"/>
    <col min="7435" max="7435" width="5.4140625" style="3" customWidth="1"/>
    <col min="7436" max="7436" width="8" style="3" customWidth="1"/>
    <col min="7437" max="7437" width="7.75" style="3" customWidth="1"/>
    <col min="7438" max="7439" width="7.9140625" style="3" customWidth="1"/>
    <col min="7440" max="7440" width="6.83203125" style="3" customWidth="1"/>
    <col min="7441" max="7441" width="6.08203125" style="3" customWidth="1"/>
    <col min="7442" max="7442" width="5.5" style="3" customWidth="1"/>
    <col min="7443" max="7443" width="23.1640625" style="3" customWidth="1"/>
    <col min="7444" max="7444" width="10.08203125" style="3" customWidth="1"/>
    <col min="7445" max="7446" width="7.58203125" style="3" customWidth="1"/>
    <col min="7447" max="7449" width="8.25" style="3"/>
    <col min="7450" max="7451" width="9.75" style="3" customWidth="1"/>
    <col min="7452" max="7458" width="8.25" style="3"/>
    <col min="7459" max="7459" width="9.58203125" style="3" bestFit="1" customWidth="1"/>
    <col min="7460" max="7680" width="8.25" style="3"/>
    <col min="7681" max="7681" width="8.1640625" style="3" customWidth="1"/>
    <col min="7682" max="7682" width="2.1640625" style="3" customWidth="1"/>
    <col min="7683" max="7683" width="14.9140625" style="3" bestFit="1" customWidth="1"/>
    <col min="7684" max="7684" width="10.4140625" style="3" customWidth="1"/>
    <col min="7685" max="7685" width="15.5" style="3" customWidth="1"/>
    <col min="7686" max="7686" width="8.83203125" style="3" customWidth="1"/>
    <col min="7687" max="7687" width="6.75" style="3" customWidth="1"/>
    <col min="7688" max="7688" width="8.25" style="3"/>
    <col min="7689" max="7689" width="9.58203125" style="3" bestFit="1" customWidth="1"/>
    <col min="7690" max="7690" width="3.9140625" style="3" customWidth="1"/>
    <col min="7691" max="7691" width="5.4140625" style="3" customWidth="1"/>
    <col min="7692" max="7692" width="8" style="3" customWidth="1"/>
    <col min="7693" max="7693" width="7.75" style="3" customWidth="1"/>
    <col min="7694" max="7695" width="7.9140625" style="3" customWidth="1"/>
    <col min="7696" max="7696" width="6.83203125" style="3" customWidth="1"/>
    <col min="7697" max="7697" width="6.08203125" style="3" customWidth="1"/>
    <col min="7698" max="7698" width="5.5" style="3" customWidth="1"/>
    <col min="7699" max="7699" width="23.1640625" style="3" customWidth="1"/>
    <col min="7700" max="7700" width="10.08203125" style="3" customWidth="1"/>
    <col min="7701" max="7702" width="7.58203125" style="3" customWidth="1"/>
    <col min="7703" max="7705" width="8.25" style="3"/>
    <col min="7706" max="7707" width="9.75" style="3" customWidth="1"/>
    <col min="7708" max="7714" width="8.25" style="3"/>
    <col min="7715" max="7715" width="9.58203125" style="3" bestFit="1" customWidth="1"/>
    <col min="7716" max="7936" width="8.25" style="3"/>
    <col min="7937" max="7937" width="8.1640625" style="3" customWidth="1"/>
    <col min="7938" max="7938" width="2.1640625" style="3" customWidth="1"/>
    <col min="7939" max="7939" width="14.9140625" style="3" bestFit="1" customWidth="1"/>
    <col min="7940" max="7940" width="10.4140625" style="3" customWidth="1"/>
    <col min="7941" max="7941" width="15.5" style="3" customWidth="1"/>
    <col min="7942" max="7942" width="8.83203125" style="3" customWidth="1"/>
    <col min="7943" max="7943" width="6.75" style="3" customWidth="1"/>
    <col min="7944" max="7944" width="8.25" style="3"/>
    <col min="7945" max="7945" width="9.58203125" style="3" bestFit="1" customWidth="1"/>
    <col min="7946" max="7946" width="3.9140625" style="3" customWidth="1"/>
    <col min="7947" max="7947" width="5.4140625" style="3" customWidth="1"/>
    <col min="7948" max="7948" width="8" style="3" customWidth="1"/>
    <col min="7949" max="7949" width="7.75" style="3" customWidth="1"/>
    <col min="7950" max="7951" width="7.9140625" style="3" customWidth="1"/>
    <col min="7952" max="7952" width="6.83203125" style="3" customWidth="1"/>
    <col min="7953" max="7953" width="6.08203125" style="3" customWidth="1"/>
    <col min="7954" max="7954" width="5.5" style="3" customWidth="1"/>
    <col min="7955" max="7955" width="23.1640625" style="3" customWidth="1"/>
    <col min="7956" max="7956" width="10.08203125" style="3" customWidth="1"/>
    <col min="7957" max="7958" width="7.58203125" style="3" customWidth="1"/>
    <col min="7959" max="7961" width="8.25" style="3"/>
    <col min="7962" max="7963" width="9.75" style="3" customWidth="1"/>
    <col min="7964" max="7970" width="8.25" style="3"/>
    <col min="7971" max="7971" width="9.58203125" style="3" bestFit="1" customWidth="1"/>
    <col min="7972" max="8192" width="8.25" style="3"/>
    <col min="8193" max="8193" width="8.1640625" style="3" customWidth="1"/>
    <col min="8194" max="8194" width="2.1640625" style="3" customWidth="1"/>
    <col min="8195" max="8195" width="14.9140625" style="3" bestFit="1" customWidth="1"/>
    <col min="8196" max="8196" width="10.4140625" style="3" customWidth="1"/>
    <col min="8197" max="8197" width="15.5" style="3" customWidth="1"/>
    <col min="8198" max="8198" width="8.83203125" style="3" customWidth="1"/>
    <col min="8199" max="8199" width="6.75" style="3" customWidth="1"/>
    <col min="8200" max="8200" width="8.25" style="3"/>
    <col min="8201" max="8201" width="9.58203125" style="3" bestFit="1" customWidth="1"/>
    <col min="8202" max="8202" width="3.9140625" style="3" customWidth="1"/>
    <col min="8203" max="8203" width="5.4140625" style="3" customWidth="1"/>
    <col min="8204" max="8204" width="8" style="3" customWidth="1"/>
    <col min="8205" max="8205" width="7.75" style="3" customWidth="1"/>
    <col min="8206" max="8207" width="7.9140625" style="3" customWidth="1"/>
    <col min="8208" max="8208" width="6.83203125" style="3" customWidth="1"/>
    <col min="8209" max="8209" width="6.08203125" style="3" customWidth="1"/>
    <col min="8210" max="8210" width="5.5" style="3" customWidth="1"/>
    <col min="8211" max="8211" width="23.1640625" style="3" customWidth="1"/>
    <col min="8212" max="8212" width="10.08203125" style="3" customWidth="1"/>
    <col min="8213" max="8214" width="7.58203125" style="3" customWidth="1"/>
    <col min="8215" max="8217" width="8.25" style="3"/>
    <col min="8218" max="8219" width="9.75" style="3" customWidth="1"/>
    <col min="8220" max="8226" width="8.25" style="3"/>
    <col min="8227" max="8227" width="9.58203125" style="3" bestFit="1" customWidth="1"/>
    <col min="8228" max="8448" width="8.25" style="3"/>
    <col min="8449" max="8449" width="8.1640625" style="3" customWidth="1"/>
    <col min="8450" max="8450" width="2.1640625" style="3" customWidth="1"/>
    <col min="8451" max="8451" width="14.9140625" style="3" bestFit="1" customWidth="1"/>
    <col min="8452" max="8452" width="10.4140625" style="3" customWidth="1"/>
    <col min="8453" max="8453" width="15.5" style="3" customWidth="1"/>
    <col min="8454" max="8454" width="8.83203125" style="3" customWidth="1"/>
    <col min="8455" max="8455" width="6.75" style="3" customWidth="1"/>
    <col min="8456" max="8456" width="8.25" style="3"/>
    <col min="8457" max="8457" width="9.58203125" style="3" bestFit="1" customWidth="1"/>
    <col min="8458" max="8458" width="3.9140625" style="3" customWidth="1"/>
    <col min="8459" max="8459" width="5.4140625" style="3" customWidth="1"/>
    <col min="8460" max="8460" width="8" style="3" customWidth="1"/>
    <col min="8461" max="8461" width="7.75" style="3" customWidth="1"/>
    <col min="8462" max="8463" width="7.9140625" style="3" customWidth="1"/>
    <col min="8464" max="8464" width="6.83203125" style="3" customWidth="1"/>
    <col min="8465" max="8465" width="6.08203125" style="3" customWidth="1"/>
    <col min="8466" max="8466" width="5.5" style="3" customWidth="1"/>
    <col min="8467" max="8467" width="23.1640625" style="3" customWidth="1"/>
    <col min="8468" max="8468" width="10.08203125" style="3" customWidth="1"/>
    <col min="8469" max="8470" width="7.58203125" style="3" customWidth="1"/>
    <col min="8471" max="8473" width="8.25" style="3"/>
    <col min="8474" max="8475" width="9.75" style="3" customWidth="1"/>
    <col min="8476" max="8482" width="8.25" style="3"/>
    <col min="8483" max="8483" width="9.58203125" style="3" bestFit="1" customWidth="1"/>
    <col min="8484" max="8704" width="8.25" style="3"/>
    <col min="8705" max="8705" width="8.1640625" style="3" customWidth="1"/>
    <col min="8706" max="8706" width="2.1640625" style="3" customWidth="1"/>
    <col min="8707" max="8707" width="14.9140625" style="3" bestFit="1" customWidth="1"/>
    <col min="8708" max="8708" width="10.4140625" style="3" customWidth="1"/>
    <col min="8709" max="8709" width="15.5" style="3" customWidth="1"/>
    <col min="8710" max="8710" width="8.83203125" style="3" customWidth="1"/>
    <col min="8711" max="8711" width="6.75" style="3" customWidth="1"/>
    <col min="8712" max="8712" width="8.25" style="3"/>
    <col min="8713" max="8713" width="9.58203125" style="3" bestFit="1" customWidth="1"/>
    <col min="8714" max="8714" width="3.9140625" style="3" customWidth="1"/>
    <col min="8715" max="8715" width="5.4140625" style="3" customWidth="1"/>
    <col min="8716" max="8716" width="8" style="3" customWidth="1"/>
    <col min="8717" max="8717" width="7.75" style="3" customWidth="1"/>
    <col min="8718" max="8719" width="7.9140625" style="3" customWidth="1"/>
    <col min="8720" max="8720" width="6.83203125" style="3" customWidth="1"/>
    <col min="8721" max="8721" width="6.08203125" style="3" customWidth="1"/>
    <col min="8722" max="8722" width="5.5" style="3" customWidth="1"/>
    <col min="8723" max="8723" width="23.1640625" style="3" customWidth="1"/>
    <col min="8724" max="8724" width="10.08203125" style="3" customWidth="1"/>
    <col min="8725" max="8726" width="7.58203125" style="3" customWidth="1"/>
    <col min="8727" max="8729" width="8.25" style="3"/>
    <col min="8730" max="8731" width="9.75" style="3" customWidth="1"/>
    <col min="8732" max="8738" width="8.25" style="3"/>
    <col min="8739" max="8739" width="9.58203125" style="3" bestFit="1" customWidth="1"/>
    <col min="8740" max="8960" width="8.25" style="3"/>
    <col min="8961" max="8961" width="8.1640625" style="3" customWidth="1"/>
    <col min="8962" max="8962" width="2.1640625" style="3" customWidth="1"/>
    <col min="8963" max="8963" width="14.9140625" style="3" bestFit="1" customWidth="1"/>
    <col min="8964" max="8964" width="10.4140625" style="3" customWidth="1"/>
    <col min="8965" max="8965" width="15.5" style="3" customWidth="1"/>
    <col min="8966" max="8966" width="8.83203125" style="3" customWidth="1"/>
    <col min="8967" max="8967" width="6.75" style="3" customWidth="1"/>
    <col min="8968" max="8968" width="8.25" style="3"/>
    <col min="8969" max="8969" width="9.58203125" style="3" bestFit="1" customWidth="1"/>
    <col min="8970" max="8970" width="3.9140625" style="3" customWidth="1"/>
    <col min="8971" max="8971" width="5.4140625" style="3" customWidth="1"/>
    <col min="8972" max="8972" width="8" style="3" customWidth="1"/>
    <col min="8973" max="8973" width="7.75" style="3" customWidth="1"/>
    <col min="8974" max="8975" width="7.9140625" style="3" customWidth="1"/>
    <col min="8976" max="8976" width="6.83203125" style="3" customWidth="1"/>
    <col min="8977" max="8977" width="6.08203125" style="3" customWidth="1"/>
    <col min="8978" max="8978" width="5.5" style="3" customWidth="1"/>
    <col min="8979" max="8979" width="23.1640625" style="3" customWidth="1"/>
    <col min="8980" max="8980" width="10.08203125" style="3" customWidth="1"/>
    <col min="8981" max="8982" width="7.58203125" style="3" customWidth="1"/>
    <col min="8983" max="8985" width="8.25" style="3"/>
    <col min="8986" max="8987" width="9.75" style="3" customWidth="1"/>
    <col min="8988" max="8994" width="8.25" style="3"/>
    <col min="8995" max="8995" width="9.58203125" style="3" bestFit="1" customWidth="1"/>
    <col min="8996" max="9216" width="8.25" style="3"/>
    <col min="9217" max="9217" width="8.1640625" style="3" customWidth="1"/>
    <col min="9218" max="9218" width="2.1640625" style="3" customWidth="1"/>
    <col min="9219" max="9219" width="14.9140625" style="3" bestFit="1" customWidth="1"/>
    <col min="9220" max="9220" width="10.4140625" style="3" customWidth="1"/>
    <col min="9221" max="9221" width="15.5" style="3" customWidth="1"/>
    <col min="9222" max="9222" width="8.83203125" style="3" customWidth="1"/>
    <col min="9223" max="9223" width="6.75" style="3" customWidth="1"/>
    <col min="9224" max="9224" width="8.25" style="3"/>
    <col min="9225" max="9225" width="9.58203125" style="3" bestFit="1" customWidth="1"/>
    <col min="9226" max="9226" width="3.9140625" style="3" customWidth="1"/>
    <col min="9227" max="9227" width="5.4140625" style="3" customWidth="1"/>
    <col min="9228" max="9228" width="8" style="3" customWidth="1"/>
    <col min="9229" max="9229" width="7.75" style="3" customWidth="1"/>
    <col min="9230" max="9231" width="7.9140625" style="3" customWidth="1"/>
    <col min="9232" max="9232" width="6.83203125" style="3" customWidth="1"/>
    <col min="9233" max="9233" width="6.08203125" style="3" customWidth="1"/>
    <col min="9234" max="9234" width="5.5" style="3" customWidth="1"/>
    <col min="9235" max="9235" width="23.1640625" style="3" customWidth="1"/>
    <col min="9236" max="9236" width="10.08203125" style="3" customWidth="1"/>
    <col min="9237" max="9238" width="7.58203125" style="3" customWidth="1"/>
    <col min="9239" max="9241" width="8.25" style="3"/>
    <col min="9242" max="9243" width="9.75" style="3" customWidth="1"/>
    <col min="9244" max="9250" width="8.25" style="3"/>
    <col min="9251" max="9251" width="9.58203125" style="3" bestFit="1" customWidth="1"/>
    <col min="9252" max="9472" width="8.25" style="3"/>
    <col min="9473" max="9473" width="8.1640625" style="3" customWidth="1"/>
    <col min="9474" max="9474" width="2.1640625" style="3" customWidth="1"/>
    <col min="9475" max="9475" width="14.9140625" style="3" bestFit="1" customWidth="1"/>
    <col min="9476" max="9476" width="10.4140625" style="3" customWidth="1"/>
    <col min="9477" max="9477" width="15.5" style="3" customWidth="1"/>
    <col min="9478" max="9478" width="8.83203125" style="3" customWidth="1"/>
    <col min="9479" max="9479" width="6.75" style="3" customWidth="1"/>
    <col min="9480" max="9480" width="8.25" style="3"/>
    <col min="9481" max="9481" width="9.58203125" style="3" bestFit="1" customWidth="1"/>
    <col min="9482" max="9482" width="3.9140625" style="3" customWidth="1"/>
    <col min="9483" max="9483" width="5.4140625" style="3" customWidth="1"/>
    <col min="9484" max="9484" width="8" style="3" customWidth="1"/>
    <col min="9485" max="9485" width="7.75" style="3" customWidth="1"/>
    <col min="9486" max="9487" width="7.9140625" style="3" customWidth="1"/>
    <col min="9488" max="9488" width="6.83203125" style="3" customWidth="1"/>
    <col min="9489" max="9489" width="6.08203125" style="3" customWidth="1"/>
    <col min="9490" max="9490" width="5.5" style="3" customWidth="1"/>
    <col min="9491" max="9491" width="23.1640625" style="3" customWidth="1"/>
    <col min="9492" max="9492" width="10.08203125" style="3" customWidth="1"/>
    <col min="9493" max="9494" width="7.58203125" style="3" customWidth="1"/>
    <col min="9495" max="9497" width="8.25" style="3"/>
    <col min="9498" max="9499" width="9.75" style="3" customWidth="1"/>
    <col min="9500" max="9506" width="8.25" style="3"/>
    <col min="9507" max="9507" width="9.58203125" style="3" bestFit="1" customWidth="1"/>
    <col min="9508" max="9728" width="8.25" style="3"/>
    <col min="9729" max="9729" width="8.1640625" style="3" customWidth="1"/>
    <col min="9730" max="9730" width="2.1640625" style="3" customWidth="1"/>
    <col min="9731" max="9731" width="14.9140625" style="3" bestFit="1" customWidth="1"/>
    <col min="9732" max="9732" width="10.4140625" style="3" customWidth="1"/>
    <col min="9733" max="9733" width="15.5" style="3" customWidth="1"/>
    <col min="9734" max="9734" width="8.83203125" style="3" customWidth="1"/>
    <col min="9735" max="9735" width="6.75" style="3" customWidth="1"/>
    <col min="9736" max="9736" width="8.25" style="3"/>
    <col min="9737" max="9737" width="9.58203125" style="3" bestFit="1" customWidth="1"/>
    <col min="9738" max="9738" width="3.9140625" style="3" customWidth="1"/>
    <col min="9739" max="9739" width="5.4140625" style="3" customWidth="1"/>
    <col min="9740" max="9740" width="8" style="3" customWidth="1"/>
    <col min="9741" max="9741" width="7.75" style="3" customWidth="1"/>
    <col min="9742" max="9743" width="7.9140625" style="3" customWidth="1"/>
    <col min="9744" max="9744" width="6.83203125" style="3" customWidth="1"/>
    <col min="9745" max="9745" width="6.08203125" style="3" customWidth="1"/>
    <col min="9746" max="9746" width="5.5" style="3" customWidth="1"/>
    <col min="9747" max="9747" width="23.1640625" style="3" customWidth="1"/>
    <col min="9748" max="9748" width="10.08203125" style="3" customWidth="1"/>
    <col min="9749" max="9750" width="7.58203125" style="3" customWidth="1"/>
    <col min="9751" max="9753" width="8.25" style="3"/>
    <col min="9754" max="9755" width="9.75" style="3" customWidth="1"/>
    <col min="9756" max="9762" width="8.25" style="3"/>
    <col min="9763" max="9763" width="9.58203125" style="3" bestFit="1" customWidth="1"/>
    <col min="9764" max="9984" width="8.25" style="3"/>
    <col min="9985" max="9985" width="8.1640625" style="3" customWidth="1"/>
    <col min="9986" max="9986" width="2.1640625" style="3" customWidth="1"/>
    <col min="9987" max="9987" width="14.9140625" style="3" bestFit="1" customWidth="1"/>
    <col min="9988" max="9988" width="10.4140625" style="3" customWidth="1"/>
    <col min="9989" max="9989" width="15.5" style="3" customWidth="1"/>
    <col min="9990" max="9990" width="8.83203125" style="3" customWidth="1"/>
    <col min="9991" max="9991" width="6.75" style="3" customWidth="1"/>
    <col min="9992" max="9992" width="8.25" style="3"/>
    <col min="9993" max="9993" width="9.58203125" style="3" bestFit="1" customWidth="1"/>
    <col min="9994" max="9994" width="3.9140625" style="3" customWidth="1"/>
    <col min="9995" max="9995" width="5.4140625" style="3" customWidth="1"/>
    <col min="9996" max="9996" width="8" style="3" customWidth="1"/>
    <col min="9997" max="9997" width="7.75" style="3" customWidth="1"/>
    <col min="9998" max="9999" width="7.9140625" style="3" customWidth="1"/>
    <col min="10000" max="10000" width="6.83203125" style="3" customWidth="1"/>
    <col min="10001" max="10001" width="6.08203125" style="3" customWidth="1"/>
    <col min="10002" max="10002" width="5.5" style="3" customWidth="1"/>
    <col min="10003" max="10003" width="23.1640625" style="3" customWidth="1"/>
    <col min="10004" max="10004" width="10.08203125" style="3" customWidth="1"/>
    <col min="10005" max="10006" width="7.58203125" style="3" customWidth="1"/>
    <col min="10007" max="10009" width="8.25" style="3"/>
    <col min="10010" max="10011" width="9.75" style="3" customWidth="1"/>
    <col min="10012" max="10018" width="8.25" style="3"/>
    <col min="10019" max="10019" width="9.58203125" style="3" bestFit="1" customWidth="1"/>
    <col min="10020" max="10240" width="8.25" style="3"/>
    <col min="10241" max="10241" width="8.1640625" style="3" customWidth="1"/>
    <col min="10242" max="10242" width="2.1640625" style="3" customWidth="1"/>
    <col min="10243" max="10243" width="14.9140625" style="3" bestFit="1" customWidth="1"/>
    <col min="10244" max="10244" width="10.4140625" style="3" customWidth="1"/>
    <col min="10245" max="10245" width="15.5" style="3" customWidth="1"/>
    <col min="10246" max="10246" width="8.83203125" style="3" customWidth="1"/>
    <col min="10247" max="10247" width="6.75" style="3" customWidth="1"/>
    <col min="10248" max="10248" width="8.25" style="3"/>
    <col min="10249" max="10249" width="9.58203125" style="3" bestFit="1" customWidth="1"/>
    <col min="10250" max="10250" width="3.9140625" style="3" customWidth="1"/>
    <col min="10251" max="10251" width="5.4140625" style="3" customWidth="1"/>
    <col min="10252" max="10252" width="8" style="3" customWidth="1"/>
    <col min="10253" max="10253" width="7.75" style="3" customWidth="1"/>
    <col min="10254" max="10255" width="7.9140625" style="3" customWidth="1"/>
    <col min="10256" max="10256" width="6.83203125" style="3" customWidth="1"/>
    <col min="10257" max="10257" width="6.08203125" style="3" customWidth="1"/>
    <col min="10258" max="10258" width="5.5" style="3" customWidth="1"/>
    <col min="10259" max="10259" width="23.1640625" style="3" customWidth="1"/>
    <col min="10260" max="10260" width="10.08203125" style="3" customWidth="1"/>
    <col min="10261" max="10262" width="7.58203125" style="3" customWidth="1"/>
    <col min="10263" max="10265" width="8.25" style="3"/>
    <col min="10266" max="10267" width="9.75" style="3" customWidth="1"/>
    <col min="10268" max="10274" width="8.25" style="3"/>
    <col min="10275" max="10275" width="9.58203125" style="3" bestFit="1" customWidth="1"/>
    <col min="10276" max="10496" width="8.25" style="3"/>
    <col min="10497" max="10497" width="8.1640625" style="3" customWidth="1"/>
    <col min="10498" max="10498" width="2.1640625" style="3" customWidth="1"/>
    <col min="10499" max="10499" width="14.9140625" style="3" bestFit="1" customWidth="1"/>
    <col min="10500" max="10500" width="10.4140625" style="3" customWidth="1"/>
    <col min="10501" max="10501" width="15.5" style="3" customWidth="1"/>
    <col min="10502" max="10502" width="8.83203125" style="3" customWidth="1"/>
    <col min="10503" max="10503" width="6.75" style="3" customWidth="1"/>
    <col min="10504" max="10504" width="8.25" style="3"/>
    <col min="10505" max="10505" width="9.58203125" style="3" bestFit="1" customWidth="1"/>
    <col min="10506" max="10506" width="3.9140625" style="3" customWidth="1"/>
    <col min="10507" max="10507" width="5.4140625" style="3" customWidth="1"/>
    <col min="10508" max="10508" width="8" style="3" customWidth="1"/>
    <col min="10509" max="10509" width="7.75" style="3" customWidth="1"/>
    <col min="10510" max="10511" width="7.9140625" style="3" customWidth="1"/>
    <col min="10512" max="10512" width="6.83203125" style="3" customWidth="1"/>
    <col min="10513" max="10513" width="6.08203125" style="3" customWidth="1"/>
    <col min="10514" max="10514" width="5.5" style="3" customWidth="1"/>
    <col min="10515" max="10515" width="23.1640625" style="3" customWidth="1"/>
    <col min="10516" max="10516" width="10.08203125" style="3" customWidth="1"/>
    <col min="10517" max="10518" width="7.58203125" style="3" customWidth="1"/>
    <col min="10519" max="10521" width="8.25" style="3"/>
    <col min="10522" max="10523" width="9.75" style="3" customWidth="1"/>
    <col min="10524" max="10530" width="8.25" style="3"/>
    <col min="10531" max="10531" width="9.58203125" style="3" bestFit="1" customWidth="1"/>
    <col min="10532" max="10752" width="8.25" style="3"/>
    <col min="10753" max="10753" width="8.1640625" style="3" customWidth="1"/>
    <col min="10754" max="10754" width="2.1640625" style="3" customWidth="1"/>
    <col min="10755" max="10755" width="14.9140625" style="3" bestFit="1" customWidth="1"/>
    <col min="10756" max="10756" width="10.4140625" style="3" customWidth="1"/>
    <col min="10757" max="10757" width="15.5" style="3" customWidth="1"/>
    <col min="10758" max="10758" width="8.83203125" style="3" customWidth="1"/>
    <col min="10759" max="10759" width="6.75" style="3" customWidth="1"/>
    <col min="10760" max="10760" width="8.25" style="3"/>
    <col min="10761" max="10761" width="9.58203125" style="3" bestFit="1" customWidth="1"/>
    <col min="10762" max="10762" width="3.9140625" style="3" customWidth="1"/>
    <col min="10763" max="10763" width="5.4140625" style="3" customWidth="1"/>
    <col min="10764" max="10764" width="8" style="3" customWidth="1"/>
    <col min="10765" max="10765" width="7.75" style="3" customWidth="1"/>
    <col min="10766" max="10767" width="7.9140625" style="3" customWidth="1"/>
    <col min="10768" max="10768" width="6.83203125" style="3" customWidth="1"/>
    <col min="10769" max="10769" width="6.08203125" style="3" customWidth="1"/>
    <col min="10770" max="10770" width="5.5" style="3" customWidth="1"/>
    <col min="10771" max="10771" width="23.1640625" style="3" customWidth="1"/>
    <col min="10772" max="10772" width="10.08203125" style="3" customWidth="1"/>
    <col min="10773" max="10774" width="7.58203125" style="3" customWidth="1"/>
    <col min="10775" max="10777" width="8.25" style="3"/>
    <col min="10778" max="10779" width="9.75" style="3" customWidth="1"/>
    <col min="10780" max="10786" width="8.25" style="3"/>
    <col min="10787" max="10787" width="9.58203125" style="3" bestFit="1" customWidth="1"/>
    <col min="10788" max="11008" width="8.25" style="3"/>
    <col min="11009" max="11009" width="8.1640625" style="3" customWidth="1"/>
    <col min="11010" max="11010" width="2.1640625" style="3" customWidth="1"/>
    <col min="11011" max="11011" width="14.9140625" style="3" bestFit="1" customWidth="1"/>
    <col min="11012" max="11012" width="10.4140625" style="3" customWidth="1"/>
    <col min="11013" max="11013" width="15.5" style="3" customWidth="1"/>
    <col min="11014" max="11014" width="8.83203125" style="3" customWidth="1"/>
    <col min="11015" max="11015" width="6.75" style="3" customWidth="1"/>
    <col min="11016" max="11016" width="8.25" style="3"/>
    <col min="11017" max="11017" width="9.58203125" style="3" bestFit="1" customWidth="1"/>
    <col min="11018" max="11018" width="3.9140625" style="3" customWidth="1"/>
    <col min="11019" max="11019" width="5.4140625" style="3" customWidth="1"/>
    <col min="11020" max="11020" width="8" style="3" customWidth="1"/>
    <col min="11021" max="11021" width="7.75" style="3" customWidth="1"/>
    <col min="11022" max="11023" width="7.9140625" style="3" customWidth="1"/>
    <col min="11024" max="11024" width="6.83203125" style="3" customWidth="1"/>
    <col min="11025" max="11025" width="6.08203125" style="3" customWidth="1"/>
    <col min="11026" max="11026" width="5.5" style="3" customWidth="1"/>
    <col min="11027" max="11027" width="23.1640625" style="3" customWidth="1"/>
    <col min="11028" max="11028" width="10.08203125" style="3" customWidth="1"/>
    <col min="11029" max="11030" width="7.58203125" style="3" customWidth="1"/>
    <col min="11031" max="11033" width="8.25" style="3"/>
    <col min="11034" max="11035" width="9.75" style="3" customWidth="1"/>
    <col min="11036" max="11042" width="8.25" style="3"/>
    <col min="11043" max="11043" width="9.58203125" style="3" bestFit="1" customWidth="1"/>
    <col min="11044" max="11264" width="8.25" style="3"/>
    <col min="11265" max="11265" width="8.1640625" style="3" customWidth="1"/>
    <col min="11266" max="11266" width="2.1640625" style="3" customWidth="1"/>
    <col min="11267" max="11267" width="14.9140625" style="3" bestFit="1" customWidth="1"/>
    <col min="11268" max="11268" width="10.4140625" style="3" customWidth="1"/>
    <col min="11269" max="11269" width="15.5" style="3" customWidth="1"/>
    <col min="11270" max="11270" width="8.83203125" style="3" customWidth="1"/>
    <col min="11271" max="11271" width="6.75" style="3" customWidth="1"/>
    <col min="11272" max="11272" width="8.25" style="3"/>
    <col min="11273" max="11273" width="9.58203125" style="3" bestFit="1" customWidth="1"/>
    <col min="11274" max="11274" width="3.9140625" style="3" customWidth="1"/>
    <col min="11275" max="11275" width="5.4140625" style="3" customWidth="1"/>
    <col min="11276" max="11276" width="8" style="3" customWidth="1"/>
    <col min="11277" max="11277" width="7.75" style="3" customWidth="1"/>
    <col min="11278" max="11279" width="7.9140625" style="3" customWidth="1"/>
    <col min="11280" max="11280" width="6.83203125" style="3" customWidth="1"/>
    <col min="11281" max="11281" width="6.08203125" style="3" customWidth="1"/>
    <col min="11282" max="11282" width="5.5" style="3" customWidth="1"/>
    <col min="11283" max="11283" width="23.1640625" style="3" customWidth="1"/>
    <col min="11284" max="11284" width="10.08203125" style="3" customWidth="1"/>
    <col min="11285" max="11286" width="7.58203125" style="3" customWidth="1"/>
    <col min="11287" max="11289" width="8.25" style="3"/>
    <col min="11290" max="11291" width="9.75" style="3" customWidth="1"/>
    <col min="11292" max="11298" width="8.25" style="3"/>
    <col min="11299" max="11299" width="9.58203125" style="3" bestFit="1" customWidth="1"/>
    <col min="11300" max="11520" width="8.25" style="3"/>
    <col min="11521" max="11521" width="8.1640625" style="3" customWidth="1"/>
    <col min="11522" max="11522" width="2.1640625" style="3" customWidth="1"/>
    <col min="11523" max="11523" width="14.9140625" style="3" bestFit="1" customWidth="1"/>
    <col min="11524" max="11524" width="10.4140625" style="3" customWidth="1"/>
    <col min="11525" max="11525" width="15.5" style="3" customWidth="1"/>
    <col min="11526" max="11526" width="8.83203125" style="3" customWidth="1"/>
    <col min="11527" max="11527" width="6.75" style="3" customWidth="1"/>
    <col min="11528" max="11528" width="8.25" style="3"/>
    <col min="11529" max="11529" width="9.58203125" style="3" bestFit="1" customWidth="1"/>
    <col min="11530" max="11530" width="3.9140625" style="3" customWidth="1"/>
    <col min="11531" max="11531" width="5.4140625" style="3" customWidth="1"/>
    <col min="11532" max="11532" width="8" style="3" customWidth="1"/>
    <col min="11533" max="11533" width="7.75" style="3" customWidth="1"/>
    <col min="11534" max="11535" width="7.9140625" style="3" customWidth="1"/>
    <col min="11536" max="11536" width="6.83203125" style="3" customWidth="1"/>
    <col min="11537" max="11537" width="6.08203125" style="3" customWidth="1"/>
    <col min="11538" max="11538" width="5.5" style="3" customWidth="1"/>
    <col min="11539" max="11539" width="23.1640625" style="3" customWidth="1"/>
    <col min="11540" max="11540" width="10.08203125" style="3" customWidth="1"/>
    <col min="11541" max="11542" width="7.58203125" style="3" customWidth="1"/>
    <col min="11543" max="11545" width="8.25" style="3"/>
    <col min="11546" max="11547" width="9.75" style="3" customWidth="1"/>
    <col min="11548" max="11554" width="8.25" style="3"/>
    <col min="11555" max="11555" width="9.58203125" style="3" bestFit="1" customWidth="1"/>
    <col min="11556" max="11776" width="8.25" style="3"/>
    <col min="11777" max="11777" width="8.1640625" style="3" customWidth="1"/>
    <col min="11778" max="11778" width="2.1640625" style="3" customWidth="1"/>
    <col min="11779" max="11779" width="14.9140625" style="3" bestFit="1" customWidth="1"/>
    <col min="11780" max="11780" width="10.4140625" style="3" customWidth="1"/>
    <col min="11781" max="11781" width="15.5" style="3" customWidth="1"/>
    <col min="11782" max="11782" width="8.83203125" style="3" customWidth="1"/>
    <col min="11783" max="11783" width="6.75" style="3" customWidth="1"/>
    <col min="11784" max="11784" width="8.25" style="3"/>
    <col min="11785" max="11785" width="9.58203125" style="3" bestFit="1" customWidth="1"/>
    <col min="11786" max="11786" width="3.9140625" style="3" customWidth="1"/>
    <col min="11787" max="11787" width="5.4140625" style="3" customWidth="1"/>
    <col min="11788" max="11788" width="8" style="3" customWidth="1"/>
    <col min="11789" max="11789" width="7.75" style="3" customWidth="1"/>
    <col min="11790" max="11791" width="7.9140625" style="3" customWidth="1"/>
    <col min="11792" max="11792" width="6.83203125" style="3" customWidth="1"/>
    <col min="11793" max="11793" width="6.08203125" style="3" customWidth="1"/>
    <col min="11794" max="11794" width="5.5" style="3" customWidth="1"/>
    <col min="11795" max="11795" width="23.1640625" style="3" customWidth="1"/>
    <col min="11796" max="11796" width="10.08203125" style="3" customWidth="1"/>
    <col min="11797" max="11798" width="7.58203125" style="3" customWidth="1"/>
    <col min="11799" max="11801" width="8.25" style="3"/>
    <col min="11802" max="11803" width="9.75" style="3" customWidth="1"/>
    <col min="11804" max="11810" width="8.25" style="3"/>
    <col min="11811" max="11811" width="9.58203125" style="3" bestFit="1" customWidth="1"/>
    <col min="11812" max="12032" width="8.25" style="3"/>
    <col min="12033" max="12033" width="8.1640625" style="3" customWidth="1"/>
    <col min="12034" max="12034" width="2.1640625" style="3" customWidth="1"/>
    <col min="12035" max="12035" width="14.9140625" style="3" bestFit="1" customWidth="1"/>
    <col min="12036" max="12036" width="10.4140625" style="3" customWidth="1"/>
    <col min="12037" max="12037" width="15.5" style="3" customWidth="1"/>
    <col min="12038" max="12038" width="8.83203125" style="3" customWidth="1"/>
    <col min="12039" max="12039" width="6.75" style="3" customWidth="1"/>
    <col min="12040" max="12040" width="8.25" style="3"/>
    <col min="12041" max="12041" width="9.58203125" style="3" bestFit="1" customWidth="1"/>
    <col min="12042" max="12042" width="3.9140625" style="3" customWidth="1"/>
    <col min="12043" max="12043" width="5.4140625" style="3" customWidth="1"/>
    <col min="12044" max="12044" width="8" style="3" customWidth="1"/>
    <col min="12045" max="12045" width="7.75" style="3" customWidth="1"/>
    <col min="12046" max="12047" width="7.9140625" style="3" customWidth="1"/>
    <col min="12048" max="12048" width="6.83203125" style="3" customWidth="1"/>
    <col min="12049" max="12049" width="6.08203125" style="3" customWidth="1"/>
    <col min="12050" max="12050" width="5.5" style="3" customWidth="1"/>
    <col min="12051" max="12051" width="23.1640625" style="3" customWidth="1"/>
    <col min="12052" max="12052" width="10.08203125" style="3" customWidth="1"/>
    <col min="12053" max="12054" width="7.58203125" style="3" customWidth="1"/>
    <col min="12055" max="12057" width="8.25" style="3"/>
    <col min="12058" max="12059" width="9.75" style="3" customWidth="1"/>
    <col min="12060" max="12066" width="8.25" style="3"/>
    <col min="12067" max="12067" width="9.58203125" style="3" bestFit="1" customWidth="1"/>
    <col min="12068" max="12288" width="8.25" style="3"/>
    <col min="12289" max="12289" width="8.1640625" style="3" customWidth="1"/>
    <col min="12290" max="12290" width="2.1640625" style="3" customWidth="1"/>
    <col min="12291" max="12291" width="14.9140625" style="3" bestFit="1" customWidth="1"/>
    <col min="12292" max="12292" width="10.4140625" style="3" customWidth="1"/>
    <col min="12293" max="12293" width="15.5" style="3" customWidth="1"/>
    <col min="12294" max="12294" width="8.83203125" style="3" customWidth="1"/>
    <col min="12295" max="12295" width="6.75" style="3" customWidth="1"/>
    <col min="12296" max="12296" width="8.25" style="3"/>
    <col min="12297" max="12297" width="9.58203125" style="3" bestFit="1" customWidth="1"/>
    <col min="12298" max="12298" width="3.9140625" style="3" customWidth="1"/>
    <col min="12299" max="12299" width="5.4140625" style="3" customWidth="1"/>
    <col min="12300" max="12300" width="8" style="3" customWidth="1"/>
    <col min="12301" max="12301" width="7.75" style="3" customWidth="1"/>
    <col min="12302" max="12303" width="7.9140625" style="3" customWidth="1"/>
    <col min="12304" max="12304" width="6.83203125" style="3" customWidth="1"/>
    <col min="12305" max="12305" width="6.08203125" style="3" customWidth="1"/>
    <col min="12306" max="12306" width="5.5" style="3" customWidth="1"/>
    <col min="12307" max="12307" width="23.1640625" style="3" customWidth="1"/>
    <col min="12308" max="12308" width="10.08203125" style="3" customWidth="1"/>
    <col min="12309" max="12310" width="7.58203125" style="3" customWidth="1"/>
    <col min="12311" max="12313" width="8.25" style="3"/>
    <col min="12314" max="12315" width="9.75" style="3" customWidth="1"/>
    <col min="12316" max="12322" width="8.25" style="3"/>
    <col min="12323" max="12323" width="9.58203125" style="3" bestFit="1" customWidth="1"/>
    <col min="12324" max="12544" width="8.25" style="3"/>
    <col min="12545" max="12545" width="8.1640625" style="3" customWidth="1"/>
    <col min="12546" max="12546" width="2.1640625" style="3" customWidth="1"/>
    <col min="12547" max="12547" width="14.9140625" style="3" bestFit="1" customWidth="1"/>
    <col min="12548" max="12548" width="10.4140625" style="3" customWidth="1"/>
    <col min="12549" max="12549" width="15.5" style="3" customWidth="1"/>
    <col min="12550" max="12550" width="8.83203125" style="3" customWidth="1"/>
    <col min="12551" max="12551" width="6.75" style="3" customWidth="1"/>
    <col min="12552" max="12552" width="8.25" style="3"/>
    <col min="12553" max="12553" width="9.58203125" style="3" bestFit="1" customWidth="1"/>
    <col min="12554" max="12554" width="3.9140625" style="3" customWidth="1"/>
    <col min="12555" max="12555" width="5.4140625" style="3" customWidth="1"/>
    <col min="12556" max="12556" width="8" style="3" customWidth="1"/>
    <col min="12557" max="12557" width="7.75" style="3" customWidth="1"/>
    <col min="12558" max="12559" width="7.9140625" style="3" customWidth="1"/>
    <col min="12560" max="12560" width="6.83203125" style="3" customWidth="1"/>
    <col min="12561" max="12561" width="6.08203125" style="3" customWidth="1"/>
    <col min="12562" max="12562" width="5.5" style="3" customWidth="1"/>
    <col min="12563" max="12563" width="23.1640625" style="3" customWidth="1"/>
    <col min="12564" max="12564" width="10.08203125" style="3" customWidth="1"/>
    <col min="12565" max="12566" width="7.58203125" style="3" customWidth="1"/>
    <col min="12567" max="12569" width="8.25" style="3"/>
    <col min="12570" max="12571" width="9.75" style="3" customWidth="1"/>
    <col min="12572" max="12578" width="8.25" style="3"/>
    <col min="12579" max="12579" width="9.58203125" style="3" bestFit="1" customWidth="1"/>
    <col min="12580" max="12800" width="8.25" style="3"/>
    <col min="12801" max="12801" width="8.1640625" style="3" customWidth="1"/>
    <col min="12802" max="12802" width="2.1640625" style="3" customWidth="1"/>
    <col min="12803" max="12803" width="14.9140625" style="3" bestFit="1" customWidth="1"/>
    <col min="12804" max="12804" width="10.4140625" style="3" customWidth="1"/>
    <col min="12805" max="12805" width="15.5" style="3" customWidth="1"/>
    <col min="12806" max="12806" width="8.83203125" style="3" customWidth="1"/>
    <col min="12807" max="12807" width="6.75" style="3" customWidth="1"/>
    <col min="12808" max="12808" width="8.25" style="3"/>
    <col min="12809" max="12809" width="9.58203125" style="3" bestFit="1" customWidth="1"/>
    <col min="12810" max="12810" width="3.9140625" style="3" customWidth="1"/>
    <col min="12811" max="12811" width="5.4140625" style="3" customWidth="1"/>
    <col min="12812" max="12812" width="8" style="3" customWidth="1"/>
    <col min="12813" max="12813" width="7.75" style="3" customWidth="1"/>
    <col min="12814" max="12815" width="7.9140625" style="3" customWidth="1"/>
    <col min="12816" max="12816" width="6.83203125" style="3" customWidth="1"/>
    <col min="12817" max="12817" width="6.08203125" style="3" customWidth="1"/>
    <col min="12818" max="12818" width="5.5" style="3" customWidth="1"/>
    <col min="12819" max="12819" width="23.1640625" style="3" customWidth="1"/>
    <col min="12820" max="12820" width="10.08203125" style="3" customWidth="1"/>
    <col min="12821" max="12822" width="7.58203125" style="3" customWidth="1"/>
    <col min="12823" max="12825" width="8.25" style="3"/>
    <col min="12826" max="12827" width="9.75" style="3" customWidth="1"/>
    <col min="12828" max="12834" width="8.25" style="3"/>
    <col min="12835" max="12835" width="9.58203125" style="3" bestFit="1" customWidth="1"/>
    <col min="12836" max="13056" width="8.25" style="3"/>
    <col min="13057" max="13057" width="8.1640625" style="3" customWidth="1"/>
    <col min="13058" max="13058" width="2.1640625" style="3" customWidth="1"/>
    <col min="13059" max="13059" width="14.9140625" style="3" bestFit="1" customWidth="1"/>
    <col min="13060" max="13060" width="10.4140625" style="3" customWidth="1"/>
    <col min="13061" max="13061" width="15.5" style="3" customWidth="1"/>
    <col min="13062" max="13062" width="8.83203125" style="3" customWidth="1"/>
    <col min="13063" max="13063" width="6.75" style="3" customWidth="1"/>
    <col min="13064" max="13064" width="8.25" style="3"/>
    <col min="13065" max="13065" width="9.58203125" style="3" bestFit="1" customWidth="1"/>
    <col min="13066" max="13066" width="3.9140625" style="3" customWidth="1"/>
    <col min="13067" max="13067" width="5.4140625" style="3" customWidth="1"/>
    <col min="13068" max="13068" width="8" style="3" customWidth="1"/>
    <col min="13069" max="13069" width="7.75" style="3" customWidth="1"/>
    <col min="13070" max="13071" width="7.9140625" style="3" customWidth="1"/>
    <col min="13072" max="13072" width="6.83203125" style="3" customWidth="1"/>
    <col min="13073" max="13073" width="6.08203125" style="3" customWidth="1"/>
    <col min="13074" max="13074" width="5.5" style="3" customWidth="1"/>
    <col min="13075" max="13075" width="23.1640625" style="3" customWidth="1"/>
    <col min="13076" max="13076" width="10.08203125" style="3" customWidth="1"/>
    <col min="13077" max="13078" width="7.58203125" style="3" customWidth="1"/>
    <col min="13079" max="13081" width="8.25" style="3"/>
    <col min="13082" max="13083" width="9.75" style="3" customWidth="1"/>
    <col min="13084" max="13090" width="8.25" style="3"/>
    <col min="13091" max="13091" width="9.58203125" style="3" bestFit="1" customWidth="1"/>
    <col min="13092" max="13312" width="8.25" style="3"/>
    <col min="13313" max="13313" width="8.1640625" style="3" customWidth="1"/>
    <col min="13314" max="13314" width="2.1640625" style="3" customWidth="1"/>
    <col min="13315" max="13315" width="14.9140625" style="3" bestFit="1" customWidth="1"/>
    <col min="13316" max="13316" width="10.4140625" style="3" customWidth="1"/>
    <col min="13317" max="13317" width="15.5" style="3" customWidth="1"/>
    <col min="13318" max="13318" width="8.83203125" style="3" customWidth="1"/>
    <col min="13319" max="13319" width="6.75" style="3" customWidth="1"/>
    <col min="13320" max="13320" width="8.25" style="3"/>
    <col min="13321" max="13321" width="9.58203125" style="3" bestFit="1" customWidth="1"/>
    <col min="13322" max="13322" width="3.9140625" style="3" customWidth="1"/>
    <col min="13323" max="13323" width="5.4140625" style="3" customWidth="1"/>
    <col min="13324" max="13324" width="8" style="3" customWidth="1"/>
    <col min="13325" max="13325" width="7.75" style="3" customWidth="1"/>
    <col min="13326" max="13327" width="7.9140625" style="3" customWidth="1"/>
    <col min="13328" max="13328" width="6.83203125" style="3" customWidth="1"/>
    <col min="13329" max="13329" width="6.08203125" style="3" customWidth="1"/>
    <col min="13330" max="13330" width="5.5" style="3" customWidth="1"/>
    <col min="13331" max="13331" width="23.1640625" style="3" customWidth="1"/>
    <col min="13332" max="13332" width="10.08203125" style="3" customWidth="1"/>
    <col min="13333" max="13334" width="7.58203125" style="3" customWidth="1"/>
    <col min="13335" max="13337" width="8.25" style="3"/>
    <col min="13338" max="13339" width="9.75" style="3" customWidth="1"/>
    <col min="13340" max="13346" width="8.25" style="3"/>
    <col min="13347" max="13347" width="9.58203125" style="3" bestFit="1" customWidth="1"/>
    <col min="13348" max="13568" width="8.25" style="3"/>
    <col min="13569" max="13569" width="8.1640625" style="3" customWidth="1"/>
    <col min="13570" max="13570" width="2.1640625" style="3" customWidth="1"/>
    <col min="13571" max="13571" width="14.9140625" style="3" bestFit="1" customWidth="1"/>
    <col min="13572" max="13572" width="10.4140625" style="3" customWidth="1"/>
    <col min="13573" max="13573" width="15.5" style="3" customWidth="1"/>
    <col min="13574" max="13574" width="8.83203125" style="3" customWidth="1"/>
    <col min="13575" max="13575" width="6.75" style="3" customWidth="1"/>
    <col min="13576" max="13576" width="8.25" style="3"/>
    <col min="13577" max="13577" width="9.58203125" style="3" bestFit="1" customWidth="1"/>
    <col min="13578" max="13578" width="3.9140625" style="3" customWidth="1"/>
    <col min="13579" max="13579" width="5.4140625" style="3" customWidth="1"/>
    <col min="13580" max="13580" width="8" style="3" customWidth="1"/>
    <col min="13581" max="13581" width="7.75" style="3" customWidth="1"/>
    <col min="13582" max="13583" width="7.9140625" style="3" customWidth="1"/>
    <col min="13584" max="13584" width="6.83203125" style="3" customWidth="1"/>
    <col min="13585" max="13585" width="6.08203125" style="3" customWidth="1"/>
    <col min="13586" max="13586" width="5.5" style="3" customWidth="1"/>
    <col min="13587" max="13587" width="23.1640625" style="3" customWidth="1"/>
    <col min="13588" max="13588" width="10.08203125" style="3" customWidth="1"/>
    <col min="13589" max="13590" width="7.58203125" style="3" customWidth="1"/>
    <col min="13591" max="13593" width="8.25" style="3"/>
    <col min="13594" max="13595" width="9.75" style="3" customWidth="1"/>
    <col min="13596" max="13602" width="8.25" style="3"/>
    <col min="13603" max="13603" width="9.58203125" style="3" bestFit="1" customWidth="1"/>
    <col min="13604" max="13824" width="8.25" style="3"/>
    <col min="13825" max="13825" width="8.1640625" style="3" customWidth="1"/>
    <col min="13826" max="13826" width="2.1640625" style="3" customWidth="1"/>
    <col min="13827" max="13827" width="14.9140625" style="3" bestFit="1" customWidth="1"/>
    <col min="13828" max="13828" width="10.4140625" style="3" customWidth="1"/>
    <col min="13829" max="13829" width="15.5" style="3" customWidth="1"/>
    <col min="13830" max="13830" width="8.83203125" style="3" customWidth="1"/>
    <col min="13831" max="13831" width="6.75" style="3" customWidth="1"/>
    <col min="13832" max="13832" width="8.25" style="3"/>
    <col min="13833" max="13833" width="9.58203125" style="3" bestFit="1" customWidth="1"/>
    <col min="13834" max="13834" width="3.9140625" style="3" customWidth="1"/>
    <col min="13835" max="13835" width="5.4140625" style="3" customWidth="1"/>
    <col min="13836" max="13836" width="8" style="3" customWidth="1"/>
    <col min="13837" max="13837" width="7.75" style="3" customWidth="1"/>
    <col min="13838" max="13839" width="7.9140625" style="3" customWidth="1"/>
    <col min="13840" max="13840" width="6.83203125" style="3" customWidth="1"/>
    <col min="13841" max="13841" width="6.08203125" style="3" customWidth="1"/>
    <col min="13842" max="13842" width="5.5" style="3" customWidth="1"/>
    <col min="13843" max="13843" width="23.1640625" style="3" customWidth="1"/>
    <col min="13844" max="13844" width="10.08203125" style="3" customWidth="1"/>
    <col min="13845" max="13846" width="7.58203125" style="3" customWidth="1"/>
    <col min="13847" max="13849" width="8.25" style="3"/>
    <col min="13850" max="13851" width="9.75" style="3" customWidth="1"/>
    <col min="13852" max="13858" width="8.25" style="3"/>
    <col min="13859" max="13859" width="9.58203125" style="3" bestFit="1" customWidth="1"/>
    <col min="13860" max="14080" width="8.25" style="3"/>
    <col min="14081" max="14081" width="8.1640625" style="3" customWidth="1"/>
    <col min="14082" max="14082" width="2.1640625" style="3" customWidth="1"/>
    <col min="14083" max="14083" width="14.9140625" style="3" bestFit="1" customWidth="1"/>
    <col min="14084" max="14084" width="10.4140625" style="3" customWidth="1"/>
    <col min="14085" max="14085" width="15.5" style="3" customWidth="1"/>
    <col min="14086" max="14086" width="8.83203125" style="3" customWidth="1"/>
    <col min="14087" max="14087" width="6.75" style="3" customWidth="1"/>
    <col min="14088" max="14088" width="8.25" style="3"/>
    <col min="14089" max="14089" width="9.58203125" style="3" bestFit="1" customWidth="1"/>
    <col min="14090" max="14090" width="3.9140625" style="3" customWidth="1"/>
    <col min="14091" max="14091" width="5.4140625" style="3" customWidth="1"/>
    <col min="14092" max="14092" width="8" style="3" customWidth="1"/>
    <col min="14093" max="14093" width="7.75" style="3" customWidth="1"/>
    <col min="14094" max="14095" width="7.9140625" style="3" customWidth="1"/>
    <col min="14096" max="14096" width="6.83203125" style="3" customWidth="1"/>
    <col min="14097" max="14097" width="6.08203125" style="3" customWidth="1"/>
    <col min="14098" max="14098" width="5.5" style="3" customWidth="1"/>
    <col min="14099" max="14099" width="23.1640625" style="3" customWidth="1"/>
    <col min="14100" max="14100" width="10.08203125" style="3" customWidth="1"/>
    <col min="14101" max="14102" width="7.58203125" style="3" customWidth="1"/>
    <col min="14103" max="14105" width="8.25" style="3"/>
    <col min="14106" max="14107" width="9.75" style="3" customWidth="1"/>
    <col min="14108" max="14114" width="8.25" style="3"/>
    <col min="14115" max="14115" width="9.58203125" style="3" bestFit="1" customWidth="1"/>
    <col min="14116" max="14336" width="8.25" style="3"/>
    <col min="14337" max="14337" width="8.1640625" style="3" customWidth="1"/>
    <col min="14338" max="14338" width="2.1640625" style="3" customWidth="1"/>
    <col min="14339" max="14339" width="14.9140625" style="3" bestFit="1" customWidth="1"/>
    <col min="14340" max="14340" width="10.4140625" style="3" customWidth="1"/>
    <col min="14341" max="14341" width="15.5" style="3" customWidth="1"/>
    <col min="14342" max="14342" width="8.83203125" style="3" customWidth="1"/>
    <col min="14343" max="14343" width="6.75" style="3" customWidth="1"/>
    <col min="14344" max="14344" width="8.25" style="3"/>
    <col min="14345" max="14345" width="9.58203125" style="3" bestFit="1" customWidth="1"/>
    <col min="14346" max="14346" width="3.9140625" style="3" customWidth="1"/>
    <col min="14347" max="14347" width="5.4140625" style="3" customWidth="1"/>
    <col min="14348" max="14348" width="8" style="3" customWidth="1"/>
    <col min="14349" max="14349" width="7.75" style="3" customWidth="1"/>
    <col min="14350" max="14351" width="7.9140625" style="3" customWidth="1"/>
    <col min="14352" max="14352" width="6.83203125" style="3" customWidth="1"/>
    <col min="14353" max="14353" width="6.08203125" style="3" customWidth="1"/>
    <col min="14354" max="14354" width="5.5" style="3" customWidth="1"/>
    <col min="14355" max="14355" width="23.1640625" style="3" customWidth="1"/>
    <col min="14356" max="14356" width="10.08203125" style="3" customWidth="1"/>
    <col min="14357" max="14358" width="7.58203125" style="3" customWidth="1"/>
    <col min="14359" max="14361" width="8.25" style="3"/>
    <col min="14362" max="14363" width="9.75" style="3" customWidth="1"/>
    <col min="14364" max="14370" width="8.25" style="3"/>
    <col min="14371" max="14371" width="9.58203125" style="3" bestFit="1" customWidth="1"/>
    <col min="14372" max="14592" width="8.25" style="3"/>
    <col min="14593" max="14593" width="8.1640625" style="3" customWidth="1"/>
    <col min="14594" max="14594" width="2.1640625" style="3" customWidth="1"/>
    <col min="14595" max="14595" width="14.9140625" style="3" bestFit="1" customWidth="1"/>
    <col min="14596" max="14596" width="10.4140625" style="3" customWidth="1"/>
    <col min="14597" max="14597" width="15.5" style="3" customWidth="1"/>
    <col min="14598" max="14598" width="8.83203125" style="3" customWidth="1"/>
    <col min="14599" max="14599" width="6.75" style="3" customWidth="1"/>
    <col min="14600" max="14600" width="8.25" style="3"/>
    <col min="14601" max="14601" width="9.58203125" style="3" bestFit="1" customWidth="1"/>
    <col min="14602" max="14602" width="3.9140625" style="3" customWidth="1"/>
    <col min="14603" max="14603" width="5.4140625" style="3" customWidth="1"/>
    <col min="14604" max="14604" width="8" style="3" customWidth="1"/>
    <col min="14605" max="14605" width="7.75" style="3" customWidth="1"/>
    <col min="14606" max="14607" width="7.9140625" style="3" customWidth="1"/>
    <col min="14608" max="14608" width="6.83203125" style="3" customWidth="1"/>
    <col min="14609" max="14609" width="6.08203125" style="3" customWidth="1"/>
    <col min="14610" max="14610" width="5.5" style="3" customWidth="1"/>
    <col min="14611" max="14611" width="23.1640625" style="3" customWidth="1"/>
    <col min="14612" max="14612" width="10.08203125" style="3" customWidth="1"/>
    <col min="14613" max="14614" width="7.58203125" style="3" customWidth="1"/>
    <col min="14615" max="14617" width="8.25" style="3"/>
    <col min="14618" max="14619" width="9.75" style="3" customWidth="1"/>
    <col min="14620" max="14626" width="8.25" style="3"/>
    <col min="14627" max="14627" width="9.58203125" style="3" bestFit="1" customWidth="1"/>
    <col min="14628" max="14848" width="8.25" style="3"/>
    <col min="14849" max="14849" width="8.1640625" style="3" customWidth="1"/>
    <col min="14850" max="14850" width="2.1640625" style="3" customWidth="1"/>
    <col min="14851" max="14851" width="14.9140625" style="3" bestFit="1" customWidth="1"/>
    <col min="14852" max="14852" width="10.4140625" style="3" customWidth="1"/>
    <col min="14853" max="14853" width="15.5" style="3" customWidth="1"/>
    <col min="14854" max="14854" width="8.83203125" style="3" customWidth="1"/>
    <col min="14855" max="14855" width="6.75" style="3" customWidth="1"/>
    <col min="14856" max="14856" width="8.25" style="3"/>
    <col min="14857" max="14857" width="9.58203125" style="3" bestFit="1" customWidth="1"/>
    <col min="14858" max="14858" width="3.9140625" style="3" customWidth="1"/>
    <col min="14859" max="14859" width="5.4140625" style="3" customWidth="1"/>
    <col min="14860" max="14860" width="8" style="3" customWidth="1"/>
    <col min="14861" max="14861" width="7.75" style="3" customWidth="1"/>
    <col min="14862" max="14863" width="7.9140625" style="3" customWidth="1"/>
    <col min="14864" max="14864" width="6.83203125" style="3" customWidth="1"/>
    <col min="14865" max="14865" width="6.08203125" style="3" customWidth="1"/>
    <col min="14866" max="14866" width="5.5" style="3" customWidth="1"/>
    <col min="14867" max="14867" width="23.1640625" style="3" customWidth="1"/>
    <col min="14868" max="14868" width="10.08203125" style="3" customWidth="1"/>
    <col min="14869" max="14870" width="7.58203125" style="3" customWidth="1"/>
    <col min="14871" max="14873" width="8.25" style="3"/>
    <col min="14874" max="14875" width="9.75" style="3" customWidth="1"/>
    <col min="14876" max="14882" width="8.25" style="3"/>
    <col min="14883" max="14883" width="9.58203125" style="3" bestFit="1" customWidth="1"/>
    <col min="14884" max="15104" width="8.25" style="3"/>
    <col min="15105" max="15105" width="8.1640625" style="3" customWidth="1"/>
    <col min="15106" max="15106" width="2.1640625" style="3" customWidth="1"/>
    <col min="15107" max="15107" width="14.9140625" style="3" bestFit="1" customWidth="1"/>
    <col min="15108" max="15108" width="10.4140625" style="3" customWidth="1"/>
    <col min="15109" max="15109" width="15.5" style="3" customWidth="1"/>
    <col min="15110" max="15110" width="8.83203125" style="3" customWidth="1"/>
    <col min="15111" max="15111" width="6.75" style="3" customWidth="1"/>
    <col min="15112" max="15112" width="8.25" style="3"/>
    <col min="15113" max="15113" width="9.58203125" style="3" bestFit="1" customWidth="1"/>
    <col min="15114" max="15114" width="3.9140625" style="3" customWidth="1"/>
    <col min="15115" max="15115" width="5.4140625" style="3" customWidth="1"/>
    <col min="15116" max="15116" width="8" style="3" customWidth="1"/>
    <col min="15117" max="15117" width="7.75" style="3" customWidth="1"/>
    <col min="15118" max="15119" width="7.9140625" style="3" customWidth="1"/>
    <col min="15120" max="15120" width="6.83203125" style="3" customWidth="1"/>
    <col min="15121" max="15121" width="6.08203125" style="3" customWidth="1"/>
    <col min="15122" max="15122" width="5.5" style="3" customWidth="1"/>
    <col min="15123" max="15123" width="23.1640625" style="3" customWidth="1"/>
    <col min="15124" max="15124" width="10.08203125" style="3" customWidth="1"/>
    <col min="15125" max="15126" width="7.58203125" style="3" customWidth="1"/>
    <col min="15127" max="15129" width="8.25" style="3"/>
    <col min="15130" max="15131" width="9.75" style="3" customWidth="1"/>
    <col min="15132" max="15138" width="8.25" style="3"/>
    <col min="15139" max="15139" width="9.58203125" style="3" bestFit="1" customWidth="1"/>
    <col min="15140" max="15360" width="8.25" style="3"/>
    <col min="15361" max="15361" width="8.1640625" style="3" customWidth="1"/>
    <col min="15362" max="15362" width="2.1640625" style="3" customWidth="1"/>
    <col min="15363" max="15363" width="14.9140625" style="3" bestFit="1" customWidth="1"/>
    <col min="15364" max="15364" width="10.4140625" style="3" customWidth="1"/>
    <col min="15365" max="15365" width="15.5" style="3" customWidth="1"/>
    <col min="15366" max="15366" width="8.83203125" style="3" customWidth="1"/>
    <col min="15367" max="15367" width="6.75" style="3" customWidth="1"/>
    <col min="15368" max="15368" width="8.25" style="3"/>
    <col min="15369" max="15369" width="9.58203125" style="3" bestFit="1" customWidth="1"/>
    <col min="15370" max="15370" width="3.9140625" style="3" customWidth="1"/>
    <col min="15371" max="15371" width="5.4140625" style="3" customWidth="1"/>
    <col min="15372" max="15372" width="8" style="3" customWidth="1"/>
    <col min="15373" max="15373" width="7.75" style="3" customWidth="1"/>
    <col min="15374" max="15375" width="7.9140625" style="3" customWidth="1"/>
    <col min="15376" max="15376" width="6.83203125" style="3" customWidth="1"/>
    <col min="15377" max="15377" width="6.08203125" style="3" customWidth="1"/>
    <col min="15378" max="15378" width="5.5" style="3" customWidth="1"/>
    <col min="15379" max="15379" width="23.1640625" style="3" customWidth="1"/>
    <col min="15380" max="15380" width="10.08203125" style="3" customWidth="1"/>
    <col min="15381" max="15382" width="7.58203125" style="3" customWidth="1"/>
    <col min="15383" max="15385" width="8.25" style="3"/>
    <col min="15386" max="15387" width="9.75" style="3" customWidth="1"/>
    <col min="15388" max="15394" width="8.25" style="3"/>
    <col min="15395" max="15395" width="9.58203125" style="3" bestFit="1" customWidth="1"/>
    <col min="15396" max="15616" width="8.25" style="3"/>
    <col min="15617" max="15617" width="8.1640625" style="3" customWidth="1"/>
    <col min="15618" max="15618" width="2.1640625" style="3" customWidth="1"/>
    <col min="15619" max="15619" width="14.9140625" style="3" bestFit="1" customWidth="1"/>
    <col min="15620" max="15620" width="10.4140625" style="3" customWidth="1"/>
    <col min="15621" max="15621" width="15.5" style="3" customWidth="1"/>
    <col min="15622" max="15622" width="8.83203125" style="3" customWidth="1"/>
    <col min="15623" max="15623" width="6.75" style="3" customWidth="1"/>
    <col min="15624" max="15624" width="8.25" style="3"/>
    <col min="15625" max="15625" width="9.58203125" style="3" bestFit="1" customWidth="1"/>
    <col min="15626" max="15626" width="3.9140625" style="3" customWidth="1"/>
    <col min="15627" max="15627" width="5.4140625" style="3" customWidth="1"/>
    <col min="15628" max="15628" width="8" style="3" customWidth="1"/>
    <col min="15629" max="15629" width="7.75" style="3" customWidth="1"/>
    <col min="15630" max="15631" width="7.9140625" style="3" customWidth="1"/>
    <col min="15632" max="15632" width="6.83203125" style="3" customWidth="1"/>
    <col min="15633" max="15633" width="6.08203125" style="3" customWidth="1"/>
    <col min="15634" max="15634" width="5.5" style="3" customWidth="1"/>
    <col min="15635" max="15635" width="23.1640625" style="3" customWidth="1"/>
    <col min="15636" max="15636" width="10.08203125" style="3" customWidth="1"/>
    <col min="15637" max="15638" width="7.58203125" style="3" customWidth="1"/>
    <col min="15639" max="15641" width="8.25" style="3"/>
    <col min="15642" max="15643" width="9.75" style="3" customWidth="1"/>
    <col min="15644" max="15650" width="8.25" style="3"/>
    <col min="15651" max="15651" width="9.58203125" style="3" bestFit="1" customWidth="1"/>
    <col min="15652" max="15872" width="8.25" style="3"/>
    <col min="15873" max="15873" width="8.1640625" style="3" customWidth="1"/>
    <col min="15874" max="15874" width="2.1640625" style="3" customWidth="1"/>
    <col min="15875" max="15875" width="14.9140625" style="3" bestFit="1" customWidth="1"/>
    <col min="15876" max="15876" width="10.4140625" style="3" customWidth="1"/>
    <col min="15877" max="15877" width="15.5" style="3" customWidth="1"/>
    <col min="15878" max="15878" width="8.83203125" style="3" customWidth="1"/>
    <col min="15879" max="15879" width="6.75" style="3" customWidth="1"/>
    <col min="15880" max="15880" width="8.25" style="3"/>
    <col min="15881" max="15881" width="9.58203125" style="3" bestFit="1" customWidth="1"/>
    <col min="15882" max="15882" width="3.9140625" style="3" customWidth="1"/>
    <col min="15883" max="15883" width="5.4140625" style="3" customWidth="1"/>
    <col min="15884" max="15884" width="8" style="3" customWidth="1"/>
    <col min="15885" max="15885" width="7.75" style="3" customWidth="1"/>
    <col min="15886" max="15887" width="7.9140625" style="3" customWidth="1"/>
    <col min="15888" max="15888" width="6.83203125" style="3" customWidth="1"/>
    <col min="15889" max="15889" width="6.08203125" style="3" customWidth="1"/>
    <col min="15890" max="15890" width="5.5" style="3" customWidth="1"/>
    <col min="15891" max="15891" width="23.1640625" style="3" customWidth="1"/>
    <col min="15892" max="15892" width="10.08203125" style="3" customWidth="1"/>
    <col min="15893" max="15894" width="7.58203125" style="3" customWidth="1"/>
    <col min="15895" max="15897" width="8.25" style="3"/>
    <col min="15898" max="15899" width="9.75" style="3" customWidth="1"/>
    <col min="15900" max="15906" width="8.25" style="3"/>
    <col min="15907" max="15907" width="9.58203125" style="3" bestFit="1" customWidth="1"/>
    <col min="15908" max="16128" width="8.25" style="3"/>
    <col min="16129" max="16129" width="8.1640625" style="3" customWidth="1"/>
    <col min="16130" max="16130" width="2.1640625" style="3" customWidth="1"/>
    <col min="16131" max="16131" width="14.9140625" style="3" bestFit="1" customWidth="1"/>
    <col min="16132" max="16132" width="10.4140625" style="3" customWidth="1"/>
    <col min="16133" max="16133" width="15.5" style="3" customWidth="1"/>
    <col min="16134" max="16134" width="8.83203125" style="3" customWidth="1"/>
    <col min="16135" max="16135" width="6.75" style="3" customWidth="1"/>
    <col min="16136" max="16136" width="8.25" style="3"/>
    <col min="16137" max="16137" width="9.58203125" style="3" bestFit="1" customWidth="1"/>
    <col min="16138" max="16138" width="3.9140625" style="3" customWidth="1"/>
    <col min="16139" max="16139" width="5.4140625" style="3" customWidth="1"/>
    <col min="16140" max="16140" width="8" style="3" customWidth="1"/>
    <col min="16141" max="16141" width="7.75" style="3" customWidth="1"/>
    <col min="16142" max="16143" width="7.9140625" style="3" customWidth="1"/>
    <col min="16144" max="16144" width="6.83203125" style="3" customWidth="1"/>
    <col min="16145" max="16145" width="6.08203125" style="3" customWidth="1"/>
    <col min="16146" max="16146" width="5.5" style="3" customWidth="1"/>
    <col min="16147" max="16147" width="23.1640625" style="3" customWidth="1"/>
    <col min="16148" max="16148" width="10.08203125" style="3" customWidth="1"/>
    <col min="16149" max="16150" width="7.58203125" style="3" customWidth="1"/>
    <col min="16151" max="16153" width="8.25" style="3"/>
    <col min="16154" max="16155" width="9.75" style="3" customWidth="1"/>
    <col min="16156" max="16162" width="8.25" style="3"/>
    <col min="16163" max="16163" width="9.58203125" style="3" bestFit="1" customWidth="1"/>
    <col min="16164" max="16384" width="8.25" style="3"/>
  </cols>
  <sheetData>
    <row r="1" spans="1:35" ht="21.75" customHeight="1">
      <c r="A1" s="1"/>
      <c r="B1" s="2"/>
      <c r="R1" s="6"/>
      <c r="AI1" s="3"/>
    </row>
    <row r="2" spans="1:35" ht="15.5">
      <c r="A2" s="3"/>
      <c r="F2" s="7"/>
      <c r="J2" s="8" t="s">
        <v>0</v>
      </c>
      <c r="K2" s="8"/>
      <c r="L2" s="8"/>
      <c r="M2" s="8"/>
      <c r="N2" s="8"/>
      <c r="O2" s="8"/>
      <c r="P2" s="8"/>
      <c r="Q2" s="9"/>
      <c r="R2" s="10" t="s">
        <v>1</v>
      </c>
      <c r="S2" s="10"/>
      <c r="T2" s="10"/>
      <c r="U2" s="10"/>
      <c r="V2" s="10"/>
    </row>
    <row r="3" spans="1:35" ht="23.25" customHeight="1">
      <c r="A3" s="7" t="s">
        <v>2</v>
      </c>
      <c r="B3" s="7"/>
      <c r="J3" s="9"/>
      <c r="R3" s="11"/>
      <c r="S3" s="12" t="s">
        <v>3</v>
      </c>
      <c r="T3" s="12"/>
      <c r="U3" s="12"/>
      <c r="V3" s="12"/>
      <c r="W3" s="12"/>
      <c r="X3" s="12"/>
      <c r="Z3" s="13" t="s">
        <v>4</v>
      </c>
      <c r="AA3" s="14"/>
      <c r="AB3" s="15" t="s">
        <v>5</v>
      </c>
      <c r="AC3" s="16"/>
      <c r="AD3" s="16"/>
      <c r="AE3" s="17" t="s">
        <v>6</v>
      </c>
      <c r="AF3" s="16"/>
      <c r="AG3" s="18"/>
    </row>
    <row r="4" spans="1:35" ht="14.25" customHeight="1" thickBot="1">
      <c r="A4" s="19" t="s">
        <v>7</v>
      </c>
      <c r="B4" s="20" t="s">
        <v>8</v>
      </c>
      <c r="C4" s="21"/>
      <c r="D4" s="22"/>
      <c r="E4" s="23"/>
      <c r="F4" s="20" t="s">
        <v>9</v>
      </c>
      <c r="G4" s="24"/>
      <c r="H4" s="25" t="s">
        <v>10</v>
      </c>
      <c r="I4" s="26" t="s">
        <v>11</v>
      </c>
      <c r="J4" s="27" t="s">
        <v>12</v>
      </c>
      <c r="K4" s="28" t="s">
        <v>13</v>
      </c>
      <c r="L4" s="29"/>
      <c r="M4" s="29"/>
      <c r="N4" s="29"/>
      <c r="O4" s="30"/>
      <c r="P4" s="23"/>
      <c r="Q4" s="31"/>
      <c r="R4" s="32"/>
      <c r="S4" s="33"/>
      <c r="T4" s="34"/>
      <c r="U4" s="35" t="s">
        <v>14</v>
      </c>
      <c r="V4" s="26" t="s">
        <v>15</v>
      </c>
      <c r="W4" s="36" t="s">
        <v>16</v>
      </c>
      <c r="X4" s="37"/>
      <c r="Z4" s="38" t="s">
        <v>17</v>
      </c>
      <c r="AA4" s="38" t="s">
        <v>18</v>
      </c>
      <c r="AB4" s="25" t="s">
        <v>19</v>
      </c>
      <c r="AC4" s="39" t="s">
        <v>20</v>
      </c>
      <c r="AD4" s="39" t="s">
        <v>21</v>
      </c>
      <c r="AE4" s="25" t="s">
        <v>19</v>
      </c>
      <c r="AF4" s="39" t="s">
        <v>20</v>
      </c>
      <c r="AG4" s="39" t="s">
        <v>22</v>
      </c>
      <c r="AI4" s="40"/>
    </row>
    <row r="5" spans="1:35" ht="11.25" customHeight="1">
      <c r="A5" s="41"/>
      <c r="B5" s="42"/>
      <c r="C5" s="43"/>
      <c r="D5" s="44"/>
      <c r="E5" s="45"/>
      <c r="F5" s="46"/>
      <c r="G5" s="47"/>
      <c r="H5" s="41"/>
      <c r="I5" s="48"/>
      <c r="J5" s="49"/>
      <c r="K5" s="50" t="s">
        <v>23</v>
      </c>
      <c r="L5" s="51" t="s">
        <v>24</v>
      </c>
      <c r="M5" s="52" t="s">
        <v>25</v>
      </c>
      <c r="N5" s="53" t="s">
        <v>26</v>
      </c>
      <c r="O5" s="54" t="s">
        <v>27</v>
      </c>
      <c r="P5" s="55" t="s">
        <v>28</v>
      </c>
      <c r="Q5" s="56" t="s">
        <v>29</v>
      </c>
      <c r="R5" s="57"/>
      <c r="S5" s="58"/>
      <c r="T5" s="59" t="s">
        <v>30</v>
      </c>
      <c r="U5" s="60"/>
      <c r="V5" s="48"/>
      <c r="W5" s="26" t="s">
        <v>31</v>
      </c>
      <c r="X5" s="26" t="s">
        <v>32</v>
      </c>
      <c r="Z5" s="38"/>
      <c r="AA5" s="38"/>
      <c r="AB5" s="38"/>
      <c r="AC5" s="61"/>
      <c r="AD5" s="61"/>
      <c r="AE5" s="38"/>
      <c r="AF5" s="61"/>
      <c r="AG5" s="61"/>
      <c r="AI5" s="62"/>
    </row>
    <row r="6" spans="1:35" ht="11.25" customHeight="1">
      <c r="A6" s="41"/>
      <c r="B6" s="42"/>
      <c r="C6" s="43"/>
      <c r="D6" s="19" t="s">
        <v>33</v>
      </c>
      <c r="E6" s="19" t="s">
        <v>34</v>
      </c>
      <c r="F6" s="19" t="s">
        <v>33</v>
      </c>
      <c r="G6" s="25" t="s">
        <v>35</v>
      </c>
      <c r="H6" s="41"/>
      <c r="I6" s="48"/>
      <c r="J6" s="49"/>
      <c r="K6" s="63"/>
      <c r="L6" s="64"/>
      <c r="M6" s="65"/>
      <c r="N6" s="66"/>
      <c r="O6" s="67"/>
      <c r="P6" s="68" t="s">
        <v>36</v>
      </c>
      <c r="Q6" s="68" t="s">
        <v>37</v>
      </c>
      <c r="R6" s="68"/>
      <c r="S6" s="68"/>
      <c r="T6" s="4" t="s">
        <v>38</v>
      </c>
      <c r="U6" s="60"/>
      <c r="V6" s="48"/>
      <c r="W6" s="69"/>
      <c r="X6" s="69"/>
      <c r="Z6" s="38"/>
      <c r="AA6" s="38"/>
      <c r="AB6" s="38"/>
      <c r="AC6" s="61"/>
      <c r="AD6" s="61"/>
      <c r="AE6" s="38"/>
      <c r="AF6" s="61"/>
      <c r="AG6" s="61"/>
      <c r="AI6" s="62"/>
    </row>
    <row r="7" spans="1:35" ht="12" customHeight="1">
      <c r="A7" s="41"/>
      <c r="B7" s="42"/>
      <c r="C7" s="43"/>
      <c r="D7" s="41"/>
      <c r="E7" s="41"/>
      <c r="F7" s="41"/>
      <c r="G7" s="41"/>
      <c r="H7" s="41"/>
      <c r="I7" s="48"/>
      <c r="J7" s="49"/>
      <c r="K7" s="63"/>
      <c r="L7" s="64"/>
      <c r="M7" s="65"/>
      <c r="N7" s="66"/>
      <c r="O7" s="67"/>
      <c r="P7" s="68" t="s">
        <v>39</v>
      </c>
      <c r="Q7" s="68" t="s">
        <v>40</v>
      </c>
      <c r="R7" s="68" t="s">
        <v>41</v>
      </c>
      <c r="S7" s="68" t="s">
        <v>42</v>
      </c>
      <c r="T7" s="4" t="s">
        <v>43</v>
      </c>
      <c r="U7" s="60"/>
      <c r="V7" s="48"/>
      <c r="W7" s="69"/>
      <c r="X7" s="69"/>
      <c r="Z7" s="38"/>
      <c r="AA7" s="38"/>
      <c r="AB7" s="38"/>
      <c r="AC7" s="61"/>
      <c r="AD7" s="61"/>
      <c r="AE7" s="38"/>
      <c r="AF7" s="61"/>
      <c r="AG7" s="61"/>
      <c r="AI7" s="62"/>
    </row>
    <row r="8" spans="1:35" ht="11.25" customHeight="1">
      <c r="A8" s="70"/>
      <c r="B8" s="71"/>
      <c r="C8" s="72"/>
      <c r="D8" s="70"/>
      <c r="E8" s="70"/>
      <c r="F8" s="70"/>
      <c r="G8" s="70"/>
      <c r="H8" s="70"/>
      <c r="I8" s="73"/>
      <c r="J8" s="46"/>
      <c r="K8" s="74"/>
      <c r="L8" s="75"/>
      <c r="M8" s="76"/>
      <c r="N8" s="77"/>
      <c r="O8" s="78"/>
      <c r="P8" s="45" t="s">
        <v>44</v>
      </c>
      <c r="Q8" s="45" t="s">
        <v>45</v>
      </c>
      <c r="R8" s="45" t="s">
        <v>46</v>
      </c>
      <c r="S8" s="79"/>
      <c r="T8" s="80" t="s">
        <v>47</v>
      </c>
      <c r="U8" s="81"/>
      <c r="V8" s="73"/>
      <c r="W8" s="82"/>
      <c r="X8" s="82"/>
      <c r="Z8" s="83"/>
      <c r="AA8" s="83"/>
      <c r="AB8" s="83"/>
      <c r="AC8" s="84"/>
      <c r="AD8" s="84"/>
      <c r="AE8" s="83"/>
      <c r="AF8" s="84"/>
      <c r="AG8" s="84"/>
      <c r="AI8" s="62"/>
    </row>
    <row r="9" spans="1:35" s="105" customFormat="1" ht="26.5" customHeight="1">
      <c r="A9" s="85" t="s">
        <v>48</v>
      </c>
      <c r="B9" s="86"/>
      <c r="C9" s="87" t="s">
        <v>49</v>
      </c>
      <c r="D9" s="88" t="s">
        <v>50</v>
      </c>
      <c r="E9" s="89" t="s">
        <v>51</v>
      </c>
      <c r="F9" s="90" t="s">
        <v>52</v>
      </c>
      <c r="G9" s="90" t="s">
        <v>53</v>
      </c>
      <c r="H9" s="90" t="s">
        <v>54</v>
      </c>
      <c r="I9" s="91" t="str">
        <f t="shared" ref="I9:I72" si="0">IF(Z9="","",(IF(AA9-Z9&gt;0,CONCATENATE(TEXT(Z9,"#,##0"),"~",TEXT(AA9,"#,##0")),TEXT(Z9,"#,##0"))))</f>
        <v>1,230</v>
      </c>
      <c r="J9" s="92">
        <v>5</v>
      </c>
      <c r="K9" s="93">
        <v>28.4</v>
      </c>
      <c r="L9" s="94">
        <f t="shared" ref="L9:L72" si="1">IF(K9&gt;0,1/K9*34.6*67.1,"")</f>
        <v>81.748591549295782</v>
      </c>
      <c r="M9" s="95">
        <f t="shared" ref="M9:M72" si="2">IFERROR(VALUE(IF(Z9="","",(IF(Z9&gt;=2271,"7.4",IF(Z9&gt;=2101,"8.7",IF(Z9&gt;=1991,"9.4",IF(Z9&gt;=1871,"10.2",IF(Z9&gt;=1761,"11.1",IF(Z9&gt;=1651,"12.2",IF(Z9&gt;=1531,"13.2",IF(Z9&gt;=1421,"14.4",IF(Z9&gt;=1311,"15.8",IF(Z9&gt;=1196,"17.2",IF(Z9&gt;=1081,"18.7",IF(Z9&gt;=971,"20.5",IF(Z9&gt;=856,"20.8",IF(Z9&gt;=741,"21.0",IF(Z9&gt;=601,"21.8","22.5")))))))))))))))))),"")</f>
        <v>17.2</v>
      </c>
      <c r="N9" s="96">
        <f t="shared" ref="N9:N72" si="3">IFERROR(VALUE(IF(Z9="","",(IF(Z9&gt;=2271,"10.6",IF(Z9&gt;=2101,"11.9",IF(Z9&gt;=1991,"12.7",IF(Z9&gt;=1871,"13.5",IF(Z9&gt;=1761,"14.4",IF(Z9&gt;=1651,"15.4",IF(Z9&gt;=1531,"16.5",IF(Z9&gt;=1421,"17.6",IF(Z9&gt;=1311,"19.0",IF(Z9&gt;=1196,"20.3",IF(Z9&gt;=1081,"21.8",IF(Z9&gt;=971,"23.4",IF(Z9&gt;=856,"23.7",IF(Z9&gt;=741,"24.5","24.6"))))))))))))))))),"")</f>
        <v>20.3</v>
      </c>
      <c r="O9" s="97" t="str">
        <f t="shared" ref="O9:O72" si="4">IF(Z9="","",IF(AE9="",TEXT(AB9,"#,##0.0"),IF(AB9-AE9&gt;0,CONCATENATE(TEXT(AE9,"#,##0.0"),"~",TEXT(AB9,"#,##0.0")),TEXT(AB9,"#,##0.0"))))</f>
        <v>25.9</v>
      </c>
      <c r="P9" s="90" t="s">
        <v>55</v>
      </c>
      <c r="Q9" s="90" t="s">
        <v>56</v>
      </c>
      <c r="R9" s="90" t="s">
        <v>57</v>
      </c>
      <c r="S9" s="90" t="s">
        <v>58</v>
      </c>
      <c r="T9" s="98" t="s">
        <v>59</v>
      </c>
      <c r="U9" s="99">
        <f t="shared" ref="U9:U66" si="5">IFERROR(IF(K9&lt;M9,"",(ROUNDDOWN(K9/M9*100,0))),"")</f>
        <v>165</v>
      </c>
      <c r="V9" s="100">
        <f t="shared" ref="V9:V66" si="6">IFERROR(IF(K9&lt;N9,"",(ROUNDDOWN(K9/N9*100,0))),"")</f>
        <v>139</v>
      </c>
      <c r="W9" s="100">
        <f t="shared" ref="W9:W66" si="7">IF(AC9&lt;55,"",IF(AA9="",AC9,IF(AF9-AC9&gt;0,CONCATENATE(AC9,"~",AF9),AC9)))</f>
        <v>109</v>
      </c>
      <c r="X9" s="101" t="str">
        <f t="shared" ref="X9:X72" si="8">IF(AC9&lt;55,"",AD9)</f>
        <v>★5.5</v>
      </c>
      <c r="Y9" s="3"/>
      <c r="Z9" s="102">
        <v>1230</v>
      </c>
      <c r="AA9" s="102">
        <v>1230</v>
      </c>
      <c r="AB9" s="103">
        <f t="shared" ref="AB9:AB72" si="9">IF(Z9="","",(ROUND(IF(Z9&gt;=2759,9.5,IF(Z9&lt;2759,(-2.47/1000000*Z9*Z9)-(8.52/10000*Z9)+30.65)),1)))</f>
        <v>25.9</v>
      </c>
      <c r="AC9" s="104">
        <f t="shared" ref="AC9:AC72" si="10">IF(K9="","",ROUNDDOWN(K9/AB9*100,0))</f>
        <v>109</v>
      </c>
      <c r="AD9" s="104" t="str">
        <f t="shared" ref="AD9:AD72" si="11">IF(AC9="","",IF(AC9&gt;=125,"★7.5",IF(AC9&gt;=120,"★7.0",IF(AC9&gt;=115,"★6.5",IF(AC9&gt;=110,"★6.0",IF(AC9&gt;=105,"★5.5",IF(AC9&gt;=100,"★5.0",IF(AC9&gt;=95,"★4.5",IF(AC9&gt;=90,"★4.0",IF(AC9&gt;=85,"★3.5",IF(AC9&gt;=80,"★3.0",IF(AC9&gt;=75,"★2.5",IF(AC9&gt;=70,"★2.0",IF(AC9&gt;=65,"★1.5",IF(AC9&gt;=60,"★1.0",IF(AC9&gt;=55,"★0.5"," "))))))))))))))))</f>
        <v>★5.5</v>
      </c>
      <c r="AE9" s="103">
        <f t="shared" ref="AE9:AE72" si="12">IF(AA9="","",(ROUND(IF(AA9&gt;=2759,9.5,IF(AA9&lt;2759,(-2.47/1000000*AA9*AA9)-(8.52/10000*AA9)+30.65)),1)))</f>
        <v>25.9</v>
      </c>
      <c r="AF9" s="104">
        <f t="shared" ref="AF9:AF72" si="13">IF(AE9="","",IF(K9="","",ROUNDDOWN(K9/AE9*100,0)))</f>
        <v>109</v>
      </c>
      <c r="AG9" s="104" t="str">
        <f t="shared" ref="AG9:AG72" si="14">IF(AF9="","",IF(AF9&gt;=125,"★7.5",IF(AF9&gt;=120,"★7.0",IF(AF9&gt;=115,"★6.5",IF(AF9&gt;=110,"★6.0",IF(AF9&gt;=105,"★5.5",IF(AF9&gt;=100,"★5.0",IF(AF9&gt;=95,"★4.5",IF(AF9&gt;=90,"★4.0",IF(AF9&gt;=85,"★3.5",IF(AF9&gt;=80,"★3.0",IF(AF9&gt;=75,"★2.5",IF(AF9&gt;=70,"★2.0",IF(AF9&gt;=65,"★1.5",IF(AF9&gt;=60,"★1.0",IF(AF9&gt;=55,"★0.5"," "))))))))))))))))</f>
        <v>★5.5</v>
      </c>
      <c r="AI9" s="106"/>
    </row>
    <row r="10" spans="1:35" s="105" customFormat="1" ht="20" customHeight="1">
      <c r="A10" s="107"/>
      <c r="B10" s="86"/>
      <c r="C10" s="108"/>
      <c r="D10" s="88" t="s">
        <v>50</v>
      </c>
      <c r="E10" s="89" t="s">
        <v>60</v>
      </c>
      <c r="F10" s="90" t="s">
        <v>52</v>
      </c>
      <c r="G10" s="90" t="s">
        <v>53</v>
      </c>
      <c r="H10" s="90" t="s">
        <v>54</v>
      </c>
      <c r="I10" s="91" t="str">
        <f t="shared" si="0"/>
        <v>1,230</v>
      </c>
      <c r="J10" s="92">
        <v>5</v>
      </c>
      <c r="K10" s="93">
        <v>27.8</v>
      </c>
      <c r="L10" s="94">
        <f t="shared" si="1"/>
        <v>83.512949640287772</v>
      </c>
      <c r="M10" s="95">
        <f t="shared" si="2"/>
        <v>17.2</v>
      </c>
      <c r="N10" s="96">
        <f t="shared" si="3"/>
        <v>20.3</v>
      </c>
      <c r="O10" s="97" t="str">
        <f t="shared" si="4"/>
        <v>25.9</v>
      </c>
      <c r="P10" s="90" t="s">
        <v>55</v>
      </c>
      <c r="Q10" s="90" t="s">
        <v>56</v>
      </c>
      <c r="R10" s="90" t="s">
        <v>57</v>
      </c>
      <c r="S10" s="90" t="s">
        <v>61</v>
      </c>
      <c r="T10" s="98" t="s">
        <v>59</v>
      </c>
      <c r="U10" s="99">
        <f t="shared" si="5"/>
        <v>161</v>
      </c>
      <c r="V10" s="100">
        <f t="shared" si="6"/>
        <v>136</v>
      </c>
      <c r="W10" s="100">
        <f t="shared" si="7"/>
        <v>107</v>
      </c>
      <c r="X10" s="101" t="str">
        <f t="shared" si="8"/>
        <v>★5.5</v>
      </c>
      <c r="Y10" s="3"/>
      <c r="Z10" s="102">
        <v>1230</v>
      </c>
      <c r="AA10" s="102">
        <v>1230</v>
      </c>
      <c r="AB10" s="103">
        <f t="shared" si="9"/>
        <v>25.9</v>
      </c>
      <c r="AC10" s="104">
        <f t="shared" si="10"/>
        <v>107</v>
      </c>
      <c r="AD10" s="104" t="str">
        <f t="shared" si="11"/>
        <v>★5.5</v>
      </c>
      <c r="AE10" s="103">
        <f t="shared" si="12"/>
        <v>25.9</v>
      </c>
      <c r="AF10" s="104">
        <f t="shared" si="13"/>
        <v>107</v>
      </c>
      <c r="AG10" s="104" t="str">
        <f t="shared" si="14"/>
        <v>★5.5</v>
      </c>
      <c r="AI10" s="106"/>
    </row>
    <row r="11" spans="1:35" s="105" customFormat="1" ht="20" customHeight="1">
      <c r="A11" s="109"/>
      <c r="B11" s="86"/>
      <c r="C11" s="108"/>
      <c r="D11" s="88" t="s">
        <v>62</v>
      </c>
      <c r="E11" s="88" t="s">
        <v>63</v>
      </c>
      <c r="F11" s="90" t="s">
        <v>64</v>
      </c>
      <c r="G11" s="90" t="s">
        <v>53</v>
      </c>
      <c r="H11" s="90" t="s">
        <v>54</v>
      </c>
      <c r="I11" s="91" t="str">
        <f>IF(Z11="","",(IF(AA11-Z11&gt;0,CONCATENATE(TEXT(Z11,"#,##0"),"~",TEXT(AA11,"#,##0")),TEXT(Z11,"#,##0"))))</f>
        <v>1,350</v>
      </c>
      <c r="J11" s="92">
        <v>5</v>
      </c>
      <c r="K11" s="93">
        <v>23.8</v>
      </c>
      <c r="L11" s="94">
        <f>IF(K11&gt;0,1/K11*34.6*67.1,"")</f>
        <v>97.548739495798301</v>
      </c>
      <c r="M11" s="95">
        <f>IFERROR(VALUE(IF(Z11="","",(IF(Z11&gt;=2271,"7.4",IF(Z11&gt;=2101,"8.7",IF(Z11&gt;=1991,"9.4",IF(Z11&gt;=1871,"10.2",IF(Z11&gt;=1761,"11.1",IF(Z11&gt;=1651,"12.2",IF(Z11&gt;=1531,"13.2",IF(Z11&gt;=1421,"14.4",IF(Z11&gt;=1311,"15.8",IF(Z11&gt;=1196,"17.2",IF(Z11&gt;=1081,"18.7",IF(Z11&gt;=971,"20.5",IF(Z11&gt;=856,"20.8",IF(Z11&gt;=741,"21.0",IF(Z11&gt;=601,"21.8","22.5")))))))))))))))))),"")</f>
        <v>15.8</v>
      </c>
      <c r="N11" s="96">
        <f>IFERROR(VALUE(IF(Z11="","",(IF(Z11&gt;=2271,"10.6",IF(Z11&gt;=2101,"11.9",IF(Z11&gt;=1991,"12.7",IF(Z11&gt;=1871,"13.5",IF(Z11&gt;=1761,"14.4",IF(Z11&gt;=1651,"15.4",IF(Z11&gt;=1531,"16.5",IF(Z11&gt;=1421,"17.6",IF(Z11&gt;=1311,"19.0",IF(Z11&gt;=1196,"20.3",IF(Z11&gt;=1081,"21.8",IF(Z11&gt;=971,"23.4",IF(Z11&gt;=856,"23.7",IF(Z11&gt;=741,"24.5","24.6"))))))))))))))))),"")</f>
        <v>19</v>
      </c>
      <c r="O11" s="97" t="str">
        <f>IF(Z11="","",IF(AE11="",TEXT(AB11,"#,##0.0"),IF(AB11-AE11&gt;0,CONCATENATE(TEXT(AE11,"#,##0.0"),"~",TEXT(AB11,"#,##0.0")),TEXT(AB11,"#,##0.0"))))</f>
        <v>25.0</v>
      </c>
      <c r="P11" s="90" t="s">
        <v>55</v>
      </c>
      <c r="Q11" s="90" t="s">
        <v>56</v>
      </c>
      <c r="R11" s="90" t="s">
        <v>65</v>
      </c>
      <c r="S11" s="110" t="s">
        <v>66</v>
      </c>
      <c r="T11" s="111" t="s">
        <v>59</v>
      </c>
      <c r="U11" s="99">
        <f>IFERROR(IF(K11&lt;M11,"",(ROUNDDOWN(K11/M11*100,0))),"")</f>
        <v>150</v>
      </c>
      <c r="V11" s="100">
        <f>IFERROR(IF(K11&lt;N11,"",(ROUNDDOWN(K11/N11*100,0))),"")</f>
        <v>125</v>
      </c>
      <c r="W11" s="100">
        <f>IF(AC11&lt;55,"",IF(AA11="",AC11,IF(AF11-AC11&gt;0,CONCATENATE(AC11,"~",AF11),AC11)))</f>
        <v>95</v>
      </c>
      <c r="X11" s="101" t="str">
        <f>IF(AC11&lt;55,"",AD11)</f>
        <v>★4.5</v>
      </c>
      <c r="Z11" s="102">
        <v>1350</v>
      </c>
      <c r="AA11" s="102">
        <v>1350</v>
      </c>
      <c r="AB11" s="103">
        <f t="shared" si="9"/>
        <v>25</v>
      </c>
      <c r="AC11" s="104">
        <f t="shared" si="10"/>
        <v>95</v>
      </c>
      <c r="AD11" s="104" t="str">
        <f t="shared" si="11"/>
        <v>★4.5</v>
      </c>
      <c r="AE11" s="103">
        <f t="shared" si="12"/>
        <v>25</v>
      </c>
      <c r="AF11" s="104">
        <f t="shared" si="13"/>
        <v>95</v>
      </c>
      <c r="AG11" s="104" t="str">
        <f t="shared" si="14"/>
        <v>★4.5</v>
      </c>
      <c r="AI11" s="106"/>
    </row>
    <row r="12" spans="1:35" s="105" customFormat="1" ht="20" customHeight="1">
      <c r="A12" s="107"/>
      <c r="B12" s="112"/>
      <c r="C12" s="108"/>
      <c r="D12" s="88" t="s">
        <v>62</v>
      </c>
      <c r="E12" s="113" t="s">
        <v>67</v>
      </c>
      <c r="F12" s="90" t="s">
        <v>64</v>
      </c>
      <c r="G12" s="90" t="s">
        <v>53</v>
      </c>
      <c r="H12" s="90" t="s">
        <v>54</v>
      </c>
      <c r="I12" s="91" t="str">
        <f t="shared" si="0"/>
        <v>1,350</v>
      </c>
      <c r="J12" s="92">
        <v>5</v>
      </c>
      <c r="K12" s="93">
        <v>23.2</v>
      </c>
      <c r="L12" s="94">
        <f t="shared" si="1"/>
        <v>100.07155172413793</v>
      </c>
      <c r="M12" s="95">
        <f t="shared" si="2"/>
        <v>15.8</v>
      </c>
      <c r="N12" s="96">
        <f t="shared" si="3"/>
        <v>19</v>
      </c>
      <c r="O12" s="97" t="str">
        <f t="shared" si="4"/>
        <v>25.0</v>
      </c>
      <c r="P12" s="90" t="s">
        <v>55</v>
      </c>
      <c r="Q12" s="90" t="s">
        <v>56</v>
      </c>
      <c r="R12" s="90" t="s">
        <v>65</v>
      </c>
      <c r="S12" s="90" t="s">
        <v>61</v>
      </c>
      <c r="T12" s="98" t="s">
        <v>59</v>
      </c>
      <c r="U12" s="99">
        <f t="shared" si="5"/>
        <v>146</v>
      </c>
      <c r="V12" s="100">
        <f t="shared" si="6"/>
        <v>122</v>
      </c>
      <c r="W12" s="100">
        <f t="shared" si="7"/>
        <v>92</v>
      </c>
      <c r="X12" s="101" t="str">
        <f t="shared" si="8"/>
        <v>★4.0</v>
      </c>
      <c r="Y12" s="3"/>
      <c r="Z12" s="102">
        <v>1350</v>
      </c>
      <c r="AA12" s="102">
        <v>1350</v>
      </c>
      <c r="AB12" s="103">
        <f t="shared" si="9"/>
        <v>25</v>
      </c>
      <c r="AC12" s="104">
        <f t="shared" si="10"/>
        <v>92</v>
      </c>
      <c r="AD12" s="104" t="str">
        <f t="shared" si="11"/>
        <v>★4.0</v>
      </c>
      <c r="AE12" s="103">
        <f t="shared" si="12"/>
        <v>25</v>
      </c>
      <c r="AF12" s="104">
        <f t="shared" si="13"/>
        <v>92</v>
      </c>
      <c r="AG12" s="104" t="str">
        <f t="shared" si="14"/>
        <v>★4.0</v>
      </c>
      <c r="AI12" s="106"/>
    </row>
    <row r="13" spans="1:35" s="105" customFormat="1" ht="20">
      <c r="A13" s="107"/>
      <c r="B13" s="86"/>
      <c r="C13" s="114" t="s">
        <v>68</v>
      </c>
      <c r="D13" s="88" t="s">
        <v>69</v>
      </c>
      <c r="E13" s="113" t="s">
        <v>70</v>
      </c>
      <c r="F13" s="90" t="s">
        <v>52</v>
      </c>
      <c r="G13" s="90" t="s">
        <v>53</v>
      </c>
      <c r="H13" s="90" t="s">
        <v>54</v>
      </c>
      <c r="I13" s="91" t="str">
        <f t="shared" si="0"/>
        <v>1,270</v>
      </c>
      <c r="J13" s="92">
        <v>5</v>
      </c>
      <c r="K13" s="93">
        <v>27.2</v>
      </c>
      <c r="L13" s="94">
        <f t="shared" si="1"/>
        <v>85.355147058823533</v>
      </c>
      <c r="M13" s="95">
        <f t="shared" si="2"/>
        <v>17.2</v>
      </c>
      <c r="N13" s="96">
        <f t="shared" si="3"/>
        <v>20.3</v>
      </c>
      <c r="O13" s="97" t="str">
        <f t="shared" si="4"/>
        <v>25.6</v>
      </c>
      <c r="P13" s="90" t="s">
        <v>55</v>
      </c>
      <c r="Q13" s="90" t="s">
        <v>56</v>
      </c>
      <c r="R13" s="90" t="s">
        <v>57</v>
      </c>
      <c r="S13" s="90"/>
      <c r="T13" s="98" t="s">
        <v>59</v>
      </c>
      <c r="U13" s="99">
        <f t="shared" si="5"/>
        <v>158</v>
      </c>
      <c r="V13" s="100">
        <f t="shared" si="6"/>
        <v>133</v>
      </c>
      <c r="W13" s="115">
        <f t="shared" si="7"/>
        <v>106</v>
      </c>
      <c r="X13" s="116" t="str">
        <f t="shared" si="8"/>
        <v>★5.5</v>
      </c>
      <c r="Y13" s="3"/>
      <c r="Z13" s="102">
        <v>1270</v>
      </c>
      <c r="AA13" s="102">
        <v>1270</v>
      </c>
      <c r="AB13" s="103">
        <f t="shared" si="9"/>
        <v>25.6</v>
      </c>
      <c r="AC13" s="104">
        <f t="shared" si="10"/>
        <v>106</v>
      </c>
      <c r="AD13" s="104" t="str">
        <f t="shared" si="11"/>
        <v>★5.5</v>
      </c>
      <c r="AE13" s="103">
        <f t="shared" si="12"/>
        <v>25.6</v>
      </c>
      <c r="AF13" s="104">
        <f t="shared" si="13"/>
        <v>106</v>
      </c>
      <c r="AG13" s="104" t="str">
        <f t="shared" si="14"/>
        <v>★5.5</v>
      </c>
      <c r="AI13" s="106"/>
    </row>
    <row r="14" spans="1:35" s="105" customFormat="1" ht="20">
      <c r="A14" s="107"/>
      <c r="B14" s="86"/>
      <c r="C14" s="108"/>
      <c r="D14" s="88" t="s">
        <v>69</v>
      </c>
      <c r="E14" s="89" t="s">
        <v>71</v>
      </c>
      <c r="F14" s="90" t="s">
        <v>52</v>
      </c>
      <c r="G14" s="90" t="s">
        <v>53</v>
      </c>
      <c r="H14" s="90" t="s">
        <v>54</v>
      </c>
      <c r="I14" s="91" t="str">
        <f t="shared" si="0"/>
        <v>1,280</v>
      </c>
      <c r="J14" s="92">
        <v>5</v>
      </c>
      <c r="K14" s="93">
        <v>23.3</v>
      </c>
      <c r="L14" s="94">
        <f t="shared" si="1"/>
        <v>99.642060085836903</v>
      </c>
      <c r="M14" s="95">
        <f t="shared" si="2"/>
        <v>17.2</v>
      </c>
      <c r="N14" s="96">
        <f t="shared" si="3"/>
        <v>20.3</v>
      </c>
      <c r="O14" s="97" t="str">
        <f t="shared" si="4"/>
        <v>25.5</v>
      </c>
      <c r="P14" s="90" t="s">
        <v>55</v>
      </c>
      <c r="Q14" s="90" t="s">
        <v>56</v>
      </c>
      <c r="R14" s="90" t="s">
        <v>57</v>
      </c>
      <c r="S14" s="90"/>
      <c r="T14" s="98" t="s">
        <v>59</v>
      </c>
      <c r="U14" s="99">
        <f t="shared" si="5"/>
        <v>135</v>
      </c>
      <c r="V14" s="100">
        <f t="shared" si="6"/>
        <v>114</v>
      </c>
      <c r="W14" s="115">
        <f t="shared" si="7"/>
        <v>91</v>
      </c>
      <c r="X14" s="116" t="str">
        <f t="shared" si="8"/>
        <v>★4.0</v>
      </c>
      <c r="Y14" s="3"/>
      <c r="Z14" s="102">
        <v>1280</v>
      </c>
      <c r="AA14" s="102">
        <v>1280</v>
      </c>
      <c r="AB14" s="103">
        <f t="shared" si="9"/>
        <v>25.5</v>
      </c>
      <c r="AC14" s="104">
        <f t="shared" si="10"/>
        <v>91</v>
      </c>
      <c r="AD14" s="104" t="str">
        <f t="shared" si="11"/>
        <v>★4.0</v>
      </c>
      <c r="AE14" s="103">
        <f t="shared" si="12"/>
        <v>25.5</v>
      </c>
      <c r="AF14" s="104">
        <f t="shared" si="13"/>
        <v>91</v>
      </c>
      <c r="AG14" s="104" t="str">
        <f t="shared" si="14"/>
        <v>★4.0</v>
      </c>
      <c r="AI14" s="106"/>
    </row>
    <row r="15" spans="1:35" s="105" customFormat="1" ht="20">
      <c r="A15" s="107"/>
      <c r="B15" s="112"/>
      <c r="C15" s="117"/>
      <c r="D15" s="88" t="s">
        <v>72</v>
      </c>
      <c r="E15" s="113" t="s">
        <v>73</v>
      </c>
      <c r="F15" s="90" t="s">
        <v>64</v>
      </c>
      <c r="G15" s="90" t="s">
        <v>53</v>
      </c>
      <c r="H15" s="90" t="s">
        <v>54</v>
      </c>
      <c r="I15" s="91" t="str">
        <f t="shared" si="0"/>
        <v>1,380</v>
      </c>
      <c r="J15" s="92">
        <v>5</v>
      </c>
      <c r="K15" s="93">
        <v>22.7</v>
      </c>
      <c r="L15" s="94">
        <f t="shared" si="1"/>
        <v>102.27577092511012</v>
      </c>
      <c r="M15" s="95">
        <f t="shared" si="2"/>
        <v>15.8</v>
      </c>
      <c r="N15" s="96">
        <f t="shared" si="3"/>
        <v>19</v>
      </c>
      <c r="O15" s="97" t="str">
        <f t="shared" si="4"/>
        <v>24.8</v>
      </c>
      <c r="P15" s="90" t="s">
        <v>55</v>
      </c>
      <c r="Q15" s="90" t="s">
        <v>56</v>
      </c>
      <c r="R15" s="90" t="s">
        <v>65</v>
      </c>
      <c r="S15" s="90"/>
      <c r="T15" s="98" t="s">
        <v>59</v>
      </c>
      <c r="U15" s="99">
        <f t="shared" si="5"/>
        <v>143</v>
      </c>
      <c r="V15" s="100">
        <f t="shared" si="6"/>
        <v>119</v>
      </c>
      <c r="W15" s="100">
        <f t="shared" si="7"/>
        <v>91</v>
      </c>
      <c r="X15" s="101" t="str">
        <f t="shared" si="8"/>
        <v>★4.0</v>
      </c>
      <c r="Y15" s="3"/>
      <c r="Z15" s="102">
        <v>1380</v>
      </c>
      <c r="AA15" s="102">
        <v>1380</v>
      </c>
      <c r="AB15" s="103">
        <f t="shared" si="9"/>
        <v>24.8</v>
      </c>
      <c r="AC15" s="104">
        <f t="shared" si="10"/>
        <v>91</v>
      </c>
      <c r="AD15" s="104" t="str">
        <f t="shared" si="11"/>
        <v>★4.0</v>
      </c>
      <c r="AE15" s="103">
        <f t="shared" si="12"/>
        <v>24.8</v>
      </c>
      <c r="AF15" s="104">
        <f t="shared" si="13"/>
        <v>91</v>
      </c>
      <c r="AG15" s="104" t="str">
        <f t="shared" si="14"/>
        <v>★4.0</v>
      </c>
      <c r="AI15" s="106"/>
    </row>
    <row r="16" spans="1:35" s="105" customFormat="1" ht="20" customHeight="1">
      <c r="A16" s="109"/>
      <c r="B16" s="86"/>
      <c r="C16" s="118" t="s">
        <v>74</v>
      </c>
      <c r="D16" s="88" t="s">
        <v>75</v>
      </c>
      <c r="E16" s="88" t="s">
        <v>76</v>
      </c>
      <c r="F16" s="90" t="s">
        <v>77</v>
      </c>
      <c r="G16" s="90" t="s">
        <v>78</v>
      </c>
      <c r="H16" s="90" t="s">
        <v>54</v>
      </c>
      <c r="I16" s="91" t="str">
        <f t="shared" si="0"/>
        <v>1,780</v>
      </c>
      <c r="J16" s="92">
        <v>7</v>
      </c>
      <c r="K16" s="93">
        <v>20.7</v>
      </c>
      <c r="L16" s="94">
        <f t="shared" si="1"/>
        <v>112.15748792270531</v>
      </c>
      <c r="M16" s="95">
        <f t="shared" si="2"/>
        <v>11.1</v>
      </c>
      <c r="N16" s="96">
        <f t="shared" si="3"/>
        <v>14.4</v>
      </c>
      <c r="O16" s="97" t="str">
        <f t="shared" si="4"/>
        <v>21.3</v>
      </c>
      <c r="P16" s="90" t="s">
        <v>79</v>
      </c>
      <c r="Q16" s="90" t="s">
        <v>56</v>
      </c>
      <c r="R16" s="90" t="s">
        <v>57</v>
      </c>
      <c r="S16" s="90"/>
      <c r="T16" s="111" t="s">
        <v>59</v>
      </c>
      <c r="U16" s="99">
        <f t="shared" si="5"/>
        <v>186</v>
      </c>
      <c r="V16" s="100">
        <f t="shared" si="6"/>
        <v>143</v>
      </c>
      <c r="W16" s="100">
        <f t="shared" si="7"/>
        <v>97</v>
      </c>
      <c r="X16" s="101" t="str">
        <f t="shared" si="8"/>
        <v>★4.5</v>
      </c>
      <c r="Z16" s="119">
        <v>1780</v>
      </c>
      <c r="AA16" s="119">
        <v>1780</v>
      </c>
      <c r="AB16" s="103">
        <f t="shared" si="9"/>
        <v>21.3</v>
      </c>
      <c r="AC16" s="104">
        <f t="shared" si="10"/>
        <v>97</v>
      </c>
      <c r="AD16" s="104" t="str">
        <f t="shared" si="11"/>
        <v>★4.5</v>
      </c>
      <c r="AE16" s="103">
        <f t="shared" si="12"/>
        <v>21.3</v>
      </c>
      <c r="AF16" s="104">
        <f t="shared" si="13"/>
        <v>97</v>
      </c>
      <c r="AG16" s="104" t="str">
        <f t="shared" si="14"/>
        <v>★4.5</v>
      </c>
      <c r="AI16" s="106"/>
    </row>
    <row r="17" spans="1:35" s="105" customFormat="1" ht="20" customHeight="1">
      <c r="A17" s="109"/>
      <c r="B17" s="86"/>
      <c r="C17" s="108"/>
      <c r="D17" s="88" t="s">
        <v>80</v>
      </c>
      <c r="E17" s="88" t="s">
        <v>81</v>
      </c>
      <c r="F17" s="90" t="s">
        <v>77</v>
      </c>
      <c r="G17" s="90" t="s">
        <v>78</v>
      </c>
      <c r="H17" s="90" t="s">
        <v>54</v>
      </c>
      <c r="I17" s="91" t="str">
        <f t="shared" si="0"/>
        <v>1,790</v>
      </c>
      <c r="J17" s="92">
        <v>8</v>
      </c>
      <c r="K17" s="93">
        <v>20.6</v>
      </c>
      <c r="L17" s="94">
        <f t="shared" si="1"/>
        <v>112.70194174757282</v>
      </c>
      <c r="M17" s="95">
        <f t="shared" si="2"/>
        <v>11.1</v>
      </c>
      <c r="N17" s="96">
        <f t="shared" si="3"/>
        <v>14.4</v>
      </c>
      <c r="O17" s="97" t="str">
        <f t="shared" si="4"/>
        <v>21.2</v>
      </c>
      <c r="P17" s="90" t="s">
        <v>79</v>
      </c>
      <c r="Q17" s="90" t="s">
        <v>56</v>
      </c>
      <c r="R17" s="90" t="s">
        <v>57</v>
      </c>
      <c r="S17" s="90"/>
      <c r="T17" s="111" t="s">
        <v>59</v>
      </c>
      <c r="U17" s="99">
        <f t="shared" si="5"/>
        <v>185</v>
      </c>
      <c r="V17" s="100">
        <f t="shared" si="6"/>
        <v>143</v>
      </c>
      <c r="W17" s="100">
        <f t="shared" si="7"/>
        <v>97</v>
      </c>
      <c r="X17" s="101" t="str">
        <f t="shared" si="8"/>
        <v>★4.5</v>
      </c>
      <c r="Z17" s="119">
        <v>1790</v>
      </c>
      <c r="AA17" s="119">
        <v>1790</v>
      </c>
      <c r="AB17" s="103">
        <f t="shared" si="9"/>
        <v>21.2</v>
      </c>
      <c r="AC17" s="104">
        <f t="shared" si="10"/>
        <v>97</v>
      </c>
      <c r="AD17" s="104" t="str">
        <f t="shared" si="11"/>
        <v>★4.5</v>
      </c>
      <c r="AE17" s="103">
        <f t="shared" si="12"/>
        <v>21.2</v>
      </c>
      <c r="AF17" s="104">
        <f t="shared" si="13"/>
        <v>97</v>
      </c>
      <c r="AG17" s="104" t="str">
        <f t="shared" si="14"/>
        <v>★4.5</v>
      </c>
      <c r="AI17" s="106"/>
    </row>
    <row r="18" spans="1:35" s="105" customFormat="1" ht="20" customHeight="1">
      <c r="A18" s="109"/>
      <c r="B18" s="86"/>
      <c r="C18" s="108"/>
      <c r="D18" s="88" t="s">
        <v>80</v>
      </c>
      <c r="E18" s="89" t="s">
        <v>82</v>
      </c>
      <c r="F18" s="90" t="s">
        <v>77</v>
      </c>
      <c r="G18" s="90" t="s">
        <v>78</v>
      </c>
      <c r="H18" s="90" t="s">
        <v>54</v>
      </c>
      <c r="I18" s="91" t="str">
        <f t="shared" si="0"/>
        <v>1,800</v>
      </c>
      <c r="J18" s="92">
        <v>7</v>
      </c>
      <c r="K18" s="93">
        <v>19.399999999999999</v>
      </c>
      <c r="L18" s="94">
        <f t="shared" si="1"/>
        <v>119.67319587628867</v>
      </c>
      <c r="M18" s="95">
        <f t="shared" si="2"/>
        <v>11.1</v>
      </c>
      <c r="N18" s="96">
        <f t="shared" si="3"/>
        <v>14.4</v>
      </c>
      <c r="O18" s="97" t="str">
        <f t="shared" si="4"/>
        <v>21.1</v>
      </c>
      <c r="P18" s="90" t="s">
        <v>79</v>
      </c>
      <c r="Q18" s="90" t="s">
        <v>56</v>
      </c>
      <c r="R18" s="90" t="s">
        <v>57</v>
      </c>
      <c r="S18" s="90"/>
      <c r="T18" s="111" t="s">
        <v>59</v>
      </c>
      <c r="U18" s="99">
        <f t="shared" si="5"/>
        <v>174</v>
      </c>
      <c r="V18" s="100">
        <f t="shared" si="6"/>
        <v>134</v>
      </c>
      <c r="W18" s="100">
        <f t="shared" si="7"/>
        <v>91</v>
      </c>
      <c r="X18" s="101" t="str">
        <f t="shared" si="8"/>
        <v>★4.0</v>
      </c>
      <c r="Z18" s="119">
        <v>1800</v>
      </c>
      <c r="AA18" s="119">
        <v>1800</v>
      </c>
      <c r="AB18" s="103">
        <f t="shared" si="9"/>
        <v>21.1</v>
      </c>
      <c r="AC18" s="104">
        <f t="shared" si="10"/>
        <v>91</v>
      </c>
      <c r="AD18" s="104" t="str">
        <f t="shared" si="11"/>
        <v>★4.0</v>
      </c>
      <c r="AE18" s="103">
        <f t="shared" si="12"/>
        <v>21.1</v>
      </c>
      <c r="AF18" s="104">
        <f t="shared" si="13"/>
        <v>91</v>
      </c>
      <c r="AG18" s="104" t="str">
        <f t="shared" si="14"/>
        <v>★4.0</v>
      </c>
      <c r="AI18" s="106"/>
    </row>
    <row r="19" spans="1:35" s="105" customFormat="1" ht="20" customHeight="1">
      <c r="A19" s="109"/>
      <c r="B19" s="86"/>
      <c r="C19" s="108"/>
      <c r="D19" s="88" t="s">
        <v>80</v>
      </c>
      <c r="E19" s="89" t="s">
        <v>83</v>
      </c>
      <c r="F19" s="90" t="s">
        <v>77</v>
      </c>
      <c r="G19" s="90" t="s">
        <v>78</v>
      </c>
      <c r="H19" s="90" t="s">
        <v>54</v>
      </c>
      <c r="I19" s="91" t="str">
        <f t="shared" si="0"/>
        <v>1,810</v>
      </c>
      <c r="J19" s="92">
        <v>8</v>
      </c>
      <c r="K19" s="93">
        <v>19.3</v>
      </c>
      <c r="L19" s="94">
        <f t="shared" si="1"/>
        <v>120.29326424870465</v>
      </c>
      <c r="M19" s="95">
        <f t="shared" si="2"/>
        <v>11.1</v>
      </c>
      <c r="N19" s="96">
        <f t="shared" si="3"/>
        <v>14.4</v>
      </c>
      <c r="O19" s="97" t="str">
        <f t="shared" si="4"/>
        <v>21.0</v>
      </c>
      <c r="P19" s="90" t="s">
        <v>79</v>
      </c>
      <c r="Q19" s="90" t="s">
        <v>56</v>
      </c>
      <c r="R19" s="90" t="s">
        <v>57</v>
      </c>
      <c r="S19" s="90"/>
      <c r="T19" s="111" t="s">
        <v>59</v>
      </c>
      <c r="U19" s="99">
        <f t="shared" si="5"/>
        <v>173</v>
      </c>
      <c r="V19" s="100">
        <f t="shared" si="6"/>
        <v>134</v>
      </c>
      <c r="W19" s="100">
        <f t="shared" si="7"/>
        <v>91</v>
      </c>
      <c r="X19" s="101" t="str">
        <f t="shared" si="8"/>
        <v>★4.0</v>
      </c>
      <c r="Z19" s="119">
        <v>1810</v>
      </c>
      <c r="AA19" s="119">
        <v>1810</v>
      </c>
      <c r="AB19" s="103">
        <f t="shared" si="9"/>
        <v>21</v>
      </c>
      <c r="AC19" s="104">
        <f t="shared" si="10"/>
        <v>91</v>
      </c>
      <c r="AD19" s="104" t="str">
        <f t="shared" si="11"/>
        <v>★4.0</v>
      </c>
      <c r="AE19" s="103">
        <f t="shared" si="12"/>
        <v>21</v>
      </c>
      <c r="AF19" s="104">
        <f t="shared" si="13"/>
        <v>91</v>
      </c>
      <c r="AG19" s="104" t="str">
        <f t="shared" si="14"/>
        <v>★4.0</v>
      </c>
      <c r="AI19" s="106"/>
    </row>
    <row r="20" spans="1:35" s="105" customFormat="1" ht="20" customHeight="1">
      <c r="A20" s="109"/>
      <c r="B20" s="86"/>
      <c r="C20" s="108"/>
      <c r="D20" s="88" t="s">
        <v>84</v>
      </c>
      <c r="E20" s="89" t="s">
        <v>85</v>
      </c>
      <c r="F20" s="90" t="s">
        <v>77</v>
      </c>
      <c r="G20" s="90" t="s">
        <v>78</v>
      </c>
      <c r="H20" s="90" t="s">
        <v>54</v>
      </c>
      <c r="I20" s="91" t="str">
        <f t="shared" si="0"/>
        <v>1,800</v>
      </c>
      <c r="J20" s="92">
        <v>7</v>
      </c>
      <c r="K20" s="93">
        <v>19.399999999999999</v>
      </c>
      <c r="L20" s="94">
        <f t="shared" si="1"/>
        <v>119.67319587628867</v>
      </c>
      <c r="M20" s="95">
        <f t="shared" si="2"/>
        <v>11.1</v>
      </c>
      <c r="N20" s="96">
        <f t="shared" si="3"/>
        <v>14.4</v>
      </c>
      <c r="O20" s="97" t="str">
        <f t="shared" si="4"/>
        <v>21.1</v>
      </c>
      <c r="P20" s="90" t="s">
        <v>79</v>
      </c>
      <c r="Q20" s="90" t="s">
        <v>56</v>
      </c>
      <c r="R20" s="90" t="s">
        <v>57</v>
      </c>
      <c r="S20" s="90"/>
      <c r="T20" s="111" t="s">
        <v>59</v>
      </c>
      <c r="U20" s="99">
        <f t="shared" si="5"/>
        <v>174</v>
      </c>
      <c r="V20" s="100">
        <f t="shared" si="6"/>
        <v>134</v>
      </c>
      <c r="W20" s="100">
        <f t="shared" si="7"/>
        <v>91</v>
      </c>
      <c r="X20" s="101" t="str">
        <f t="shared" si="8"/>
        <v>★4.0</v>
      </c>
      <c r="Z20" s="119">
        <v>1800</v>
      </c>
      <c r="AA20" s="119">
        <v>1800</v>
      </c>
      <c r="AB20" s="103">
        <f t="shared" si="9"/>
        <v>21.1</v>
      </c>
      <c r="AC20" s="104">
        <f t="shared" si="10"/>
        <v>91</v>
      </c>
      <c r="AD20" s="104" t="str">
        <f t="shared" si="11"/>
        <v>★4.0</v>
      </c>
      <c r="AE20" s="103">
        <f t="shared" si="12"/>
        <v>21.1</v>
      </c>
      <c r="AF20" s="104">
        <f t="shared" si="13"/>
        <v>91</v>
      </c>
      <c r="AG20" s="104" t="str">
        <f t="shared" si="14"/>
        <v>★4.0</v>
      </c>
      <c r="AI20" s="106"/>
    </row>
    <row r="21" spans="1:35" s="105" customFormat="1" ht="20" customHeight="1">
      <c r="A21" s="109"/>
      <c r="B21" s="86"/>
      <c r="C21" s="108"/>
      <c r="D21" s="88" t="s">
        <v>86</v>
      </c>
      <c r="E21" s="89" t="s">
        <v>87</v>
      </c>
      <c r="F21" s="90" t="s">
        <v>77</v>
      </c>
      <c r="G21" s="90" t="s">
        <v>78</v>
      </c>
      <c r="H21" s="90" t="s">
        <v>54</v>
      </c>
      <c r="I21" s="91" t="str">
        <f t="shared" si="0"/>
        <v>1,810</v>
      </c>
      <c r="J21" s="92">
        <v>8</v>
      </c>
      <c r="K21" s="93">
        <v>19.3</v>
      </c>
      <c r="L21" s="94">
        <f t="shared" si="1"/>
        <v>120.29326424870465</v>
      </c>
      <c r="M21" s="95">
        <f t="shared" si="2"/>
        <v>11.1</v>
      </c>
      <c r="N21" s="96">
        <f t="shared" si="3"/>
        <v>14.4</v>
      </c>
      <c r="O21" s="97" t="str">
        <f t="shared" si="4"/>
        <v>21.0</v>
      </c>
      <c r="P21" s="90" t="s">
        <v>79</v>
      </c>
      <c r="Q21" s="90" t="s">
        <v>56</v>
      </c>
      <c r="R21" s="90" t="s">
        <v>57</v>
      </c>
      <c r="S21" s="90"/>
      <c r="T21" s="111" t="s">
        <v>59</v>
      </c>
      <c r="U21" s="99">
        <f t="shared" si="5"/>
        <v>173</v>
      </c>
      <c r="V21" s="100">
        <f t="shared" si="6"/>
        <v>134</v>
      </c>
      <c r="W21" s="100">
        <f t="shared" si="7"/>
        <v>91</v>
      </c>
      <c r="X21" s="101" t="str">
        <f t="shared" si="8"/>
        <v>★4.0</v>
      </c>
      <c r="Z21" s="119">
        <v>1810</v>
      </c>
      <c r="AA21" s="119">
        <v>1810</v>
      </c>
      <c r="AB21" s="103">
        <f t="shared" si="9"/>
        <v>21</v>
      </c>
      <c r="AC21" s="104">
        <f t="shared" si="10"/>
        <v>91</v>
      </c>
      <c r="AD21" s="104" t="str">
        <f t="shared" si="11"/>
        <v>★4.0</v>
      </c>
      <c r="AE21" s="103">
        <f t="shared" si="12"/>
        <v>21</v>
      </c>
      <c r="AF21" s="104">
        <f t="shared" si="13"/>
        <v>91</v>
      </c>
      <c r="AG21" s="104" t="str">
        <f t="shared" si="14"/>
        <v>★4.0</v>
      </c>
      <c r="AI21" s="106"/>
    </row>
    <row r="22" spans="1:35" s="105" customFormat="1" ht="20" customHeight="1">
      <c r="A22" s="109"/>
      <c r="B22" s="86"/>
      <c r="C22" s="108"/>
      <c r="D22" s="88" t="s">
        <v>86</v>
      </c>
      <c r="E22" s="88" t="s">
        <v>88</v>
      </c>
      <c r="F22" s="90" t="s">
        <v>77</v>
      </c>
      <c r="G22" s="90" t="s">
        <v>78</v>
      </c>
      <c r="H22" s="90" t="s">
        <v>54</v>
      </c>
      <c r="I22" s="91" t="str">
        <f t="shared" si="0"/>
        <v>1,850</v>
      </c>
      <c r="J22" s="92">
        <v>7</v>
      </c>
      <c r="K22" s="93">
        <v>18.399999999999999</v>
      </c>
      <c r="L22" s="94">
        <f t="shared" si="1"/>
        <v>126.17717391304349</v>
      </c>
      <c r="M22" s="95">
        <f t="shared" si="2"/>
        <v>11.1</v>
      </c>
      <c r="N22" s="96">
        <f t="shared" si="3"/>
        <v>14.4</v>
      </c>
      <c r="O22" s="97" t="str">
        <f t="shared" si="4"/>
        <v>20.6</v>
      </c>
      <c r="P22" s="90" t="s">
        <v>79</v>
      </c>
      <c r="Q22" s="90" t="s">
        <v>56</v>
      </c>
      <c r="R22" s="90" t="s">
        <v>57</v>
      </c>
      <c r="S22" s="90"/>
      <c r="T22" s="111" t="s">
        <v>59</v>
      </c>
      <c r="U22" s="99">
        <f t="shared" si="5"/>
        <v>165</v>
      </c>
      <c r="V22" s="100">
        <f t="shared" si="6"/>
        <v>127</v>
      </c>
      <c r="W22" s="100">
        <f t="shared" si="7"/>
        <v>89</v>
      </c>
      <c r="X22" s="101" t="str">
        <f t="shared" si="8"/>
        <v>★3.5</v>
      </c>
      <c r="Z22" s="119">
        <v>1850</v>
      </c>
      <c r="AA22" s="119">
        <v>1850</v>
      </c>
      <c r="AB22" s="103">
        <f t="shared" si="9"/>
        <v>20.6</v>
      </c>
      <c r="AC22" s="104">
        <f t="shared" si="10"/>
        <v>89</v>
      </c>
      <c r="AD22" s="104" t="str">
        <f t="shared" si="11"/>
        <v>★3.5</v>
      </c>
      <c r="AE22" s="103">
        <f t="shared" si="12"/>
        <v>20.6</v>
      </c>
      <c r="AF22" s="104">
        <f t="shared" si="13"/>
        <v>89</v>
      </c>
      <c r="AG22" s="104" t="str">
        <f t="shared" si="14"/>
        <v>★3.5</v>
      </c>
      <c r="AI22" s="106"/>
    </row>
    <row r="23" spans="1:35" s="105" customFormat="1" ht="20" customHeight="1">
      <c r="A23" s="109"/>
      <c r="B23" s="86"/>
      <c r="C23" s="108"/>
      <c r="D23" s="88" t="s">
        <v>89</v>
      </c>
      <c r="E23" s="88" t="s">
        <v>76</v>
      </c>
      <c r="F23" s="90" t="s">
        <v>90</v>
      </c>
      <c r="G23" s="90" t="s">
        <v>78</v>
      </c>
      <c r="H23" s="90" t="s">
        <v>54</v>
      </c>
      <c r="I23" s="120" t="str">
        <f t="shared" si="0"/>
        <v>1,900</v>
      </c>
      <c r="J23" s="92">
        <v>7</v>
      </c>
      <c r="K23" s="93">
        <v>17</v>
      </c>
      <c r="L23" s="121">
        <f t="shared" si="1"/>
        <v>136.56823529411761</v>
      </c>
      <c r="M23" s="122">
        <f t="shared" si="2"/>
        <v>10.199999999999999</v>
      </c>
      <c r="N23" s="96">
        <f t="shared" si="3"/>
        <v>13.5</v>
      </c>
      <c r="O23" s="97" t="str">
        <f t="shared" si="4"/>
        <v>20.1</v>
      </c>
      <c r="P23" s="90" t="s">
        <v>79</v>
      </c>
      <c r="Q23" s="90" t="s">
        <v>56</v>
      </c>
      <c r="R23" s="90" t="s">
        <v>65</v>
      </c>
      <c r="S23" s="90"/>
      <c r="T23" s="111" t="s">
        <v>59</v>
      </c>
      <c r="U23" s="123">
        <f t="shared" si="5"/>
        <v>166</v>
      </c>
      <c r="V23" s="115">
        <f t="shared" si="6"/>
        <v>125</v>
      </c>
      <c r="W23" s="115">
        <f t="shared" si="7"/>
        <v>84</v>
      </c>
      <c r="X23" s="116" t="str">
        <f t="shared" si="8"/>
        <v>★3.0</v>
      </c>
      <c r="Z23" s="119">
        <v>1900</v>
      </c>
      <c r="AA23" s="119">
        <v>1900</v>
      </c>
      <c r="AB23" s="103">
        <f t="shared" si="9"/>
        <v>20.100000000000001</v>
      </c>
      <c r="AC23" s="104">
        <f t="shared" si="10"/>
        <v>84</v>
      </c>
      <c r="AD23" s="104" t="str">
        <f t="shared" si="11"/>
        <v>★3.0</v>
      </c>
      <c r="AE23" s="103">
        <f t="shared" si="12"/>
        <v>20.100000000000001</v>
      </c>
      <c r="AF23" s="104">
        <f t="shared" si="13"/>
        <v>84</v>
      </c>
      <c r="AG23" s="104" t="str">
        <f t="shared" si="14"/>
        <v>★3.0</v>
      </c>
      <c r="AI23" s="106"/>
    </row>
    <row r="24" spans="1:35" s="105" customFormat="1" ht="20" customHeight="1">
      <c r="A24" s="109"/>
      <c r="B24" s="86"/>
      <c r="C24" s="108"/>
      <c r="D24" s="88" t="s">
        <v>89</v>
      </c>
      <c r="E24" s="88" t="s">
        <v>91</v>
      </c>
      <c r="F24" s="90" t="s">
        <v>90</v>
      </c>
      <c r="G24" s="90" t="s">
        <v>78</v>
      </c>
      <c r="H24" s="90" t="s">
        <v>54</v>
      </c>
      <c r="I24" s="120" t="str">
        <f t="shared" si="0"/>
        <v>1,920</v>
      </c>
      <c r="J24" s="92">
        <v>7</v>
      </c>
      <c r="K24" s="93">
        <v>16.2</v>
      </c>
      <c r="L24" s="121">
        <f t="shared" si="1"/>
        <v>143.31234567901234</v>
      </c>
      <c r="M24" s="122">
        <f t="shared" si="2"/>
        <v>10.199999999999999</v>
      </c>
      <c r="N24" s="96">
        <f t="shared" si="3"/>
        <v>13.5</v>
      </c>
      <c r="O24" s="97" t="str">
        <f t="shared" si="4"/>
        <v>19.9</v>
      </c>
      <c r="P24" s="90" t="s">
        <v>79</v>
      </c>
      <c r="Q24" s="90" t="s">
        <v>56</v>
      </c>
      <c r="R24" s="90" t="s">
        <v>65</v>
      </c>
      <c r="S24" s="90"/>
      <c r="T24" s="111" t="s">
        <v>59</v>
      </c>
      <c r="U24" s="123">
        <f t="shared" si="5"/>
        <v>158</v>
      </c>
      <c r="V24" s="115">
        <f t="shared" si="6"/>
        <v>120</v>
      </c>
      <c r="W24" s="115">
        <f t="shared" si="7"/>
        <v>81</v>
      </c>
      <c r="X24" s="116" t="str">
        <f t="shared" si="8"/>
        <v>★3.0</v>
      </c>
      <c r="Z24" s="119">
        <v>1920</v>
      </c>
      <c r="AA24" s="119">
        <v>1920</v>
      </c>
      <c r="AB24" s="103">
        <f t="shared" si="9"/>
        <v>19.899999999999999</v>
      </c>
      <c r="AC24" s="104">
        <f t="shared" si="10"/>
        <v>81</v>
      </c>
      <c r="AD24" s="104" t="str">
        <f t="shared" si="11"/>
        <v>★3.0</v>
      </c>
      <c r="AE24" s="103">
        <f t="shared" si="12"/>
        <v>19.899999999999999</v>
      </c>
      <c r="AF24" s="104">
        <f t="shared" si="13"/>
        <v>81</v>
      </c>
      <c r="AG24" s="104" t="str">
        <f t="shared" si="14"/>
        <v>★3.0</v>
      </c>
      <c r="AI24" s="106"/>
    </row>
    <row r="25" spans="1:35" s="105" customFormat="1" ht="20" customHeight="1">
      <c r="A25" s="109"/>
      <c r="B25" s="86"/>
      <c r="C25" s="108"/>
      <c r="D25" s="88" t="s">
        <v>92</v>
      </c>
      <c r="E25" s="113" t="s">
        <v>93</v>
      </c>
      <c r="F25" s="90" t="s">
        <v>90</v>
      </c>
      <c r="G25" s="90" t="s">
        <v>78</v>
      </c>
      <c r="H25" s="90" t="s">
        <v>54</v>
      </c>
      <c r="I25" s="120" t="str">
        <f t="shared" si="0"/>
        <v>1,930</v>
      </c>
      <c r="J25" s="92">
        <v>7</v>
      </c>
      <c r="K25" s="93">
        <v>16.100000000000001</v>
      </c>
      <c r="L25" s="121">
        <f t="shared" si="1"/>
        <v>144.20248447204966</v>
      </c>
      <c r="M25" s="122">
        <f t="shared" si="2"/>
        <v>10.199999999999999</v>
      </c>
      <c r="N25" s="96">
        <f t="shared" si="3"/>
        <v>13.5</v>
      </c>
      <c r="O25" s="97" t="str">
        <f t="shared" si="4"/>
        <v>19.8</v>
      </c>
      <c r="P25" s="90" t="s">
        <v>79</v>
      </c>
      <c r="Q25" s="90" t="s">
        <v>56</v>
      </c>
      <c r="R25" s="90" t="s">
        <v>65</v>
      </c>
      <c r="S25" s="90"/>
      <c r="T25" s="111" t="s">
        <v>59</v>
      </c>
      <c r="U25" s="123">
        <f t="shared" si="5"/>
        <v>157</v>
      </c>
      <c r="V25" s="115">
        <f t="shared" si="6"/>
        <v>119</v>
      </c>
      <c r="W25" s="115">
        <f t="shared" si="7"/>
        <v>81</v>
      </c>
      <c r="X25" s="116" t="str">
        <f t="shared" si="8"/>
        <v>★3.0</v>
      </c>
      <c r="Z25" s="119">
        <v>1930</v>
      </c>
      <c r="AA25" s="119">
        <v>1930</v>
      </c>
      <c r="AB25" s="103">
        <f t="shared" si="9"/>
        <v>19.8</v>
      </c>
      <c r="AC25" s="104">
        <f t="shared" si="10"/>
        <v>81</v>
      </c>
      <c r="AD25" s="104" t="str">
        <f t="shared" si="11"/>
        <v>★3.0</v>
      </c>
      <c r="AE25" s="103">
        <f t="shared" si="12"/>
        <v>19.8</v>
      </c>
      <c r="AF25" s="104">
        <f t="shared" si="13"/>
        <v>81</v>
      </c>
      <c r="AG25" s="104" t="str">
        <f t="shared" si="14"/>
        <v>★3.0</v>
      </c>
      <c r="AI25" s="106"/>
    </row>
    <row r="26" spans="1:35" s="105" customFormat="1" ht="20" customHeight="1">
      <c r="A26" s="109"/>
      <c r="B26" s="86"/>
      <c r="C26" s="108"/>
      <c r="D26" s="88" t="s">
        <v>94</v>
      </c>
      <c r="E26" s="88" t="s">
        <v>76</v>
      </c>
      <c r="F26" s="90" t="s">
        <v>95</v>
      </c>
      <c r="G26" s="90" t="s">
        <v>96</v>
      </c>
      <c r="H26" s="90" t="s">
        <v>97</v>
      </c>
      <c r="I26" s="120" t="str">
        <f t="shared" si="0"/>
        <v>1,670</v>
      </c>
      <c r="J26" s="92">
        <v>8</v>
      </c>
      <c r="K26" s="93">
        <v>13.4</v>
      </c>
      <c r="L26" s="121">
        <f t="shared" si="1"/>
        <v>173.25820895522384</v>
      </c>
      <c r="M26" s="122">
        <f t="shared" si="2"/>
        <v>12.2</v>
      </c>
      <c r="N26" s="96">
        <f t="shared" si="3"/>
        <v>15.4</v>
      </c>
      <c r="O26" s="97" t="str">
        <f t="shared" si="4"/>
        <v>22.3</v>
      </c>
      <c r="P26" s="90" t="s">
        <v>98</v>
      </c>
      <c r="Q26" s="90" t="s">
        <v>56</v>
      </c>
      <c r="R26" s="90" t="s">
        <v>57</v>
      </c>
      <c r="S26" s="90"/>
      <c r="T26" s="111" t="s">
        <v>99</v>
      </c>
      <c r="U26" s="123">
        <f t="shared" si="5"/>
        <v>109</v>
      </c>
      <c r="V26" s="115" t="str">
        <f t="shared" si="6"/>
        <v/>
      </c>
      <c r="W26" s="115">
        <f t="shared" si="7"/>
        <v>60</v>
      </c>
      <c r="X26" s="116" t="str">
        <f t="shared" si="8"/>
        <v>★1.0</v>
      </c>
      <c r="Z26" s="119">
        <v>1670</v>
      </c>
      <c r="AA26" s="119">
        <v>1670</v>
      </c>
      <c r="AB26" s="103">
        <f t="shared" si="9"/>
        <v>22.3</v>
      </c>
      <c r="AC26" s="104">
        <f t="shared" si="10"/>
        <v>60</v>
      </c>
      <c r="AD26" s="104" t="str">
        <f t="shared" si="11"/>
        <v>★1.0</v>
      </c>
      <c r="AE26" s="103">
        <f t="shared" si="12"/>
        <v>22.3</v>
      </c>
      <c r="AF26" s="104">
        <f t="shared" si="13"/>
        <v>60</v>
      </c>
      <c r="AG26" s="104" t="str">
        <f t="shared" si="14"/>
        <v>★1.0</v>
      </c>
      <c r="AI26" s="106"/>
    </row>
    <row r="27" spans="1:35" s="105" customFormat="1" ht="20" customHeight="1">
      <c r="A27" s="109"/>
      <c r="B27" s="86"/>
      <c r="C27" s="108"/>
      <c r="D27" s="88" t="s">
        <v>100</v>
      </c>
      <c r="E27" s="88" t="s">
        <v>91</v>
      </c>
      <c r="F27" s="90" t="s">
        <v>95</v>
      </c>
      <c r="G27" s="90" t="s">
        <v>96</v>
      </c>
      <c r="H27" s="90" t="s">
        <v>97</v>
      </c>
      <c r="I27" s="91" t="str">
        <f t="shared" si="0"/>
        <v>1,680</v>
      </c>
      <c r="J27" s="92">
        <v>8</v>
      </c>
      <c r="K27" s="93">
        <v>13</v>
      </c>
      <c r="L27" s="94">
        <f t="shared" si="1"/>
        <v>178.58923076923077</v>
      </c>
      <c r="M27" s="95">
        <f t="shared" si="2"/>
        <v>12.2</v>
      </c>
      <c r="N27" s="96">
        <f t="shared" si="3"/>
        <v>15.4</v>
      </c>
      <c r="O27" s="97" t="str">
        <f t="shared" si="4"/>
        <v>22.2</v>
      </c>
      <c r="P27" s="90" t="s">
        <v>98</v>
      </c>
      <c r="Q27" s="90" t="s">
        <v>56</v>
      </c>
      <c r="R27" s="90" t="s">
        <v>57</v>
      </c>
      <c r="S27" s="90"/>
      <c r="T27" s="111" t="s">
        <v>99</v>
      </c>
      <c r="U27" s="99">
        <f t="shared" si="5"/>
        <v>106</v>
      </c>
      <c r="V27" s="100" t="str">
        <f t="shared" si="6"/>
        <v/>
      </c>
      <c r="W27" s="100">
        <f t="shared" si="7"/>
        <v>58</v>
      </c>
      <c r="X27" s="101" t="str">
        <f t="shared" si="8"/>
        <v>★0.5</v>
      </c>
      <c r="Z27" s="119">
        <v>1680</v>
      </c>
      <c r="AA27" s="119">
        <v>1680</v>
      </c>
      <c r="AB27" s="103">
        <f t="shared" si="9"/>
        <v>22.2</v>
      </c>
      <c r="AC27" s="104">
        <f t="shared" si="10"/>
        <v>58</v>
      </c>
      <c r="AD27" s="104" t="str">
        <f t="shared" si="11"/>
        <v>★0.5</v>
      </c>
      <c r="AE27" s="103">
        <f t="shared" si="12"/>
        <v>22.2</v>
      </c>
      <c r="AF27" s="104">
        <f t="shared" si="13"/>
        <v>58</v>
      </c>
      <c r="AG27" s="104" t="str">
        <f t="shared" si="14"/>
        <v>★0.5</v>
      </c>
      <c r="AI27" s="106"/>
    </row>
    <row r="28" spans="1:35" s="105" customFormat="1" ht="20" customHeight="1">
      <c r="A28" s="109"/>
      <c r="B28" s="86"/>
      <c r="C28" s="108"/>
      <c r="D28" s="88" t="s">
        <v>101</v>
      </c>
      <c r="E28" s="113" t="s">
        <v>102</v>
      </c>
      <c r="F28" s="90" t="s">
        <v>95</v>
      </c>
      <c r="G28" s="90" t="s">
        <v>96</v>
      </c>
      <c r="H28" s="90" t="s">
        <v>97</v>
      </c>
      <c r="I28" s="91" t="str">
        <f t="shared" si="0"/>
        <v>1,690</v>
      </c>
      <c r="J28" s="92">
        <v>8</v>
      </c>
      <c r="K28" s="93">
        <v>13</v>
      </c>
      <c r="L28" s="94">
        <f t="shared" si="1"/>
        <v>178.58923076923077</v>
      </c>
      <c r="M28" s="95">
        <f t="shared" si="2"/>
        <v>12.2</v>
      </c>
      <c r="N28" s="96">
        <f t="shared" si="3"/>
        <v>15.4</v>
      </c>
      <c r="O28" s="97" t="str">
        <f t="shared" si="4"/>
        <v>22.2</v>
      </c>
      <c r="P28" s="90" t="s">
        <v>98</v>
      </c>
      <c r="Q28" s="90" t="s">
        <v>56</v>
      </c>
      <c r="R28" s="90" t="s">
        <v>57</v>
      </c>
      <c r="S28" s="90"/>
      <c r="T28" s="111" t="s">
        <v>99</v>
      </c>
      <c r="U28" s="99">
        <f t="shared" si="5"/>
        <v>106</v>
      </c>
      <c r="V28" s="100" t="str">
        <f t="shared" si="6"/>
        <v/>
      </c>
      <c r="W28" s="115">
        <f t="shared" si="7"/>
        <v>58</v>
      </c>
      <c r="X28" s="116" t="str">
        <f t="shared" si="8"/>
        <v>★0.5</v>
      </c>
      <c r="Z28" s="119">
        <v>1690</v>
      </c>
      <c r="AA28" s="119">
        <v>1690</v>
      </c>
      <c r="AB28" s="103">
        <f t="shared" si="9"/>
        <v>22.2</v>
      </c>
      <c r="AC28" s="104">
        <f t="shared" si="10"/>
        <v>58</v>
      </c>
      <c r="AD28" s="104" t="str">
        <f t="shared" si="11"/>
        <v>★0.5</v>
      </c>
      <c r="AE28" s="103">
        <f t="shared" si="12"/>
        <v>22.2</v>
      </c>
      <c r="AF28" s="104">
        <f t="shared" si="13"/>
        <v>58</v>
      </c>
      <c r="AG28" s="104" t="str">
        <f t="shared" si="14"/>
        <v>★0.5</v>
      </c>
      <c r="AI28" s="106"/>
    </row>
    <row r="29" spans="1:35" s="105" customFormat="1" ht="20" customHeight="1">
      <c r="A29" s="109"/>
      <c r="B29" s="86"/>
      <c r="C29" s="108"/>
      <c r="D29" s="88" t="s">
        <v>103</v>
      </c>
      <c r="E29" s="89" t="s">
        <v>104</v>
      </c>
      <c r="F29" s="90" t="s">
        <v>95</v>
      </c>
      <c r="G29" s="90" t="s">
        <v>96</v>
      </c>
      <c r="H29" s="90" t="s">
        <v>97</v>
      </c>
      <c r="I29" s="91" t="str">
        <f t="shared" si="0"/>
        <v>1,780~1,790</v>
      </c>
      <c r="J29" s="92">
        <v>8</v>
      </c>
      <c r="K29" s="93">
        <v>11.6</v>
      </c>
      <c r="L29" s="94">
        <f t="shared" si="1"/>
        <v>200.14310344827587</v>
      </c>
      <c r="M29" s="95">
        <f t="shared" si="2"/>
        <v>11.1</v>
      </c>
      <c r="N29" s="96">
        <f t="shared" si="3"/>
        <v>14.4</v>
      </c>
      <c r="O29" s="97" t="str">
        <f t="shared" si="4"/>
        <v>21.2~21.3</v>
      </c>
      <c r="P29" s="90" t="s">
        <v>98</v>
      </c>
      <c r="Q29" s="90" t="s">
        <v>56</v>
      </c>
      <c r="R29" s="90" t="s">
        <v>65</v>
      </c>
      <c r="S29" s="90"/>
      <c r="T29" s="111" t="s">
        <v>99</v>
      </c>
      <c r="U29" s="99">
        <f t="shared" si="5"/>
        <v>104</v>
      </c>
      <c r="V29" s="100" t="str">
        <f t="shared" si="6"/>
        <v/>
      </c>
      <c r="W29" s="100" t="str">
        <f t="shared" si="7"/>
        <v/>
      </c>
      <c r="X29" s="101" t="str">
        <f t="shared" si="8"/>
        <v/>
      </c>
      <c r="Z29" s="119">
        <v>1780</v>
      </c>
      <c r="AA29" s="119">
        <v>1790</v>
      </c>
      <c r="AB29" s="103">
        <f t="shared" si="9"/>
        <v>21.3</v>
      </c>
      <c r="AC29" s="104">
        <f t="shared" si="10"/>
        <v>54</v>
      </c>
      <c r="AD29" s="104" t="str">
        <f t="shared" si="11"/>
        <v xml:space="preserve"> </v>
      </c>
      <c r="AE29" s="103">
        <f t="shared" si="12"/>
        <v>21.2</v>
      </c>
      <c r="AF29" s="104">
        <f t="shared" si="13"/>
        <v>54</v>
      </c>
      <c r="AG29" s="104" t="str">
        <f t="shared" si="14"/>
        <v xml:space="preserve"> </v>
      </c>
      <c r="AI29" s="124"/>
    </row>
    <row r="30" spans="1:35" s="105" customFormat="1" ht="20" customHeight="1">
      <c r="A30" s="109"/>
      <c r="B30" s="112"/>
      <c r="D30" s="88" t="s">
        <v>105</v>
      </c>
      <c r="E30" s="113" t="s">
        <v>102</v>
      </c>
      <c r="F30" s="90" t="s">
        <v>95</v>
      </c>
      <c r="G30" s="90" t="s">
        <v>96</v>
      </c>
      <c r="H30" s="90" t="s">
        <v>97</v>
      </c>
      <c r="I30" s="91" t="str">
        <f t="shared" si="0"/>
        <v>1,790</v>
      </c>
      <c r="J30" s="92">
        <v>8</v>
      </c>
      <c r="K30" s="93">
        <v>11.6</v>
      </c>
      <c r="L30" s="94">
        <f t="shared" si="1"/>
        <v>200.14310344827587</v>
      </c>
      <c r="M30" s="95">
        <f t="shared" si="2"/>
        <v>11.1</v>
      </c>
      <c r="N30" s="96">
        <f t="shared" si="3"/>
        <v>14.4</v>
      </c>
      <c r="O30" s="97" t="str">
        <f t="shared" si="4"/>
        <v>21.2</v>
      </c>
      <c r="P30" s="90" t="s">
        <v>98</v>
      </c>
      <c r="Q30" s="90" t="s">
        <v>56</v>
      </c>
      <c r="R30" s="90" t="s">
        <v>65</v>
      </c>
      <c r="S30" s="90"/>
      <c r="T30" s="111" t="s">
        <v>99</v>
      </c>
      <c r="U30" s="99">
        <f t="shared" si="5"/>
        <v>104</v>
      </c>
      <c r="V30" s="100" t="str">
        <f t="shared" si="6"/>
        <v/>
      </c>
      <c r="W30" s="100" t="str">
        <f t="shared" si="7"/>
        <v/>
      </c>
      <c r="X30" s="101" t="str">
        <f t="shared" si="8"/>
        <v/>
      </c>
      <c r="Z30" s="119">
        <v>1790</v>
      </c>
      <c r="AA30" s="119">
        <v>1790</v>
      </c>
      <c r="AB30" s="103">
        <f t="shared" si="9"/>
        <v>21.2</v>
      </c>
      <c r="AC30" s="104">
        <f t="shared" si="10"/>
        <v>54</v>
      </c>
      <c r="AD30" s="104" t="str">
        <f t="shared" si="11"/>
        <v xml:space="preserve"> </v>
      </c>
      <c r="AE30" s="103">
        <f t="shared" si="12"/>
        <v>21.2</v>
      </c>
      <c r="AF30" s="104">
        <f t="shared" si="13"/>
        <v>54</v>
      </c>
      <c r="AG30" s="104" t="str">
        <f t="shared" si="14"/>
        <v xml:space="preserve"> </v>
      </c>
    </row>
    <row r="31" spans="1:35" s="105" customFormat="1" ht="13">
      <c r="A31" s="125"/>
      <c r="B31" s="126"/>
      <c r="C31" s="118" t="s">
        <v>106</v>
      </c>
      <c r="D31" s="127" t="s">
        <v>107</v>
      </c>
      <c r="E31" s="88" t="s">
        <v>108</v>
      </c>
      <c r="F31" s="90" t="s">
        <v>109</v>
      </c>
      <c r="G31" s="90" t="s">
        <v>110</v>
      </c>
      <c r="H31" s="90" t="s">
        <v>54</v>
      </c>
      <c r="I31" s="120" t="str">
        <f t="shared" si="0"/>
        <v>1,740~1,760</v>
      </c>
      <c r="J31" s="92">
        <v>5</v>
      </c>
      <c r="K31" s="93">
        <v>19.7</v>
      </c>
      <c r="L31" s="121">
        <f t="shared" si="1"/>
        <v>117.8507614213198</v>
      </c>
      <c r="M31" s="122">
        <f t="shared" si="2"/>
        <v>12.2</v>
      </c>
      <c r="N31" s="96">
        <f t="shared" si="3"/>
        <v>15.4</v>
      </c>
      <c r="O31" s="97" t="str">
        <f t="shared" si="4"/>
        <v>21.5~21.7</v>
      </c>
      <c r="P31" s="90" t="s">
        <v>111</v>
      </c>
      <c r="Q31" s="90" t="s">
        <v>56</v>
      </c>
      <c r="R31" s="90" t="s">
        <v>57</v>
      </c>
      <c r="S31" s="90"/>
      <c r="T31" s="111" t="s">
        <v>59</v>
      </c>
      <c r="U31" s="123">
        <f t="shared" si="5"/>
        <v>161</v>
      </c>
      <c r="V31" s="115">
        <f t="shared" si="6"/>
        <v>127</v>
      </c>
      <c r="W31" s="115" t="str">
        <f t="shared" si="7"/>
        <v>90~91</v>
      </c>
      <c r="X31" s="116" t="str">
        <f t="shared" si="8"/>
        <v>★4.0</v>
      </c>
      <c r="Z31" s="102">
        <v>1740</v>
      </c>
      <c r="AA31" s="102">
        <v>1760</v>
      </c>
      <c r="AB31" s="103">
        <f t="shared" si="9"/>
        <v>21.7</v>
      </c>
      <c r="AC31" s="104">
        <f t="shared" si="10"/>
        <v>90</v>
      </c>
      <c r="AD31" s="104" t="str">
        <f t="shared" si="11"/>
        <v>★4.0</v>
      </c>
      <c r="AE31" s="103">
        <f t="shared" si="12"/>
        <v>21.5</v>
      </c>
      <c r="AF31" s="104">
        <f t="shared" si="13"/>
        <v>91</v>
      </c>
      <c r="AG31" s="104" t="str">
        <f t="shared" si="14"/>
        <v>★4.0</v>
      </c>
    </row>
    <row r="32" spans="1:35" s="105" customFormat="1" ht="62">
      <c r="A32" s="125"/>
      <c r="B32" s="86"/>
      <c r="C32" s="108"/>
      <c r="D32" s="127" t="s">
        <v>107</v>
      </c>
      <c r="E32" s="88" t="s">
        <v>112</v>
      </c>
      <c r="F32" s="90" t="s">
        <v>109</v>
      </c>
      <c r="G32" s="90" t="s">
        <v>110</v>
      </c>
      <c r="H32" s="90" t="s">
        <v>54</v>
      </c>
      <c r="I32" s="120" t="str">
        <f t="shared" si="0"/>
        <v>1,770~1,780</v>
      </c>
      <c r="J32" s="92">
        <v>5</v>
      </c>
      <c r="K32" s="93">
        <v>19.7</v>
      </c>
      <c r="L32" s="121">
        <f t="shared" si="1"/>
        <v>117.8507614213198</v>
      </c>
      <c r="M32" s="122">
        <f t="shared" si="2"/>
        <v>11.1</v>
      </c>
      <c r="N32" s="96">
        <f t="shared" si="3"/>
        <v>14.4</v>
      </c>
      <c r="O32" s="97" t="str">
        <f t="shared" si="4"/>
        <v>21.3~21.4</v>
      </c>
      <c r="P32" s="90" t="s">
        <v>111</v>
      </c>
      <c r="Q32" s="90" t="s">
        <v>56</v>
      </c>
      <c r="R32" s="90" t="s">
        <v>57</v>
      </c>
      <c r="S32" s="90"/>
      <c r="T32" s="111" t="s">
        <v>59</v>
      </c>
      <c r="U32" s="123">
        <f t="shared" si="5"/>
        <v>177</v>
      </c>
      <c r="V32" s="115">
        <f t="shared" si="6"/>
        <v>136</v>
      </c>
      <c r="W32" s="115">
        <f t="shared" si="7"/>
        <v>92</v>
      </c>
      <c r="X32" s="116" t="str">
        <f t="shared" si="8"/>
        <v>★4.0</v>
      </c>
      <c r="Z32" s="102">
        <v>1770</v>
      </c>
      <c r="AA32" s="102">
        <v>1780</v>
      </c>
      <c r="AB32" s="103">
        <f t="shared" si="9"/>
        <v>21.4</v>
      </c>
      <c r="AC32" s="104">
        <f t="shared" si="10"/>
        <v>92</v>
      </c>
      <c r="AD32" s="104" t="str">
        <f t="shared" si="11"/>
        <v>★4.0</v>
      </c>
      <c r="AE32" s="103">
        <f t="shared" si="12"/>
        <v>21.3</v>
      </c>
      <c r="AF32" s="104">
        <f t="shared" si="13"/>
        <v>92</v>
      </c>
      <c r="AG32" s="104" t="str">
        <f t="shared" si="14"/>
        <v>★4.0</v>
      </c>
    </row>
    <row r="33" spans="1:33" s="105" customFormat="1" ht="26">
      <c r="A33" s="125"/>
      <c r="B33" s="86"/>
      <c r="C33" s="108"/>
      <c r="D33" s="128" t="s">
        <v>107</v>
      </c>
      <c r="E33" s="88" t="s">
        <v>113</v>
      </c>
      <c r="F33" s="90" t="s">
        <v>109</v>
      </c>
      <c r="G33" s="90" t="s">
        <v>110</v>
      </c>
      <c r="H33" s="90" t="s">
        <v>54</v>
      </c>
      <c r="I33" s="120" t="str">
        <f t="shared" si="0"/>
        <v>1,790~1,800</v>
      </c>
      <c r="J33" s="92">
        <v>5</v>
      </c>
      <c r="K33" s="93">
        <v>19.399999999999999</v>
      </c>
      <c r="L33" s="121">
        <f t="shared" si="1"/>
        <v>119.67319587628867</v>
      </c>
      <c r="M33" s="122">
        <f t="shared" si="2"/>
        <v>11.1</v>
      </c>
      <c r="N33" s="96">
        <f t="shared" si="3"/>
        <v>14.4</v>
      </c>
      <c r="O33" s="97" t="str">
        <f t="shared" si="4"/>
        <v>21.1~21.2</v>
      </c>
      <c r="P33" s="90" t="s">
        <v>111</v>
      </c>
      <c r="Q33" s="90" t="s">
        <v>56</v>
      </c>
      <c r="R33" s="90" t="s">
        <v>57</v>
      </c>
      <c r="S33" s="90"/>
      <c r="T33" s="111" t="s">
        <v>59</v>
      </c>
      <c r="U33" s="123">
        <f t="shared" si="5"/>
        <v>174</v>
      </c>
      <c r="V33" s="115">
        <f t="shared" si="6"/>
        <v>134</v>
      </c>
      <c r="W33" s="115">
        <f t="shared" si="7"/>
        <v>91</v>
      </c>
      <c r="X33" s="116" t="str">
        <f t="shared" si="8"/>
        <v>★4.0</v>
      </c>
      <c r="Z33" s="102">
        <v>1790</v>
      </c>
      <c r="AA33" s="102">
        <v>1800</v>
      </c>
      <c r="AB33" s="103">
        <f t="shared" si="9"/>
        <v>21.2</v>
      </c>
      <c r="AC33" s="104">
        <f t="shared" si="10"/>
        <v>91</v>
      </c>
      <c r="AD33" s="104" t="str">
        <f t="shared" si="11"/>
        <v>★4.0</v>
      </c>
      <c r="AE33" s="103">
        <f t="shared" si="12"/>
        <v>21.1</v>
      </c>
      <c r="AF33" s="104">
        <f t="shared" si="13"/>
        <v>91</v>
      </c>
      <c r="AG33" s="104" t="str">
        <f t="shared" si="14"/>
        <v>★4.0</v>
      </c>
    </row>
    <row r="34" spans="1:33" s="105" customFormat="1" ht="20">
      <c r="A34" s="125"/>
      <c r="B34" s="86"/>
      <c r="C34" s="108"/>
      <c r="D34" s="128" t="s">
        <v>114</v>
      </c>
      <c r="E34" s="88" t="s">
        <v>108</v>
      </c>
      <c r="F34" s="90" t="s">
        <v>115</v>
      </c>
      <c r="G34" s="90" t="s">
        <v>110</v>
      </c>
      <c r="H34" s="90" t="s">
        <v>54</v>
      </c>
      <c r="I34" s="120" t="str">
        <f t="shared" si="0"/>
        <v>1,840~1,860</v>
      </c>
      <c r="J34" s="92">
        <v>5</v>
      </c>
      <c r="K34" s="93">
        <v>18.399999999999999</v>
      </c>
      <c r="L34" s="121">
        <f t="shared" si="1"/>
        <v>126.17717391304349</v>
      </c>
      <c r="M34" s="122">
        <f t="shared" si="2"/>
        <v>11.1</v>
      </c>
      <c r="N34" s="96">
        <f t="shared" si="3"/>
        <v>14.4</v>
      </c>
      <c r="O34" s="97" t="str">
        <f t="shared" si="4"/>
        <v>20.5~20.7</v>
      </c>
      <c r="P34" s="90" t="s">
        <v>111</v>
      </c>
      <c r="Q34" s="90" t="s">
        <v>56</v>
      </c>
      <c r="R34" s="90" t="s">
        <v>65</v>
      </c>
      <c r="S34" s="90"/>
      <c r="T34" s="111" t="s">
        <v>59</v>
      </c>
      <c r="U34" s="123">
        <f t="shared" si="5"/>
        <v>165</v>
      </c>
      <c r="V34" s="115">
        <f t="shared" si="6"/>
        <v>127</v>
      </c>
      <c r="W34" s="115" t="str">
        <f t="shared" si="7"/>
        <v>88~89</v>
      </c>
      <c r="X34" s="116" t="str">
        <f t="shared" si="8"/>
        <v>★3.5</v>
      </c>
      <c r="Z34" s="102">
        <v>1840</v>
      </c>
      <c r="AA34" s="102">
        <v>1860</v>
      </c>
      <c r="AB34" s="103">
        <f t="shared" si="9"/>
        <v>20.7</v>
      </c>
      <c r="AC34" s="104">
        <f t="shared" si="10"/>
        <v>88</v>
      </c>
      <c r="AD34" s="104" t="str">
        <f t="shared" si="11"/>
        <v>★3.5</v>
      </c>
      <c r="AE34" s="103">
        <f t="shared" si="12"/>
        <v>20.5</v>
      </c>
      <c r="AF34" s="104">
        <f t="shared" si="13"/>
        <v>89</v>
      </c>
      <c r="AG34" s="104" t="str">
        <f t="shared" si="14"/>
        <v>★3.5</v>
      </c>
    </row>
    <row r="35" spans="1:33" s="105" customFormat="1" ht="56" customHeight="1">
      <c r="A35" s="125"/>
      <c r="B35" s="86"/>
      <c r="C35" s="108"/>
      <c r="D35" s="128" t="s">
        <v>114</v>
      </c>
      <c r="E35" s="88" t="s">
        <v>116</v>
      </c>
      <c r="F35" s="90" t="s">
        <v>115</v>
      </c>
      <c r="G35" s="90" t="s">
        <v>110</v>
      </c>
      <c r="H35" s="90" t="s">
        <v>54</v>
      </c>
      <c r="I35" s="120" t="str">
        <f t="shared" si="0"/>
        <v>1,870</v>
      </c>
      <c r="J35" s="92">
        <v>5</v>
      </c>
      <c r="K35" s="93">
        <v>18.399999999999999</v>
      </c>
      <c r="L35" s="121">
        <f t="shared" si="1"/>
        <v>126.17717391304349</v>
      </c>
      <c r="M35" s="122">
        <f t="shared" si="2"/>
        <v>11.1</v>
      </c>
      <c r="N35" s="96">
        <f t="shared" si="3"/>
        <v>14.4</v>
      </c>
      <c r="O35" s="97" t="str">
        <f t="shared" si="4"/>
        <v>20.4</v>
      </c>
      <c r="P35" s="90" t="s">
        <v>111</v>
      </c>
      <c r="Q35" s="90" t="s">
        <v>56</v>
      </c>
      <c r="R35" s="90" t="s">
        <v>65</v>
      </c>
      <c r="S35" s="90"/>
      <c r="T35" s="111" t="s">
        <v>59</v>
      </c>
      <c r="U35" s="123">
        <f t="shared" si="5"/>
        <v>165</v>
      </c>
      <c r="V35" s="115">
        <f t="shared" si="6"/>
        <v>127</v>
      </c>
      <c r="W35" s="115">
        <f t="shared" si="7"/>
        <v>90</v>
      </c>
      <c r="X35" s="116" t="str">
        <f t="shared" si="8"/>
        <v>★4.0</v>
      </c>
      <c r="Z35" s="102">
        <v>1870</v>
      </c>
      <c r="AA35" s="102">
        <v>1870</v>
      </c>
      <c r="AB35" s="103">
        <f t="shared" si="9"/>
        <v>20.399999999999999</v>
      </c>
      <c r="AC35" s="104">
        <f t="shared" si="10"/>
        <v>90</v>
      </c>
      <c r="AD35" s="104" t="str">
        <f t="shared" si="11"/>
        <v>★4.0</v>
      </c>
      <c r="AE35" s="103">
        <f t="shared" si="12"/>
        <v>20.399999999999999</v>
      </c>
      <c r="AF35" s="104">
        <f t="shared" si="13"/>
        <v>90</v>
      </c>
      <c r="AG35" s="104" t="str">
        <f t="shared" si="14"/>
        <v>★4.0</v>
      </c>
    </row>
    <row r="36" spans="1:33" s="105" customFormat="1" ht="63" customHeight="1">
      <c r="A36" s="125"/>
      <c r="B36" s="86"/>
      <c r="C36" s="108"/>
      <c r="D36" s="128" t="s">
        <v>114</v>
      </c>
      <c r="E36" s="88" t="s">
        <v>117</v>
      </c>
      <c r="F36" s="90" t="s">
        <v>115</v>
      </c>
      <c r="G36" s="90" t="s">
        <v>110</v>
      </c>
      <c r="H36" s="90" t="s">
        <v>54</v>
      </c>
      <c r="I36" s="120" t="str">
        <f t="shared" si="0"/>
        <v>1,880~1,890</v>
      </c>
      <c r="J36" s="92">
        <v>5</v>
      </c>
      <c r="K36" s="93">
        <v>18.399999999999999</v>
      </c>
      <c r="L36" s="121">
        <f t="shared" si="1"/>
        <v>126.17717391304349</v>
      </c>
      <c r="M36" s="122">
        <f t="shared" si="2"/>
        <v>10.199999999999999</v>
      </c>
      <c r="N36" s="96">
        <f t="shared" si="3"/>
        <v>13.5</v>
      </c>
      <c r="O36" s="97" t="str">
        <f t="shared" si="4"/>
        <v>20.2~20.3</v>
      </c>
      <c r="P36" s="90" t="s">
        <v>111</v>
      </c>
      <c r="Q36" s="90" t="s">
        <v>56</v>
      </c>
      <c r="R36" s="90" t="s">
        <v>65</v>
      </c>
      <c r="S36" s="90"/>
      <c r="T36" s="111" t="s">
        <v>59</v>
      </c>
      <c r="U36" s="123">
        <f t="shared" si="5"/>
        <v>180</v>
      </c>
      <c r="V36" s="115">
        <f t="shared" si="6"/>
        <v>136</v>
      </c>
      <c r="W36" s="115" t="str">
        <f t="shared" si="7"/>
        <v>90~91</v>
      </c>
      <c r="X36" s="116" t="str">
        <f t="shared" si="8"/>
        <v>★4.0</v>
      </c>
      <c r="Z36" s="102">
        <v>1880</v>
      </c>
      <c r="AA36" s="102">
        <v>1890</v>
      </c>
      <c r="AB36" s="103">
        <f t="shared" si="9"/>
        <v>20.3</v>
      </c>
      <c r="AC36" s="104">
        <f t="shared" si="10"/>
        <v>90</v>
      </c>
      <c r="AD36" s="104" t="str">
        <f t="shared" si="11"/>
        <v>★4.0</v>
      </c>
      <c r="AE36" s="103">
        <f t="shared" si="12"/>
        <v>20.2</v>
      </c>
      <c r="AF36" s="104">
        <f t="shared" si="13"/>
        <v>91</v>
      </c>
      <c r="AG36" s="104" t="str">
        <f t="shared" si="14"/>
        <v>★4.0</v>
      </c>
    </row>
    <row r="37" spans="1:33" s="105" customFormat="1" ht="36">
      <c r="A37" s="125"/>
      <c r="B37" s="86"/>
      <c r="C37" s="108"/>
      <c r="D37" s="128" t="s">
        <v>114</v>
      </c>
      <c r="E37" s="88" t="s">
        <v>118</v>
      </c>
      <c r="F37" s="90" t="s">
        <v>115</v>
      </c>
      <c r="G37" s="90" t="s">
        <v>110</v>
      </c>
      <c r="H37" s="90" t="s">
        <v>54</v>
      </c>
      <c r="I37" s="120" t="str">
        <f>IF(Z37="","",(IF(AA37-Z37&gt;0,CONCATENATE(TEXT(Z37,"#,##0"),"~",TEXT(AA37,"#,##0")),TEXT(Z37,"#,##0"))))</f>
        <v>1,880~1,900</v>
      </c>
      <c r="J37" s="92" t="s">
        <v>119</v>
      </c>
      <c r="K37" s="93">
        <v>18.3</v>
      </c>
      <c r="L37" s="121">
        <f>IF(K37&gt;0,1/K37*34.6*67.1,"")</f>
        <v>126.86666666666666</v>
      </c>
      <c r="M37" s="122">
        <f>IFERROR(VALUE(IF(Z37="","",(IF(Z37&gt;=2271,"7.4",IF(Z37&gt;=2101,"8.7",IF(Z37&gt;=1991,"9.4",IF(Z37&gt;=1871,"10.2",IF(Z37&gt;=1761,"11.1",IF(Z37&gt;=1651,"12.2",IF(Z37&gt;=1531,"13.2",IF(Z37&gt;=1421,"14.4",IF(Z37&gt;=1311,"15.8",IF(Z37&gt;=1196,"17.2",IF(Z37&gt;=1081,"18.7",IF(Z37&gt;=971,"20.5",IF(Z37&gt;=856,"20.8",IF(Z37&gt;=741,"21.0",IF(Z37&gt;=601,"21.8","22.5")))))))))))))))))),"")</f>
        <v>10.199999999999999</v>
      </c>
      <c r="N37" s="96">
        <f>IFERROR(VALUE(IF(Z37="","",(IF(Z37&gt;=2271,"10.6",IF(Z37&gt;=2101,"11.9",IF(Z37&gt;=1991,"12.7",IF(Z37&gt;=1871,"13.5",IF(Z37&gt;=1761,"14.4",IF(Z37&gt;=1651,"15.4",IF(Z37&gt;=1531,"16.5",IF(Z37&gt;=1421,"17.6",IF(Z37&gt;=1311,"19.0",IF(Z37&gt;=1196,"20.3",IF(Z37&gt;=1081,"21.8",IF(Z37&gt;=971,"23.4",IF(Z37&gt;=856,"23.7",IF(Z37&gt;=741,"24.5","24.6"))))))))))))))))),"")</f>
        <v>13.5</v>
      </c>
      <c r="O37" s="97" t="str">
        <f>IF(Z37="","",IF(AE37="",TEXT(AB37,"#,##0.0"),IF(AB37-AE37&gt;0,CONCATENATE(TEXT(AE37,"#,##0.0"),"~",TEXT(AB37,"#,##0.0")),TEXT(AB37,"#,##0.0"))))</f>
        <v>20.1~20.3</v>
      </c>
      <c r="P37" s="90" t="s">
        <v>111</v>
      </c>
      <c r="Q37" s="90" t="s">
        <v>56</v>
      </c>
      <c r="R37" s="90" t="s">
        <v>65</v>
      </c>
      <c r="S37" s="90"/>
      <c r="T37" s="111" t="s">
        <v>59</v>
      </c>
      <c r="U37" s="123">
        <f>IFERROR(IF(K37&lt;M37,"",(ROUNDDOWN(K37/M37*100,0))),"")</f>
        <v>179</v>
      </c>
      <c r="V37" s="115">
        <f>IFERROR(IF(K37&lt;N37,"",(ROUNDDOWN(K37/N37*100,0))),"")</f>
        <v>135</v>
      </c>
      <c r="W37" s="115" t="str">
        <f>IF(AC37&lt;55,"",IF(AA37="",AC37,IF(AF37-AC37&gt;0,CONCATENATE(AC37,"~",AF37),AC37)))</f>
        <v>90~91</v>
      </c>
      <c r="X37" s="116" t="str">
        <f>IF(AC37&lt;55,"",AD37)</f>
        <v>★4.0</v>
      </c>
      <c r="Z37" s="102">
        <v>1880</v>
      </c>
      <c r="AA37" s="102">
        <v>1900</v>
      </c>
      <c r="AB37" s="103">
        <f>IF(Z37="","",(ROUND(IF(Z37&gt;=2759,9.5,IF(Z37&lt;2759,(-2.47/1000000*Z37*Z37)-(8.52/10000*Z37)+30.65)),1)))</f>
        <v>20.3</v>
      </c>
      <c r="AC37" s="104">
        <f>IF(K37="","",ROUNDDOWN(K37/AB37*100,0))</f>
        <v>90</v>
      </c>
      <c r="AD37" s="104" t="str">
        <f>IF(AC37="","",IF(AC37&gt;=125,"★7.5",IF(AC37&gt;=120,"★7.0",IF(AC37&gt;=115,"★6.5",IF(AC37&gt;=110,"★6.0",IF(AC37&gt;=105,"★5.5",IF(AC37&gt;=100,"★5.0",IF(AC37&gt;=95,"★4.5",IF(AC37&gt;=90,"★4.0",IF(AC37&gt;=85,"★3.5",IF(AC37&gt;=80,"★3.0",IF(AC37&gt;=75,"★2.5",IF(AC37&gt;=70,"★2.0",IF(AC37&gt;=65,"★1.5",IF(AC37&gt;=60,"★1.0",IF(AC37&gt;=55,"★0.5"," "))))))))))))))))</f>
        <v>★4.0</v>
      </c>
      <c r="AE37" s="103">
        <f>IF(AA37="","",(ROUND(IF(AA37&gt;=2759,9.5,IF(AA37&lt;2759,(-2.47/1000000*AA37*AA37)-(8.52/10000*AA37)+30.65)),1)))</f>
        <v>20.100000000000001</v>
      </c>
      <c r="AF37" s="104">
        <f>IF(AE37="","",IF(K37="","",ROUNDDOWN(K37/AE37*100,0)))</f>
        <v>91</v>
      </c>
      <c r="AG37" s="104" t="str">
        <f>IF(AF37="","",IF(AF37&gt;=125,"★7.5",IF(AF37&gt;=120,"★7.0",IF(AF37&gt;=115,"★6.5",IF(AF37&gt;=110,"★6.0",IF(AF37&gt;=105,"★5.5",IF(AF37&gt;=100,"★5.0",IF(AF37&gt;=95,"★4.5",IF(AF37&gt;=90,"★4.0",IF(AF37&gt;=85,"★3.5",IF(AF37&gt;=80,"★3.0",IF(AF37&gt;=75,"★2.5",IF(AF37&gt;=70,"★2.0",IF(AF37&gt;=65,"★1.5",IF(AF37&gt;=60,"★1.0",IF(AF37&gt;=55,"★0.5"," "))))))))))))))))</f>
        <v>★4.0</v>
      </c>
    </row>
    <row r="38" spans="1:33" s="105" customFormat="1" ht="52">
      <c r="A38" s="125"/>
      <c r="B38" s="112"/>
      <c r="C38" s="117"/>
      <c r="D38" s="128" t="s">
        <v>114</v>
      </c>
      <c r="E38" s="88" t="s">
        <v>120</v>
      </c>
      <c r="F38" s="90" t="s">
        <v>115</v>
      </c>
      <c r="G38" s="90" t="s">
        <v>110</v>
      </c>
      <c r="H38" s="90" t="s">
        <v>54</v>
      </c>
      <c r="I38" s="120" t="str">
        <f t="shared" si="0"/>
        <v>1,900~1,930</v>
      </c>
      <c r="J38" s="92">
        <v>7</v>
      </c>
      <c r="K38" s="93">
        <v>18.2</v>
      </c>
      <c r="L38" s="121">
        <f t="shared" si="1"/>
        <v>127.56373626373626</v>
      </c>
      <c r="M38" s="122">
        <f t="shared" si="2"/>
        <v>10.199999999999999</v>
      </c>
      <c r="N38" s="96">
        <f t="shared" si="3"/>
        <v>13.5</v>
      </c>
      <c r="O38" s="97" t="str">
        <f t="shared" si="4"/>
        <v>19.8~20.1</v>
      </c>
      <c r="P38" s="90" t="s">
        <v>111</v>
      </c>
      <c r="Q38" s="90" t="s">
        <v>56</v>
      </c>
      <c r="R38" s="90" t="s">
        <v>65</v>
      </c>
      <c r="S38" s="90"/>
      <c r="T38" s="111" t="s">
        <v>59</v>
      </c>
      <c r="U38" s="123">
        <f t="shared" si="5"/>
        <v>178</v>
      </c>
      <c r="V38" s="115">
        <f t="shared" si="6"/>
        <v>134</v>
      </c>
      <c r="W38" s="115" t="str">
        <f t="shared" si="7"/>
        <v>90~91</v>
      </c>
      <c r="X38" s="116" t="str">
        <f t="shared" si="8"/>
        <v>★4.0</v>
      </c>
      <c r="Z38" s="102">
        <v>1900</v>
      </c>
      <c r="AA38" s="102">
        <v>1930</v>
      </c>
      <c r="AB38" s="103">
        <f t="shared" si="9"/>
        <v>20.100000000000001</v>
      </c>
      <c r="AC38" s="104">
        <f t="shared" si="10"/>
        <v>90</v>
      </c>
      <c r="AD38" s="104" t="str">
        <f t="shared" si="11"/>
        <v>★4.0</v>
      </c>
      <c r="AE38" s="103">
        <f t="shared" si="12"/>
        <v>19.8</v>
      </c>
      <c r="AF38" s="104">
        <f t="shared" si="13"/>
        <v>91</v>
      </c>
      <c r="AG38" s="104" t="str">
        <f t="shared" si="14"/>
        <v>★4.0</v>
      </c>
    </row>
    <row r="39" spans="1:33" s="105" customFormat="1" ht="24" customHeight="1">
      <c r="A39" s="129"/>
      <c r="B39" s="86"/>
      <c r="C39" s="130" t="s">
        <v>121</v>
      </c>
      <c r="D39" s="88" t="s">
        <v>122</v>
      </c>
      <c r="E39" s="89" t="s">
        <v>123</v>
      </c>
      <c r="F39" s="90" t="s">
        <v>124</v>
      </c>
      <c r="G39" s="90" t="s">
        <v>125</v>
      </c>
      <c r="H39" s="90" t="s">
        <v>126</v>
      </c>
      <c r="I39" s="120" t="str">
        <f t="shared" si="0"/>
        <v>1,390~1,400</v>
      </c>
      <c r="J39" s="92">
        <v>7</v>
      </c>
      <c r="K39" s="93">
        <v>13.6</v>
      </c>
      <c r="L39" s="121">
        <f t="shared" si="1"/>
        <v>170.71029411764707</v>
      </c>
      <c r="M39" s="122">
        <f t="shared" si="2"/>
        <v>15.8</v>
      </c>
      <c r="N39" s="96">
        <f t="shared" si="3"/>
        <v>19</v>
      </c>
      <c r="O39" s="97" t="str">
        <f t="shared" si="4"/>
        <v>24.6~24.7</v>
      </c>
      <c r="P39" s="90" t="s">
        <v>127</v>
      </c>
      <c r="Q39" s="90" t="s">
        <v>128</v>
      </c>
      <c r="R39" s="90" t="s">
        <v>57</v>
      </c>
      <c r="S39" s="90"/>
      <c r="T39" s="111" t="s">
        <v>129</v>
      </c>
      <c r="U39" s="123" t="str">
        <f t="shared" si="5"/>
        <v/>
      </c>
      <c r="V39" s="115" t="str">
        <f t="shared" si="6"/>
        <v/>
      </c>
      <c r="W39" s="115">
        <f t="shared" si="7"/>
        <v>55</v>
      </c>
      <c r="X39" s="116" t="str">
        <f t="shared" si="8"/>
        <v>★0.5</v>
      </c>
      <c r="Y39" s="3"/>
      <c r="Z39" s="102">
        <v>1390</v>
      </c>
      <c r="AA39" s="102">
        <v>1400</v>
      </c>
      <c r="AB39" s="103">
        <f t="shared" si="9"/>
        <v>24.7</v>
      </c>
      <c r="AC39" s="104">
        <f t="shared" si="10"/>
        <v>55</v>
      </c>
      <c r="AD39" s="104" t="str">
        <f t="shared" si="11"/>
        <v>★0.5</v>
      </c>
      <c r="AE39" s="103">
        <f t="shared" si="12"/>
        <v>24.6</v>
      </c>
      <c r="AF39" s="104">
        <f t="shared" si="13"/>
        <v>55</v>
      </c>
      <c r="AG39" s="104" t="str">
        <f t="shared" si="14"/>
        <v>★0.5</v>
      </c>
    </row>
    <row r="40" spans="1:33" s="105" customFormat="1" ht="24" customHeight="1">
      <c r="A40" s="107"/>
      <c r="B40" s="86"/>
      <c r="C40" s="130"/>
      <c r="D40" s="88" t="s">
        <v>122</v>
      </c>
      <c r="E40" s="89" t="s">
        <v>130</v>
      </c>
      <c r="F40" s="90" t="s">
        <v>124</v>
      </c>
      <c r="G40" s="90" t="s">
        <v>125</v>
      </c>
      <c r="H40" s="90" t="s">
        <v>126</v>
      </c>
      <c r="I40" s="120" t="str">
        <f t="shared" si="0"/>
        <v>1,350</v>
      </c>
      <c r="J40" s="92">
        <v>5</v>
      </c>
      <c r="K40" s="93">
        <v>13.6</v>
      </c>
      <c r="L40" s="121">
        <f t="shared" si="1"/>
        <v>170.71029411764707</v>
      </c>
      <c r="M40" s="122">
        <f t="shared" si="2"/>
        <v>15.8</v>
      </c>
      <c r="N40" s="96">
        <f t="shared" si="3"/>
        <v>19</v>
      </c>
      <c r="O40" s="97" t="str">
        <f t="shared" si="4"/>
        <v>25.0</v>
      </c>
      <c r="P40" s="90" t="s">
        <v>127</v>
      </c>
      <c r="Q40" s="90" t="s">
        <v>128</v>
      </c>
      <c r="R40" s="90" t="s">
        <v>57</v>
      </c>
      <c r="S40" s="90"/>
      <c r="T40" s="111" t="s">
        <v>129</v>
      </c>
      <c r="U40" s="123" t="str">
        <f t="shared" si="5"/>
        <v/>
      </c>
      <c r="V40" s="115" t="str">
        <f t="shared" si="6"/>
        <v/>
      </c>
      <c r="W40" s="115" t="str">
        <f t="shared" si="7"/>
        <v/>
      </c>
      <c r="X40" s="116" t="str">
        <f t="shared" si="8"/>
        <v/>
      </c>
      <c r="Y40" s="3"/>
      <c r="Z40" s="102">
        <v>1350</v>
      </c>
      <c r="AA40" s="102">
        <v>1350</v>
      </c>
      <c r="AB40" s="103">
        <f t="shared" si="9"/>
        <v>25</v>
      </c>
      <c r="AC40" s="104">
        <f t="shared" si="10"/>
        <v>54</v>
      </c>
      <c r="AD40" s="104" t="str">
        <f t="shared" si="11"/>
        <v xml:space="preserve"> </v>
      </c>
      <c r="AE40" s="103">
        <f t="shared" si="12"/>
        <v>25</v>
      </c>
      <c r="AF40" s="104">
        <f t="shared" si="13"/>
        <v>54</v>
      </c>
      <c r="AG40" s="104" t="str">
        <f t="shared" si="14"/>
        <v xml:space="preserve"> </v>
      </c>
    </row>
    <row r="41" spans="1:33" s="105" customFormat="1" ht="24" customHeight="1">
      <c r="A41" s="107"/>
      <c r="B41" s="86"/>
      <c r="C41" s="108"/>
      <c r="D41" s="88" t="s">
        <v>122</v>
      </c>
      <c r="E41" s="88" t="s">
        <v>131</v>
      </c>
      <c r="F41" s="90" t="s">
        <v>124</v>
      </c>
      <c r="G41" s="90" t="s">
        <v>125</v>
      </c>
      <c r="H41" s="90" t="s">
        <v>132</v>
      </c>
      <c r="I41" s="91" t="str">
        <f t="shared" si="0"/>
        <v>1,370</v>
      </c>
      <c r="J41" s="92">
        <v>7</v>
      </c>
      <c r="K41" s="93">
        <v>12</v>
      </c>
      <c r="L41" s="94">
        <f t="shared" si="1"/>
        <v>193.47166666666664</v>
      </c>
      <c r="M41" s="95">
        <f t="shared" si="2"/>
        <v>15.8</v>
      </c>
      <c r="N41" s="96">
        <f t="shared" si="3"/>
        <v>19</v>
      </c>
      <c r="O41" s="97" t="str">
        <f t="shared" si="4"/>
        <v>24.8</v>
      </c>
      <c r="P41" s="90" t="s">
        <v>133</v>
      </c>
      <c r="Q41" s="90" t="s">
        <v>128</v>
      </c>
      <c r="R41" s="90" t="s">
        <v>57</v>
      </c>
      <c r="S41" s="90"/>
      <c r="T41" s="111" t="s">
        <v>129</v>
      </c>
      <c r="U41" s="99" t="str">
        <f t="shared" si="5"/>
        <v/>
      </c>
      <c r="V41" s="100" t="str">
        <f t="shared" si="6"/>
        <v/>
      </c>
      <c r="W41" s="100" t="str">
        <f t="shared" si="7"/>
        <v/>
      </c>
      <c r="X41" s="101" t="str">
        <f t="shared" si="8"/>
        <v/>
      </c>
      <c r="Y41" s="3"/>
      <c r="Z41" s="102">
        <v>1370</v>
      </c>
      <c r="AA41" s="102">
        <v>1370</v>
      </c>
      <c r="AB41" s="103">
        <f t="shared" si="9"/>
        <v>24.8</v>
      </c>
      <c r="AC41" s="104">
        <f t="shared" si="10"/>
        <v>48</v>
      </c>
      <c r="AD41" s="104" t="str">
        <f t="shared" si="11"/>
        <v xml:space="preserve"> </v>
      </c>
      <c r="AE41" s="103">
        <f t="shared" si="12"/>
        <v>24.8</v>
      </c>
      <c r="AF41" s="104">
        <f t="shared" si="13"/>
        <v>48</v>
      </c>
      <c r="AG41" s="104" t="str">
        <f t="shared" si="14"/>
        <v xml:space="preserve"> </v>
      </c>
    </row>
    <row r="42" spans="1:33" s="105" customFormat="1" ht="24" customHeight="1">
      <c r="A42" s="107"/>
      <c r="B42" s="86"/>
      <c r="C42" s="108"/>
      <c r="D42" s="88" t="s">
        <v>122</v>
      </c>
      <c r="E42" s="88" t="s">
        <v>81</v>
      </c>
      <c r="F42" s="90" t="s">
        <v>124</v>
      </c>
      <c r="G42" s="90" t="s">
        <v>125</v>
      </c>
      <c r="H42" s="90" t="s">
        <v>132</v>
      </c>
      <c r="I42" s="91" t="str">
        <f t="shared" si="0"/>
        <v>1,360</v>
      </c>
      <c r="J42" s="92">
        <v>7</v>
      </c>
      <c r="K42" s="93">
        <v>12</v>
      </c>
      <c r="L42" s="94">
        <f t="shared" si="1"/>
        <v>193.47166666666664</v>
      </c>
      <c r="M42" s="95">
        <f t="shared" si="2"/>
        <v>15.8</v>
      </c>
      <c r="N42" s="96">
        <f t="shared" si="3"/>
        <v>19</v>
      </c>
      <c r="O42" s="97" t="str">
        <f t="shared" si="4"/>
        <v>24.9</v>
      </c>
      <c r="P42" s="90" t="s">
        <v>133</v>
      </c>
      <c r="Q42" s="90" t="s">
        <v>128</v>
      </c>
      <c r="R42" s="90" t="s">
        <v>57</v>
      </c>
      <c r="S42" s="90"/>
      <c r="T42" s="111" t="s">
        <v>129</v>
      </c>
      <c r="U42" s="99" t="str">
        <f t="shared" si="5"/>
        <v/>
      </c>
      <c r="V42" s="100" t="str">
        <f t="shared" si="6"/>
        <v/>
      </c>
      <c r="W42" s="100" t="str">
        <f t="shared" si="7"/>
        <v/>
      </c>
      <c r="X42" s="101" t="str">
        <f t="shared" si="8"/>
        <v/>
      </c>
      <c r="Y42" s="3"/>
      <c r="Z42" s="102">
        <v>1360</v>
      </c>
      <c r="AA42" s="102">
        <v>1360</v>
      </c>
      <c r="AB42" s="103">
        <f t="shared" si="9"/>
        <v>24.9</v>
      </c>
      <c r="AC42" s="104">
        <f t="shared" si="10"/>
        <v>48</v>
      </c>
      <c r="AD42" s="104" t="str">
        <f t="shared" si="11"/>
        <v xml:space="preserve"> </v>
      </c>
      <c r="AE42" s="103">
        <f t="shared" si="12"/>
        <v>24.9</v>
      </c>
      <c r="AF42" s="104">
        <f t="shared" si="13"/>
        <v>48</v>
      </c>
      <c r="AG42" s="104" t="str">
        <f t="shared" si="14"/>
        <v xml:space="preserve"> </v>
      </c>
    </row>
    <row r="43" spans="1:33" s="105" customFormat="1" ht="24" customHeight="1">
      <c r="A43" s="107"/>
      <c r="B43" s="86"/>
      <c r="C43" s="108"/>
      <c r="D43" s="88" t="s">
        <v>122</v>
      </c>
      <c r="E43" s="89" t="s">
        <v>134</v>
      </c>
      <c r="F43" s="90" t="s">
        <v>124</v>
      </c>
      <c r="G43" s="90" t="s">
        <v>125</v>
      </c>
      <c r="H43" s="90" t="s">
        <v>132</v>
      </c>
      <c r="I43" s="91" t="str">
        <f t="shared" si="0"/>
        <v>1,350</v>
      </c>
      <c r="J43" s="92">
        <v>7</v>
      </c>
      <c r="K43" s="93">
        <v>12</v>
      </c>
      <c r="L43" s="94">
        <f t="shared" si="1"/>
        <v>193.47166666666664</v>
      </c>
      <c r="M43" s="95">
        <f t="shared" si="2"/>
        <v>15.8</v>
      </c>
      <c r="N43" s="96">
        <f t="shared" si="3"/>
        <v>19</v>
      </c>
      <c r="O43" s="97" t="str">
        <f t="shared" si="4"/>
        <v>25.0</v>
      </c>
      <c r="P43" s="90" t="s">
        <v>133</v>
      </c>
      <c r="Q43" s="90" t="s">
        <v>128</v>
      </c>
      <c r="R43" s="90" t="s">
        <v>57</v>
      </c>
      <c r="S43" s="90"/>
      <c r="T43" s="111"/>
      <c r="U43" s="99" t="str">
        <f t="shared" si="5"/>
        <v/>
      </c>
      <c r="V43" s="100" t="str">
        <f t="shared" si="6"/>
        <v/>
      </c>
      <c r="W43" s="100" t="str">
        <f t="shared" si="7"/>
        <v/>
      </c>
      <c r="X43" s="101" t="str">
        <f t="shared" si="8"/>
        <v/>
      </c>
      <c r="Y43" s="3"/>
      <c r="Z43" s="102">
        <v>1350</v>
      </c>
      <c r="AA43" s="102">
        <v>1350</v>
      </c>
      <c r="AB43" s="103">
        <f t="shared" si="9"/>
        <v>25</v>
      </c>
      <c r="AC43" s="104">
        <f t="shared" si="10"/>
        <v>48</v>
      </c>
      <c r="AD43" s="104" t="str">
        <f t="shared" si="11"/>
        <v xml:space="preserve"> </v>
      </c>
      <c r="AE43" s="103">
        <f t="shared" si="12"/>
        <v>25</v>
      </c>
      <c r="AF43" s="104">
        <f t="shared" si="13"/>
        <v>48</v>
      </c>
      <c r="AG43" s="104" t="str">
        <f t="shared" si="14"/>
        <v xml:space="preserve"> </v>
      </c>
    </row>
    <row r="44" spans="1:33" s="105" customFormat="1" ht="24" customHeight="1">
      <c r="A44" s="107"/>
      <c r="B44" s="112"/>
      <c r="C44" s="117"/>
      <c r="D44" s="88" t="s">
        <v>122</v>
      </c>
      <c r="E44" s="89" t="s">
        <v>135</v>
      </c>
      <c r="F44" s="90" t="s">
        <v>124</v>
      </c>
      <c r="G44" s="90" t="s">
        <v>125</v>
      </c>
      <c r="H44" s="90" t="s">
        <v>132</v>
      </c>
      <c r="I44" s="91" t="str">
        <f t="shared" si="0"/>
        <v>1,310</v>
      </c>
      <c r="J44" s="92">
        <v>5</v>
      </c>
      <c r="K44" s="93">
        <v>12</v>
      </c>
      <c r="L44" s="94">
        <f t="shared" si="1"/>
        <v>193.47166666666664</v>
      </c>
      <c r="M44" s="95">
        <f t="shared" si="2"/>
        <v>17.2</v>
      </c>
      <c r="N44" s="96">
        <f t="shared" si="3"/>
        <v>20.3</v>
      </c>
      <c r="O44" s="97" t="str">
        <f t="shared" si="4"/>
        <v>25.3</v>
      </c>
      <c r="P44" s="90" t="s">
        <v>133</v>
      </c>
      <c r="Q44" s="90" t="s">
        <v>128</v>
      </c>
      <c r="R44" s="90" t="s">
        <v>57</v>
      </c>
      <c r="S44" s="92"/>
      <c r="T44" s="111"/>
      <c r="U44" s="99" t="str">
        <f t="shared" si="5"/>
        <v/>
      </c>
      <c r="V44" s="100" t="str">
        <f t="shared" si="6"/>
        <v/>
      </c>
      <c r="W44" s="100" t="str">
        <f t="shared" si="7"/>
        <v/>
      </c>
      <c r="X44" s="101" t="str">
        <f t="shared" si="8"/>
        <v/>
      </c>
      <c r="Y44" s="3"/>
      <c r="Z44" s="102">
        <v>1310</v>
      </c>
      <c r="AA44" s="102">
        <v>1310</v>
      </c>
      <c r="AB44" s="103">
        <f t="shared" si="9"/>
        <v>25.3</v>
      </c>
      <c r="AC44" s="104">
        <f t="shared" si="10"/>
        <v>47</v>
      </c>
      <c r="AD44" s="104" t="str">
        <f t="shared" si="11"/>
        <v xml:space="preserve"> </v>
      </c>
      <c r="AE44" s="103">
        <f t="shared" si="12"/>
        <v>25.3</v>
      </c>
      <c r="AF44" s="104">
        <f t="shared" si="13"/>
        <v>47</v>
      </c>
      <c r="AG44" s="104" t="str">
        <f t="shared" si="14"/>
        <v xml:space="preserve"> </v>
      </c>
    </row>
    <row r="45" spans="1:33" s="105" customFormat="1" ht="24" customHeight="1">
      <c r="A45" s="107"/>
      <c r="B45" s="86"/>
      <c r="C45" s="131" t="s">
        <v>136</v>
      </c>
      <c r="D45" s="88" t="s">
        <v>122</v>
      </c>
      <c r="E45" s="89" t="s">
        <v>137</v>
      </c>
      <c r="F45" s="90" t="s">
        <v>124</v>
      </c>
      <c r="G45" s="90" t="s">
        <v>125</v>
      </c>
      <c r="H45" s="90" t="s">
        <v>132</v>
      </c>
      <c r="I45" s="91" t="str">
        <f t="shared" si="0"/>
        <v>1,370</v>
      </c>
      <c r="J45" s="92">
        <v>5</v>
      </c>
      <c r="K45" s="93">
        <v>10.8</v>
      </c>
      <c r="L45" s="94">
        <f t="shared" si="1"/>
        <v>214.96851851851849</v>
      </c>
      <c r="M45" s="95">
        <f t="shared" si="2"/>
        <v>15.8</v>
      </c>
      <c r="N45" s="96">
        <f t="shared" si="3"/>
        <v>19</v>
      </c>
      <c r="O45" s="97" t="str">
        <f t="shared" si="4"/>
        <v>24.8</v>
      </c>
      <c r="P45" s="90" t="s">
        <v>133</v>
      </c>
      <c r="Q45" s="90" t="s">
        <v>128</v>
      </c>
      <c r="R45" s="90" t="s">
        <v>57</v>
      </c>
      <c r="S45" s="90"/>
      <c r="T45" s="111" t="s">
        <v>129</v>
      </c>
      <c r="U45" s="99" t="str">
        <f t="shared" si="5"/>
        <v/>
      </c>
      <c r="V45" s="100" t="str">
        <f t="shared" si="6"/>
        <v/>
      </c>
      <c r="W45" s="100" t="str">
        <f t="shared" si="7"/>
        <v/>
      </c>
      <c r="X45" s="101" t="str">
        <f t="shared" si="8"/>
        <v/>
      </c>
      <c r="Y45" s="3"/>
      <c r="Z45" s="102">
        <v>1370</v>
      </c>
      <c r="AA45" s="102">
        <v>1370</v>
      </c>
      <c r="AB45" s="103">
        <f t="shared" si="9"/>
        <v>24.8</v>
      </c>
      <c r="AC45" s="104">
        <f t="shared" si="10"/>
        <v>43</v>
      </c>
      <c r="AD45" s="104" t="str">
        <f t="shared" si="11"/>
        <v xml:space="preserve"> </v>
      </c>
      <c r="AE45" s="103">
        <f t="shared" si="12"/>
        <v>24.8</v>
      </c>
      <c r="AF45" s="104">
        <f t="shared" si="13"/>
        <v>43</v>
      </c>
      <c r="AG45" s="104" t="str">
        <f t="shared" si="14"/>
        <v xml:space="preserve"> </v>
      </c>
    </row>
    <row r="46" spans="1:33" s="105" customFormat="1" ht="24" customHeight="1">
      <c r="A46" s="107"/>
      <c r="B46" s="112"/>
      <c r="C46" s="117"/>
      <c r="D46" s="88" t="s">
        <v>122</v>
      </c>
      <c r="E46" s="89" t="s">
        <v>138</v>
      </c>
      <c r="F46" s="90" t="s">
        <v>124</v>
      </c>
      <c r="G46" s="90" t="s">
        <v>125</v>
      </c>
      <c r="H46" s="90" t="s">
        <v>132</v>
      </c>
      <c r="I46" s="91" t="str">
        <f t="shared" si="0"/>
        <v>1,380</v>
      </c>
      <c r="J46" s="92">
        <v>5</v>
      </c>
      <c r="K46" s="93">
        <v>10.8</v>
      </c>
      <c r="L46" s="94">
        <f t="shared" si="1"/>
        <v>214.96851851851849</v>
      </c>
      <c r="M46" s="95">
        <f t="shared" si="2"/>
        <v>15.8</v>
      </c>
      <c r="N46" s="96">
        <f t="shared" si="3"/>
        <v>19</v>
      </c>
      <c r="O46" s="97" t="str">
        <f t="shared" si="4"/>
        <v>24.8</v>
      </c>
      <c r="P46" s="90" t="s">
        <v>133</v>
      </c>
      <c r="Q46" s="90" t="s">
        <v>128</v>
      </c>
      <c r="R46" s="90" t="s">
        <v>57</v>
      </c>
      <c r="S46" s="92"/>
      <c r="T46" s="111"/>
      <c r="U46" s="99" t="str">
        <f t="shared" si="5"/>
        <v/>
      </c>
      <c r="V46" s="100" t="str">
        <f t="shared" si="6"/>
        <v/>
      </c>
      <c r="W46" s="100" t="str">
        <f t="shared" si="7"/>
        <v/>
      </c>
      <c r="X46" s="101" t="str">
        <f t="shared" si="8"/>
        <v/>
      </c>
      <c r="Y46" s="3"/>
      <c r="Z46" s="102">
        <v>1380</v>
      </c>
      <c r="AA46" s="102">
        <v>1380</v>
      </c>
      <c r="AB46" s="103">
        <f t="shared" si="9"/>
        <v>24.8</v>
      </c>
      <c r="AC46" s="104">
        <f t="shared" si="10"/>
        <v>43</v>
      </c>
      <c r="AD46" s="104" t="str">
        <f t="shared" si="11"/>
        <v xml:space="preserve"> </v>
      </c>
      <c r="AE46" s="103">
        <f t="shared" si="12"/>
        <v>24.8</v>
      </c>
      <c r="AF46" s="104">
        <f t="shared" si="13"/>
        <v>43</v>
      </c>
      <c r="AG46" s="104" t="str">
        <f t="shared" si="14"/>
        <v xml:space="preserve"> </v>
      </c>
    </row>
    <row r="47" spans="1:33" s="105" customFormat="1" ht="24" customHeight="1">
      <c r="A47" s="129"/>
      <c r="B47" s="86"/>
      <c r="C47" s="87" t="s">
        <v>139</v>
      </c>
      <c r="D47" s="85" t="s">
        <v>140</v>
      </c>
      <c r="E47" s="89" t="s">
        <v>141</v>
      </c>
      <c r="F47" s="90" t="s">
        <v>142</v>
      </c>
      <c r="G47" s="90" t="s">
        <v>143</v>
      </c>
      <c r="H47" s="90" t="s">
        <v>144</v>
      </c>
      <c r="I47" s="91" t="str">
        <f t="shared" si="0"/>
        <v>1,780</v>
      </c>
      <c r="J47" s="92">
        <v>5</v>
      </c>
      <c r="K47" s="93">
        <v>10</v>
      </c>
      <c r="L47" s="94">
        <f t="shared" si="1"/>
        <v>232.166</v>
      </c>
      <c r="M47" s="95">
        <f t="shared" si="2"/>
        <v>11.1</v>
      </c>
      <c r="N47" s="96">
        <f t="shared" si="3"/>
        <v>14.4</v>
      </c>
      <c r="O47" s="97" t="str">
        <f t="shared" si="4"/>
        <v>21.3</v>
      </c>
      <c r="P47" s="90" t="s">
        <v>145</v>
      </c>
      <c r="Q47" s="90" t="s">
        <v>128</v>
      </c>
      <c r="R47" s="90" t="s">
        <v>146</v>
      </c>
      <c r="S47" s="90"/>
      <c r="T47" s="98" t="s">
        <v>99</v>
      </c>
      <c r="U47" s="99" t="str">
        <f t="shared" si="5"/>
        <v/>
      </c>
      <c r="V47" s="100" t="str">
        <f t="shared" si="6"/>
        <v/>
      </c>
      <c r="W47" s="100" t="str">
        <f t="shared" si="7"/>
        <v/>
      </c>
      <c r="X47" s="101" t="str">
        <f t="shared" si="8"/>
        <v/>
      </c>
      <c r="Y47" s="3"/>
      <c r="Z47" s="102">
        <v>1780</v>
      </c>
      <c r="AA47" s="102">
        <v>1780</v>
      </c>
      <c r="AB47" s="103">
        <f t="shared" si="9"/>
        <v>21.3</v>
      </c>
      <c r="AC47" s="104">
        <f t="shared" si="10"/>
        <v>46</v>
      </c>
      <c r="AD47" s="104" t="str">
        <f t="shared" si="11"/>
        <v xml:space="preserve"> </v>
      </c>
      <c r="AE47" s="103">
        <f t="shared" si="12"/>
        <v>21.3</v>
      </c>
      <c r="AF47" s="104">
        <f t="shared" si="13"/>
        <v>46</v>
      </c>
      <c r="AG47" s="104" t="str">
        <f t="shared" si="14"/>
        <v xml:space="preserve"> </v>
      </c>
    </row>
    <row r="48" spans="1:33" s="105" customFormat="1" ht="30.5" customHeight="1">
      <c r="A48" s="129"/>
      <c r="B48" s="86"/>
      <c r="C48" s="132"/>
      <c r="D48" s="85" t="s">
        <v>140</v>
      </c>
      <c r="E48" s="133" t="s">
        <v>147</v>
      </c>
      <c r="F48" s="90" t="s">
        <v>142</v>
      </c>
      <c r="G48" s="90" t="s">
        <v>143</v>
      </c>
      <c r="H48" s="90" t="s">
        <v>144</v>
      </c>
      <c r="I48" s="91" t="str">
        <f t="shared" si="0"/>
        <v>1,770</v>
      </c>
      <c r="J48" s="92">
        <v>5</v>
      </c>
      <c r="K48" s="93">
        <v>10</v>
      </c>
      <c r="L48" s="94">
        <f t="shared" si="1"/>
        <v>232.166</v>
      </c>
      <c r="M48" s="95">
        <f t="shared" si="2"/>
        <v>11.1</v>
      </c>
      <c r="N48" s="96">
        <f t="shared" si="3"/>
        <v>14.4</v>
      </c>
      <c r="O48" s="97" t="str">
        <f t="shared" si="4"/>
        <v>21.4</v>
      </c>
      <c r="P48" s="90" t="s">
        <v>145</v>
      </c>
      <c r="Q48" s="90" t="s">
        <v>128</v>
      </c>
      <c r="R48" s="90" t="s">
        <v>146</v>
      </c>
      <c r="S48" s="90"/>
      <c r="T48" s="98" t="s">
        <v>99</v>
      </c>
      <c r="U48" s="99" t="str">
        <f t="shared" si="5"/>
        <v/>
      </c>
      <c r="V48" s="100" t="str">
        <f t="shared" si="6"/>
        <v/>
      </c>
      <c r="W48" s="100" t="str">
        <f t="shared" si="7"/>
        <v/>
      </c>
      <c r="X48" s="101" t="str">
        <f t="shared" si="8"/>
        <v/>
      </c>
      <c r="Y48" s="3"/>
      <c r="Z48" s="102">
        <v>1770</v>
      </c>
      <c r="AA48" s="102">
        <v>1770</v>
      </c>
      <c r="AB48" s="103">
        <f t="shared" si="9"/>
        <v>21.4</v>
      </c>
      <c r="AC48" s="104">
        <f t="shared" si="10"/>
        <v>46</v>
      </c>
      <c r="AD48" s="104" t="str">
        <f t="shared" si="11"/>
        <v xml:space="preserve"> </v>
      </c>
      <c r="AE48" s="103">
        <f t="shared" si="12"/>
        <v>21.4</v>
      </c>
      <c r="AF48" s="104">
        <f t="shared" si="13"/>
        <v>46</v>
      </c>
      <c r="AG48" s="104" t="str">
        <f t="shared" si="14"/>
        <v xml:space="preserve"> </v>
      </c>
    </row>
    <row r="49" spans="1:35" ht="28.5" customHeight="1">
      <c r="A49" s="129"/>
      <c r="B49" s="86"/>
      <c r="C49" s="132"/>
      <c r="D49" s="85" t="s">
        <v>140</v>
      </c>
      <c r="E49" s="133" t="s">
        <v>148</v>
      </c>
      <c r="F49" s="90" t="s">
        <v>142</v>
      </c>
      <c r="G49" s="90" t="s">
        <v>143</v>
      </c>
      <c r="H49" s="90" t="s">
        <v>144</v>
      </c>
      <c r="I49" s="91" t="str">
        <f t="shared" si="0"/>
        <v>1,760</v>
      </c>
      <c r="J49" s="92">
        <v>5</v>
      </c>
      <c r="K49" s="93">
        <v>10</v>
      </c>
      <c r="L49" s="94">
        <f t="shared" si="1"/>
        <v>232.166</v>
      </c>
      <c r="M49" s="95">
        <f t="shared" si="2"/>
        <v>12.2</v>
      </c>
      <c r="N49" s="96">
        <f t="shared" si="3"/>
        <v>15.4</v>
      </c>
      <c r="O49" s="97" t="str">
        <f t="shared" si="4"/>
        <v>21.5</v>
      </c>
      <c r="P49" s="90" t="s">
        <v>145</v>
      </c>
      <c r="Q49" s="90" t="s">
        <v>128</v>
      </c>
      <c r="R49" s="90" t="s">
        <v>146</v>
      </c>
      <c r="S49" s="90"/>
      <c r="T49" s="98" t="s">
        <v>99</v>
      </c>
      <c r="U49" s="99" t="str">
        <f t="shared" si="5"/>
        <v/>
      </c>
      <c r="V49" s="100" t="str">
        <f t="shared" si="6"/>
        <v/>
      </c>
      <c r="W49" s="100" t="str">
        <f t="shared" si="7"/>
        <v/>
      </c>
      <c r="X49" s="101" t="str">
        <f t="shared" si="8"/>
        <v/>
      </c>
      <c r="Z49" s="102">
        <v>1760</v>
      </c>
      <c r="AA49" s="102">
        <v>1760</v>
      </c>
      <c r="AB49" s="103">
        <f t="shared" si="9"/>
        <v>21.5</v>
      </c>
      <c r="AC49" s="104">
        <f t="shared" si="10"/>
        <v>46</v>
      </c>
      <c r="AD49" s="104" t="str">
        <f t="shared" si="11"/>
        <v xml:space="preserve"> </v>
      </c>
      <c r="AE49" s="103">
        <f t="shared" si="12"/>
        <v>21.5</v>
      </c>
      <c r="AF49" s="104">
        <f t="shared" si="13"/>
        <v>46</v>
      </c>
      <c r="AG49" s="104" t="str">
        <f t="shared" si="14"/>
        <v xml:space="preserve"> </v>
      </c>
      <c r="AH49" s="105"/>
      <c r="AI49" s="105"/>
    </row>
    <row r="50" spans="1:35" ht="30.5" customHeight="1">
      <c r="A50" s="129"/>
      <c r="B50" s="86"/>
      <c r="C50" s="132"/>
      <c r="D50" s="85" t="s">
        <v>140</v>
      </c>
      <c r="E50" s="89" t="s">
        <v>149</v>
      </c>
      <c r="F50" s="90" t="s">
        <v>142</v>
      </c>
      <c r="G50" s="90" t="s">
        <v>143</v>
      </c>
      <c r="H50" s="90" t="s">
        <v>144</v>
      </c>
      <c r="I50" s="91" t="str">
        <f t="shared" si="0"/>
        <v>1,750</v>
      </c>
      <c r="J50" s="92">
        <v>5</v>
      </c>
      <c r="K50" s="93">
        <v>10</v>
      </c>
      <c r="L50" s="94">
        <f t="shared" si="1"/>
        <v>232.166</v>
      </c>
      <c r="M50" s="95">
        <f t="shared" si="2"/>
        <v>12.2</v>
      </c>
      <c r="N50" s="96">
        <f t="shared" si="3"/>
        <v>15.4</v>
      </c>
      <c r="O50" s="97" t="str">
        <f t="shared" si="4"/>
        <v>21.6</v>
      </c>
      <c r="P50" s="90" t="s">
        <v>145</v>
      </c>
      <c r="Q50" s="90" t="s">
        <v>128</v>
      </c>
      <c r="R50" s="90" t="s">
        <v>146</v>
      </c>
      <c r="S50" s="90"/>
      <c r="T50" s="98" t="s">
        <v>99</v>
      </c>
      <c r="U50" s="99" t="str">
        <f t="shared" si="5"/>
        <v/>
      </c>
      <c r="V50" s="100" t="str">
        <f t="shared" si="6"/>
        <v/>
      </c>
      <c r="W50" s="100" t="str">
        <f t="shared" si="7"/>
        <v/>
      </c>
      <c r="X50" s="101" t="str">
        <f t="shared" si="8"/>
        <v/>
      </c>
      <c r="Z50" s="102">
        <v>1750</v>
      </c>
      <c r="AA50" s="102">
        <v>1750</v>
      </c>
      <c r="AB50" s="103">
        <f t="shared" si="9"/>
        <v>21.6</v>
      </c>
      <c r="AC50" s="104">
        <f t="shared" si="10"/>
        <v>46</v>
      </c>
      <c r="AD50" s="104" t="str">
        <f t="shared" si="11"/>
        <v xml:space="preserve"> </v>
      </c>
      <c r="AE50" s="103">
        <f t="shared" si="12"/>
        <v>21.6</v>
      </c>
      <c r="AF50" s="104">
        <f t="shared" si="13"/>
        <v>46</v>
      </c>
      <c r="AG50" s="104" t="str">
        <f t="shared" si="14"/>
        <v xml:space="preserve"> </v>
      </c>
      <c r="AH50" s="105"/>
      <c r="AI50" s="105"/>
    </row>
    <row r="51" spans="1:35" ht="43" customHeight="1">
      <c r="A51" s="129"/>
      <c r="B51" s="86"/>
      <c r="C51" s="132"/>
      <c r="D51" s="85" t="s">
        <v>140</v>
      </c>
      <c r="E51" s="89" t="s">
        <v>150</v>
      </c>
      <c r="F51" s="90" t="s">
        <v>142</v>
      </c>
      <c r="G51" s="90" t="s">
        <v>143</v>
      </c>
      <c r="H51" s="90" t="s">
        <v>144</v>
      </c>
      <c r="I51" s="91" t="str">
        <f t="shared" si="0"/>
        <v>1,740</v>
      </c>
      <c r="J51" s="92">
        <v>5</v>
      </c>
      <c r="K51" s="93">
        <v>10</v>
      </c>
      <c r="L51" s="94">
        <f t="shared" si="1"/>
        <v>232.166</v>
      </c>
      <c r="M51" s="95">
        <f t="shared" si="2"/>
        <v>12.2</v>
      </c>
      <c r="N51" s="96">
        <f t="shared" si="3"/>
        <v>15.4</v>
      </c>
      <c r="O51" s="97" t="str">
        <f t="shared" si="4"/>
        <v>21.7</v>
      </c>
      <c r="P51" s="90" t="s">
        <v>145</v>
      </c>
      <c r="Q51" s="90" t="s">
        <v>128</v>
      </c>
      <c r="R51" s="90" t="s">
        <v>146</v>
      </c>
      <c r="S51" s="90"/>
      <c r="T51" s="98" t="s">
        <v>99</v>
      </c>
      <c r="U51" s="99" t="str">
        <f t="shared" si="5"/>
        <v/>
      </c>
      <c r="V51" s="100" t="str">
        <f t="shared" si="6"/>
        <v/>
      </c>
      <c r="W51" s="100" t="str">
        <f t="shared" si="7"/>
        <v/>
      </c>
      <c r="X51" s="101" t="str">
        <f t="shared" si="8"/>
        <v/>
      </c>
      <c r="Z51" s="102">
        <v>1740</v>
      </c>
      <c r="AA51" s="102">
        <v>1740</v>
      </c>
      <c r="AB51" s="103">
        <f t="shared" si="9"/>
        <v>21.7</v>
      </c>
      <c r="AC51" s="104">
        <f t="shared" si="10"/>
        <v>46</v>
      </c>
      <c r="AD51" s="104" t="str">
        <f t="shared" si="11"/>
        <v xml:space="preserve"> </v>
      </c>
      <c r="AE51" s="103">
        <f t="shared" si="12"/>
        <v>21.7</v>
      </c>
      <c r="AF51" s="104">
        <f t="shared" si="13"/>
        <v>46</v>
      </c>
      <c r="AG51" s="104" t="str">
        <f t="shared" si="14"/>
        <v xml:space="preserve"> </v>
      </c>
      <c r="AH51" s="105"/>
      <c r="AI51" s="105"/>
    </row>
    <row r="52" spans="1:35" ht="50.5" customHeight="1">
      <c r="A52" s="129"/>
      <c r="B52" s="86"/>
      <c r="C52" s="132"/>
      <c r="D52" s="85" t="s">
        <v>140</v>
      </c>
      <c r="E52" s="89" t="s">
        <v>151</v>
      </c>
      <c r="F52" s="90" t="s">
        <v>142</v>
      </c>
      <c r="G52" s="90" t="s">
        <v>143</v>
      </c>
      <c r="H52" s="90" t="s">
        <v>144</v>
      </c>
      <c r="I52" s="91" t="str">
        <f t="shared" si="0"/>
        <v>1,730</v>
      </c>
      <c r="J52" s="92">
        <v>5</v>
      </c>
      <c r="K52" s="93">
        <v>10</v>
      </c>
      <c r="L52" s="94">
        <f t="shared" si="1"/>
        <v>232.166</v>
      </c>
      <c r="M52" s="95">
        <f t="shared" si="2"/>
        <v>12.2</v>
      </c>
      <c r="N52" s="96">
        <f t="shared" si="3"/>
        <v>15.4</v>
      </c>
      <c r="O52" s="97" t="str">
        <f t="shared" si="4"/>
        <v>21.8</v>
      </c>
      <c r="P52" s="90" t="s">
        <v>145</v>
      </c>
      <c r="Q52" s="90" t="s">
        <v>128</v>
      </c>
      <c r="R52" s="90" t="s">
        <v>146</v>
      </c>
      <c r="S52" s="90"/>
      <c r="T52" s="98" t="s">
        <v>99</v>
      </c>
      <c r="U52" s="99" t="str">
        <f t="shared" si="5"/>
        <v/>
      </c>
      <c r="V52" s="100" t="str">
        <f t="shared" si="6"/>
        <v/>
      </c>
      <c r="W52" s="100" t="str">
        <f t="shared" si="7"/>
        <v/>
      </c>
      <c r="X52" s="101" t="str">
        <f t="shared" si="8"/>
        <v/>
      </c>
      <c r="Z52" s="102">
        <v>1730</v>
      </c>
      <c r="AA52" s="102">
        <v>1730</v>
      </c>
      <c r="AB52" s="103">
        <f t="shared" si="9"/>
        <v>21.8</v>
      </c>
      <c r="AC52" s="104">
        <f t="shared" si="10"/>
        <v>45</v>
      </c>
      <c r="AD52" s="104" t="str">
        <f t="shared" si="11"/>
        <v xml:space="preserve"> </v>
      </c>
      <c r="AE52" s="103">
        <f t="shared" si="12"/>
        <v>21.8</v>
      </c>
      <c r="AF52" s="104">
        <f t="shared" si="13"/>
        <v>45</v>
      </c>
      <c r="AG52" s="104" t="str">
        <f t="shared" si="14"/>
        <v xml:space="preserve"> </v>
      </c>
      <c r="AH52" s="105"/>
      <c r="AI52" s="105"/>
    </row>
    <row r="53" spans="1:35" ht="30.5" customHeight="1">
      <c r="A53" s="129"/>
      <c r="B53" s="86"/>
      <c r="C53" s="132"/>
      <c r="D53" s="85" t="s">
        <v>140</v>
      </c>
      <c r="E53" s="89" t="s">
        <v>152</v>
      </c>
      <c r="F53" s="90" t="s">
        <v>142</v>
      </c>
      <c r="G53" s="90" t="s">
        <v>143</v>
      </c>
      <c r="H53" s="90" t="s">
        <v>144</v>
      </c>
      <c r="I53" s="91" t="str">
        <f t="shared" si="0"/>
        <v>1,720</v>
      </c>
      <c r="J53" s="92">
        <v>5</v>
      </c>
      <c r="K53" s="93">
        <v>10</v>
      </c>
      <c r="L53" s="94">
        <f t="shared" si="1"/>
        <v>232.166</v>
      </c>
      <c r="M53" s="95">
        <f t="shared" si="2"/>
        <v>12.2</v>
      </c>
      <c r="N53" s="96">
        <f t="shared" si="3"/>
        <v>15.4</v>
      </c>
      <c r="O53" s="97" t="str">
        <f t="shared" si="4"/>
        <v>21.9</v>
      </c>
      <c r="P53" s="90" t="s">
        <v>145</v>
      </c>
      <c r="Q53" s="90" t="s">
        <v>128</v>
      </c>
      <c r="R53" s="90" t="s">
        <v>146</v>
      </c>
      <c r="S53" s="90"/>
      <c r="T53" s="98" t="s">
        <v>99</v>
      </c>
      <c r="U53" s="99" t="str">
        <f t="shared" si="5"/>
        <v/>
      </c>
      <c r="V53" s="100" t="str">
        <f t="shared" si="6"/>
        <v/>
      </c>
      <c r="W53" s="100" t="str">
        <f t="shared" si="7"/>
        <v/>
      </c>
      <c r="X53" s="101" t="str">
        <f t="shared" si="8"/>
        <v/>
      </c>
      <c r="Z53" s="102">
        <v>1720</v>
      </c>
      <c r="AA53" s="102">
        <v>1720</v>
      </c>
      <c r="AB53" s="103">
        <f t="shared" si="9"/>
        <v>21.9</v>
      </c>
      <c r="AC53" s="104">
        <f t="shared" si="10"/>
        <v>45</v>
      </c>
      <c r="AD53" s="104" t="str">
        <f t="shared" si="11"/>
        <v xml:space="preserve"> </v>
      </c>
      <c r="AE53" s="103">
        <f t="shared" si="12"/>
        <v>21.9</v>
      </c>
      <c r="AF53" s="104">
        <f t="shared" si="13"/>
        <v>45</v>
      </c>
      <c r="AG53" s="104" t="str">
        <f t="shared" si="14"/>
        <v xml:space="preserve"> </v>
      </c>
      <c r="AH53" s="105"/>
      <c r="AI53" s="105"/>
    </row>
    <row r="54" spans="1:35" ht="23.25" customHeight="1">
      <c r="A54" s="129"/>
      <c r="B54" s="86"/>
      <c r="C54" s="132"/>
      <c r="D54" s="85" t="s">
        <v>140</v>
      </c>
      <c r="E54" s="89" t="s">
        <v>153</v>
      </c>
      <c r="F54" s="90" t="s">
        <v>142</v>
      </c>
      <c r="G54" s="90" t="s">
        <v>143</v>
      </c>
      <c r="H54" s="90" t="s">
        <v>144</v>
      </c>
      <c r="I54" s="91" t="str">
        <f t="shared" si="0"/>
        <v>1,710</v>
      </c>
      <c r="J54" s="92">
        <v>5</v>
      </c>
      <c r="K54" s="93">
        <v>10</v>
      </c>
      <c r="L54" s="94">
        <f t="shared" si="1"/>
        <v>232.166</v>
      </c>
      <c r="M54" s="95">
        <f t="shared" si="2"/>
        <v>12.2</v>
      </c>
      <c r="N54" s="96">
        <f t="shared" si="3"/>
        <v>15.4</v>
      </c>
      <c r="O54" s="97" t="str">
        <f t="shared" si="4"/>
        <v>22.0</v>
      </c>
      <c r="P54" s="90" t="s">
        <v>145</v>
      </c>
      <c r="Q54" s="90" t="s">
        <v>128</v>
      </c>
      <c r="R54" s="90" t="s">
        <v>146</v>
      </c>
      <c r="S54" s="90"/>
      <c r="T54" s="98" t="s">
        <v>99</v>
      </c>
      <c r="U54" s="99" t="str">
        <f t="shared" si="5"/>
        <v/>
      </c>
      <c r="V54" s="100" t="str">
        <f t="shared" si="6"/>
        <v/>
      </c>
      <c r="W54" s="100" t="str">
        <f t="shared" si="7"/>
        <v/>
      </c>
      <c r="X54" s="101" t="str">
        <f t="shared" si="8"/>
        <v/>
      </c>
      <c r="Z54" s="102">
        <v>1710</v>
      </c>
      <c r="AA54" s="102">
        <v>1710</v>
      </c>
      <c r="AB54" s="103">
        <f t="shared" si="9"/>
        <v>22</v>
      </c>
      <c r="AC54" s="104">
        <f t="shared" si="10"/>
        <v>45</v>
      </c>
      <c r="AD54" s="104" t="str">
        <f t="shared" si="11"/>
        <v xml:space="preserve"> </v>
      </c>
      <c r="AE54" s="103">
        <f t="shared" si="12"/>
        <v>22</v>
      </c>
      <c r="AF54" s="104">
        <f t="shared" si="13"/>
        <v>45</v>
      </c>
      <c r="AG54" s="104" t="str">
        <f t="shared" si="14"/>
        <v xml:space="preserve"> </v>
      </c>
      <c r="AH54" s="105"/>
      <c r="AI54" s="105"/>
    </row>
    <row r="55" spans="1:35" ht="23.25" customHeight="1">
      <c r="A55" s="129"/>
      <c r="B55" s="134"/>
      <c r="C55" s="135"/>
      <c r="D55" s="88" t="s">
        <v>140</v>
      </c>
      <c r="E55" s="113" t="s">
        <v>154</v>
      </c>
      <c r="F55" s="90" t="s">
        <v>142</v>
      </c>
      <c r="G55" s="90" t="s">
        <v>143</v>
      </c>
      <c r="H55" s="90" t="s">
        <v>144</v>
      </c>
      <c r="I55" s="91" t="str">
        <f t="shared" si="0"/>
        <v>1,700</v>
      </c>
      <c r="J55" s="92">
        <v>5</v>
      </c>
      <c r="K55" s="93">
        <v>10</v>
      </c>
      <c r="L55" s="94">
        <f t="shared" si="1"/>
        <v>232.166</v>
      </c>
      <c r="M55" s="95">
        <f t="shared" si="2"/>
        <v>12.2</v>
      </c>
      <c r="N55" s="96">
        <f t="shared" si="3"/>
        <v>15.4</v>
      </c>
      <c r="O55" s="97" t="str">
        <f t="shared" si="4"/>
        <v>22.1</v>
      </c>
      <c r="P55" s="90" t="s">
        <v>145</v>
      </c>
      <c r="Q55" s="90" t="s">
        <v>128</v>
      </c>
      <c r="R55" s="90" t="s">
        <v>146</v>
      </c>
      <c r="S55" s="90"/>
      <c r="T55" s="98" t="s">
        <v>99</v>
      </c>
      <c r="U55" s="99" t="str">
        <f t="shared" si="5"/>
        <v/>
      </c>
      <c r="V55" s="100" t="str">
        <f t="shared" si="6"/>
        <v/>
      </c>
      <c r="W55" s="100" t="str">
        <f t="shared" si="7"/>
        <v/>
      </c>
      <c r="X55" s="101" t="str">
        <f t="shared" si="8"/>
        <v/>
      </c>
      <c r="Z55" s="102">
        <v>1700</v>
      </c>
      <c r="AA55" s="102">
        <v>1700</v>
      </c>
      <c r="AB55" s="103">
        <f t="shared" si="9"/>
        <v>22.1</v>
      </c>
      <c r="AC55" s="104">
        <f t="shared" si="10"/>
        <v>45</v>
      </c>
      <c r="AD55" s="104" t="str">
        <f t="shared" si="11"/>
        <v xml:space="preserve"> </v>
      </c>
      <c r="AE55" s="103">
        <f t="shared" si="12"/>
        <v>22.1</v>
      </c>
      <c r="AF55" s="104">
        <f t="shared" si="13"/>
        <v>45</v>
      </c>
      <c r="AG55" s="104" t="str">
        <f t="shared" si="14"/>
        <v xml:space="preserve"> </v>
      </c>
      <c r="AH55" s="105"/>
      <c r="AI55" s="105"/>
    </row>
    <row r="56" spans="1:35" s="105" customFormat="1" ht="20">
      <c r="A56" s="129"/>
      <c r="B56" s="86"/>
      <c r="C56" s="136" t="s">
        <v>155</v>
      </c>
      <c r="D56" s="88" t="s">
        <v>156</v>
      </c>
      <c r="E56" s="88" t="s">
        <v>76</v>
      </c>
      <c r="F56" s="90" t="s">
        <v>142</v>
      </c>
      <c r="G56" s="90" t="s">
        <v>143</v>
      </c>
      <c r="H56" s="90" t="s">
        <v>157</v>
      </c>
      <c r="I56" s="91" t="str">
        <f t="shared" si="0"/>
        <v>1,600</v>
      </c>
      <c r="J56" s="92">
        <v>2</v>
      </c>
      <c r="K56" s="93">
        <v>10.199999999999999</v>
      </c>
      <c r="L56" s="94">
        <f t="shared" si="1"/>
        <v>227.61372549019609</v>
      </c>
      <c r="M56" s="95">
        <f t="shared" si="2"/>
        <v>13.2</v>
      </c>
      <c r="N56" s="96">
        <f t="shared" si="3"/>
        <v>16.5</v>
      </c>
      <c r="O56" s="97" t="str">
        <f t="shared" si="4"/>
        <v>23.0</v>
      </c>
      <c r="P56" s="90" t="s">
        <v>158</v>
      </c>
      <c r="Q56" s="90" t="s">
        <v>128</v>
      </c>
      <c r="R56" s="90" t="s">
        <v>146</v>
      </c>
      <c r="S56" s="90"/>
      <c r="T56" s="111" t="s">
        <v>99</v>
      </c>
      <c r="U56" s="99" t="str">
        <f t="shared" si="5"/>
        <v/>
      </c>
      <c r="V56" s="100" t="str">
        <f t="shared" si="6"/>
        <v/>
      </c>
      <c r="W56" s="100" t="str">
        <f t="shared" si="7"/>
        <v/>
      </c>
      <c r="X56" s="101" t="str">
        <f t="shared" si="8"/>
        <v/>
      </c>
      <c r="Z56" s="102">
        <v>1600</v>
      </c>
      <c r="AA56" s="102">
        <v>1600</v>
      </c>
      <c r="AB56" s="103">
        <f t="shared" si="9"/>
        <v>23</v>
      </c>
      <c r="AC56" s="104">
        <f t="shared" si="10"/>
        <v>44</v>
      </c>
      <c r="AD56" s="104" t="str">
        <f t="shared" si="11"/>
        <v xml:space="preserve"> </v>
      </c>
      <c r="AE56" s="103">
        <f t="shared" si="12"/>
        <v>23</v>
      </c>
      <c r="AF56" s="104">
        <f t="shared" si="13"/>
        <v>44</v>
      </c>
      <c r="AG56" s="104" t="str">
        <f t="shared" si="14"/>
        <v xml:space="preserve"> </v>
      </c>
    </row>
    <row r="57" spans="1:35" s="105" customFormat="1" ht="20">
      <c r="A57" s="129"/>
      <c r="B57" s="86"/>
      <c r="C57" s="130"/>
      <c r="D57" s="88" t="s">
        <v>159</v>
      </c>
      <c r="E57" s="88" t="s">
        <v>81</v>
      </c>
      <c r="F57" s="90" t="s">
        <v>142</v>
      </c>
      <c r="G57" s="90" t="s">
        <v>143</v>
      </c>
      <c r="H57" s="90" t="s">
        <v>157</v>
      </c>
      <c r="I57" s="91" t="str">
        <f t="shared" si="0"/>
        <v>1,610</v>
      </c>
      <c r="J57" s="92">
        <v>2</v>
      </c>
      <c r="K57" s="93">
        <v>10.199999999999999</v>
      </c>
      <c r="L57" s="94">
        <f t="shared" si="1"/>
        <v>227.61372549019609</v>
      </c>
      <c r="M57" s="95">
        <f t="shared" si="2"/>
        <v>13.2</v>
      </c>
      <c r="N57" s="96">
        <f t="shared" si="3"/>
        <v>16.5</v>
      </c>
      <c r="O57" s="97" t="str">
        <f t="shared" si="4"/>
        <v>22.9</v>
      </c>
      <c r="P57" s="90" t="s">
        <v>158</v>
      </c>
      <c r="Q57" s="90" t="s">
        <v>128</v>
      </c>
      <c r="R57" s="90" t="s">
        <v>146</v>
      </c>
      <c r="S57" s="90"/>
      <c r="T57" s="111" t="s">
        <v>99</v>
      </c>
      <c r="U57" s="99" t="str">
        <f t="shared" si="5"/>
        <v/>
      </c>
      <c r="V57" s="100" t="str">
        <f t="shared" si="6"/>
        <v/>
      </c>
      <c r="W57" s="100" t="str">
        <f t="shared" si="7"/>
        <v/>
      </c>
      <c r="X57" s="101" t="str">
        <f t="shared" si="8"/>
        <v/>
      </c>
      <c r="Z57" s="102">
        <v>1610</v>
      </c>
      <c r="AA57" s="102">
        <v>1610</v>
      </c>
      <c r="AB57" s="103">
        <f t="shared" si="9"/>
        <v>22.9</v>
      </c>
      <c r="AC57" s="104">
        <f t="shared" si="10"/>
        <v>44</v>
      </c>
      <c r="AD57" s="104" t="str">
        <f t="shared" si="11"/>
        <v xml:space="preserve"> </v>
      </c>
      <c r="AE57" s="103">
        <f t="shared" si="12"/>
        <v>22.9</v>
      </c>
      <c r="AF57" s="104">
        <f t="shared" si="13"/>
        <v>44</v>
      </c>
      <c r="AG57" s="104" t="str">
        <f t="shared" si="14"/>
        <v xml:space="preserve"> </v>
      </c>
    </row>
    <row r="58" spans="1:35" s="105" customFormat="1" ht="20">
      <c r="A58" s="129"/>
      <c r="B58" s="86"/>
      <c r="C58" s="108"/>
      <c r="D58" s="88" t="s">
        <v>159</v>
      </c>
      <c r="E58" s="88" t="s">
        <v>160</v>
      </c>
      <c r="F58" s="90" t="s">
        <v>142</v>
      </c>
      <c r="G58" s="90" t="s">
        <v>143</v>
      </c>
      <c r="H58" s="90" t="s">
        <v>157</v>
      </c>
      <c r="I58" s="91" t="str">
        <f t="shared" si="0"/>
        <v>1,620</v>
      </c>
      <c r="J58" s="92">
        <v>2</v>
      </c>
      <c r="K58" s="93">
        <v>10.199999999999999</v>
      </c>
      <c r="L58" s="94">
        <f t="shared" si="1"/>
        <v>227.61372549019609</v>
      </c>
      <c r="M58" s="95">
        <f t="shared" si="2"/>
        <v>13.2</v>
      </c>
      <c r="N58" s="96">
        <f t="shared" si="3"/>
        <v>16.5</v>
      </c>
      <c r="O58" s="97" t="str">
        <f t="shared" si="4"/>
        <v>22.8</v>
      </c>
      <c r="P58" s="90" t="s">
        <v>158</v>
      </c>
      <c r="Q58" s="90" t="s">
        <v>128</v>
      </c>
      <c r="R58" s="90" t="s">
        <v>146</v>
      </c>
      <c r="S58" s="90"/>
      <c r="T58" s="111" t="s">
        <v>99</v>
      </c>
      <c r="U58" s="99" t="str">
        <f t="shared" si="5"/>
        <v/>
      </c>
      <c r="V58" s="100" t="str">
        <f t="shared" si="6"/>
        <v/>
      </c>
      <c r="W58" s="100" t="str">
        <f t="shared" si="7"/>
        <v/>
      </c>
      <c r="X58" s="101" t="str">
        <f t="shared" si="8"/>
        <v/>
      </c>
      <c r="Z58" s="102">
        <v>1620</v>
      </c>
      <c r="AA58" s="102">
        <v>1620</v>
      </c>
      <c r="AB58" s="103">
        <f t="shared" si="9"/>
        <v>22.8</v>
      </c>
      <c r="AC58" s="104">
        <f t="shared" si="10"/>
        <v>44</v>
      </c>
      <c r="AD58" s="104" t="str">
        <f t="shared" si="11"/>
        <v xml:space="preserve"> </v>
      </c>
      <c r="AE58" s="103">
        <f t="shared" si="12"/>
        <v>22.8</v>
      </c>
      <c r="AF58" s="104">
        <f t="shared" si="13"/>
        <v>44</v>
      </c>
      <c r="AG58" s="104" t="str">
        <f t="shared" si="14"/>
        <v xml:space="preserve"> </v>
      </c>
    </row>
    <row r="59" spans="1:35" s="105" customFormat="1" ht="20">
      <c r="A59" s="129"/>
      <c r="B59" s="86"/>
      <c r="C59" s="108"/>
      <c r="D59" s="88" t="s">
        <v>159</v>
      </c>
      <c r="E59" s="88" t="s">
        <v>88</v>
      </c>
      <c r="F59" s="90" t="s">
        <v>142</v>
      </c>
      <c r="G59" s="90" t="s">
        <v>143</v>
      </c>
      <c r="H59" s="90" t="s">
        <v>157</v>
      </c>
      <c r="I59" s="91" t="str">
        <f t="shared" si="0"/>
        <v>1,680</v>
      </c>
      <c r="J59" s="92">
        <v>2</v>
      </c>
      <c r="K59" s="93">
        <v>9.1999999999999993</v>
      </c>
      <c r="L59" s="94">
        <f t="shared" si="1"/>
        <v>252.35434782608698</v>
      </c>
      <c r="M59" s="95">
        <f t="shared" si="2"/>
        <v>12.2</v>
      </c>
      <c r="N59" s="96">
        <f t="shared" si="3"/>
        <v>15.4</v>
      </c>
      <c r="O59" s="97" t="str">
        <f t="shared" si="4"/>
        <v>22.2</v>
      </c>
      <c r="P59" s="90" t="s">
        <v>158</v>
      </c>
      <c r="Q59" s="90" t="s">
        <v>128</v>
      </c>
      <c r="R59" s="90" t="s">
        <v>146</v>
      </c>
      <c r="S59" s="90"/>
      <c r="T59" s="111" t="s">
        <v>99</v>
      </c>
      <c r="U59" s="99" t="str">
        <f t="shared" si="5"/>
        <v/>
      </c>
      <c r="V59" s="100" t="str">
        <f t="shared" si="6"/>
        <v/>
      </c>
      <c r="W59" s="100" t="str">
        <f t="shared" si="7"/>
        <v/>
      </c>
      <c r="X59" s="90" t="str">
        <f t="shared" si="8"/>
        <v/>
      </c>
      <c r="Z59" s="102">
        <v>1680</v>
      </c>
      <c r="AA59" s="102">
        <v>1680</v>
      </c>
      <c r="AB59" s="103">
        <f t="shared" si="9"/>
        <v>22.2</v>
      </c>
      <c r="AC59" s="104">
        <f t="shared" si="10"/>
        <v>41</v>
      </c>
      <c r="AD59" s="104" t="str">
        <f t="shared" si="11"/>
        <v xml:space="preserve"> </v>
      </c>
      <c r="AE59" s="103">
        <f t="shared" si="12"/>
        <v>22.2</v>
      </c>
      <c r="AF59" s="104">
        <f t="shared" si="13"/>
        <v>41</v>
      </c>
      <c r="AG59" s="104" t="str">
        <f t="shared" si="14"/>
        <v xml:space="preserve"> </v>
      </c>
    </row>
    <row r="60" spans="1:35" s="105" customFormat="1" ht="20">
      <c r="A60" s="129"/>
      <c r="B60" s="86"/>
      <c r="C60" s="108"/>
      <c r="D60" s="88" t="s">
        <v>161</v>
      </c>
      <c r="E60" s="88" t="s">
        <v>76</v>
      </c>
      <c r="F60" s="90" t="s">
        <v>142</v>
      </c>
      <c r="G60" s="90" t="s">
        <v>143</v>
      </c>
      <c r="H60" s="90" t="s">
        <v>162</v>
      </c>
      <c r="I60" s="120" t="str">
        <f t="shared" si="0"/>
        <v>1,570</v>
      </c>
      <c r="J60" s="92">
        <v>2</v>
      </c>
      <c r="K60" s="93">
        <v>9.5</v>
      </c>
      <c r="L60" s="121">
        <f t="shared" si="1"/>
        <v>244.38526315789471</v>
      </c>
      <c r="M60" s="122">
        <f t="shared" si="2"/>
        <v>13.2</v>
      </c>
      <c r="N60" s="96">
        <f t="shared" si="3"/>
        <v>16.5</v>
      </c>
      <c r="O60" s="97" t="str">
        <f t="shared" si="4"/>
        <v>23.2</v>
      </c>
      <c r="P60" s="90" t="s">
        <v>158</v>
      </c>
      <c r="Q60" s="90" t="s">
        <v>128</v>
      </c>
      <c r="R60" s="90" t="s">
        <v>146</v>
      </c>
      <c r="S60" s="90"/>
      <c r="T60" s="111" t="s">
        <v>129</v>
      </c>
      <c r="U60" s="123" t="str">
        <f t="shared" si="5"/>
        <v/>
      </c>
      <c r="V60" s="115" t="str">
        <f t="shared" si="6"/>
        <v/>
      </c>
      <c r="W60" s="115" t="str">
        <f t="shared" si="7"/>
        <v/>
      </c>
      <c r="X60" s="116" t="str">
        <f t="shared" si="8"/>
        <v/>
      </c>
      <c r="Z60" s="102">
        <v>1570</v>
      </c>
      <c r="AA60" s="102">
        <v>1570</v>
      </c>
      <c r="AB60" s="103">
        <f t="shared" si="9"/>
        <v>23.2</v>
      </c>
      <c r="AC60" s="104">
        <f t="shared" si="10"/>
        <v>40</v>
      </c>
      <c r="AD60" s="104" t="str">
        <f t="shared" si="11"/>
        <v xml:space="preserve"> </v>
      </c>
      <c r="AE60" s="103">
        <f t="shared" si="12"/>
        <v>23.2</v>
      </c>
      <c r="AF60" s="104">
        <f t="shared" si="13"/>
        <v>40</v>
      </c>
      <c r="AG60" s="104" t="str">
        <f t="shared" si="14"/>
        <v xml:space="preserve"> </v>
      </c>
    </row>
    <row r="61" spans="1:35" s="105" customFormat="1" ht="20">
      <c r="A61" s="129"/>
      <c r="B61" s="112"/>
      <c r="C61" s="117"/>
      <c r="D61" s="88" t="s">
        <v>163</v>
      </c>
      <c r="E61" s="88" t="s">
        <v>164</v>
      </c>
      <c r="F61" s="90" t="s">
        <v>142</v>
      </c>
      <c r="G61" s="90" t="s">
        <v>143</v>
      </c>
      <c r="H61" s="90" t="s">
        <v>162</v>
      </c>
      <c r="I61" s="91" t="str">
        <f t="shared" si="0"/>
        <v>1,580~1,590</v>
      </c>
      <c r="J61" s="92">
        <v>2</v>
      </c>
      <c r="K61" s="93">
        <v>9.5</v>
      </c>
      <c r="L61" s="94">
        <f t="shared" si="1"/>
        <v>244.38526315789471</v>
      </c>
      <c r="M61" s="95">
        <f t="shared" si="2"/>
        <v>13.2</v>
      </c>
      <c r="N61" s="96">
        <f t="shared" si="3"/>
        <v>16.5</v>
      </c>
      <c r="O61" s="97" t="str">
        <f t="shared" si="4"/>
        <v>23.1</v>
      </c>
      <c r="P61" s="90" t="s">
        <v>158</v>
      </c>
      <c r="Q61" s="90" t="s">
        <v>128</v>
      </c>
      <c r="R61" s="90" t="s">
        <v>146</v>
      </c>
      <c r="S61" s="90"/>
      <c r="T61" s="111" t="s">
        <v>129</v>
      </c>
      <c r="U61" s="99" t="str">
        <f t="shared" si="5"/>
        <v/>
      </c>
      <c r="V61" s="100" t="str">
        <f t="shared" si="6"/>
        <v/>
      </c>
      <c r="W61" s="100" t="str">
        <f t="shared" si="7"/>
        <v/>
      </c>
      <c r="X61" s="101" t="str">
        <f t="shared" si="8"/>
        <v/>
      </c>
      <c r="Z61" s="102">
        <v>1580</v>
      </c>
      <c r="AA61" s="102">
        <v>1590</v>
      </c>
      <c r="AB61" s="103">
        <f t="shared" si="9"/>
        <v>23.1</v>
      </c>
      <c r="AC61" s="104">
        <f t="shared" si="10"/>
        <v>41</v>
      </c>
      <c r="AD61" s="104" t="str">
        <f t="shared" si="11"/>
        <v xml:space="preserve"> </v>
      </c>
      <c r="AE61" s="103">
        <f t="shared" si="12"/>
        <v>23.1</v>
      </c>
      <c r="AF61" s="104">
        <f t="shared" si="13"/>
        <v>41</v>
      </c>
      <c r="AG61" s="104" t="str">
        <f t="shared" si="14"/>
        <v xml:space="preserve"> </v>
      </c>
    </row>
    <row r="62" spans="1:35" s="105" customFormat="1" ht="22.5" customHeight="1">
      <c r="A62" s="129"/>
      <c r="B62" s="126"/>
      <c r="C62" s="118" t="s">
        <v>165</v>
      </c>
      <c r="D62" s="85" t="s">
        <v>166</v>
      </c>
      <c r="E62" s="89" t="s">
        <v>167</v>
      </c>
      <c r="F62" s="90" t="s">
        <v>168</v>
      </c>
      <c r="G62" s="90" t="s">
        <v>169</v>
      </c>
      <c r="H62" s="90" t="s">
        <v>97</v>
      </c>
      <c r="I62" s="91" t="str">
        <f t="shared" si="0"/>
        <v>1,970</v>
      </c>
      <c r="J62" s="92">
        <v>7</v>
      </c>
      <c r="K62" s="93">
        <v>10</v>
      </c>
      <c r="L62" s="94">
        <f t="shared" si="1"/>
        <v>232.166</v>
      </c>
      <c r="M62" s="95">
        <f t="shared" si="2"/>
        <v>10.199999999999999</v>
      </c>
      <c r="N62" s="96">
        <f t="shared" si="3"/>
        <v>13.5</v>
      </c>
      <c r="O62" s="97" t="str">
        <f t="shared" si="4"/>
        <v>19.4</v>
      </c>
      <c r="P62" s="90" t="s">
        <v>170</v>
      </c>
      <c r="Q62" s="90" t="s">
        <v>128</v>
      </c>
      <c r="R62" s="90" t="s">
        <v>57</v>
      </c>
      <c r="S62" s="90"/>
      <c r="T62" s="98" t="s">
        <v>99</v>
      </c>
      <c r="U62" s="99" t="str">
        <f t="shared" si="5"/>
        <v/>
      </c>
      <c r="V62" s="100" t="str">
        <f t="shared" si="6"/>
        <v/>
      </c>
      <c r="W62" s="100" t="str">
        <f t="shared" si="7"/>
        <v/>
      </c>
      <c r="X62" s="101" t="str">
        <f t="shared" si="8"/>
        <v/>
      </c>
      <c r="Y62" s="3"/>
      <c r="Z62" s="102">
        <v>1970</v>
      </c>
      <c r="AA62" s="102">
        <v>1970</v>
      </c>
      <c r="AB62" s="103">
        <f t="shared" si="9"/>
        <v>19.399999999999999</v>
      </c>
      <c r="AC62" s="104">
        <f t="shared" si="10"/>
        <v>51</v>
      </c>
      <c r="AD62" s="104" t="str">
        <f t="shared" si="11"/>
        <v xml:space="preserve"> </v>
      </c>
      <c r="AE62" s="103">
        <f t="shared" si="12"/>
        <v>19.399999999999999</v>
      </c>
      <c r="AF62" s="104">
        <f t="shared" si="13"/>
        <v>51</v>
      </c>
      <c r="AG62" s="104" t="str">
        <f t="shared" si="14"/>
        <v xml:space="preserve"> </v>
      </c>
    </row>
    <row r="63" spans="1:35" s="105" customFormat="1" ht="39.5" customHeight="1">
      <c r="A63" s="129"/>
      <c r="B63" s="86"/>
      <c r="C63" s="108"/>
      <c r="D63" s="85" t="s">
        <v>166</v>
      </c>
      <c r="E63" s="89" t="s">
        <v>171</v>
      </c>
      <c r="F63" s="90" t="s">
        <v>168</v>
      </c>
      <c r="G63" s="90" t="s">
        <v>169</v>
      </c>
      <c r="H63" s="90" t="s">
        <v>97</v>
      </c>
      <c r="I63" s="91" t="str">
        <f t="shared" si="0"/>
        <v>1,950</v>
      </c>
      <c r="J63" s="92" t="s">
        <v>172</v>
      </c>
      <c r="K63" s="93">
        <v>10</v>
      </c>
      <c r="L63" s="94">
        <f t="shared" si="1"/>
        <v>232.166</v>
      </c>
      <c r="M63" s="95">
        <f t="shared" si="2"/>
        <v>10.199999999999999</v>
      </c>
      <c r="N63" s="96">
        <f t="shared" si="3"/>
        <v>13.5</v>
      </c>
      <c r="O63" s="97" t="str">
        <f t="shared" si="4"/>
        <v>19.6</v>
      </c>
      <c r="P63" s="90" t="s">
        <v>170</v>
      </c>
      <c r="Q63" s="90" t="s">
        <v>128</v>
      </c>
      <c r="R63" s="90" t="s">
        <v>57</v>
      </c>
      <c r="S63" s="90"/>
      <c r="T63" s="98" t="s">
        <v>99</v>
      </c>
      <c r="U63" s="99" t="str">
        <f t="shared" si="5"/>
        <v/>
      </c>
      <c r="V63" s="100" t="str">
        <f t="shared" si="6"/>
        <v/>
      </c>
      <c r="W63" s="100" t="str">
        <f t="shared" si="7"/>
        <v/>
      </c>
      <c r="X63" s="101" t="str">
        <f t="shared" si="8"/>
        <v/>
      </c>
      <c r="Y63" s="3"/>
      <c r="Z63" s="102">
        <v>1950</v>
      </c>
      <c r="AA63" s="102">
        <v>1950</v>
      </c>
      <c r="AB63" s="103">
        <f t="shared" si="9"/>
        <v>19.600000000000001</v>
      </c>
      <c r="AC63" s="104">
        <f t="shared" si="10"/>
        <v>51</v>
      </c>
      <c r="AD63" s="104" t="str">
        <f t="shared" si="11"/>
        <v xml:space="preserve"> </v>
      </c>
      <c r="AE63" s="103">
        <f t="shared" si="12"/>
        <v>19.600000000000001</v>
      </c>
      <c r="AF63" s="104">
        <f t="shared" si="13"/>
        <v>51</v>
      </c>
      <c r="AG63" s="104" t="str">
        <f t="shared" si="14"/>
        <v xml:space="preserve"> </v>
      </c>
    </row>
    <row r="64" spans="1:35" s="105" customFormat="1" ht="25" customHeight="1">
      <c r="A64" s="129"/>
      <c r="B64" s="86"/>
      <c r="C64" s="108"/>
      <c r="D64" s="85" t="s">
        <v>166</v>
      </c>
      <c r="E64" s="89" t="s">
        <v>173</v>
      </c>
      <c r="F64" s="90" t="s">
        <v>168</v>
      </c>
      <c r="G64" s="90" t="s">
        <v>169</v>
      </c>
      <c r="H64" s="90" t="s">
        <v>97</v>
      </c>
      <c r="I64" s="91" t="str">
        <f t="shared" si="0"/>
        <v>1,930</v>
      </c>
      <c r="J64" s="92" t="s">
        <v>172</v>
      </c>
      <c r="K64" s="93">
        <v>10</v>
      </c>
      <c r="L64" s="94">
        <f t="shared" si="1"/>
        <v>232.166</v>
      </c>
      <c r="M64" s="95">
        <f t="shared" si="2"/>
        <v>10.199999999999999</v>
      </c>
      <c r="N64" s="96">
        <f t="shared" si="3"/>
        <v>13.5</v>
      </c>
      <c r="O64" s="97" t="str">
        <f t="shared" si="4"/>
        <v>19.8</v>
      </c>
      <c r="P64" s="90" t="s">
        <v>170</v>
      </c>
      <c r="Q64" s="90" t="s">
        <v>128</v>
      </c>
      <c r="R64" s="90" t="s">
        <v>57</v>
      </c>
      <c r="S64" s="90"/>
      <c r="T64" s="98" t="s">
        <v>99</v>
      </c>
      <c r="U64" s="99" t="str">
        <f t="shared" si="5"/>
        <v/>
      </c>
      <c r="V64" s="100" t="str">
        <f t="shared" si="6"/>
        <v/>
      </c>
      <c r="W64" s="100" t="str">
        <f t="shared" si="7"/>
        <v/>
      </c>
      <c r="X64" s="101" t="str">
        <f t="shared" si="8"/>
        <v/>
      </c>
      <c r="Y64" s="3"/>
      <c r="Z64" s="102">
        <v>1930</v>
      </c>
      <c r="AA64" s="102">
        <v>1930</v>
      </c>
      <c r="AB64" s="103">
        <f t="shared" si="9"/>
        <v>19.8</v>
      </c>
      <c r="AC64" s="104">
        <f t="shared" si="10"/>
        <v>50</v>
      </c>
      <c r="AD64" s="104" t="str">
        <f t="shared" si="11"/>
        <v xml:space="preserve"> </v>
      </c>
      <c r="AE64" s="103">
        <f t="shared" si="12"/>
        <v>19.8</v>
      </c>
      <c r="AF64" s="104">
        <f t="shared" si="13"/>
        <v>50</v>
      </c>
      <c r="AG64" s="104" t="str">
        <f t="shared" si="14"/>
        <v xml:space="preserve"> </v>
      </c>
    </row>
    <row r="65" spans="1:35" s="105" customFormat="1" ht="22.5" customHeight="1">
      <c r="A65" s="129"/>
      <c r="B65" s="86"/>
      <c r="C65" s="108"/>
      <c r="D65" s="85" t="s">
        <v>174</v>
      </c>
      <c r="E65" s="89" t="s">
        <v>175</v>
      </c>
      <c r="F65" s="90" t="s">
        <v>168</v>
      </c>
      <c r="G65" s="90" t="s">
        <v>169</v>
      </c>
      <c r="H65" s="90" t="s">
        <v>97</v>
      </c>
      <c r="I65" s="91" t="str">
        <f t="shared" si="0"/>
        <v>2,020</v>
      </c>
      <c r="J65" s="137" t="s">
        <v>176</v>
      </c>
      <c r="K65" s="93">
        <v>9.6999999999999993</v>
      </c>
      <c r="L65" s="94">
        <f t="shared" si="1"/>
        <v>239.34639175257735</v>
      </c>
      <c r="M65" s="95">
        <f t="shared" si="2"/>
        <v>9.4</v>
      </c>
      <c r="N65" s="96">
        <f t="shared" si="3"/>
        <v>12.7</v>
      </c>
      <c r="O65" s="97" t="str">
        <f t="shared" si="4"/>
        <v>18.9</v>
      </c>
      <c r="P65" s="90" t="s">
        <v>170</v>
      </c>
      <c r="Q65" s="90" t="s">
        <v>128</v>
      </c>
      <c r="R65" s="90" t="s">
        <v>65</v>
      </c>
      <c r="S65" s="90"/>
      <c r="T65" s="98" t="s">
        <v>99</v>
      </c>
      <c r="U65" s="99">
        <f t="shared" si="5"/>
        <v>103</v>
      </c>
      <c r="V65" s="100" t="str">
        <f t="shared" si="6"/>
        <v/>
      </c>
      <c r="W65" s="100" t="str">
        <f t="shared" si="7"/>
        <v/>
      </c>
      <c r="X65" s="101" t="str">
        <f t="shared" si="8"/>
        <v/>
      </c>
      <c r="Y65" s="3"/>
      <c r="Z65" s="102">
        <v>2020</v>
      </c>
      <c r="AA65" s="102">
        <v>2020</v>
      </c>
      <c r="AB65" s="103">
        <f t="shared" si="9"/>
        <v>18.899999999999999</v>
      </c>
      <c r="AC65" s="104">
        <f t="shared" si="10"/>
        <v>51</v>
      </c>
      <c r="AD65" s="104" t="str">
        <f t="shared" si="11"/>
        <v xml:space="preserve"> </v>
      </c>
      <c r="AE65" s="103">
        <f t="shared" si="12"/>
        <v>18.899999999999999</v>
      </c>
      <c r="AF65" s="104">
        <f t="shared" si="13"/>
        <v>51</v>
      </c>
      <c r="AG65" s="104" t="str">
        <f t="shared" si="14"/>
        <v xml:space="preserve"> </v>
      </c>
    </row>
    <row r="66" spans="1:35" s="105" customFormat="1" ht="24" customHeight="1">
      <c r="A66" s="129"/>
      <c r="B66" s="86"/>
      <c r="C66" s="108"/>
      <c r="D66" s="85" t="s">
        <v>174</v>
      </c>
      <c r="E66" s="89" t="s">
        <v>177</v>
      </c>
      <c r="F66" s="90" t="s">
        <v>168</v>
      </c>
      <c r="G66" s="90" t="s">
        <v>169</v>
      </c>
      <c r="H66" s="90" t="s">
        <v>97</v>
      </c>
      <c r="I66" s="91" t="str">
        <f t="shared" si="0"/>
        <v>2,000</v>
      </c>
      <c r="J66" s="92" t="s">
        <v>172</v>
      </c>
      <c r="K66" s="93">
        <v>9.6999999999999993</v>
      </c>
      <c r="L66" s="94">
        <f t="shared" si="1"/>
        <v>239.34639175257735</v>
      </c>
      <c r="M66" s="95">
        <f t="shared" si="2"/>
        <v>9.4</v>
      </c>
      <c r="N66" s="96">
        <f t="shared" si="3"/>
        <v>12.7</v>
      </c>
      <c r="O66" s="97" t="str">
        <f t="shared" si="4"/>
        <v>19.1</v>
      </c>
      <c r="P66" s="90" t="s">
        <v>170</v>
      </c>
      <c r="Q66" s="90" t="s">
        <v>128</v>
      </c>
      <c r="R66" s="90" t="s">
        <v>65</v>
      </c>
      <c r="S66" s="90"/>
      <c r="T66" s="98" t="s">
        <v>99</v>
      </c>
      <c r="U66" s="99">
        <f t="shared" si="5"/>
        <v>103</v>
      </c>
      <c r="V66" s="100" t="str">
        <f t="shared" si="6"/>
        <v/>
      </c>
      <c r="W66" s="100" t="str">
        <f t="shared" si="7"/>
        <v/>
      </c>
      <c r="X66" s="101" t="str">
        <f t="shared" si="8"/>
        <v/>
      </c>
      <c r="Y66" s="3"/>
      <c r="Z66" s="102">
        <v>2000</v>
      </c>
      <c r="AA66" s="102">
        <v>2000</v>
      </c>
      <c r="AB66" s="103">
        <f t="shared" si="9"/>
        <v>19.100000000000001</v>
      </c>
      <c r="AC66" s="104">
        <f t="shared" si="10"/>
        <v>50</v>
      </c>
      <c r="AD66" s="104" t="str">
        <f t="shared" si="11"/>
        <v xml:space="preserve"> </v>
      </c>
      <c r="AE66" s="103">
        <f t="shared" si="12"/>
        <v>19.100000000000001</v>
      </c>
      <c r="AF66" s="104">
        <f t="shared" si="13"/>
        <v>50</v>
      </c>
      <c r="AG66" s="104" t="str">
        <f t="shared" si="14"/>
        <v xml:space="preserve"> </v>
      </c>
    </row>
    <row r="67" spans="1:35" s="105" customFormat="1" ht="23" customHeight="1">
      <c r="A67" s="129"/>
      <c r="B67" s="86"/>
      <c r="D67" s="85" t="s">
        <v>178</v>
      </c>
      <c r="E67" s="89" t="s">
        <v>179</v>
      </c>
      <c r="F67" s="90" t="s">
        <v>180</v>
      </c>
      <c r="G67" s="90" t="s">
        <v>181</v>
      </c>
      <c r="H67" s="90" t="s">
        <v>97</v>
      </c>
      <c r="I67" s="91" t="str">
        <f t="shared" si="0"/>
        <v>2,040</v>
      </c>
      <c r="J67" s="137" t="s">
        <v>176</v>
      </c>
      <c r="K67" s="93">
        <v>8.6999999999999993</v>
      </c>
      <c r="L67" s="94">
        <f t="shared" si="1"/>
        <v>266.85747126436786</v>
      </c>
      <c r="M67" s="95">
        <f t="shared" si="2"/>
        <v>9.4</v>
      </c>
      <c r="N67" s="96">
        <f t="shared" si="3"/>
        <v>12.7</v>
      </c>
      <c r="O67" s="97" t="str">
        <f t="shared" si="4"/>
        <v>18.6</v>
      </c>
      <c r="P67" s="90" t="s">
        <v>170</v>
      </c>
      <c r="Q67" s="90" t="s">
        <v>128</v>
      </c>
      <c r="R67" s="90" t="s">
        <v>57</v>
      </c>
      <c r="S67" s="90"/>
      <c r="T67" s="98" t="s">
        <v>99</v>
      </c>
      <c r="U67" s="99" t="str">
        <f>IFERROR(IF(K67&lt;M67,"",(ROUNDDOWN(K67/M67*100,0))),"")</f>
        <v/>
      </c>
      <c r="V67" s="100" t="str">
        <f>IFERROR(IF(K67&lt;N67,"",(ROUNDDOWN(K67/N67*100,0))),"")</f>
        <v/>
      </c>
      <c r="W67" s="100" t="str">
        <f>IF(AC67&lt;55,"",IF(AA67="",AC67,IF(AF67-AC67&gt;0,CONCATENATE(AC67,"~",AF67),AC67)))</f>
        <v/>
      </c>
      <c r="X67" s="101" t="str">
        <f t="shared" si="8"/>
        <v/>
      </c>
      <c r="Y67" s="3"/>
      <c r="Z67" s="102">
        <v>2040</v>
      </c>
      <c r="AA67" s="102">
        <v>2040</v>
      </c>
      <c r="AB67" s="103">
        <f t="shared" si="9"/>
        <v>18.600000000000001</v>
      </c>
      <c r="AC67" s="104">
        <f t="shared" si="10"/>
        <v>46</v>
      </c>
      <c r="AD67" s="104" t="str">
        <f t="shared" si="11"/>
        <v xml:space="preserve"> </v>
      </c>
      <c r="AE67" s="103">
        <f t="shared" si="12"/>
        <v>18.600000000000001</v>
      </c>
      <c r="AF67" s="104">
        <f t="shared" si="13"/>
        <v>46</v>
      </c>
      <c r="AG67" s="104" t="str">
        <f t="shared" si="14"/>
        <v xml:space="preserve"> </v>
      </c>
    </row>
    <row r="68" spans="1:35" s="105" customFormat="1" ht="33.5" customHeight="1">
      <c r="A68" s="129"/>
      <c r="B68" s="86"/>
      <c r="D68" s="85" t="s">
        <v>178</v>
      </c>
      <c r="E68" s="89" t="s">
        <v>182</v>
      </c>
      <c r="F68" s="90" t="s">
        <v>180</v>
      </c>
      <c r="G68" s="90" t="s">
        <v>181</v>
      </c>
      <c r="H68" s="90" t="s">
        <v>97</v>
      </c>
      <c r="I68" s="91" t="str">
        <f t="shared" si="0"/>
        <v>2,020</v>
      </c>
      <c r="J68" s="92" t="s">
        <v>172</v>
      </c>
      <c r="K68" s="93">
        <v>8.6999999999999993</v>
      </c>
      <c r="L68" s="94">
        <f t="shared" si="1"/>
        <v>266.85747126436786</v>
      </c>
      <c r="M68" s="95">
        <f t="shared" si="2"/>
        <v>9.4</v>
      </c>
      <c r="N68" s="96">
        <f t="shared" si="3"/>
        <v>12.7</v>
      </c>
      <c r="O68" s="97" t="str">
        <f t="shared" si="4"/>
        <v>18.9</v>
      </c>
      <c r="P68" s="90" t="s">
        <v>170</v>
      </c>
      <c r="Q68" s="90" t="s">
        <v>128</v>
      </c>
      <c r="R68" s="90" t="s">
        <v>57</v>
      </c>
      <c r="S68" s="90"/>
      <c r="T68" s="98" t="s">
        <v>99</v>
      </c>
      <c r="U68" s="99" t="str">
        <f t="shared" ref="U68:U85" si="15">IFERROR(IF(K68&lt;M68,"",(ROUNDDOWN(K68/M68*100,0))),"")</f>
        <v/>
      </c>
      <c r="V68" s="100" t="str">
        <f t="shared" ref="V68:V85" si="16">IFERROR(IF(K68&lt;N68,"",(ROUNDDOWN(K68/N68*100,0))),"")</f>
        <v/>
      </c>
      <c r="W68" s="100" t="str">
        <f t="shared" ref="W68:W85" si="17">IF(AC68&lt;55,"",IF(AA68="",AC68,IF(AF68-AC68&gt;0,CONCATENATE(AC68,"~",AF68),AC68)))</f>
        <v/>
      </c>
      <c r="X68" s="101" t="str">
        <f t="shared" si="8"/>
        <v/>
      </c>
      <c r="Y68" s="3"/>
      <c r="Z68" s="102">
        <v>2020</v>
      </c>
      <c r="AA68" s="102">
        <v>2020</v>
      </c>
      <c r="AB68" s="103">
        <f t="shared" si="9"/>
        <v>18.899999999999999</v>
      </c>
      <c r="AC68" s="104">
        <f t="shared" si="10"/>
        <v>46</v>
      </c>
      <c r="AD68" s="104" t="str">
        <f t="shared" si="11"/>
        <v xml:space="preserve"> </v>
      </c>
      <c r="AE68" s="103">
        <f t="shared" si="12"/>
        <v>18.899999999999999</v>
      </c>
      <c r="AF68" s="104">
        <f t="shared" si="13"/>
        <v>46</v>
      </c>
      <c r="AG68" s="104" t="str">
        <f t="shared" si="14"/>
        <v xml:space="preserve"> </v>
      </c>
    </row>
    <row r="69" spans="1:35" s="105" customFormat="1" ht="24.5" customHeight="1">
      <c r="A69" s="129"/>
      <c r="B69" s="86"/>
      <c r="D69" s="85" t="s">
        <v>178</v>
      </c>
      <c r="E69" s="89" t="s">
        <v>183</v>
      </c>
      <c r="F69" s="90" t="s">
        <v>180</v>
      </c>
      <c r="G69" s="90" t="s">
        <v>181</v>
      </c>
      <c r="H69" s="90" t="s">
        <v>97</v>
      </c>
      <c r="I69" s="91" t="str">
        <f t="shared" si="0"/>
        <v>2,000</v>
      </c>
      <c r="J69" s="92" t="s">
        <v>172</v>
      </c>
      <c r="K69" s="93">
        <v>8.6999999999999993</v>
      </c>
      <c r="L69" s="94">
        <f t="shared" si="1"/>
        <v>266.85747126436786</v>
      </c>
      <c r="M69" s="95">
        <f t="shared" si="2"/>
        <v>9.4</v>
      </c>
      <c r="N69" s="96">
        <f t="shared" si="3"/>
        <v>12.7</v>
      </c>
      <c r="O69" s="97" t="str">
        <f t="shared" si="4"/>
        <v>19.1</v>
      </c>
      <c r="P69" s="90" t="s">
        <v>170</v>
      </c>
      <c r="Q69" s="90" t="s">
        <v>128</v>
      </c>
      <c r="R69" s="90" t="s">
        <v>57</v>
      </c>
      <c r="S69" s="90"/>
      <c r="T69" s="98" t="s">
        <v>99</v>
      </c>
      <c r="U69" s="99" t="str">
        <f t="shared" si="15"/>
        <v/>
      </c>
      <c r="V69" s="100" t="str">
        <f t="shared" si="16"/>
        <v/>
      </c>
      <c r="W69" s="100" t="str">
        <f t="shared" si="17"/>
        <v/>
      </c>
      <c r="X69" s="101" t="str">
        <f t="shared" si="8"/>
        <v/>
      </c>
      <c r="Y69" s="3"/>
      <c r="Z69" s="102">
        <v>2000</v>
      </c>
      <c r="AA69" s="102">
        <v>2000</v>
      </c>
      <c r="AB69" s="103">
        <f t="shared" si="9"/>
        <v>19.100000000000001</v>
      </c>
      <c r="AC69" s="104">
        <f t="shared" si="10"/>
        <v>45</v>
      </c>
      <c r="AD69" s="104" t="str">
        <f t="shared" si="11"/>
        <v xml:space="preserve"> </v>
      </c>
      <c r="AE69" s="103">
        <f t="shared" si="12"/>
        <v>19.100000000000001</v>
      </c>
      <c r="AF69" s="104">
        <f t="shared" si="13"/>
        <v>45</v>
      </c>
      <c r="AG69" s="104" t="str">
        <f t="shared" si="14"/>
        <v xml:space="preserve"> </v>
      </c>
    </row>
    <row r="70" spans="1:35" s="105" customFormat="1" ht="23" customHeight="1">
      <c r="A70" s="129"/>
      <c r="B70" s="86"/>
      <c r="C70" s="108"/>
      <c r="D70" s="85" t="s">
        <v>184</v>
      </c>
      <c r="E70" s="89" t="s">
        <v>185</v>
      </c>
      <c r="F70" s="90" t="s">
        <v>180</v>
      </c>
      <c r="G70" s="90" t="s">
        <v>181</v>
      </c>
      <c r="H70" s="90" t="s">
        <v>97</v>
      </c>
      <c r="I70" s="91" t="str">
        <f t="shared" si="0"/>
        <v>2,100</v>
      </c>
      <c r="J70" s="137" t="s">
        <v>176</v>
      </c>
      <c r="K70" s="93">
        <v>8.4</v>
      </c>
      <c r="L70" s="94">
        <f t="shared" si="1"/>
        <v>276.38809523809516</v>
      </c>
      <c r="M70" s="95">
        <f t="shared" si="2"/>
        <v>9.4</v>
      </c>
      <c r="N70" s="96">
        <f t="shared" si="3"/>
        <v>12.7</v>
      </c>
      <c r="O70" s="97" t="str">
        <f t="shared" si="4"/>
        <v>18.0</v>
      </c>
      <c r="P70" s="90" t="s">
        <v>170</v>
      </c>
      <c r="Q70" s="90" t="s">
        <v>128</v>
      </c>
      <c r="R70" s="90" t="s">
        <v>65</v>
      </c>
      <c r="S70" s="90"/>
      <c r="T70" s="98" t="s">
        <v>99</v>
      </c>
      <c r="U70" s="99" t="str">
        <f t="shared" si="15"/>
        <v/>
      </c>
      <c r="V70" s="100" t="str">
        <f t="shared" si="16"/>
        <v/>
      </c>
      <c r="W70" s="100" t="str">
        <f t="shared" si="17"/>
        <v/>
      </c>
      <c r="X70" s="101" t="str">
        <f t="shared" si="8"/>
        <v/>
      </c>
      <c r="Y70" s="3"/>
      <c r="Z70" s="102">
        <v>2100</v>
      </c>
      <c r="AA70" s="102">
        <v>2100</v>
      </c>
      <c r="AB70" s="103">
        <f t="shared" si="9"/>
        <v>18</v>
      </c>
      <c r="AC70" s="104">
        <f t="shared" si="10"/>
        <v>46</v>
      </c>
      <c r="AD70" s="104" t="str">
        <f t="shared" si="11"/>
        <v xml:space="preserve"> </v>
      </c>
      <c r="AE70" s="103">
        <f t="shared" si="12"/>
        <v>18</v>
      </c>
      <c r="AF70" s="104">
        <f t="shared" si="13"/>
        <v>46</v>
      </c>
      <c r="AG70" s="104" t="str">
        <f t="shared" si="14"/>
        <v xml:space="preserve"> </v>
      </c>
    </row>
    <row r="71" spans="1:35" s="105" customFormat="1" ht="33.5" customHeight="1">
      <c r="A71" s="129"/>
      <c r="B71" s="86"/>
      <c r="C71" s="108"/>
      <c r="D71" s="85" t="s">
        <v>184</v>
      </c>
      <c r="E71" s="89" t="s">
        <v>182</v>
      </c>
      <c r="F71" s="90" t="s">
        <v>180</v>
      </c>
      <c r="G71" s="90" t="s">
        <v>181</v>
      </c>
      <c r="H71" s="90" t="s">
        <v>97</v>
      </c>
      <c r="I71" s="91" t="str">
        <f t="shared" si="0"/>
        <v>2,080</v>
      </c>
      <c r="J71" s="92" t="s">
        <v>172</v>
      </c>
      <c r="K71" s="93">
        <v>8.4</v>
      </c>
      <c r="L71" s="94">
        <f t="shared" si="1"/>
        <v>276.38809523809516</v>
      </c>
      <c r="M71" s="95">
        <f t="shared" si="2"/>
        <v>9.4</v>
      </c>
      <c r="N71" s="96">
        <f t="shared" si="3"/>
        <v>12.7</v>
      </c>
      <c r="O71" s="97" t="str">
        <f t="shared" si="4"/>
        <v>18.2</v>
      </c>
      <c r="P71" s="90" t="s">
        <v>170</v>
      </c>
      <c r="Q71" s="90" t="s">
        <v>128</v>
      </c>
      <c r="R71" s="90" t="s">
        <v>65</v>
      </c>
      <c r="S71" s="90"/>
      <c r="T71" s="98" t="s">
        <v>99</v>
      </c>
      <c r="U71" s="99" t="str">
        <f t="shared" si="15"/>
        <v/>
      </c>
      <c r="V71" s="100" t="str">
        <f t="shared" si="16"/>
        <v/>
      </c>
      <c r="W71" s="100" t="str">
        <f t="shared" si="17"/>
        <v/>
      </c>
      <c r="X71" s="101" t="str">
        <f t="shared" si="8"/>
        <v/>
      </c>
      <c r="Y71" s="3"/>
      <c r="Z71" s="102">
        <v>2080</v>
      </c>
      <c r="AA71" s="102">
        <v>2080</v>
      </c>
      <c r="AB71" s="103">
        <f t="shared" si="9"/>
        <v>18.2</v>
      </c>
      <c r="AC71" s="104">
        <f t="shared" si="10"/>
        <v>46</v>
      </c>
      <c r="AD71" s="104" t="str">
        <f t="shared" si="11"/>
        <v xml:space="preserve"> </v>
      </c>
      <c r="AE71" s="103">
        <f t="shared" si="12"/>
        <v>18.2</v>
      </c>
      <c r="AF71" s="104">
        <f t="shared" si="13"/>
        <v>46</v>
      </c>
      <c r="AG71" s="104" t="str">
        <f t="shared" si="14"/>
        <v xml:space="preserve"> </v>
      </c>
    </row>
    <row r="72" spans="1:35" s="105" customFormat="1" ht="24.5" customHeight="1">
      <c r="A72" s="129"/>
      <c r="B72" s="112"/>
      <c r="C72" s="117"/>
      <c r="D72" s="88" t="s">
        <v>184</v>
      </c>
      <c r="E72" s="89" t="s">
        <v>183</v>
      </c>
      <c r="F72" s="90" t="s">
        <v>180</v>
      </c>
      <c r="G72" s="90" t="s">
        <v>181</v>
      </c>
      <c r="H72" s="90" t="s">
        <v>97</v>
      </c>
      <c r="I72" s="91" t="str">
        <f t="shared" si="0"/>
        <v>2,060</v>
      </c>
      <c r="J72" s="92" t="s">
        <v>172</v>
      </c>
      <c r="K72" s="93">
        <v>8.4</v>
      </c>
      <c r="L72" s="94">
        <f t="shared" si="1"/>
        <v>276.38809523809516</v>
      </c>
      <c r="M72" s="95">
        <f t="shared" si="2"/>
        <v>9.4</v>
      </c>
      <c r="N72" s="96">
        <f t="shared" si="3"/>
        <v>12.7</v>
      </c>
      <c r="O72" s="97" t="str">
        <f t="shared" si="4"/>
        <v>18.4</v>
      </c>
      <c r="P72" s="90" t="s">
        <v>170</v>
      </c>
      <c r="Q72" s="90" t="s">
        <v>128</v>
      </c>
      <c r="R72" s="90" t="s">
        <v>65</v>
      </c>
      <c r="S72" s="90"/>
      <c r="T72" s="98" t="s">
        <v>99</v>
      </c>
      <c r="U72" s="99" t="str">
        <f t="shared" si="15"/>
        <v/>
      </c>
      <c r="V72" s="100" t="str">
        <f t="shared" si="16"/>
        <v/>
      </c>
      <c r="W72" s="100" t="str">
        <f t="shared" si="17"/>
        <v/>
      </c>
      <c r="X72" s="101" t="str">
        <f t="shared" si="8"/>
        <v/>
      </c>
      <c r="Y72" s="3"/>
      <c r="Z72" s="102">
        <v>2060</v>
      </c>
      <c r="AA72" s="102">
        <v>2060</v>
      </c>
      <c r="AB72" s="103">
        <f t="shared" si="9"/>
        <v>18.399999999999999</v>
      </c>
      <c r="AC72" s="104">
        <f t="shared" si="10"/>
        <v>45</v>
      </c>
      <c r="AD72" s="104" t="str">
        <f t="shared" si="11"/>
        <v xml:space="preserve"> </v>
      </c>
      <c r="AE72" s="103">
        <f t="shared" si="12"/>
        <v>18.399999999999999</v>
      </c>
      <c r="AF72" s="104">
        <f t="shared" si="13"/>
        <v>45</v>
      </c>
      <c r="AG72" s="104" t="str">
        <f t="shared" si="14"/>
        <v xml:space="preserve"> </v>
      </c>
    </row>
    <row r="73" spans="1:35" s="105" customFormat="1" ht="24.75" customHeight="1">
      <c r="A73" s="129"/>
      <c r="B73" s="86"/>
      <c r="C73" s="138" t="s">
        <v>186</v>
      </c>
      <c r="D73" s="88" t="s">
        <v>187</v>
      </c>
      <c r="E73" s="88" t="s">
        <v>188</v>
      </c>
      <c r="F73" s="90" t="s">
        <v>168</v>
      </c>
      <c r="G73" s="90" t="s">
        <v>169</v>
      </c>
      <c r="H73" s="90" t="s">
        <v>144</v>
      </c>
      <c r="I73" s="91" t="str">
        <f t="shared" ref="I73:I115" si="18">IF(Z73="","",(IF(AA73-Z73&gt;0,CONCATENATE(TEXT(Z73,"#,##0"),"~",TEXT(AA73,"#,##0")),TEXT(Z73,"#,##0"))))</f>
        <v>1,870</v>
      </c>
      <c r="J73" s="92">
        <v>10</v>
      </c>
      <c r="K73" s="93">
        <v>8.9</v>
      </c>
      <c r="L73" s="94">
        <f t="shared" ref="L73:L115" si="19">IF(K73&gt;0,1/K73*34.6*67.1,"")</f>
        <v>260.86067415730338</v>
      </c>
      <c r="M73" s="95">
        <f t="shared" ref="M73:M115" si="20">IFERROR(VALUE(IF(Z73="","",(IF(Z73&gt;=2271,"7.4",IF(Z73&gt;=2101,"8.7",IF(Z73&gt;=1991,"9.4",IF(Z73&gt;=1871,"10.2",IF(Z73&gt;=1761,"11.1",IF(Z73&gt;=1651,"12.2",IF(Z73&gt;=1531,"13.2",IF(Z73&gt;=1421,"14.4",IF(Z73&gt;=1311,"15.8",IF(Z73&gt;=1196,"17.2",IF(Z73&gt;=1081,"18.7",IF(Z73&gt;=971,"20.5",IF(Z73&gt;=856,"20.8",IF(Z73&gt;=741,"21.0",IF(Z73&gt;=601,"21.8","22.5")))))))))))))))))),"")</f>
        <v>11.1</v>
      </c>
      <c r="N73" s="96">
        <f t="shared" ref="N73:N115" si="21">IFERROR(VALUE(IF(Z73="","",(IF(Z73&gt;=2271,"10.6",IF(Z73&gt;=2101,"11.9",IF(Z73&gt;=1991,"12.7",IF(Z73&gt;=1871,"13.5",IF(Z73&gt;=1761,"14.4",IF(Z73&gt;=1651,"15.4",IF(Z73&gt;=1531,"16.5",IF(Z73&gt;=1421,"17.6",IF(Z73&gt;=1311,"19.0",IF(Z73&gt;=1196,"20.3",IF(Z73&gt;=1081,"21.8",IF(Z73&gt;=971,"23.4",IF(Z73&gt;=856,"23.7",IF(Z73&gt;=741,"24.5","24.6"))))))))))))))))),"")</f>
        <v>14.4</v>
      </c>
      <c r="O73" s="97" t="str">
        <f t="shared" ref="O73:O99" si="22">IF(Z73="","",IF(AE73="",TEXT(AB73,"#,##0.0"),IF(AB73-AE73&gt;0,CONCATENATE(TEXT(AE73,"#,##0.0"),"~",TEXT(AB73,"#,##0.0")),TEXT(AB73,"#,##0.0"))))</f>
        <v>20.4</v>
      </c>
      <c r="P73" s="90" t="s">
        <v>189</v>
      </c>
      <c r="Q73" s="90" t="s">
        <v>128</v>
      </c>
      <c r="R73" s="90" t="s">
        <v>146</v>
      </c>
      <c r="S73" s="90"/>
      <c r="T73" s="111" t="s">
        <v>129</v>
      </c>
      <c r="U73" s="99" t="str">
        <f t="shared" si="15"/>
        <v/>
      </c>
      <c r="V73" s="100" t="str">
        <f t="shared" si="16"/>
        <v/>
      </c>
      <c r="W73" s="100" t="str">
        <f t="shared" si="17"/>
        <v/>
      </c>
      <c r="X73" s="101" t="str">
        <f t="shared" ref="X73:X124" si="23">IF(AC73&lt;55,"",AD73)</f>
        <v/>
      </c>
      <c r="Z73" s="102">
        <v>1870</v>
      </c>
      <c r="AA73" s="102">
        <v>1870</v>
      </c>
      <c r="AB73" s="103">
        <f t="shared" ref="AB73:AB99" si="24">IF(Z73="","",(ROUND(IF(Z73&gt;=2759,9.5,IF(Z73&lt;2759,(-2.47/1000000*Z73*Z73)-(8.52/10000*Z73)+30.65)),1)))</f>
        <v>20.399999999999999</v>
      </c>
      <c r="AC73" s="104">
        <f t="shared" ref="AC73:AC99" si="25">IF(K73="","",ROUNDDOWN(K73/AB73*100,0))</f>
        <v>43</v>
      </c>
      <c r="AD73" s="104" t="str">
        <f t="shared" ref="AD73:AD99" si="26">IF(AC73="","",IF(AC73&gt;=125,"★7.5",IF(AC73&gt;=120,"★7.0",IF(AC73&gt;=115,"★6.5",IF(AC73&gt;=110,"★6.0",IF(AC73&gt;=105,"★5.5",IF(AC73&gt;=100,"★5.0",IF(AC73&gt;=95,"★4.5",IF(AC73&gt;=90,"★4.0",IF(AC73&gt;=85,"★3.5",IF(AC73&gt;=80,"★3.0",IF(AC73&gt;=75,"★2.5",IF(AC73&gt;=70,"★2.0",IF(AC73&gt;=65,"★1.5",IF(AC73&gt;=60,"★1.0",IF(AC73&gt;=55,"★0.5"," "))))))))))))))))</f>
        <v xml:space="preserve"> </v>
      </c>
      <c r="AE73" s="103">
        <f t="shared" ref="AE73:AE99" si="27">IF(AA73="","",(ROUND(IF(AA73&gt;=2759,9.5,IF(AA73&lt;2759,(-2.47/1000000*AA73*AA73)-(8.52/10000*AA73)+30.65)),1)))</f>
        <v>20.399999999999999</v>
      </c>
      <c r="AF73" s="104">
        <f t="shared" ref="AF73:AF99" si="28">IF(AE73="","",IF(K73="","",ROUNDDOWN(K73/AE73*100,0)))</f>
        <v>43</v>
      </c>
      <c r="AG73" s="104" t="str">
        <f t="shared" ref="AG73:AG99" si="29">IF(AF73="","",IF(AF73&gt;=125,"★7.5",IF(AF73&gt;=120,"★7.0",IF(AF73&gt;=115,"★6.5",IF(AF73&gt;=110,"★6.0",IF(AF73&gt;=105,"★5.5",IF(AF73&gt;=100,"★5.0",IF(AF73&gt;=95,"★4.5",IF(AF73&gt;=90,"★4.0",IF(AF73&gt;=85,"★3.5",IF(AF73&gt;=80,"★3.0",IF(AF73&gt;=75,"★2.5",IF(AF73&gt;=70,"★2.0",IF(AF73&gt;=65,"★1.5",IF(AF73&gt;=60,"★1.0",IF(AF73&gt;=55,"★0.5"," "))))))))))))))))</f>
        <v xml:space="preserve"> </v>
      </c>
    </row>
    <row r="74" spans="1:35" s="105" customFormat="1" ht="24.75" customHeight="1">
      <c r="A74" s="129"/>
      <c r="B74" s="86"/>
      <c r="C74" s="108"/>
      <c r="D74" s="88" t="s">
        <v>187</v>
      </c>
      <c r="E74" s="88" t="s">
        <v>190</v>
      </c>
      <c r="F74" s="90" t="s">
        <v>168</v>
      </c>
      <c r="G74" s="90" t="s">
        <v>169</v>
      </c>
      <c r="H74" s="90" t="s">
        <v>144</v>
      </c>
      <c r="I74" s="91" t="str">
        <f t="shared" si="18"/>
        <v>1,910</v>
      </c>
      <c r="J74" s="92">
        <v>10</v>
      </c>
      <c r="K74" s="93">
        <v>8.9</v>
      </c>
      <c r="L74" s="94">
        <f t="shared" si="19"/>
        <v>260.86067415730338</v>
      </c>
      <c r="M74" s="95">
        <f t="shared" si="20"/>
        <v>10.199999999999999</v>
      </c>
      <c r="N74" s="96">
        <f t="shared" si="21"/>
        <v>13.5</v>
      </c>
      <c r="O74" s="97" t="str">
        <f t="shared" si="22"/>
        <v>20.0</v>
      </c>
      <c r="P74" s="90" t="s">
        <v>189</v>
      </c>
      <c r="Q74" s="90" t="s">
        <v>128</v>
      </c>
      <c r="R74" s="90" t="s">
        <v>146</v>
      </c>
      <c r="S74" s="90"/>
      <c r="T74" s="111" t="s">
        <v>129</v>
      </c>
      <c r="U74" s="99" t="str">
        <f t="shared" si="15"/>
        <v/>
      </c>
      <c r="V74" s="100" t="str">
        <f t="shared" si="16"/>
        <v/>
      </c>
      <c r="W74" s="100" t="str">
        <f t="shared" si="17"/>
        <v/>
      </c>
      <c r="X74" s="101" t="str">
        <f t="shared" si="23"/>
        <v/>
      </c>
      <c r="Z74" s="102">
        <v>1910</v>
      </c>
      <c r="AA74" s="102">
        <v>1910</v>
      </c>
      <c r="AB74" s="103">
        <f t="shared" si="24"/>
        <v>20</v>
      </c>
      <c r="AC74" s="104">
        <f t="shared" si="25"/>
        <v>44</v>
      </c>
      <c r="AD74" s="104" t="str">
        <f t="shared" si="26"/>
        <v xml:space="preserve"> </v>
      </c>
      <c r="AE74" s="103">
        <f t="shared" si="27"/>
        <v>20</v>
      </c>
      <c r="AF74" s="104">
        <f t="shared" si="28"/>
        <v>44</v>
      </c>
      <c r="AG74" s="104" t="str">
        <f t="shared" si="29"/>
        <v xml:space="preserve"> </v>
      </c>
    </row>
    <row r="75" spans="1:35" s="105" customFormat="1" ht="24.75" customHeight="1">
      <c r="A75" s="129"/>
      <c r="B75" s="86"/>
      <c r="C75" s="108"/>
      <c r="D75" s="88" t="s">
        <v>191</v>
      </c>
      <c r="E75" s="88" t="s">
        <v>192</v>
      </c>
      <c r="F75" s="90" t="s">
        <v>168</v>
      </c>
      <c r="G75" s="90" t="s">
        <v>169</v>
      </c>
      <c r="H75" s="90" t="s">
        <v>144</v>
      </c>
      <c r="I75" s="91" t="str">
        <f t="shared" si="18"/>
        <v>2,010</v>
      </c>
      <c r="J75" s="92">
        <v>10</v>
      </c>
      <c r="K75" s="93">
        <v>8.6999999999999993</v>
      </c>
      <c r="L75" s="94">
        <f t="shared" si="19"/>
        <v>266.85747126436786</v>
      </c>
      <c r="M75" s="95">
        <f t="shared" si="20"/>
        <v>9.4</v>
      </c>
      <c r="N75" s="96">
        <f t="shared" si="21"/>
        <v>12.7</v>
      </c>
      <c r="O75" s="97" t="str">
        <f t="shared" si="22"/>
        <v>19.0</v>
      </c>
      <c r="P75" s="90" t="s">
        <v>189</v>
      </c>
      <c r="Q75" s="90" t="s">
        <v>128</v>
      </c>
      <c r="R75" s="90" t="s">
        <v>146</v>
      </c>
      <c r="S75" s="90"/>
      <c r="T75" s="111" t="s">
        <v>129</v>
      </c>
      <c r="U75" s="99" t="str">
        <f t="shared" si="15"/>
        <v/>
      </c>
      <c r="V75" s="100" t="str">
        <f t="shared" si="16"/>
        <v/>
      </c>
      <c r="W75" s="100" t="str">
        <f t="shared" si="17"/>
        <v/>
      </c>
      <c r="X75" s="101" t="str">
        <f t="shared" si="23"/>
        <v/>
      </c>
      <c r="Z75" s="102">
        <v>2010</v>
      </c>
      <c r="AA75" s="102">
        <v>2010</v>
      </c>
      <c r="AB75" s="103">
        <f t="shared" si="24"/>
        <v>19</v>
      </c>
      <c r="AC75" s="104">
        <f t="shared" si="25"/>
        <v>45</v>
      </c>
      <c r="AD75" s="104" t="str">
        <f t="shared" si="26"/>
        <v xml:space="preserve"> </v>
      </c>
      <c r="AE75" s="103">
        <f t="shared" si="27"/>
        <v>19</v>
      </c>
      <c r="AF75" s="104">
        <f t="shared" si="28"/>
        <v>45</v>
      </c>
      <c r="AG75" s="104" t="str">
        <f t="shared" si="29"/>
        <v xml:space="preserve"> </v>
      </c>
    </row>
    <row r="76" spans="1:35" s="105" customFormat="1" ht="24.75" customHeight="1">
      <c r="A76" s="129"/>
      <c r="B76" s="86"/>
      <c r="C76" s="108"/>
      <c r="D76" s="88" t="s">
        <v>193</v>
      </c>
      <c r="E76" s="88" t="s">
        <v>194</v>
      </c>
      <c r="F76" s="90" t="s">
        <v>168</v>
      </c>
      <c r="G76" s="90" t="s">
        <v>169</v>
      </c>
      <c r="H76" s="90" t="s">
        <v>144</v>
      </c>
      <c r="I76" s="91" t="str">
        <f t="shared" si="18"/>
        <v>1,970</v>
      </c>
      <c r="J76" s="92">
        <v>10</v>
      </c>
      <c r="K76" s="93">
        <v>8.5</v>
      </c>
      <c r="L76" s="94">
        <f t="shared" si="19"/>
        <v>273.13647058823523</v>
      </c>
      <c r="M76" s="95">
        <f t="shared" si="20"/>
        <v>10.199999999999999</v>
      </c>
      <c r="N76" s="96">
        <f t="shared" si="21"/>
        <v>13.5</v>
      </c>
      <c r="O76" s="97" t="str">
        <f t="shared" si="22"/>
        <v>19.4</v>
      </c>
      <c r="P76" s="90" t="s">
        <v>189</v>
      </c>
      <c r="Q76" s="90" t="s">
        <v>128</v>
      </c>
      <c r="R76" s="90" t="s">
        <v>65</v>
      </c>
      <c r="S76" s="90"/>
      <c r="T76" s="111" t="s">
        <v>129</v>
      </c>
      <c r="U76" s="99" t="str">
        <f t="shared" si="15"/>
        <v/>
      </c>
      <c r="V76" s="100" t="str">
        <f t="shared" si="16"/>
        <v/>
      </c>
      <c r="W76" s="100" t="str">
        <f t="shared" si="17"/>
        <v/>
      </c>
      <c r="X76" s="101" t="str">
        <f t="shared" si="23"/>
        <v/>
      </c>
      <c r="Z76" s="102">
        <v>1970</v>
      </c>
      <c r="AA76" s="102">
        <v>1970</v>
      </c>
      <c r="AB76" s="103">
        <f t="shared" si="24"/>
        <v>19.399999999999999</v>
      </c>
      <c r="AC76" s="104">
        <f t="shared" si="25"/>
        <v>43</v>
      </c>
      <c r="AD76" s="104" t="str">
        <f t="shared" si="26"/>
        <v xml:space="preserve"> </v>
      </c>
      <c r="AE76" s="103">
        <f t="shared" si="27"/>
        <v>19.399999999999999</v>
      </c>
      <c r="AF76" s="104">
        <f t="shared" si="28"/>
        <v>43</v>
      </c>
      <c r="AG76" s="104" t="str">
        <f t="shared" si="29"/>
        <v xml:space="preserve"> </v>
      </c>
    </row>
    <row r="77" spans="1:35" s="105" customFormat="1" ht="24.75" customHeight="1">
      <c r="A77" s="129"/>
      <c r="B77" s="86"/>
      <c r="C77" s="108"/>
      <c r="D77" s="88" t="s">
        <v>195</v>
      </c>
      <c r="E77" s="88" t="s">
        <v>196</v>
      </c>
      <c r="F77" s="90" t="s">
        <v>168</v>
      </c>
      <c r="G77" s="90" t="s">
        <v>169</v>
      </c>
      <c r="H77" s="90" t="s">
        <v>144</v>
      </c>
      <c r="I77" s="91" t="str">
        <f t="shared" si="18"/>
        <v>2,010</v>
      </c>
      <c r="J77" s="92">
        <v>10</v>
      </c>
      <c r="K77" s="93">
        <v>8.5</v>
      </c>
      <c r="L77" s="94">
        <f t="shared" si="19"/>
        <v>273.13647058823523</v>
      </c>
      <c r="M77" s="95">
        <f t="shared" si="20"/>
        <v>9.4</v>
      </c>
      <c r="N77" s="96">
        <f t="shared" si="21"/>
        <v>12.7</v>
      </c>
      <c r="O77" s="97" t="str">
        <f t="shared" si="22"/>
        <v>19.0</v>
      </c>
      <c r="P77" s="90" t="s">
        <v>189</v>
      </c>
      <c r="Q77" s="90" t="s">
        <v>128</v>
      </c>
      <c r="R77" s="90" t="s">
        <v>65</v>
      </c>
      <c r="S77" s="90"/>
      <c r="T77" s="111" t="s">
        <v>129</v>
      </c>
      <c r="U77" s="99" t="str">
        <f t="shared" si="15"/>
        <v/>
      </c>
      <c r="V77" s="100" t="str">
        <f t="shared" si="16"/>
        <v/>
      </c>
      <c r="W77" s="100" t="str">
        <f t="shared" si="17"/>
        <v/>
      </c>
      <c r="X77" s="101" t="str">
        <f t="shared" si="23"/>
        <v/>
      </c>
      <c r="Z77" s="102">
        <v>2010</v>
      </c>
      <c r="AA77" s="102">
        <v>2010</v>
      </c>
      <c r="AB77" s="103">
        <f t="shared" si="24"/>
        <v>19</v>
      </c>
      <c r="AC77" s="104">
        <f t="shared" si="25"/>
        <v>44</v>
      </c>
      <c r="AD77" s="104" t="str">
        <f t="shared" si="26"/>
        <v xml:space="preserve"> </v>
      </c>
      <c r="AE77" s="103">
        <f t="shared" si="27"/>
        <v>19</v>
      </c>
      <c r="AF77" s="104">
        <f t="shared" si="28"/>
        <v>44</v>
      </c>
      <c r="AG77" s="104" t="str">
        <f t="shared" si="29"/>
        <v xml:space="preserve"> </v>
      </c>
    </row>
    <row r="78" spans="1:35" s="105" customFormat="1" ht="24.75" customHeight="1">
      <c r="A78" s="129"/>
      <c r="B78" s="86"/>
      <c r="C78" s="108"/>
      <c r="D78" s="88" t="s">
        <v>197</v>
      </c>
      <c r="E78" s="113" t="s">
        <v>160</v>
      </c>
      <c r="F78" s="90" t="s">
        <v>168</v>
      </c>
      <c r="G78" s="90" t="s">
        <v>169</v>
      </c>
      <c r="H78" s="90" t="s">
        <v>144</v>
      </c>
      <c r="I78" s="91" t="str">
        <f t="shared" si="18"/>
        <v>2,110</v>
      </c>
      <c r="J78" s="92">
        <v>10</v>
      </c>
      <c r="K78" s="93">
        <v>8.3000000000000007</v>
      </c>
      <c r="L78" s="94">
        <f t="shared" si="19"/>
        <v>279.71807228915657</v>
      </c>
      <c r="M78" s="95">
        <f t="shared" si="20"/>
        <v>8.6999999999999993</v>
      </c>
      <c r="N78" s="96">
        <f t="shared" si="21"/>
        <v>11.9</v>
      </c>
      <c r="O78" s="97" t="str">
        <f t="shared" si="22"/>
        <v>17.9</v>
      </c>
      <c r="P78" s="90" t="s">
        <v>189</v>
      </c>
      <c r="Q78" s="90" t="s">
        <v>128</v>
      </c>
      <c r="R78" s="90" t="s">
        <v>65</v>
      </c>
      <c r="S78" s="90"/>
      <c r="T78" s="111" t="s">
        <v>129</v>
      </c>
      <c r="U78" s="99" t="str">
        <f t="shared" si="15"/>
        <v/>
      </c>
      <c r="V78" s="100" t="str">
        <f t="shared" si="16"/>
        <v/>
      </c>
      <c r="W78" s="100" t="str">
        <f t="shared" si="17"/>
        <v/>
      </c>
      <c r="X78" s="101" t="str">
        <f t="shared" si="23"/>
        <v/>
      </c>
      <c r="Z78" s="102">
        <v>2110</v>
      </c>
      <c r="AA78" s="102">
        <v>2110</v>
      </c>
      <c r="AB78" s="103">
        <f t="shared" si="24"/>
        <v>17.899999999999999</v>
      </c>
      <c r="AC78" s="104">
        <f t="shared" si="25"/>
        <v>46</v>
      </c>
      <c r="AD78" s="104" t="str">
        <f t="shared" si="26"/>
        <v xml:space="preserve"> </v>
      </c>
      <c r="AE78" s="103">
        <f t="shared" si="27"/>
        <v>17.899999999999999</v>
      </c>
      <c r="AF78" s="104">
        <f t="shared" si="28"/>
        <v>46</v>
      </c>
      <c r="AG78" s="104" t="str">
        <f t="shared" si="29"/>
        <v xml:space="preserve"> </v>
      </c>
    </row>
    <row r="79" spans="1:35" s="105" customFormat="1" ht="34.5" customHeight="1">
      <c r="A79" s="129"/>
      <c r="B79" s="126"/>
      <c r="C79" s="139" t="s">
        <v>198</v>
      </c>
      <c r="D79" s="85" t="s">
        <v>199</v>
      </c>
      <c r="E79" s="89" t="s">
        <v>200</v>
      </c>
      <c r="F79" s="90" t="s">
        <v>201</v>
      </c>
      <c r="G79" s="90" t="s">
        <v>202</v>
      </c>
      <c r="H79" s="90" t="s">
        <v>203</v>
      </c>
      <c r="I79" s="91" t="str">
        <f t="shared" si="18"/>
        <v>1,770</v>
      </c>
      <c r="J79" s="92">
        <v>4</v>
      </c>
      <c r="K79" s="93">
        <v>7.8</v>
      </c>
      <c r="L79" s="94">
        <f t="shared" si="19"/>
        <v>297.648717948718</v>
      </c>
      <c r="M79" s="95">
        <f t="shared" si="20"/>
        <v>11.1</v>
      </c>
      <c r="N79" s="96">
        <f t="shared" si="21"/>
        <v>14.4</v>
      </c>
      <c r="O79" s="97" t="str">
        <f t="shared" si="22"/>
        <v>21.4</v>
      </c>
      <c r="P79" s="90" t="s">
        <v>204</v>
      </c>
      <c r="Q79" s="90" t="s">
        <v>205</v>
      </c>
      <c r="R79" s="90" t="s">
        <v>65</v>
      </c>
      <c r="S79" s="90"/>
      <c r="T79" s="98" t="s">
        <v>206</v>
      </c>
      <c r="U79" s="99" t="str">
        <f t="shared" si="15"/>
        <v/>
      </c>
      <c r="V79" s="100" t="str">
        <f t="shared" si="16"/>
        <v/>
      </c>
      <c r="W79" s="100" t="str">
        <f t="shared" si="17"/>
        <v/>
      </c>
      <c r="X79" s="101" t="str">
        <f t="shared" si="23"/>
        <v/>
      </c>
      <c r="Y79" s="3"/>
      <c r="Z79" s="102">
        <v>1770</v>
      </c>
      <c r="AA79" s="102">
        <v>1770</v>
      </c>
      <c r="AB79" s="103">
        <f t="shared" si="24"/>
        <v>21.4</v>
      </c>
      <c r="AC79" s="104">
        <f t="shared" si="25"/>
        <v>36</v>
      </c>
      <c r="AD79" s="104" t="str">
        <f t="shared" si="26"/>
        <v xml:space="preserve"> </v>
      </c>
      <c r="AE79" s="103">
        <f t="shared" si="27"/>
        <v>21.4</v>
      </c>
      <c r="AF79" s="104">
        <f t="shared" si="28"/>
        <v>36</v>
      </c>
      <c r="AG79" s="104" t="str">
        <f t="shared" si="29"/>
        <v xml:space="preserve"> </v>
      </c>
    </row>
    <row r="80" spans="1:35" ht="47" customHeight="1">
      <c r="A80" s="129"/>
      <c r="B80" s="86"/>
      <c r="C80" s="108"/>
      <c r="D80" s="85" t="s">
        <v>199</v>
      </c>
      <c r="E80" s="89" t="s">
        <v>207</v>
      </c>
      <c r="F80" s="90" t="s">
        <v>201</v>
      </c>
      <c r="G80" s="90" t="s">
        <v>202</v>
      </c>
      <c r="H80" s="90" t="s">
        <v>203</v>
      </c>
      <c r="I80" s="91" t="str">
        <f t="shared" si="18"/>
        <v>1,760</v>
      </c>
      <c r="J80" s="92">
        <v>4</v>
      </c>
      <c r="K80" s="93">
        <v>7.8</v>
      </c>
      <c r="L80" s="94">
        <f t="shared" si="19"/>
        <v>297.648717948718</v>
      </c>
      <c r="M80" s="95">
        <f t="shared" si="20"/>
        <v>12.2</v>
      </c>
      <c r="N80" s="96">
        <f t="shared" si="21"/>
        <v>15.4</v>
      </c>
      <c r="O80" s="97" t="str">
        <f t="shared" si="22"/>
        <v>21.5</v>
      </c>
      <c r="P80" s="90" t="s">
        <v>204</v>
      </c>
      <c r="Q80" s="90" t="s">
        <v>205</v>
      </c>
      <c r="R80" s="90" t="s">
        <v>65</v>
      </c>
      <c r="S80" s="90"/>
      <c r="T80" s="98" t="s">
        <v>206</v>
      </c>
      <c r="U80" s="99" t="str">
        <f t="shared" si="15"/>
        <v/>
      </c>
      <c r="V80" s="100" t="str">
        <f t="shared" si="16"/>
        <v/>
      </c>
      <c r="W80" s="100" t="str">
        <f t="shared" si="17"/>
        <v/>
      </c>
      <c r="X80" s="101" t="str">
        <f t="shared" si="23"/>
        <v/>
      </c>
      <c r="Z80" s="102">
        <v>1760</v>
      </c>
      <c r="AA80" s="102">
        <v>1760</v>
      </c>
      <c r="AB80" s="103">
        <f t="shared" si="24"/>
        <v>21.5</v>
      </c>
      <c r="AC80" s="104">
        <f t="shared" si="25"/>
        <v>36</v>
      </c>
      <c r="AD80" s="104" t="str">
        <f t="shared" si="26"/>
        <v xml:space="preserve"> </v>
      </c>
      <c r="AE80" s="103">
        <f t="shared" si="27"/>
        <v>21.5</v>
      </c>
      <c r="AF80" s="104">
        <f t="shared" si="28"/>
        <v>36</v>
      </c>
      <c r="AG80" s="104" t="str">
        <f t="shared" si="29"/>
        <v xml:space="preserve"> </v>
      </c>
      <c r="AH80" s="105"/>
      <c r="AI80" s="105"/>
    </row>
    <row r="81" spans="1:35" ht="47" customHeight="1">
      <c r="A81" s="129"/>
      <c r="B81" s="86"/>
      <c r="C81" s="108"/>
      <c r="D81" s="85" t="s">
        <v>199</v>
      </c>
      <c r="E81" s="89" t="s">
        <v>208</v>
      </c>
      <c r="F81" s="90" t="s">
        <v>201</v>
      </c>
      <c r="G81" s="90" t="s">
        <v>202</v>
      </c>
      <c r="H81" s="90" t="s">
        <v>203</v>
      </c>
      <c r="I81" s="91" t="str">
        <f t="shared" si="18"/>
        <v>1,750</v>
      </c>
      <c r="J81" s="92">
        <v>4</v>
      </c>
      <c r="K81" s="93">
        <v>7.8</v>
      </c>
      <c r="L81" s="94">
        <f t="shared" si="19"/>
        <v>297.648717948718</v>
      </c>
      <c r="M81" s="95">
        <f t="shared" si="20"/>
        <v>12.2</v>
      </c>
      <c r="N81" s="96">
        <f t="shared" si="21"/>
        <v>15.4</v>
      </c>
      <c r="O81" s="97" t="str">
        <f t="shared" si="22"/>
        <v>21.6</v>
      </c>
      <c r="P81" s="90" t="s">
        <v>204</v>
      </c>
      <c r="Q81" s="90" t="s">
        <v>205</v>
      </c>
      <c r="R81" s="90" t="s">
        <v>65</v>
      </c>
      <c r="S81" s="90"/>
      <c r="T81" s="98" t="s">
        <v>206</v>
      </c>
      <c r="U81" s="99" t="str">
        <f t="shared" si="15"/>
        <v/>
      </c>
      <c r="V81" s="100" t="str">
        <f t="shared" si="16"/>
        <v/>
      </c>
      <c r="W81" s="100" t="str">
        <f t="shared" si="17"/>
        <v/>
      </c>
      <c r="X81" s="101" t="str">
        <f t="shared" si="23"/>
        <v/>
      </c>
      <c r="Z81" s="102">
        <v>1750</v>
      </c>
      <c r="AA81" s="102">
        <v>1750</v>
      </c>
      <c r="AB81" s="103">
        <f t="shared" si="24"/>
        <v>21.6</v>
      </c>
      <c r="AC81" s="104">
        <f t="shared" si="25"/>
        <v>36</v>
      </c>
      <c r="AD81" s="104" t="str">
        <f t="shared" si="26"/>
        <v xml:space="preserve"> </v>
      </c>
      <c r="AE81" s="103">
        <f t="shared" si="27"/>
        <v>21.6</v>
      </c>
      <c r="AF81" s="104">
        <f t="shared" si="28"/>
        <v>36</v>
      </c>
      <c r="AG81" s="104" t="str">
        <f t="shared" si="29"/>
        <v xml:space="preserve"> </v>
      </c>
      <c r="AH81" s="105"/>
      <c r="AI81" s="105"/>
    </row>
    <row r="82" spans="1:35" ht="24" customHeight="1">
      <c r="A82" s="129"/>
      <c r="B82" s="86"/>
      <c r="C82" s="108"/>
      <c r="D82" s="85" t="s">
        <v>199</v>
      </c>
      <c r="E82" s="89" t="s">
        <v>209</v>
      </c>
      <c r="F82" s="90" t="s">
        <v>201</v>
      </c>
      <c r="G82" s="90" t="s">
        <v>202</v>
      </c>
      <c r="H82" s="90" t="s">
        <v>203</v>
      </c>
      <c r="I82" s="91" t="str">
        <f t="shared" si="18"/>
        <v>1,740</v>
      </c>
      <c r="J82" s="92">
        <v>4</v>
      </c>
      <c r="K82" s="93">
        <v>7.8</v>
      </c>
      <c r="L82" s="94">
        <f t="shared" si="19"/>
        <v>297.648717948718</v>
      </c>
      <c r="M82" s="95">
        <f t="shared" si="20"/>
        <v>12.2</v>
      </c>
      <c r="N82" s="96">
        <f t="shared" si="21"/>
        <v>15.4</v>
      </c>
      <c r="O82" s="97" t="str">
        <f t="shared" si="22"/>
        <v>21.7</v>
      </c>
      <c r="P82" s="90" t="s">
        <v>204</v>
      </c>
      <c r="Q82" s="90" t="s">
        <v>205</v>
      </c>
      <c r="R82" s="90" t="s">
        <v>65</v>
      </c>
      <c r="S82" s="90"/>
      <c r="T82" s="98" t="s">
        <v>206</v>
      </c>
      <c r="U82" s="99" t="str">
        <f t="shared" si="15"/>
        <v/>
      </c>
      <c r="V82" s="100" t="str">
        <f t="shared" si="16"/>
        <v/>
      </c>
      <c r="W82" s="100" t="str">
        <f t="shared" si="17"/>
        <v/>
      </c>
      <c r="X82" s="101" t="str">
        <f t="shared" si="23"/>
        <v/>
      </c>
      <c r="Z82" s="102">
        <v>1740</v>
      </c>
      <c r="AA82" s="102">
        <v>1740</v>
      </c>
      <c r="AB82" s="103">
        <f t="shared" si="24"/>
        <v>21.7</v>
      </c>
      <c r="AC82" s="104">
        <f t="shared" si="25"/>
        <v>35</v>
      </c>
      <c r="AD82" s="104" t="str">
        <f t="shared" si="26"/>
        <v xml:space="preserve"> </v>
      </c>
      <c r="AE82" s="103">
        <f t="shared" si="27"/>
        <v>21.7</v>
      </c>
      <c r="AF82" s="104">
        <f t="shared" si="28"/>
        <v>35</v>
      </c>
      <c r="AG82" s="104" t="str">
        <f t="shared" si="29"/>
        <v xml:space="preserve"> </v>
      </c>
      <c r="AH82" s="105"/>
      <c r="AI82" s="105"/>
    </row>
    <row r="83" spans="1:35" ht="24" customHeight="1">
      <c r="A83" s="129"/>
      <c r="B83" s="86"/>
      <c r="C83" s="108"/>
      <c r="D83" s="85" t="s">
        <v>199</v>
      </c>
      <c r="E83" s="89" t="s">
        <v>210</v>
      </c>
      <c r="F83" s="90" t="s">
        <v>201</v>
      </c>
      <c r="G83" s="90" t="s">
        <v>202</v>
      </c>
      <c r="H83" s="90" t="s">
        <v>203</v>
      </c>
      <c r="I83" s="91" t="str">
        <f t="shared" si="18"/>
        <v>1,730</v>
      </c>
      <c r="J83" s="92">
        <v>4</v>
      </c>
      <c r="K83" s="93">
        <v>7.8</v>
      </c>
      <c r="L83" s="94">
        <f t="shared" si="19"/>
        <v>297.648717948718</v>
      </c>
      <c r="M83" s="95">
        <f t="shared" si="20"/>
        <v>12.2</v>
      </c>
      <c r="N83" s="96">
        <f t="shared" si="21"/>
        <v>15.4</v>
      </c>
      <c r="O83" s="97" t="str">
        <f t="shared" si="22"/>
        <v>21.8</v>
      </c>
      <c r="P83" s="90" t="s">
        <v>204</v>
      </c>
      <c r="Q83" s="90" t="s">
        <v>205</v>
      </c>
      <c r="R83" s="90" t="s">
        <v>65</v>
      </c>
      <c r="S83" s="90"/>
      <c r="T83" s="98" t="s">
        <v>206</v>
      </c>
      <c r="U83" s="99" t="str">
        <f t="shared" si="15"/>
        <v/>
      </c>
      <c r="V83" s="100" t="str">
        <f t="shared" si="16"/>
        <v/>
      </c>
      <c r="W83" s="100" t="str">
        <f t="shared" si="17"/>
        <v/>
      </c>
      <c r="X83" s="101" t="str">
        <f t="shared" si="23"/>
        <v/>
      </c>
      <c r="Z83" s="102">
        <v>1730</v>
      </c>
      <c r="AA83" s="102">
        <v>1730</v>
      </c>
      <c r="AB83" s="103">
        <f t="shared" si="24"/>
        <v>21.8</v>
      </c>
      <c r="AC83" s="104">
        <f t="shared" si="25"/>
        <v>35</v>
      </c>
      <c r="AD83" s="104" t="str">
        <f t="shared" si="26"/>
        <v xml:space="preserve"> </v>
      </c>
      <c r="AE83" s="103">
        <f t="shared" si="27"/>
        <v>21.8</v>
      </c>
      <c r="AF83" s="104">
        <f t="shared" si="28"/>
        <v>35</v>
      </c>
      <c r="AG83" s="104" t="str">
        <f t="shared" si="29"/>
        <v xml:space="preserve"> </v>
      </c>
      <c r="AH83" s="105"/>
      <c r="AI83" s="105"/>
    </row>
    <row r="84" spans="1:35" s="105" customFormat="1" ht="24" customHeight="1">
      <c r="A84" s="109"/>
      <c r="B84" s="86"/>
      <c r="C84" s="108"/>
      <c r="D84" s="88" t="s">
        <v>199</v>
      </c>
      <c r="E84" s="89" t="s">
        <v>211</v>
      </c>
      <c r="F84" s="90" t="s">
        <v>201</v>
      </c>
      <c r="G84" s="90" t="s">
        <v>202</v>
      </c>
      <c r="H84" s="90" t="s">
        <v>203</v>
      </c>
      <c r="I84" s="91" t="str">
        <f t="shared" si="18"/>
        <v>1,730</v>
      </c>
      <c r="J84" s="92">
        <v>4</v>
      </c>
      <c r="K84" s="93">
        <v>7.5</v>
      </c>
      <c r="L84" s="94">
        <f t="shared" si="19"/>
        <v>309.55466666666666</v>
      </c>
      <c r="M84" s="95">
        <f t="shared" si="20"/>
        <v>12.2</v>
      </c>
      <c r="N84" s="96">
        <f t="shared" si="21"/>
        <v>15.4</v>
      </c>
      <c r="O84" s="97" t="str">
        <f t="shared" si="22"/>
        <v>21.8</v>
      </c>
      <c r="P84" s="90" t="s">
        <v>204</v>
      </c>
      <c r="Q84" s="90" t="s">
        <v>205</v>
      </c>
      <c r="R84" s="90" t="s">
        <v>65</v>
      </c>
      <c r="S84" s="90"/>
      <c r="T84" s="111" t="s">
        <v>206</v>
      </c>
      <c r="U84" s="99" t="str">
        <f t="shared" si="15"/>
        <v/>
      </c>
      <c r="V84" s="100" t="str">
        <f t="shared" si="16"/>
        <v/>
      </c>
      <c r="W84" s="100" t="str">
        <f t="shared" si="17"/>
        <v/>
      </c>
      <c r="X84" s="101" t="str">
        <f t="shared" si="23"/>
        <v/>
      </c>
      <c r="Z84" s="102">
        <v>1730</v>
      </c>
      <c r="AA84" s="102">
        <v>1730</v>
      </c>
      <c r="AB84" s="103">
        <f t="shared" si="24"/>
        <v>21.8</v>
      </c>
      <c r="AC84" s="104">
        <f t="shared" si="25"/>
        <v>34</v>
      </c>
      <c r="AD84" s="104" t="str">
        <f t="shared" si="26"/>
        <v xml:space="preserve"> </v>
      </c>
      <c r="AE84" s="103">
        <f t="shared" si="27"/>
        <v>21.8</v>
      </c>
      <c r="AF84" s="104">
        <f t="shared" si="28"/>
        <v>34</v>
      </c>
      <c r="AG84" s="104" t="str">
        <f t="shared" si="29"/>
        <v xml:space="preserve"> </v>
      </c>
    </row>
    <row r="85" spans="1:35" s="105" customFormat="1" ht="24" customHeight="1" thickBot="1">
      <c r="A85" s="140"/>
      <c r="B85" s="112"/>
      <c r="C85" s="117"/>
      <c r="D85" s="88" t="s">
        <v>199</v>
      </c>
      <c r="E85" s="89" t="s">
        <v>212</v>
      </c>
      <c r="F85" s="90" t="s">
        <v>201</v>
      </c>
      <c r="G85" s="90" t="s">
        <v>202</v>
      </c>
      <c r="H85" s="90" t="s">
        <v>203</v>
      </c>
      <c r="I85" s="91" t="str">
        <f t="shared" si="18"/>
        <v>1,720</v>
      </c>
      <c r="J85" s="92">
        <v>4</v>
      </c>
      <c r="K85" s="141">
        <v>7.5</v>
      </c>
      <c r="L85" s="142">
        <f t="shared" si="19"/>
        <v>309.55466666666666</v>
      </c>
      <c r="M85" s="95">
        <f t="shared" si="20"/>
        <v>12.2</v>
      </c>
      <c r="N85" s="96">
        <f t="shared" si="21"/>
        <v>15.4</v>
      </c>
      <c r="O85" s="97" t="str">
        <f t="shared" si="22"/>
        <v>21.9</v>
      </c>
      <c r="P85" s="90" t="s">
        <v>204</v>
      </c>
      <c r="Q85" s="90" t="s">
        <v>205</v>
      </c>
      <c r="R85" s="90" t="s">
        <v>65</v>
      </c>
      <c r="S85" s="90"/>
      <c r="T85" s="111" t="s">
        <v>206</v>
      </c>
      <c r="U85" s="99" t="str">
        <f t="shared" si="15"/>
        <v/>
      </c>
      <c r="V85" s="100" t="str">
        <f t="shared" si="16"/>
        <v/>
      </c>
      <c r="W85" s="100" t="str">
        <f t="shared" si="17"/>
        <v/>
      </c>
      <c r="X85" s="101" t="str">
        <f t="shared" si="23"/>
        <v/>
      </c>
      <c r="Z85" s="102">
        <v>1720</v>
      </c>
      <c r="AA85" s="102">
        <v>1720</v>
      </c>
      <c r="AB85" s="103">
        <f t="shared" si="24"/>
        <v>21.9</v>
      </c>
      <c r="AC85" s="104">
        <f t="shared" si="25"/>
        <v>34</v>
      </c>
      <c r="AD85" s="104" t="str">
        <f t="shared" si="26"/>
        <v xml:space="preserve"> </v>
      </c>
      <c r="AE85" s="103">
        <f t="shared" si="27"/>
        <v>21.9</v>
      </c>
      <c r="AF85" s="104">
        <f t="shared" si="28"/>
        <v>34</v>
      </c>
      <c r="AG85" s="104" t="str">
        <f t="shared" si="29"/>
        <v xml:space="preserve"> </v>
      </c>
    </row>
    <row r="86" spans="1:35" ht="12.5">
      <c r="I86" s="3"/>
      <c r="O86" s="3"/>
      <c r="AB86" s="144" t="str">
        <f t="shared" si="24"/>
        <v/>
      </c>
      <c r="AC86" s="145" t="str">
        <f t="shared" si="25"/>
        <v/>
      </c>
      <c r="AD86" s="145" t="e">
        <f>#VALUE!</f>
        <v>#VALUE!</v>
      </c>
      <c r="AE86" s="144" t="str">
        <f t="shared" si="27"/>
        <v/>
      </c>
      <c r="AF86" s="145" t="str">
        <f t="shared" si="28"/>
        <v/>
      </c>
      <c r="AG86" s="145" t="e">
        <f>#VALUE!</f>
        <v>#VALUE!</v>
      </c>
      <c r="AI86" s="3"/>
    </row>
    <row r="87" spans="1:35">
      <c r="B87" s="3" t="s">
        <v>213</v>
      </c>
      <c r="I87" s="3"/>
      <c r="O87" s="3"/>
      <c r="AI87" s="3"/>
    </row>
    <row r="88" spans="1:35">
      <c r="B88" s="3" t="s">
        <v>214</v>
      </c>
      <c r="I88" s="3"/>
      <c r="O88" s="3"/>
      <c r="AI88" s="3"/>
    </row>
    <row r="89" spans="1:35">
      <c r="B89" s="3" t="s">
        <v>215</v>
      </c>
      <c r="O89" s="3"/>
    </row>
    <row r="90" spans="1:35">
      <c r="B90" s="3" t="s">
        <v>216</v>
      </c>
    </row>
    <row r="91" spans="1:35">
      <c r="B91" s="3" t="s">
        <v>217</v>
      </c>
    </row>
    <row r="92" spans="1:35">
      <c r="B92" s="3" t="s">
        <v>218</v>
      </c>
    </row>
    <row r="93" spans="1:35">
      <c r="B93" s="3" t="s">
        <v>219</v>
      </c>
    </row>
    <row r="94" spans="1:35">
      <c r="B94" s="3" t="s">
        <v>220</v>
      </c>
    </row>
  </sheetData>
  <sheetProtection selectLockedCells="1"/>
  <autoFilter ref="A8:AA85" xr:uid="{A0FF3ABF-26F6-4260-86D8-32E1F971BA92}">
    <filterColumn colId="1" showButton="0"/>
  </autoFilter>
  <mergeCells count="36">
    <mergeCell ref="D6:D8"/>
    <mergeCell ref="E6:E8"/>
    <mergeCell ref="F6:F8"/>
    <mergeCell ref="G6:G8"/>
    <mergeCell ref="AG4:AG8"/>
    <mergeCell ref="AI4:AI8"/>
    <mergeCell ref="K5:K8"/>
    <mergeCell ref="L5:L8"/>
    <mergeCell ref="M5:M8"/>
    <mergeCell ref="N5:N8"/>
    <mergeCell ref="O5:O8"/>
    <mergeCell ref="Q5:S5"/>
    <mergeCell ref="W5:W8"/>
    <mergeCell ref="X5:X8"/>
    <mergeCell ref="AA4:AA8"/>
    <mergeCell ref="AB4:AB8"/>
    <mergeCell ref="AC4:AC8"/>
    <mergeCell ref="AD4:AD8"/>
    <mergeCell ref="AE4:AE8"/>
    <mergeCell ref="AF4:AF8"/>
    <mergeCell ref="K4:O4"/>
    <mergeCell ref="Q4:S4"/>
    <mergeCell ref="U4:U8"/>
    <mergeCell ref="V4:V8"/>
    <mergeCell ref="W4:X4"/>
    <mergeCell ref="Z4:Z8"/>
    <mergeCell ref="J2:P2"/>
    <mergeCell ref="R2:V2"/>
    <mergeCell ref="S3:X3"/>
    <mergeCell ref="A4:A8"/>
    <mergeCell ref="B4:C8"/>
    <mergeCell ref="D4:D5"/>
    <mergeCell ref="F4:G5"/>
    <mergeCell ref="H4:H8"/>
    <mergeCell ref="I4:I8"/>
    <mergeCell ref="J4:J8"/>
  </mergeCells>
  <phoneticPr fontId="3"/>
  <conditionalFormatting sqref="B86:X88">
    <cfRule type="cellIs" dxfId="24" priority="25" operator="equal">
      <formula>1</formula>
    </cfRule>
  </conditionalFormatting>
  <conditionalFormatting sqref="B84:H85 J84:K85 P84:T85">
    <cfRule type="cellIs" dxfId="23" priority="24" operator="equal">
      <formula>1</formula>
    </cfRule>
  </conditionalFormatting>
  <conditionalFormatting sqref="P79:P80">
    <cfRule type="cellIs" dxfId="22" priority="23" operator="equal">
      <formula>1</formula>
    </cfRule>
  </conditionalFormatting>
  <conditionalFormatting sqref="P81">
    <cfRule type="cellIs" dxfId="21" priority="22" operator="equal">
      <formula>1</formula>
    </cfRule>
  </conditionalFormatting>
  <conditionalFormatting sqref="P82:P83">
    <cfRule type="cellIs" dxfId="20" priority="21" operator="equal">
      <formula>1</formula>
    </cfRule>
  </conditionalFormatting>
  <conditionalFormatting sqref="A39 C31 A34:C38">
    <cfRule type="cellIs" dxfId="19" priority="20" operator="equal">
      <formula>1</formula>
    </cfRule>
  </conditionalFormatting>
  <conditionalFormatting sqref="A31:C33">
    <cfRule type="cellIs" dxfId="18" priority="19" operator="equal">
      <formula>1</formula>
    </cfRule>
  </conditionalFormatting>
  <conditionalFormatting sqref="C31">
    <cfRule type="cellIs" dxfId="17" priority="18" operator="equal">
      <formula>1</formula>
    </cfRule>
  </conditionalFormatting>
  <conditionalFormatting sqref="AI86:AI88">
    <cfRule type="cellIs" dxfId="16" priority="17" operator="equal">
      <formula>1</formula>
    </cfRule>
  </conditionalFormatting>
  <conditionalFormatting sqref="F31:G31 J31:K31 P31:T31">
    <cfRule type="cellIs" dxfId="15" priority="16" operator="equal">
      <formula>1</formula>
    </cfRule>
  </conditionalFormatting>
  <conditionalFormatting sqref="E31">
    <cfRule type="cellIs" dxfId="14" priority="15" operator="equal">
      <formula>1</formula>
    </cfRule>
  </conditionalFormatting>
  <conditionalFormatting sqref="F32:G32 J32:K32 P32:T32">
    <cfRule type="cellIs" dxfId="13" priority="14" operator="equal">
      <formula>1</formula>
    </cfRule>
  </conditionalFormatting>
  <conditionalFormatting sqref="E32">
    <cfRule type="cellIs" dxfId="12" priority="13" operator="equal">
      <formula>1</formula>
    </cfRule>
  </conditionalFormatting>
  <conditionalFormatting sqref="D33:G33 J33:K33 P33:T33">
    <cfRule type="cellIs" dxfId="11" priority="12" operator="equal">
      <formula>1</formula>
    </cfRule>
  </conditionalFormatting>
  <conditionalFormatting sqref="D34:G37 P34:T37 J34:K37">
    <cfRule type="cellIs" dxfId="10" priority="11" operator="equal">
      <formula>1</formula>
    </cfRule>
  </conditionalFormatting>
  <conditionalFormatting sqref="D36:D37 F36:G37 J36:K37 P36:T37">
    <cfRule type="cellIs" dxfId="9" priority="10" operator="equal">
      <formula>1</formula>
    </cfRule>
  </conditionalFormatting>
  <conditionalFormatting sqref="E36:E37">
    <cfRule type="cellIs" dxfId="8" priority="9" operator="equal">
      <formula>1</formula>
    </cfRule>
  </conditionalFormatting>
  <conditionalFormatting sqref="D35 F35:G35 J35:K35 P35:T35">
    <cfRule type="cellIs" dxfId="7" priority="8" operator="equal">
      <formula>1</formula>
    </cfRule>
  </conditionalFormatting>
  <conditionalFormatting sqref="E35">
    <cfRule type="cellIs" dxfId="6" priority="7" operator="equal">
      <formula>1</formula>
    </cfRule>
  </conditionalFormatting>
  <conditionalFormatting sqref="D34 F34:G34 J34:K34 P34:T34">
    <cfRule type="cellIs" dxfId="5" priority="6" operator="equal">
      <formula>1</formula>
    </cfRule>
  </conditionalFormatting>
  <conditionalFormatting sqref="E34">
    <cfRule type="cellIs" dxfId="4" priority="5" operator="equal">
      <formula>1</formula>
    </cfRule>
  </conditionalFormatting>
  <conditionalFormatting sqref="D37 F37:G37 J37:K37 P37:T37">
    <cfRule type="cellIs" dxfId="3" priority="4" operator="equal">
      <formula>1</formula>
    </cfRule>
  </conditionalFormatting>
  <conditionalFormatting sqref="E37">
    <cfRule type="cellIs" dxfId="2" priority="3" operator="equal">
      <formula>1</formula>
    </cfRule>
  </conditionalFormatting>
  <conditionalFormatting sqref="D38 F38:G38 J38:K38 P38:T38">
    <cfRule type="cellIs" dxfId="1" priority="2" operator="equal">
      <formula>1</formula>
    </cfRule>
  </conditionalFormatting>
  <conditionalFormatting sqref="E38">
    <cfRule type="cellIs" dxfId="0" priority="1" operator="equal">
      <formula>1</formula>
    </cfRule>
  </conditionalFormatting>
  <printOptions horizontalCentered="1"/>
  <pageMargins left="0.39370078740157483" right="0.39370078740157483" top="0.39370078740157483" bottom="0.39370078740157483" header="0.19685039370078741" footer="0.39370078740157483"/>
  <pageSetup paperSize="9" scale="59" firstPageNumber="0" fitToHeight="7" orientation="landscape" r:id="rId1"/>
  <headerFooter alignWithMargins="0">
    <oddHeader>&amp;R様式1-1</oddHeader>
  </headerFooter>
  <rowBreaks count="2" manualBreakCount="2">
    <brk id="38" max="23" man="1"/>
    <brk id="61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（新）1-1（普通・小型）</vt:lpstr>
      <vt:lpstr>'（新）1-1（普通・小型）'!Print_Area</vt:lpstr>
      <vt:lpstr>'（新）1-1（普通・小型）'!Print_Titles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博文</dc:creator>
  <cp:lastModifiedBy>中村 博文</cp:lastModifiedBy>
  <dcterms:created xsi:type="dcterms:W3CDTF">2024-09-25T07:06:51Z</dcterms:created>
  <dcterms:modified xsi:type="dcterms:W3CDTF">2024-09-25T07:09:38Z</dcterms:modified>
</cp:coreProperties>
</file>