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"/>
    </mc:Choice>
  </mc:AlternateContent>
  <xr:revisionPtr revIDLastSave="0" documentId="8_{BE81921D-25A1-4CA8-B1BC-09EF6E14D6FE}" xr6:coauthVersionLast="47" xr6:coauthVersionMax="47" xr10:uidLastSave="{00000000-0000-0000-0000-000000000000}"/>
  <bookViews>
    <workbookView xWindow="-3390" yWindow="-16320" windowWidth="29040" windowHeight="15720" xr2:uid="{1668AF57-9E19-4D65-83D7-3B91000E3DF6}"/>
  </bookViews>
  <sheets>
    <sheet name="1-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'1-1'!$A$1:$AI$302</definedName>
    <definedName name="Module1.社内配布用印刷">[1]!Module1.社内配布用印刷</definedName>
    <definedName name="Module1.提出用印刷">[1]!Module1.提出用印刷</definedName>
    <definedName name="_xlnm.Print_Area" localSheetId="0">'1-1'!$A$1:$X$302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95" i="1" l="1"/>
  <c r="AF295" i="1" s="1"/>
  <c r="AG295" i="1" s="1"/>
  <c r="AB295" i="1"/>
  <c r="O295" i="1" s="1"/>
  <c r="N295" i="1"/>
  <c r="V295" i="1" s="1"/>
  <c r="M295" i="1"/>
  <c r="U295" i="1" s="1"/>
  <c r="L295" i="1"/>
  <c r="AF294" i="1"/>
  <c r="AG294" i="1" s="1"/>
  <c r="AE294" i="1"/>
  <c r="AB294" i="1"/>
  <c r="O294" i="1" s="1"/>
  <c r="N294" i="1"/>
  <c r="V294" i="1" s="1"/>
  <c r="M294" i="1"/>
  <c r="U294" i="1" s="1"/>
  <c r="L294" i="1"/>
  <c r="AG293" i="1"/>
  <c r="AF293" i="1"/>
  <c r="AE293" i="1"/>
  <c r="AB293" i="1"/>
  <c r="AC293" i="1" s="1"/>
  <c r="V293" i="1"/>
  <c r="U293" i="1"/>
  <c r="N293" i="1"/>
  <c r="M293" i="1"/>
  <c r="L293" i="1"/>
  <c r="AE292" i="1"/>
  <c r="AF292" i="1" s="1"/>
  <c r="AG292" i="1" s="1"/>
  <c r="AB292" i="1"/>
  <c r="AC292" i="1" s="1"/>
  <c r="O292" i="1"/>
  <c r="N292" i="1"/>
  <c r="V292" i="1" s="1"/>
  <c r="M292" i="1"/>
  <c r="U292" i="1" s="1"/>
  <c r="L292" i="1"/>
  <c r="AF291" i="1"/>
  <c r="AG291" i="1" s="1"/>
  <c r="AE291" i="1"/>
  <c r="AC291" i="1"/>
  <c r="AB291" i="1"/>
  <c r="O291" i="1" s="1"/>
  <c r="N291" i="1"/>
  <c r="V291" i="1" s="1"/>
  <c r="M291" i="1"/>
  <c r="U291" i="1" s="1"/>
  <c r="L291" i="1"/>
  <c r="AG290" i="1"/>
  <c r="AF290" i="1"/>
  <c r="AE290" i="1"/>
  <c r="AB290" i="1"/>
  <c r="O290" i="1" s="1"/>
  <c r="V290" i="1"/>
  <c r="U290" i="1"/>
  <c r="N290" i="1"/>
  <c r="M290" i="1"/>
  <c r="L290" i="1"/>
  <c r="AE289" i="1"/>
  <c r="AF289" i="1" s="1"/>
  <c r="AG289" i="1" s="1"/>
  <c r="AB289" i="1"/>
  <c r="AC289" i="1" s="1"/>
  <c r="V289" i="1"/>
  <c r="U289" i="1"/>
  <c r="N289" i="1"/>
  <c r="M289" i="1"/>
  <c r="L289" i="1"/>
  <c r="AE288" i="1"/>
  <c r="AF288" i="1" s="1"/>
  <c r="AG288" i="1" s="1"/>
  <c r="AC288" i="1"/>
  <c r="AB288" i="1"/>
  <c r="O288" i="1"/>
  <c r="N288" i="1"/>
  <c r="V288" i="1" s="1"/>
  <c r="M288" i="1"/>
  <c r="U288" i="1" s="1"/>
  <c r="L288" i="1"/>
  <c r="AF287" i="1"/>
  <c r="AG287" i="1" s="1"/>
  <c r="AE287" i="1"/>
  <c r="AC287" i="1"/>
  <c r="AD287" i="1" s="1"/>
  <c r="AB287" i="1"/>
  <c r="O287" i="1" s="1"/>
  <c r="N287" i="1"/>
  <c r="V287" i="1" s="1"/>
  <c r="M287" i="1"/>
  <c r="U287" i="1" s="1"/>
  <c r="L287" i="1"/>
  <c r="AF286" i="1"/>
  <c r="AG286" i="1" s="1"/>
  <c r="AE286" i="1"/>
  <c r="AB286" i="1"/>
  <c r="O286" i="1" s="1"/>
  <c r="V286" i="1"/>
  <c r="U286" i="1"/>
  <c r="N286" i="1"/>
  <c r="M286" i="1"/>
  <c r="L286" i="1"/>
  <c r="AE285" i="1"/>
  <c r="AF285" i="1" s="1"/>
  <c r="AG285" i="1" s="1"/>
  <c r="AB285" i="1"/>
  <c r="AC285" i="1" s="1"/>
  <c r="U285" i="1"/>
  <c r="N285" i="1"/>
  <c r="V285" i="1" s="1"/>
  <c r="M285" i="1"/>
  <c r="L285" i="1"/>
  <c r="AE284" i="1"/>
  <c r="AF284" i="1" s="1"/>
  <c r="AG284" i="1" s="1"/>
  <c r="AB284" i="1"/>
  <c r="AC284" i="1" s="1"/>
  <c r="N284" i="1"/>
  <c r="V284" i="1" s="1"/>
  <c r="M284" i="1"/>
  <c r="U284" i="1" s="1"/>
  <c r="L284" i="1"/>
  <c r="AF283" i="1"/>
  <c r="AG283" i="1" s="1"/>
  <c r="AE283" i="1"/>
  <c r="AC283" i="1"/>
  <c r="AD283" i="1" s="1"/>
  <c r="AB283" i="1"/>
  <c r="O283" i="1" s="1"/>
  <c r="X283" i="1"/>
  <c r="W283" i="1"/>
  <c r="N283" i="1"/>
  <c r="V283" i="1" s="1"/>
  <c r="M283" i="1"/>
  <c r="U283" i="1" s="1"/>
  <c r="L283" i="1"/>
  <c r="AF282" i="1"/>
  <c r="AG282" i="1" s="1"/>
  <c r="AE282" i="1"/>
  <c r="AB282" i="1"/>
  <c r="O282" i="1" s="1"/>
  <c r="V282" i="1"/>
  <c r="U282" i="1"/>
  <c r="N282" i="1"/>
  <c r="M282" i="1"/>
  <c r="L282" i="1"/>
  <c r="AE281" i="1"/>
  <c r="AF281" i="1" s="1"/>
  <c r="AG281" i="1" s="1"/>
  <c r="AB281" i="1"/>
  <c r="AC281" i="1" s="1"/>
  <c r="V281" i="1"/>
  <c r="U281" i="1"/>
  <c r="N281" i="1"/>
  <c r="M281" i="1"/>
  <c r="L281" i="1"/>
  <c r="AE280" i="1"/>
  <c r="AF280" i="1" s="1"/>
  <c r="AG280" i="1" s="1"/>
  <c r="AC280" i="1"/>
  <c r="AB280" i="1"/>
  <c r="O280" i="1"/>
  <c r="N280" i="1"/>
  <c r="V280" i="1" s="1"/>
  <c r="M280" i="1"/>
  <c r="U280" i="1" s="1"/>
  <c r="L280" i="1"/>
  <c r="AC279" i="1"/>
  <c r="AD279" i="1" s="1"/>
  <c r="AB279" i="1"/>
  <c r="W279" i="1"/>
  <c r="V279" i="1"/>
  <c r="U279" i="1"/>
  <c r="O279" i="1"/>
  <c r="N279" i="1"/>
  <c r="M279" i="1"/>
  <c r="L279" i="1"/>
  <c r="AC278" i="1"/>
  <c r="AD278" i="1" s="1"/>
  <c r="AB278" i="1"/>
  <c r="O278" i="1" s="1"/>
  <c r="W278" i="1"/>
  <c r="N278" i="1"/>
  <c r="V278" i="1" s="1"/>
  <c r="M278" i="1"/>
  <c r="U278" i="1" s="1"/>
  <c r="L278" i="1"/>
  <c r="AF277" i="1"/>
  <c r="AG277" i="1" s="1"/>
  <c r="AE277" i="1"/>
  <c r="AB277" i="1"/>
  <c r="O277" i="1" s="1"/>
  <c r="V277" i="1"/>
  <c r="U277" i="1"/>
  <c r="N277" i="1"/>
  <c r="M277" i="1"/>
  <c r="L277" i="1"/>
  <c r="AG276" i="1"/>
  <c r="AE276" i="1"/>
  <c r="AF276" i="1" s="1"/>
  <c r="AD276" i="1"/>
  <c r="AB276" i="1"/>
  <c r="AC276" i="1" s="1"/>
  <c r="U276" i="1"/>
  <c r="O276" i="1"/>
  <c r="N276" i="1"/>
  <c r="V276" i="1" s="1"/>
  <c r="M276" i="1"/>
  <c r="L276" i="1"/>
  <c r="AE275" i="1"/>
  <c r="AF275" i="1" s="1"/>
  <c r="AG275" i="1" s="1"/>
  <c r="AC275" i="1"/>
  <c r="AB275" i="1"/>
  <c r="N275" i="1"/>
  <c r="V275" i="1" s="1"/>
  <c r="M275" i="1"/>
  <c r="U275" i="1" s="1"/>
  <c r="L275" i="1"/>
  <c r="AF274" i="1"/>
  <c r="AG274" i="1" s="1"/>
  <c r="AE274" i="1"/>
  <c r="AC274" i="1"/>
  <c r="AD274" i="1" s="1"/>
  <c r="AB274" i="1"/>
  <c r="O274" i="1" s="1"/>
  <c r="W274" i="1"/>
  <c r="N274" i="1"/>
  <c r="V274" i="1" s="1"/>
  <c r="M274" i="1"/>
  <c r="U274" i="1" s="1"/>
  <c r="L274" i="1"/>
  <c r="AG273" i="1"/>
  <c r="AF273" i="1"/>
  <c r="AE273" i="1"/>
  <c r="AB273" i="1"/>
  <c r="O273" i="1" s="1"/>
  <c r="V273" i="1"/>
  <c r="U273" i="1"/>
  <c r="N273" i="1"/>
  <c r="M273" i="1"/>
  <c r="L273" i="1"/>
  <c r="AG272" i="1"/>
  <c r="AE272" i="1"/>
  <c r="AF272" i="1" s="1"/>
  <c r="AB272" i="1"/>
  <c r="AC272" i="1" s="1"/>
  <c r="V272" i="1"/>
  <c r="U272" i="1"/>
  <c r="O272" i="1"/>
  <c r="N272" i="1"/>
  <c r="M272" i="1"/>
  <c r="L272" i="1"/>
  <c r="AE271" i="1"/>
  <c r="AF271" i="1" s="1"/>
  <c r="AG271" i="1" s="1"/>
  <c r="AB271" i="1"/>
  <c r="AC271" i="1" s="1"/>
  <c r="N271" i="1"/>
  <c r="V271" i="1" s="1"/>
  <c r="M271" i="1"/>
  <c r="U271" i="1" s="1"/>
  <c r="L271" i="1"/>
  <c r="AF270" i="1"/>
  <c r="AG270" i="1" s="1"/>
  <c r="AE270" i="1"/>
  <c r="AC270" i="1"/>
  <c r="AD270" i="1" s="1"/>
  <c r="AB270" i="1"/>
  <c r="O270" i="1" s="1"/>
  <c r="W270" i="1"/>
  <c r="N270" i="1"/>
  <c r="V270" i="1" s="1"/>
  <c r="M270" i="1"/>
  <c r="U270" i="1" s="1"/>
  <c r="L270" i="1"/>
  <c r="AF269" i="1"/>
  <c r="AG269" i="1" s="1"/>
  <c r="AE269" i="1"/>
  <c r="AB269" i="1"/>
  <c r="O269" i="1" s="1"/>
  <c r="V269" i="1"/>
  <c r="U269" i="1"/>
  <c r="N269" i="1"/>
  <c r="M269" i="1"/>
  <c r="L269" i="1"/>
  <c r="AG268" i="1"/>
  <c r="AE268" i="1"/>
  <c r="AF268" i="1" s="1"/>
  <c r="AD268" i="1"/>
  <c r="AB268" i="1"/>
  <c r="AC268" i="1" s="1"/>
  <c r="V268" i="1"/>
  <c r="U268" i="1"/>
  <c r="N268" i="1"/>
  <c r="M268" i="1"/>
  <c r="L268" i="1"/>
  <c r="AE267" i="1"/>
  <c r="AF267" i="1" s="1"/>
  <c r="AG267" i="1" s="1"/>
  <c r="AB267" i="1"/>
  <c r="AC267" i="1" s="1"/>
  <c r="N267" i="1"/>
  <c r="V267" i="1" s="1"/>
  <c r="M267" i="1"/>
  <c r="U267" i="1" s="1"/>
  <c r="L267" i="1"/>
  <c r="AF266" i="1"/>
  <c r="AG266" i="1" s="1"/>
  <c r="AE266" i="1"/>
  <c r="AC266" i="1"/>
  <c r="AB266" i="1"/>
  <c r="O266" i="1" s="1"/>
  <c r="N266" i="1"/>
  <c r="V266" i="1" s="1"/>
  <c r="M266" i="1"/>
  <c r="U266" i="1" s="1"/>
  <c r="L266" i="1"/>
  <c r="AG265" i="1"/>
  <c r="AF265" i="1"/>
  <c r="AE265" i="1"/>
  <c r="AB265" i="1"/>
  <c r="O265" i="1" s="1"/>
  <c r="U265" i="1"/>
  <c r="N265" i="1"/>
  <c r="V265" i="1" s="1"/>
  <c r="M265" i="1"/>
  <c r="L265" i="1"/>
  <c r="AE264" i="1"/>
  <c r="AF264" i="1" s="1"/>
  <c r="AG264" i="1" s="1"/>
  <c r="AB264" i="1"/>
  <c r="AC264" i="1" s="1"/>
  <c r="V264" i="1"/>
  <c r="U264" i="1"/>
  <c r="N264" i="1"/>
  <c r="M264" i="1"/>
  <c r="L264" i="1"/>
  <c r="AE263" i="1"/>
  <c r="AF263" i="1" s="1"/>
  <c r="AG263" i="1" s="1"/>
  <c r="AC263" i="1"/>
  <c r="AB263" i="1"/>
  <c r="W263" i="1"/>
  <c r="N263" i="1"/>
  <c r="V263" i="1" s="1"/>
  <c r="M263" i="1"/>
  <c r="U263" i="1" s="1"/>
  <c r="L263" i="1"/>
  <c r="AF262" i="1"/>
  <c r="AG262" i="1" s="1"/>
  <c r="AE262" i="1"/>
  <c r="AC262" i="1"/>
  <c r="AD262" i="1" s="1"/>
  <c r="AB262" i="1"/>
  <c r="O262" i="1" s="1"/>
  <c r="U262" i="1"/>
  <c r="N262" i="1"/>
  <c r="V262" i="1" s="1"/>
  <c r="M262" i="1"/>
  <c r="L262" i="1"/>
  <c r="AF261" i="1"/>
  <c r="AG261" i="1" s="1"/>
  <c r="AE261" i="1"/>
  <c r="AB261" i="1"/>
  <c r="O261" i="1" s="1"/>
  <c r="U261" i="1"/>
  <c r="N261" i="1"/>
  <c r="V261" i="1" s="1"/>
  <c r="M261" i="1"/>
  <c r="L261" i="1"/>
  <c r="AE260" i="1"/>
  <c r="AF260" i="1" s="1"/>
  <c r="AG260" i="1" s="1"/>
  <c r="AD260" i="1"/>
  <c r="AB260" i="1"/>
  <c r="AC260" i="1" s="1"/>
  <c r="V260" i="1"/>
  <c r="U260" i="1"/>
  <c r="O260" i="1"/>
  <c r="N260" i="1"/>
  <c r="M260" i="1"/>
  <c r="L260" i="1"/>
  <c r="AE259" i="1"/>
  <c r="AF259" i="1" s="1"/>
  <c r="AG259" i="1" s="1"/>
  <c r="AB259" i="1"/>
  <c r="AC259" i="1" s="1"/>
  <c r="O259" i="1"/>
  <c r="N259" i="1"/>
  <c r="V259" i="1" s="1"/>
  <c r="M259" i="1"/>
  <c r="U259" i="1" s="1"/>
  <c r="L259" i="1"/>
  <c r="AC258" i="1"/>
  <c r="AB258" i="1"/>
  <c r="V258" i="1"/>
  <c r="U258" i="1"/>
  <c r="O258" i="1"/>
  <c r="N258" i="1"/>
  <c r="M258" i="1"/>
  <c r="L258" i="1"/>
  <c r="AC257" i="1"/>
  <c r="AD257" i="1" s="1"/>
  <c r="AB257" i="1"/>
  <c r="O257" i="1" s="1"/>
  <c r="X257" i="1"/>
  <c r="W257" i="1"/>
  <c r="N257" i="1"/>
  <c r="V257" i="1" s="1"/>
  <c r="M257" i="1"/>
  <c r="U257" i="1" s="1"/>
  <c r="L257" i="1"/>
  <c r="AF256" i="1"/>
  <c r="AG256" i="1" s="1"/>
  <c r="AE256" i="1"/>
  <c r="AB256" i="1"/>
  <c r="O256" i="1" s="1"/>
  <c r="V256" i="1"/>
  <c r="U256" i="1"/>
  <c r="N256" i="1"/>
  <c r="M256" i="1"/>
  <c r="L256" i="1"/>
  <c r="AG255" i="1"/>
  <c r="AF255" i="1"/>
  <c r="AE255" i="1"/>
  <c r="AB255" i="1"/>
  <c r="AC255" i="1" s="1"/>
  <c r="U255" i="1"/>
  <c r="N255" i="1"/>
  <c r="V255" i="1" s="1"/>
  <c r="M255" i="1"/>
  <c r="L255" i="1"/>
  <c r="AE254" i="1"/>
  <c r="AF254" i="1" s="1"/>
  <c r="AG254" i="1" s="1"/>
  <c r="AB254" i="1"/>
  <c r="AC254" i="1" s="1"/>
  <c r="O254" i="1"/>
  <c r="N254" i="1"/>
  <c r="V254" i="1" s="1"/>
  <c r="M254" i="1"/>
  <c r="U254" i="1" s="1"/>
  <c r="L254" i="1"/>
  <c r="AF253" i="1"/>
  <c r="AG253" i="1" s="1"/>
  <c r="AE253" i="1"/>
  <c r="AC253" i="1"/>
  <c r="AD253" i="1" s="1"/>
  <c r="AB253" i="1"/>
  <c r="O253" i="1" s="1"/>
  <c r="X253" i="1"/>
  <c r="N253" i="1"/>
  <c r="V253" i="1" s="1"/>
  <c r="M253" i="1"/>
  <c r="U253" i="1" s="1"/>
  <c r="L253" i="1"/>
  <c r="AG252" i="1"/>
  <c r="AF252" i="1"/>
  <c r="AE252" i="1"/>
  <c r="AB252" i="1"/>
  <c r="O252" i="1" s="1"/>
  <c r="U252" i="1"/>
  <c r="N252" i="1"/>
  <c r="V252" i="1" s="1"/>
  <c r="M252" i="1"/>
  <c r="L252" i="1"/>
  <c r="AE251" i="1"/>
  <c r="O251" i="1" s="1"/>
  <c r="AB251" i="1"/>
  <c r="AC251" i="1" s="1"/>
  <c r="V251" i="1"/>
  <c r="U251" i="1"/>
  <c r="N251" i="1"/>
  <c r="M251" i="1"/>
  <c r="L251" i="1"/>
  <c r="AE250" i="1"/>
  <c r="AF250" i="1" s="1"/>
  <c r="AG250" i="1" s="1"/>
  <c r="AB250" i="1"/>
  <c r="N250" i="1"/>
  <c r="V250" i="1" s="1"/>
  <c r="M250" i="1"/>
  <c r="U250" i="1" s="1"/>
  <c r="L250" i="1"/>
  <c r="AF249" i="1"/>
  <c r="AG249" i="1" s="1"/>
  <c r="AE249" i="1"/>
  <c r="AC249" i="1"/>
  <c r="AB249" i="1"/>
  <c r="O249" i="1" s="1"/>
  <c r="N249" i="1"/>
  <c r="V249" i="1" s="1"/>
  <c r="M249" i="1"/>
  <c r="U249" i="1" s="1"/>
  <c r="L249" i="1"/>
  <c r="AG248" i="1"/>
  <c r="AF248" i="1"/>
  <c r="AE248" i="1"/>
  <c r="AB248" i="1"/>
  <c r="O248" i="1" s="1"/>
  <c r="U248" i="1"/>
  <c r="N248" i="1"/>
  <c r="V248" i="1" s="1"/>
  <c r="M248" i="1"/>
  <c r="L248" i="1"/>
  <c r="AE247" i="1"/>
  <c r="AF247" i="1" s="1"/>
  <c r="AG247" i="1" s="1"/>
  <c r="AB247" i="1"/>
  <c r="AC247" i="1" s="1"/>
  <c r="U247" i="1"/>
  <c r="N247" i="1"/>
  <c r="V247" i="1" s="1"/>
  <c r="M247" i="1"/>
  <c r="L247" i="1"/>
  <c r="AE246" i="1"/>
  <c r="AF246" i="1" s="1"/>
  <c r="AG246" i="1" s="1"/>
  <c r="AD246" i="1"/>
  <c r="AC246" i="1"/>
  <c r="W246" i="1" s="1"/>
  <c r="AB246" i="1"/>
  <c r="O246" i="1"/>
  <c r="N246" i="1"/>
  <c r="V246" i="1" s="1"/>
  <c r="M246" i="1"/>
  <c r="U246" i="1" s="1"/>
  <c r="L246" i="1"/>
  <c r="AF245" i="1"/>
  <c r="AG245" i="1" s="1"/>
  <c r="AE245" i="1"/>
  <c r="AC245" i="1"/>
  <c r="AD245" i="1" s="1"/>
  <c r="AB245" i="1"/>
  <c r="O245" i="1" s="1"/>
  <c r="X245" i="1"/>
  <c r="N245" i="1"/>
  <c r="V245" i="1" s="1"/>
  <c r="M245" i="1"/>
  <c r="U245" i="1" s="1"/>
  <c r="L245" i="1"/>
  <c r="AF244" i="1"/>
  <c r="AG244" i="1" s="1"/>
  <c r="AE244" i="1"/>
  <c r="AB244" i="1"/>
  <c r="O244" i="1" s="1"/>
  <c r="V244" i="1"/>
  <c r="U244" i="1"/>
  <c r="N244" i="1"/>
  <c r="M244" i="1"/>
  <c r="L244" i="1"/>
  <c r="AE243" i="1"/>
  <c r="AD243" i="1"/>
  <c r="AB243" i="1"/>
  <c r="AC243" i="1" s="1"/>
  <c r="U243" i="1"/>
  <c r="N243" i="1"/>
  <c r="V243" i="1" s="1"/>
  <c r="M243" i="1"/>
  <c r="L243" i="1"/>
  <c r="AF242" i="1"/>
  <c r="AG242" i="1" s="1"/>
  <c r="AE242" i="1"/>
  <c r="AC242" i="1"/>
  <c r="AB242" i="1"/>
  <c r="W242" i="1"/>
  <c r="U242" i="1"/>
  <c r="O242" i="1"/>
  <c r="N242" i="1"/>
  <c r="V242" i="1" s="1"/>
  <c r="M242" i="1"/>
  <c r="L242" i="1"/>
  <c r="AF241" i="1"/>
  <c r="AG241" i="1" s="1"/>
  <c r="AE241" i="1"/>
  <c r="AB241" i="1"/>
  <c r="U241" i="1"/>
  <c r="N241" i="1"/>
  <c r="V241" i="1" s="1"/>
  <c r="M241" i="1"/>
  <c r="L241" i="1"/>
  <c r="AF240" i="1"/>
  <c r="AG240" i="1" s="1"/>
  <c r="AE240" i="1"/>
  <c r="AB240" i="1"/>
  <c r="U240" i="1"/>
  <c r="N240" i="1"/>
  <c r="V240" i="1" s="1"/>
  <c r="M240" i="1"/>
  <c r="L240" i="1"/>
  <c r="AF239" i="1"/>
  <c r="AG239" i="1" s="1"/>
  <c r="AE239" i="1"/>
  <c r="AD239" i="1"/>
  <c r="AB239" i="1"/>
  <c r="AC239" i="1" s="1"/>
  <c r="W239" i="1"/>
  <c r="U239" i="1"/>
  <c r="N239" i="1"/>
  <c r="V239" i="1" s="1"/>
  <c r="M239" i="1"/>
  <c r="L239" i="1"/>
  <c r="AE238" i="1"/>
  <c r="AB238" i="1"/>
  <c r="AC238" i="1" s="1"/>
  <c r="N238" i="1"/>
  <c r="V238" i="1" s="1"/>
  <c r="M238" i="1"/>
  <c r="U238" i="1" s="1"/>
  <c r="L238" i="1"/>
  <c r="AF237" i="1"/>
  <c r="AG237" i="1" s="1"/>
  <c r="AE237" i="1"/>
  <c r="AB237" i="1"/>
  <c r="O237" i="1" s="1"/>
  <c r="U237" i="1"/>
  <c r="N237" i="1"/>
  <c r="V237" i="1" s="1"/>
  <c r="M237" i="1"/>
  <c r="L237" i="1"/>
  <c r="AF236" i="1"/>
  <c r="AG236" i="1" s="1"/>
  <c r="AE236" i="1"/>
  <c r="AB236" i="1"/>
  <c r="U236" i="1"/>
  <c r="N236" i="1"/>
  <c r="V236" i="1" s="1"/>
  <c r="M236" i="1"/>
  <c r="L236" i="1"/>
  <c r="AE235" i="1"/>
  <c r="AF235" i="1" s="1"/>
  <c r="AG235" i="1" s="1"/>
  <c r="AD235" i="1"/>
  <c r="AB235" i="1"/>
  <c r="AC235" i="1" s="1"/>
  <c r="W235" i="1"/>
  <c r="V235" i="1"/>
  <c r="U235" i="1"/>
  <c r="O235" i="1"/>
  <c r="N235" i="1"/>
  <c r="M235" i="1"/>
  <c r="L235" i="1"/>
  <c r="AE234" i="1"/>
  <c r="AF234" i="1" s="1"/>
  <c r="AG234" i="1" s="1"/>
  <c r="AC234" i="1"/>
  <c r="AB234" i="1"/>
  <c r="N234" i="1"/>
  <c r="V234" i="1" s="1"/>
  <c r="M234" i="1"/>
  <c r="U234" i="1" s="1"/>
  <c r="L234" i="1"/>
  <c r="AF233" i="1"/>
  <c r="AG233" i="1" s="1"/>
  <c r="AE233" i="1"/>
  <c r="AB233" i="1"/>
  <c r="O233" i="1" s="1"/>
  <c r="N233" i="1"/>
  <c r="V233" i="1" s="1"/>
  <c r="M233" i="1"/>
  <c r="U233" i="1" s="1"/>
  <c r="L233" i="1"/>
  <c r="AF232" i="1"/>
  <c r="AG232" i="1" s="1"/>
  <c r="AE232" i="1"/>
  <c r="AB232" i="1"/>
  <c r="U232" i="1"/>
  <c r="N232" i="1"/>
  <c r="V232" i="1" s="1"/>
  <c r="M232" i="1"/>
  <c r="L232" i="1"/>
  <c r="AF231" i="1"/>
  <c r="AG231" i="1" s="1"/>
  <c r="AE231" i="1"/>
  <c r="O231" i="1" s="1"/>
  <c r="AB231" i="1"/>
  <c r="AC231" i="1" s="1"/>
  <c r="W231" i="1"/>
  <c r="U231" i="1"/>
  <c r="N231" i="1"/>
  <c r="V231" i="1" s="1"/>
  <c r="M231" i="1"/>
  <c r="L231" i="1"/>
  <c r="AE230" i="1"/>
  <c r="O230" i="1" s="1"/>
  <c r="AC230" i="1"/>
  <c r="AB230" i="1"/>
  <c r="W230" i="1"/>
  <c r="N230" i="1"/>
  <c r="V230" i="1" s="1"/>
  <c r="M230" i="1"/>
  <c r="U230" i="1" s="1"/>
  <c r="L230" i="1"/>
  <c r="AF229" i="1"/>
  <c r="AG229" i="1" s="1"/>
  <c r="AE229" i="1"/>
  <c r="AD229" i="1"/>
  <c r="AC229" i="1"/>
  <c r="X229" i="1" s="1"/>
  <c r="AB229" i="1"/>
  <c r="O229" i="1" s="1"/>
  <c r="W229" i="1"/>
  <c r="N229" i="1"/>
  <c r="V229" i="1" s="1"/>
  <c r="M229" i="1"/>
  <c r="U229" i="1" s="1"/>
  <c r="L229" i="1"/>
  <c r="AG228" i="1"/>
  <c r="AF228" i="1"/>
  <c r="AE228" i="1"/>
  <c r="AB228" i="1"/>
  <c r="V228" i="1"/>
  <c r="U228" i="1"/>
  <c r="N228" i="1"/>
  <c r="M228" i="1"/>
  <c r="L228" i="1"/>
  <c r="AF227" i="1"/>
  <c r="AG227" i="1" s="1"/>
  <c r="AE227" i="1"/>
  <c r="O227" i="1" s="1"/>
  <c r="AD227" i="1"/>
  <c r="AB227" i="1"/>
  <c r="AC227" i="1" s="1"/>
  <c r="W227" i="1" s="1"/>
  <c r="U227" i="1"/>
  <c r="N227" i="1"/>
  <c r="V227" i="1" s="1"/>
  <c r="M227" i="1"/>
  <c r="L227" i="1"/>
  <c r="AF226" i="1"/>
  <c r="AG226" i="1" s="1"/>
  <c r="AE226" i="1"/>
  <c r="AC226" i="1"/>
  <c r="AB226" i="1"/>
  <c r="W226" i="1"/>
  <c r="O226" i="1"/>
  <c r="N226" i="1"/>
  <c r="V226" i="1" s="1"/>
  <c r="M226" i="1"/>
  <c r="U226" i="1" s="1"/>
  <c r="L226" i="1"/>
  <c r="AE225" i="1"/>
  <c r="AF225" i="1" s="1"/>
  <c r="AG225" i="1" s="1"/>
  <c r="AC225" i="1"/>
  <c r="AB225" i="1"/>
  <c r="V225" i="1"/>
  <c r="O225" i="1"/>
  <c r="N225" i="1"/>
  <c r="M225" i="1"/>
  <c r="U225" i="1" s="1"/>
  <c r="L225" i="1"/>
  <c r="AE224" i="1"/>
  <c r="AF224" i="1" s="1"/>
  <c r="AG224" i="1" s="1"/>
  <c r="AC224" i="1"/>
  <c r="AD224" i="1" s="1"/>
  <c r="X224" i="1" s="1"/>
  <c r="AB224" i="1"/>
  <c r="V224" i="1"/>
  <c r="O224" i="1"/>
  <c r="N224" i="1"/>
  <c r="M224" i="1"/>
  <c r="U224" i="1" s="1"/>
  <c r="L224" i="1"/>
  <c r="AG223" i="1"/>
  <c r="AF223" i="1"/>
  <c r="AE223" i="1"/>
  <c r="AC223" i="1"/>
  <c r="W223" i="1" s="1"/>
  <c r="AB223" i="1"/>
  <c r="V223" i="1"/>
  <c r="O223" i="1"/>
  <c r="N223" i="1"/>
  <c r="M223" i="1"/>
  <c r="U223" i="1" s="1"/>
  <c r="L223" i="1"/>
  <c r="AE222" i="1"/>
  <c r="AF222" i="1" s="1"/>
  <c r="AG222" i="1" s="1"/>
  <c r="AD222" i="1"/>
  <c r="AC222" i="1"/>
  <c r="W222" i="1" s="1"/>
  <c r="AB222" i="1"/>
  <c r="X222" i="1"/>
  <c r="V222" i="1"/>
  <c r="O222" i="1"/>
  <c r="N222" i="1"/>
  <c r="M222" i="1"/>
  <c r="U222" i="1" s="1"/>
  <c r="L222" i="1"/>
  <c r="AE221" i="1"/>
  <c r="AF221" i="1" s="1"/>
  <c r="AG221" i="1" s="1"/>
  <c r="AC221" i="1"/>
  <c r="AB221" i="1"/>
  <c r="V221" i="1"/>
  <c r="O221" i="1"/>
  <c r="N221" i="1"/>
  <c r="M221" i="1"/>
  <c r="U221" i="1" s="1"/>
  <c r="L221" i="1"/>
  <c r="AE220" i="1"/>
  <c r="AF220" i="1" s="1"/>
  <c r="AG220" i="1" s="1"/>
  <c r="AC220" i="1"/>
  <c r="AD220" i="1" s="1"/>
  <c r="AB220" i="1"/>
  <c r="X220" i="1"/>
  <c r="V220" i="1"/>
  <c r="O220" i="1"/>
  <c r="N220" i="1"/>
  <c r="M220" i="1"/>
  <c r="U220" i="1" s="1"/>
  <c r="L220" i="1"/>
  <c r="AG219" i="1"/>
  <c r="AF219" i="1"/>
  <c r="AE219" i="1"/>
  <c r="AC219" i="1"/>
  <c r="W219" i="1" s="1"/>
  <c r="AB219" i="1"/>
  <c r="V219" i="1"/>
  <c r="O219" i="1"/>
  <c r="N219" i="1"/>
  <c r="M219" i="1"/>
  <c r="U219" i="1" s="1"/>
  <c r="L219" i="1"/>
  <c r="AE218" i="1"/>
  <c r="AF218" i="1" s="1"/>
  <c r="AG218" i="1" s="1"/>
  <c r="AC218" i="1"/>
  <c r="W218" i="1" s="1"/>
  <c r="AB218" i="1"/>
  <c r="V218" i="1"/>
  <c r="N218" i="1"/>
  <c r="M218" i="1"/>
  <c r="U218" i="1" s="1"/>
  <c r="L218" i="1"/>
  <c r="AE217" i="1"/>
  <c r="AF217" i="1" s="1"/>
  <c r="AG217" i="1" s="1"/>
  <c r="AC217" i="1"/>
  <c r="AB217" i="1"/>
  <c r="V217" i="1"/>
  <c r="O217" i="1"/>
  <c r="N217" i="1"/>
  <c r="M217" i="1"/>
  <c r="U217" i="1" s="1"/>
  <c r="L217" i="1"/>
  <c r="AE216" i="1"/>
  <c r="AF216" i="1" s="1"/>
  <c r="AG216" i="1" s="1"/>
  <c r="AC216" i="1"/>
  <c r="AD216" i="1" s="1"/>
  <c r="X216" i="1" s="1"/>
  <c r="AB216" i="1"/>
  <c r="V216" i="1"/>
  <c r="O216" i="1"/>
  <c r="N216" i="1"/>
  <c r="M216" i="1"/>
  <c r="U216" i="1" s="1"/>
  <c r="L216" i="1"/>
  <c r="AE215" i="1"/>
  <c r="AF215" i="1" s="1"/>
  <c r="AG215" i="1" s="1"/>
  <c r="AC215" i="1"/>
  <c r="W215" i="1" s="1"/>
  <c r="AB215" i="1"/>
  <c r="V215" i="1"/>
  <c r="O215" i="1"/>
  <c r="N215" i="1"/>
  <c r="M215" i="1"/>
  <c r="U215" i="1" s="1"/>
  <c r="L215" i="1"/>
  <c r="AE214" i="1"/>
  <c r="AC214" i="1"/>
  <c r="W214" i="1" s="1"/>
  <c r="AB214" i="1"/>
  <c r="V214" i="1"/>
  <c r="N214" i="1"/>
  <c r="M214" i="1"/>
  <c r="U214" i="1" s="1"/>
  <c r="L214" i="1"/>
  <c r="AE213" i="1"/>
  <c r="AF213" i="1" s="1"/>
  <c r="AG213" i="1" s="1"/>
  <c r="AC213" i="1"/>
  <c r="AB213" i="1"/>
  <c r="V213" i="1"/>
  <c r="O213" i="1"/>
  <c r="N213" i="1"/>
  <c r="M213" i="1"/>
  <c r="U213" i="1" s="1"/>
  <c r="L213" i="1"/>
  <c r="AE212" i="1"/>
  <c r="AF212" i="1" s="1"/>
  <c r="AG212" i="1" s="1"/>
  <c r="AC212" i="1"/>
  <c r="AD212" i="1" s="1"/>
  <c r="X212" i="1" s="1"/>
  <c r="AB212" i="1"/>
  <c r="V212" i="1"/>
  <c r="O212" i="1"/>
  <c r="N212" i="1"/>
  <c r="M212" i="1"/>
  <c r="U212" i="1" s="1"/>
  <c r="L212" i="1"/>
  <c r="AG211" i="1"/>
  <c r="AE211" i="1"/>
  <c r="AF211" i="1" s="1"/>
  <c r="AC211" i="1"/>
  <c r="W211" i="1" s="1"/>
  <c r="AB211" i="1"/>
  <c r="V211" i="1"/>
  <c r="O211" i="1"/>
  <c r="N211" i="1"/>
  <c r="M211" i="1"/>
  <c r="U211" i="1" s="1"/>
  <c r="L211" i="1"/>
  <c r="AE210" i="1"/>
  <c r="AF210" i="1" s="1"/>
  <c r="AG210" i="1" s="1"/>
  <c r="AC210" i="1"/>
  <c r="W210" i="1" s="1"/>
  <c r="AB210" i="1"/>
  <c r="V210" i="1"/>
  <c r="O210" i="1"/>
  <c r="N210" i="1"/>
  <c r="M210" i="1"/>
  <c r="U210" i="1" s="1"/>
  <c r="L210" i="1"/>
  <c r="AE209" i="1"/>
  <c r="AF209" i="1" s="1"/>
  <c r="AG209" i="1" s="1"/>
  <c r="AC209" i="1"/>
  <c r="AB209" i="1"/>
  <c r="V209" i="1"/>
  <c r="O209" i="1"/>
  <c r="N209" i="1"/>
  <c r="M209" i="1"/>
  <c r="U209" i="1" s="1"/>
  <c r="L209" i="1"/>
  <c r="AE208" i="1"/>
  <c r="AF208" i="1" s="1"/>
  <c r="AG208" i="1" s="1"/>
  <c r="AC208" i="1"/>
  <c r="AB208" i="1"/>
  <c r="V208" i="1"/>
  <c r="O208" i="1"/>
  <c r="N208" i="1"/>
  <c r="M208" i="1"/>
  <c r="U208" i="1" s="1"/>
  <c r="L208" i="1"/>
  <c r="AG207" i="1"/>
  <c r="AE207" i="1"/>
  <c r="AF207" i="1" s="1"/>
  <c r="AC207" i="1"/>
  <c r="W207" i="1" s="1"/>
  <c r="AB207" i="1"/>
  <c r="V207" i="1"/>
  <c r="O207" i="1"/>
  <c r="N207" i="1"/>
  <c r="M207" i="1"/>
  <c r="U207" i="1" s="1"/>
  <c r="L207" i="1"/>
  <c r="AE206" i="1"/>
  <c r="AF206" i="1" s="1"/>
  <c r="AG206" i="1" s="1"/>
  <c r="AC206" i="1"/>
  <c r="W206" i="1" s="1"/>
  <c r="AB206" i="1"/>
  <c r="V206" i="1"/>
  <c r="N206" i="1"/>
  <c r="M206" i="1"/>
  <c r="U206" i="1" s="1"/>
  <c r="L206" i="1"/>
  <c r="AE205" i="1"/>
  <c r="AF205" i="1" s="1"/>
  <c r="AG205" i="1" s="1"/>
  <c r="AC205" i="1"/>
  <c r="AB205" i="1"/>
  <c r="V205" i="1"/>
  <c r="N205" i="1"/>
  <c r="M205" i="1"/>
  <c r="U205" i="1" s="1"/>
  <c r="L205" i="1"/>
  <c r="AE204" i="1"/>
  <c r="AF204" i="1" s="1"/>
  <c r="AG204" i="1" s="1"/>
  <c r="AC204" i="1"/>
  <c r="AB204" i="1"/>
  <c r="V204" i="1"/>
  <c r="O204" i="1"/>
  <c r="N204" i="1"/>
  <c r="M204" i="1"/>
  <c r="U204" i="1" s="1"/>
  <c r="L204" i="1"/>
  <c r="AE203" i="1"/>
  <c r="AF203" i="1" s="1"/>
  <c r="AG203" i="1" s="1"/>
  <c r="AC203" i="1"/>
  <c r="AB203" i="1"/>
  <c r="V203" i="1"/>
  <c r="O203" i="1"/>
  <c r="N203" i="1"/>
  <c r="M203" i="1"/>
  <c r="U203" i="1" s="1"/>
  <c r="L203" i="1"/>
  <c r="AG202" i="1"/>
  <c r="AE202" i="1"/>
  <c r="AF202" i="1" s="1"/>
  <c r="AC202" i="1"/>
  <c r="W202" i="1" s="1"/>
  <c r="AB202" i="1"/>
  <c r="V202" i="1"/>
  <c r="O202" i="1"/>
  <c r="N202" i="1"/>
  <c r="M202" i="1"/>
  <c r="U202" i="1" s="1"/>
  <c r="L202" i="1"/>
  <c r="AE201" i="1"/>
  <c r="AF201" i="1" s="1"/>
  <c r="AG201" i="1" s="1"/>
  <c r="AC201" i="1"/>
  <c r="AB201" i="1"/>
  <c r="V201" i="1"/>
  <c r="O201" i="1"/>
  <c r="N201" i="1"/>
  <c r="M201" i="1"/>
  <c r="U201" i="1" s="1"/>
  <c r="L201" i="1"/>
  <c r="AE200" i="1"/>
  <c r="AF200" i="1" s="1"/>
  <c r="AG200" i="1" s="1"/>
  <c r="AC200" i="1"/>
  <c r="AB200" i="1"/>
  <c r="V200" i="1"/>
  <c r="N200" i="1"/>
  <c r="M200" i="1"/>
  <c r="U200" i="1" s="1"/>
  <c r="L200" i="1"/>
  <c r="AE199" i="1"/>
  <c r="AF199" i="1" s="1"/>
  <c r="AG199" i="1" s="1"/>
  <c r="AC199" i="1"/>
  <c r="AB199" i="1"/>
  <c r="V199" i="1"/>
  <c r="O199" i="1"/>
  <c r="N199" i="1"/>
  <c r="M199" i="1"/>
  <c r="U199" i="1" s="1"/>
  <c r="L199" i="1"/>
  <c r="AE198" i="1"/>
  <c r="AC198" i="1"/>
  <c r="W198" i="1" s="1"/>
  <c r="AB198" i="1"/>
  <c r="V198" i="1"/>
  <c r="N198" i="1"/>
  <c r="M198" i="1"/>
  <c r="U198" i="1" s="1"/>
  <c r="L198" i="1"/>
  <c r="AG197" i="1"/>
  <c r="AE197" i="1"/>
  <c r="AF197" i="1" s="1"/>
  <c r="AC197" i="1"/>
  <c r="AB197" i="1"/>
  <c r="V197" i="1"/>
  <c r="O197" i="1"/>
  <c r="N197" i="1"/>
  <c r="M197" i="1"/>
  <c r="U197" i="1" s="1"/>
  <c r="L197" i="1"/>
  <c r="AE196" i="1"/>
  <c r="AF196" i="1" s="1"/>
  <c r="AG196" i="1" s="1"/>
  <c r="AC196" i="1"/>
  <c r="AB196" i="1"/>
  <c r="V196" i="1"/>
  <c r="O196" i="1"/>
  <c r="N196" i="1"/>
  <c r="M196" i="1"/>
  <c r="U196" i="1" s="1"/>
  <c r="L196" i="1"/>
  <c r="AG195" i="1"/>
  <c r="AE195" i="1"/>
  <c r="AF195" i="1" s="1"/>
  <c r="AC195" i="1"/>
  <c r="AB195" i="1"/>
  <c r="V195" i="1"/>
  <c r="O195" i="1"/>
  <c r="N195" i="1"/>
  <c r="M195" i="1"/>
  <c r="U195" i="1" s="1"/>
  <c r="L195" i="1"/>
  <c r="AE194" i="1"/>
  <c r="AF194" i="1" s="1"/>
  <c r="AG194" i="1" s="1"/>
  <c r="AC194" i="1"/>
  <c r="AB194" i="1"/>
  <c r="V194" i="1"/>
  <c r="N194" i="1"/>
  <c r="M194" i="1"/>
  <c r="U194" i="1" s="1"/>
  <c r="L194" i="1"/>
  <c r="AE193" i="1"/>
  <c r="AC193" i="1"/>
  <c r="AB193" i="1"/>
  <c r="V193" i="1"/>
  <c r="N193" i="1"/>
  <c r="M193" i="1"/>
  <c r="U193" i="1" s="1"/>
  <c r="L193" i="1"/>
  <c r="AG192" i="1"/>
  <c r="AE192" i="1"/>
  <c r="AF192" i="1" s="1"/>
  <c r="AC192" i="1"/>
  <c r="AB192" i="1"/>
  <c r="V192" i="1"/>
  <c r="O192" i="1"/>
  <c r="N192" i="1"/>
  <c r="M192" i="1"/>
  <c r="U192" i="1" s="1"/>
  <c r="L192" i="1"/>
  <c r="AG191" i="1"/>
  <c r="AE191" i="1"/>
  <c r="AF191" i="1" s="1"/>
  <c r="AC191" i="1"/>
  <c r="AB191" i="1"/>
  <c r="V191" i="1"/>
  <c r="O191" i="1"/>
  <c r="N191" i="1"/>
  <c r="M191" i="1"/>
  <c r="U191" i="1" s="1"/>
  <c r="L191" i="1"/>
  <c r="AE190" i="1"/>
  <c r="AF190" i="1" s="1"/>
  <c r="AG190" i="1" s="1"/>
  <c r="AC190" i="1"/>
  <c r="AB190" i="1"/>
  <c r="V190" i="1"/>
  <c r="N190" i="1"/>
  <c r="M190" i="1"/>
  <c r="U190" i="1" s="1"/>
  <c r="L190" i="1"/>
  <c r="AE189" i="1"/>
  <c r="AC189" i="1"/>
  <c r="AB189" i="1"/>
  <c r="V189" i="1"/>
  <c r="N189" i="1"/>
  <c r="M189" i="1"/>
  <c r="U189" i="1" s="1"/>
  <c r="L189" i="1"/>
  <c r="AG188" i="1"/>
  <c r="AE188" i="1"/>
  <c r="AF188" i="1" s="1"/>
  <c r="AC188" i="1"/>
  <c r="AB188" i="1"/>
  <c r="V188" i="1"/>
  <c r="O188" i="1"/>
  <c r="N188" i="1"/>
  <c r="M188" i="1"/>
  <c r="U188" i="1" s="1"/>
  <c r="L188" i="1"/>
  <c r="AG187" i="1"/>
  <c r="AE187" i="1"/>
  <c r="AF187" i="1" s="1"/>
  <c r="AC187" i="1"/>
  <c r="AB187" i="1"/>
  <c r="V187" i="1"/>
  <c r="O187" i="1"/>
  <c r="N187" i="1"/>
  <c r="M187" i="1"/>
  <c r="U187" i="1" s="1"/>
  <c r="L187" i="1"/>
  <c r="AE186" i="1"/>
  <c r="AF186" i="1" s="1"/>
  <c r="AG186" i="1" s="1"/>
  <c r="AC186" i="1"/>
  <c r="AB186" i="1"/>
  <c r="V186" i="1"/>
  <c r="N186" i="1"/>
  <c r="M186" i="1"/>
  <c r="U186" i="1" s="1"/>
  <c r="L186" i="1"/>
  <c r="AE185" i="1"/>
  <c r="AC185" i="1"/>
  <c r="AB185" i="1"/>
  <c r="V185" i="1"/>
  <c r="N185" i="1"/>
  <c r="M185" i="1"/>
  <c r="U185" i="1" s="1"/>
  <c r="L185" i="1"/>
  <c r="AG184" i="1"/>
  <c r="AE184" i="1"/>
  <c r="AF184" i="1" s="1"/>
  <c r="AC184" i="1"/>
  <c r="AB184" i="1"/>
  <c r="V184" i="1"/>
  <c r="O184" i="1"/>
  <c r="N184" i="1"/>
  <c r="M184" i="1"/>
  <c r="U184" i="1" s="1"/>
  <c r="L184" i="1"/>
  <c r="AG183" i="1"/>
  <c r="AE183" i="1"/>
  <c r="AF183" i="1" s="1"/>
  <c r="AC183" i="1"/>
  <c r="AB183" i="1"/>
  <c r="V183" i="1"/>
  <c r="O183" i="1"/>
  <c r="N183" i="1"/>
  <c r="M183" i="1"/>
  <c r="U183" i="1" s="1"/>
  <c r="L183" i="1"/>
  <c r="AE182" i="1"/>
  <c r="AF182" i="1" s="1"/>
  <c r="AG182" i="1" s="1"/>
  <c r="AC182" i="1"/>
  <c r="AB182" i="1"/>
  <c r="V182" i="1"/>
  <c r="N182" i="1"/>
  <c r="M182" i="1"/>
  <c r="U182" i="1" s="1"/>
  <c r="L182" i="1"/>
  <c r="AE181" i="1"/>
  <c r="AC181" i="1"/>
  <c r="AB181" i="1"/>
  <c r="V181" i="1"/>
  <c r="N181" i="1"/>
  <c r="M181" i="1"/>
  <c r="U181" i="1" s="1"/>
  <c r="L181" i="1"/>
  <c r="AG180" i="1"/>
  <c r="AE180" i="1"/>
  <c r="AF180" i="1" s="1"/>
  <c r="AC180" i="1"/>
  <c r="AB180" i="1"/>
  <c r="V180" i="1"/>
  <c r="O180" i="1"/>
  <c r="N180" i="1"/>
  <c r="M180" i="1"/>
  <c r="U180" i="1" s="1"/>
  <c r="L180" i="1"/>
  <c r="AG179" i="1"/>
  <c r="AE179" i="1"/>
  <c r="AF179" i="1" s="1"/>
  <c r="AC179" i="1"/>
  <c r="AB179" i="1"/>
  <c r="V179" i="1"/>
  <c r="O179" i="1"/>
  <c r="N179" i="1"/>
  <c r="M179" i="1"/>
  <c r="U179" i="1" s="1"/>
  <c r="L179" i="1"/>
  <c r="AE178" i="1"/>
  <c r="AF178" i="1" s="1"/>
  <c r="AG178" i="1" s="1"/>
  <c r="AC178" i="1"/>
  <c r="AB178" i="1"/>
  <c r="V178" i="1"/>
  <c r="N178" i="1"/>
  <c r="M178" i="1"/>
  <c r="U178" i="1" s="1"/>
  <c r="L178" i="1"/>
  <c r="AE177" i="1"/>
  <c r="AC177" i="1"/>
  <c r="AB177" i="1"/>
  <c r="V177" i="1"/>
  <c r="N177" i="1"/>
  <c r="M177" i="1"/>
  <c r="U177" i="1" s="1"/>
  <c r="L177" i="1"/>
  <c r="AG176" i="1"/>
  <c r="AE176" i="1"/>
  <c r="AF176" i="1" s="1"/>
  <c r="AC176" i="1"/>
  <c r="AB176" i="1"/>
  <c r="V176" i="1"/>
  <c r="O176" i="1"/>
  <c r="N176" i="1"/>
  <c r="M176" i="1"/>
  <c r="U176" i="1" s="1"/>
  <c r="L176" i="1"/>
  <c r="AG175" i="1"/>
  <c r="AE175" i="1"/>
  <c r="AF175" i="1" s="1"/>
  <c r="AC175" i="1"/>
  <c r="AB175" i="1"/>
  <c r="V175" i="1"/>
  <c r="O175" i="1"/>
  <c r="N175" i="1"/>
  <c r="M175" i="1"/>
  <c r="U175" i="1" s="1"/>
  <c r="L175" i="1"/>
  <c r="AE174" i="1"/>
  <c r="AF174" i="1" s="1"/>
  <c r="AG174" i="1" s="1"/>
  <c r="AC174" i="1"/>
  <c r="AB174" i="1"/>
  <c r="V174" i="1"/>
  <c r="N174" i="1"/>
  <c r="M174" i="1"/>
  <c r="U174" i="1" s="1"/>
  <c r="L174" i="1"/>
  <c r="AE173" i="1"/>
  <c r="AC173" i="1"/>
  <c r="AB173" i="1"/>
  <c r="V173" i="1"/>
  <c r="N173" i="1"/>
  <c r="M173" i="1"/>
  <c r="U173" i="1" s="1"/>
  <c r="L173" i="1"/>
  <c r="AG172" i="1"/>
  <c r="AE172" i="1"/>
  <c r="AF172" i="1" s="1"/>
  <c r="AC172" i="1"/>
  <c r="AB172" i="1"/>
  <c r="V172" i="1"/>
  <c r="O172" i="1"/>
  <c r="N172" i="1"/>
  <c r="M172" i="1"/>
  <c r="U172" i="1" s="1"/>
  <c r="L172" i="1"/>
  <c r="AE171" i="1"/>
  <c r="AF171" i="1" s="1"/>
  <c r="AG171" i="1" s="1"/>
  <c r="AB171" i="1"/>
  <c r="AC171" i="1" s="1"/>
  <c r="N171" i="1"/>
  <c r="V171" i="1" s="1"/>
  <c r="M171" i="1"/>
  <c r="U171" i="1" s="1"/>
  <c r="L171" i="1"/>
  <c r="AG170" i="1"/>
  <c r="AF170" i="1"/>
  <c r="AE170" i="1"/>
  <c r="AB170" i="1"/>
  <c r="O170" i="1" s="1"/>
  <c r="V170" i="1"/>
  <c r="U170" i="1"/>
  <c r="N170" i="1"/>
  <c r="M170" i="1"/>
  <c r="L170" i="1"/>
  <c r="AE169" i="1"/>
  <c r="AF169" i="1" s="1"/>
  <c r="AG169" i="1" s="1"/>
  <c r="AB169" i="1"/>
  <c r="AC169" i="1" s="1"/>
  <c r="U169" i="1"/>
  <c r="O169" i="1"/>
  <c r="N169" i="1"/>
  <c r="V169" i="1" s="1"/>
  <c r="M169" i="1"/>
  <c r="L169" i="1"/>
  <c r="AE168" i="1"/>
  <c r="AF168" i="1" s="1"/>
  <c r="AG168" i="1" s="1"/>
  <c r="AC168" i="1"/>
  <c r="AB168" i="1"/>
  <c r="O168" i="1" s="1"/>
  <c r="N168" i="1"/>
  <c r="V168" i="1" s="1"/>
  <c r="M168" i="1"/>
  <c r="U168" i="1" s="1"/>
  <c r="L168" i="1"/>
  <c r="AF167" i="1"/>
  <c r="AG167" i="1" s="1"/>
  <c r="AE167" i="1"/>
  <c r="AB167" i="1"/>
  <c r="O167" i="1" s="1"/>
  <c r="N167" i="1"/>
  <c r="V167" i="1" s="1"/>
  <c r="M167" i="1"/>
  <c r="U167" i="1" s="1"/>
  <c r="L167" i="1"/>
  <c r="AG166" i="1"/>
  <c r="AF166" i="1"/>
  <c r="AE166" i="1"/>
  <c r="AB166" i="1"/>
  <c r="O166" i="1" s="1"/>
  <c r="V166" i="1"/>
  <c r="U166" i="1"/>
  <c r="N166" i="1"/>
  <c r="M166" i="1"/>
  <c r="L166" i="1"/>
  <c r="AE165" i="1"/>
  <c r="AF165" i="1" s="1"/>
  <c r="AG165" i="1" s="1"/>
  <c r="AB165" i="1"/>
  <c r="AC165" i="1" s="1"/>
  <c r="U165" i="1"/>
  <c r="O165" i="1"/>
  <c r="N165" i="1"/>
  <c r="V165" i="1" s="1"/>
  <c r="M165" i="1"/>
  <c r="L165" i="1"/>
  <c r="AE164" i="1"/>
  <c r="AF164" i="1" s="1"/>
  <c r="AG164" i="1" s="1"/>
  <c r="AC164" i="1"/>
  <c r="AB164" i="1"/>
  <c r="O164" i="1" s="1"/>
  <c r="N164" i="1"/>
  <c r="V164" i="1" s="1"/>
  <c r="M164" i="1"/>
  <c r="U164" i="1" s="1"/>
  <c r="L164" i="1"/>
  <c r="AF163" i="1"/>
  <c r="AG163" i="1" s="1"/>
  <c r="AE163" i="1"/>
  <c r="AB163" i="1"/>
  <c r="O163" i="1" s="1"/>
  <c r="N163" i="1"/>
  <c r="V163" i="1" s="1"/>
  <c r="M163" i="1"/>
  <c r="U163" i="1" s="1"/>
  <c r="L163" i="1"/>
  <c r="AG162" i="1"/>
  <c r="AF162" i="1"/>
  <c r="AE162" i="1"/>
  <c r="AB162" i="1"/>
  <c r="O162" i="1" s="1"/>
  <c r="V162" i="1"/>
  <c r="U162" i="1"/>
  <c r="N162" i="1"/>
  <c r="M162" i="1"/>
  <c r="L162" i="1"/>
  <c r="AE161" i="1"/>
  <c r="AB161" i="1"/>
  <c r="AC161" i="1" s="1"/>
  <c r="U161" i="1"/>
  <c r="N161" i="1"/>
  <c r="V161" i="1" s="1"/>
  <c r="M161" i="1"/>
  <c r="L161" i="1"/>
  <c r="AE160" i="1"/>
  <c r="AF160" i="1" s="1"/>
  <c r="AG160" i="1" s="1"/>
  <c r="AC160" i="1"/>
  <c r="AB160" i="1"/>
  <c r="O160" i="1" s="1"/>
  <c r="N160" i="1"/>
  <c r="V160" i="1" s="1"/>
  <c r="M160" i="1"/>
  <c r="U160" i="1" s="1"/>
  <c r="L160" i="1"/>
  <c r="AF159" i="1"/>
  <c r="AG159" i="1" s="1"/>
  <c r="AE159" i="1"/>
  <c r="AB159" i="1"/>
  <c r="O159" i="1" s="1"/>
  <c r="N159" i="1"/>
  <c r="V159" i="1" s="1"/>
  <c r="M159" i="1"/>
  <c r="U159" i="1" s="1"/>
  <c r="L159" i="1"/>
  <c r="AG158" i="1"/>
  <c r="AF158" i="1"/>
  <c r="AE158" i="1"/>
  <c r="AB158" i="1"/>
  <c r="O158" i="1" s="1"/>
  <c r="V158" i="1"/>
  <c r="U158" i="1"/>
  <c r="N158" i="1"/>
  <c r="M158" i="1"/>
  <c r="L158" i="1"/>
  <c r="AF157" i="1"/>
  <c r="AG157" i="1" s="1"/>
  <c r="AE157" i="1"/>
  <c r="AB157" i="1"/>
  <c r="AC157" i="1" s="1"/>
  <c r="U157" i="1"/>
  <c r="O157" i="1"/>
  <c r="N157" i="1"/>
  <c r="V157" i="1" s="1"/>
  <c r="M157" i="1"/>
  <c r="L157" i="1"/>
  <c r="AE156" i="1"/>
  <c r="AF156" i="1" s="1"/>
  <c r="AG156" i="1" s="1"/>
  <c r="AC156" i="1"/>
  <c r="AB156" i="1"/>
  <c r="O156" i="1" s="1"/>
  <c r="N156" i="1"/>
  <c r="V156" i="1" s="1"/>
  <c r="M156" i="1"/>
  <c r="U156" i="1" s="1"/>
  <c r="L156" i="1"/>
  <c r="AF155" i="1"/>
  <c r="AG155" i="1" s="1"/>
  <c r="AE155" i="1"/>
  <c r="AB155" i="1"/>
  <c r="N155" i="1"/>
  <c r="V155" i="1" s="1"/>
  <c r="M155" i="1"/>
  <c r="U155" i="1" s="1"/>
  <c r="L155" i="1"/>
  <c r="AG154" i="1"/>
  <c r="AF154" i="1"/>
  <c r="AE154" i="1"/>
  <c r="AB154" i="1"/>
  <c r="O154" i="1" s="1"/>
  <c r="V154" i="1"/>
  <c r="U154" i="1"/>
  <c r="N154" i="1"/>
  <c r="M154" i="1"/>
  <c r="L154" i="1"/>
  <c r="AE153" i="1"/>
  <c r="AF153" i="1" s="1"/>
  <c r="AG153" i="1" s="1"/>
  <c r="AB153" i="1"/>
  <c r="AC153" i="1" s="1"/>
  <c r="U153" i="1"/>
  <c r="O153" i="1"/>
  <c r="N153" i="1"/>
  <c r="V153" i="1" s="1"/>
  <c r="M153" i="1"/>
  <c r="L153" i="1"/>
  <c r="AE152" i="1"/>
  <c r="AF152" i="1" s="1"/>
  <c r="AG152" i="1" s="1"/>
  <c r="AC152" i="1"/>
  <c r="AB152" i="1"/>
  <c r="O152" i="1" s="1"/>
  <c r="N152" i="1"/>
  <c r="V152" i="1" s="1"/>
  <c r="M152" i="1"/>
  <c r="U152" i="1" s="1"/>
  <c r="L152" i="1"/>
  <c r="AF151" i="1"/>
  <c r="AG151" i="1" s="1"/>
  <c r="AE151" i="1"/>
  <c r="AB151" i="1"/>
  <c r="N151" i="1"/>
  <c r="V151" i="1" s="1"/>
  <c r="M151" i="1"/>
  <c r="U151" i="1" s="1"/>
  <c r="L151" i="1"/>
  <c r="AG150" i="1"/>
  <c r="AF150" i="1"/>
  <c r="AE150" i="1"/>
  <c r="AB150" i="1"/>
  <c r="O150" i="1" s="1"/>
  <c r="V150" i="1"/>
  <c r="U150" i="1"/>
  <c r="N150" i="1"/>
  <c r="M150" i="1"/>
  <c r="L150" i="1"/>
  <c r="AE149" i="1"/>
  <c r="AF149" i="1" s="1"/>
  <c r="AG149" i="1" s="1"/>
  <c r="AB149" i="1"/>
  <c r="AC149" i="1" s="1"/>
  <c r="U149" i="1"/>
  <c r="O149" i="1"/>
  <c r="N149" i="1"/>
  <c r="V149" i="1" s="1"/>
  <c r="M149" i="1"/>
  <c r="L149" i="1"/>
  <c r="AE148" i="1"/>
  <c r="AF148" i="1" s="1"/>
  <c r="AG148" i="1" s="1"/>
  <c r="AC148" i="1"/>
  <c r="AB148" i="1"/>
  <c r="O148" i="1" s="1"/>
  <c r="N148" i="1"/>
  <c r="V148" i="1" s="1"/>
  <c r="M148" i="1"/>
  <c r="U148" i="1" s="1"/>
  <c r="L148" i="1"/>
  <c r="AF147" i="1"/>
  <c r="AG147" i="1" s="1"/>
  <c r="AE147" i="1"/>
  <c r="AB147" i="1"/>
  <c r="N147" i="1"/>
  <c r="V147" i="1" s="1"/>
  <c r="M147" i="1"/>
  <c r="U147" i="1" s="1"/>
  <c r="L147" i="1"/>
  <c r="AG146" i="1"/>
  <c r="AF146" i="1"/>
  <c r="AE146" i="1"/>
  <c r="AB146" i="1"/>
  <c r="O146" i="1" s="1"/>
  <c r="V146" i="1"/>
  <c r="U146" i="1"/>
  <c r="N146" i="1"/>
  <c r="M146" i="1"/>
  <c r="L146" i="1"/>
  <c r="AE145" i="1"/>
  <c r="AF145" i="1" s="1"/>
  <c r="AG145" i="1" s="1"/>
  <c r="AB145" i="1"/>
  <c r="AC145" i="1" s="1"/>
  <c r="U145" i="1"/>
  <c r="O145" i="1"/>
  <c r="N145" i="1"/>
  <c r="V145" i="1" s="1"/>
  <c r="M145" i="1"/>
  <c r="L145" i="1"/>
  <c r="AE144" i="1"/>
  <c r="AF144" i="1" s="1"/>
  <c r="AG144" i="1" s="1"/>
  <c r="AD144" i="1"/>
  <c r="AC144" i="1"/>
  <c r="AB144" i="1"/>
  <c r="O144" i="1" s="1"/>
  <c r="N144" i="1"/>
  <c r="V144" i="1" s="1"/>
  <c r="M144" i="1"/>
  <c r="U144" i="1" s="1"/>
  <c r="L144" i="1"/>
  <c r="AF143" i="1"/>
  <c r="AG143" i="1" s="1"/>
  <c r="AE143" i="1"/>
  <c r="AB143" i="1"/>
  <c r="N143" i="1"/>
  <c r="V143" i="1" s="1"/>
  <c r="M143" i="1"/>
  <c r="U143" i="1" s="1"/>
  <c r="L143" i="1"/>
  <c r="AG142" i="1"/>
  <c r="AF142" i="1"/>
  <c r="AE142" i="1"/>
  <c r="AB142" i="1"/>
  <c r="O142" i="1" s="1"/>
  <c r="V142" i="1"/>
  <c r="U142" i="1"/>
  <c r="N142" i="1"/>
  <c r="M142" i="1"/>
  <c r="L142" i="1"/>
  <c r="AE141" i="1"/>
  <c r="AF141" i="1" s="1"/>
  <c r="AG141" i="1" s="1"/>
  <c r="AB141" i="1"/>
  <c r="AC141" i="1" s="1"/>
  <c r="U141" i="1"/>
  <c r="O141" i="1"/>
  <c r="N141" i="1"/>
  <c r="V141" i="1" s="1"/>
  <c r="M141" i="1"/>
  <c r="L141" i="1"/>
  <c r="AE140" i="1"/>
  <c r="AF140" i="1" s="1"/>
  <c r="AG140" i="1" s="1"/>
  <c r="AD140" i="1"/>
  <c r="AC140" i="1"/>
  <c r="AB140" i="1"/>
  <c r="O140" i="1" s="1"/>
  <c r="N140" i="1"/>
  <c r="V140" i="1" s="1"/>
  <c r="M140" i="1"/>
  <c r="U140" i="1" s="1"/>
  <c r="L140" i="1"/>
  <c r="AF139" i="1"/>
  <c r="AG139" i="1" s="1"/>
  <c r="AE139" i="1"/>
  <c r="AB139" i="1"/>
  <c r="N139" i="1"/>
  <c r="V139" i="1" s="1"/>
  <c r="M139" i="1"/>
  <c r="U139" i="1" s="1"/>
  <c r="L139" i="1"/>
  <c r="AG138" i="1"/>
  <c r="AF138" i="1"/>
  <c r="AE138" i="1"/>
  <c r="AB138" i="1"/>
  <c r="O138" i="1" s="1"/>
  <c r="V138" i="1"/>
  <c r="U138" i="1"/>
  <c r="N138" i="1"/>
  <c r="M138" i="1"/>
  <c r="L138" i="1"/>
  <c r="AE137" i="1"/>
  <c r="O137" i="1" s="1"/>
  <c r="AB137" i="1"/>
  <c r="AC137" i="1" s="1"/>
  <c r="U137" i="1"/>
  <c r="N137" i="1"/>
  <c r="V137" i="1" s="1"/>
  <c r="M137" i="1"/>
  <c r="L137" i="1"/>
  <c r="AE136" i="1"/>
  <c r="AF136" i="1" s="1"/>
  <c r="AG136" i="1" s="1"/>
  <c r="AC136" i="1"/>
  <c r="AB136" i="1"/>
  <c r="O136" i="1" s="1"/>
  <c r="N136" i="1"/>
  <c r="V136" i="1" s="1"/>
  <c r="M136" i="1"/>
  <c r="U136" i="1" s="1"/>
  <c r="L136" i="1"/>
  <c r="AF135" i="1"/>
  <c r="AG135" i="1" s="1"/>
  <c r="AE135" i="1"/>
  <c r="AB135" i="1"/>
  <c r="N135" i="1"/>
  <c r="V135" i="1" s="1"/>
  <c r="M135" i="1"/>
  <c r="U135" i="1" s="1"/>
  <c r="L135" i="1"/>
  <c r="AF134" i="1"/>
  <c r="AG134" i="1" s="1"/>
  <c r="AE134" i="1"/>
  <c r="AB134" i="1"/>
  <c r="O134" i="1" s="1"/>
  <c r="V134" i="1"/>
  <c r="U134" i="1"/>
  <c r="N134" i="1"/>
  <c r="M134" i="1"/>
  <c r="L134" i="1"/>
  <c r="AE133" i="1"/>
  <c r="AD133" i="1"/>
  <c r="AB133" i="1"/>
  <c r="AC133" i="1" s="1"/>
  <c r="U133" i="1"/>
  <c r="N133" i="1"/>
  <c r="V133" i="1" s="1"/>
  <c r="M133" i="1"/>
  <c r="L133" i="1"/>
  <c r="AE132" i="1"/>
  <c r="AF132" i="1" s="1"/>
  <c r="AG132" i="1" s="1"/>
  <c r="AD132" i="1"/>
  <c r="AC132" i="1"/>
  <c r="AB132" i="1"/>
  <c r="O132" i="1" s="1"/>
  <c r="N132" i="1"/>
  <c r="V132" i="1" s="1"/>
  <c r="M132" i="1"/>
  <c r="U132" i="1" s="1"/>
  <c r="L132" i="1"/>
  <c r="AF131" i="1"/>
  <c r="AG131" i="1" s="1"/>
  <c r="AE131" i="1"/>
  <c r="AB131" i="1"/>
  <c r="N131" i="1"/>
  <c r="V131" i="1" s="1"/>
  <c r="M131" i="1"/>
  <c r="U131" i="1" s="1"/>
  <c r="L131" i="1"/>
  <c r="AF130" i="1"/>
  <c r="AG130" i="1" s="1"/>
  <c r="AE130" i="1"/>
  <c r="AB130" i="1"/>
  <c r="O130" i="1" s="1"/>
  <c r="V130" i="1"/>
  <c r="U130" i="1"/>
  <c r="N130" i="1"/>
  <c r="M130" i="1"/>
  <c r="L130" i="1"/>
  <c r="AF129" i="1"/>
  <c r="AG129" i="1" s="1"/>
  <c r="AE129" i="1"/>
  <c r="AD129" i="1"/>
  <c r="AB129" i="1"/>
  <c r="AC129" i="1" s="1"/>
  <c r="U129" i="1"/>
  <c r="O129" i="1"/>
  <c r="N129" i="1"/>
  <c r="V129" i="1" s="1"/>
  <c r="M129" i="1"/>
  <c r="L129" i="1"/>
  <c r="AE128" i="1"/>
  <c r="AF128" i="1" s="1"/>
  <c r="AG128" i="1" s="1"/>
  <c r="AB128" i="1"/>
  <c r="O128" i="1" s="1"/>
  <c r="N128" i="1"/>
  <c r="V128" i="1" s="1"/>
  <c r="M128" i="1"/>
  <c r="U128" i="1" s="1"/>
  <c r="L128" i="1"/>
  <c r="AF127" i="1"/>
  <c r="AG127" i="1" s="1"/>
  <c r="AE127" i="1"/>
  <c r="AB127" i="1"/>
  <c r="N127" i="1"/>
  <c r="V127" i="1" s="1"/>
  <c r="M127" i="1"/>
  <c r="U127" i="1" s="1"/>
  <c r="L127" i="1"/>
  <c r="AG126" i="1"/>
  <c r="AF126" i="1"/>
  <c r="AE126" i="1"/>
  <c r="AB126" i="1"/>
  <c r="O126" i="1" s="1"/>
  <c r="V126" i="1"/>
  <c r="U126" i="1"/>
  <c r="N126" i="1"/>
  <c r="M126" i="1"/>
  <c r="L126" i="1"/>
  <c r="AF125" i="1"/>
  <c r="AG125" i="1" s="1"/>
  <c r="AE125" i="1"/>
  <c r="AB125" i="1"/>
  <c r="AC125" i="1" s="1"/>
  <c r="U125" i="1"/>
  <c r="O125" i="1"/>
  <c r="N125" i="1"/>
  <c r="V125" i="1" s="1"/>
  <c r="M125" i="1"/>
  <c r="L125" i="1"/>
  <c r="AE124" i="1"/>
  <c r="AF124" i="1" s="1"/>
  <c r="AG124" i="1" s="1"/>
  <c r="AC124" i="1"/>
  <c r="AB124" i="1"/>
  <c r="O124" i="1" s="1"/>
  <c r="N124" i="1"/>
  <c r="V124" i="1" s="1"/>
  <c r="M124" i="1"/>
  <c r="U124" i="1" s="1"/>
  <c r="L124" i="1"/>
  <c r="AF123" i="1"/>
  <c r="AG123" i="1" s="1"/>
  <c r="AE123" i="1"/>
  <c r="AB123" i="1"/>
  <c r="N123" i="1"/>
  <c r="V123" i="1" s="1"/>
  <c r="M123" i="1"/>
  <c r="U123" i="1" s="1"/>
  <c r="L123" i="1"/>
  <c r="AG122" i="1"/>
  <c r="AF122" i="1"/>
  <c r="AE122" i="1"/>
  <c r="AB122" i="1"/>
  <c r="O122" i="1" s="1"/>
  <c r="V122" i="1"/>
  <c r="U122" i="1"/>
  <c r="N122" i="1"/>
  <c r="M122" i="1"/>
  <c r="L122" i="1"/>
  <c r="AE121" i="1"/>
  <c r="O121" i="1" s="1"/>
  <c r="AB121" i="1"/>
  <c r="AC121" i="1" s="1"/>
  <c r="U121" i="1"/>
  <c r="N121" i="1"/>
  <c r="V121" i="1" s="1"/>
  <c r="M121" i="1"/>
  <c r="L121" i="1"/>
  <c r="AE120" i="1"/>
  <c r="AF120" i="1" s="1"/>
  <c r="AG120" i="1" s="1"/>
  <c r="AC120" i="1"/>
  <c r="AB120" i="1"/>
  <c r="O120" i="1" s="1"/>
  <c r="N120" i="1"/>
  <c r="V120" i="1" s="1"/>
  <c r="M120" i="1"/>
  <c r="U120" i="1" s="1"/>
  <c r="L120" i="1"/>
  <c r="AF119" i="1"/>
  <c r="AG119" i="1" s="1"/>
  <c r="AE119" i="1"/>
  <c r="AB119" i="1"/>
  <c r="U119" i="1"/>
  <c r="N119" i="1"/>
  <c r="V119" i="1" s="1"/>
  <c r="M119" i="1"/>
  <c r="L119" i="1"/>
  <c r="AG118" i="1"/>
  <c r="AF118" i="1"/>
  <c r="AE118" i="1"/>
  <c r="AB118" i="1"/>
  <c r="O118" i="1" s="1"/>
  <c r="V118" i="1"/>
  <c r="U118" i="1"/>
  <c r="N118" i="1"/>
  <c r="M118" i="1"/>
  <c r="L118" i="1"/>
  <c r="AE117" i="1"/>
  <c r="O117" i="1" s="1"/>
  <c r="AB117" i="1"/>
  <c r="AC117" i="1" s="1"/>
  <c r="U117" i="1"/>
  <c r="N117" i="1"/>
  <c r="V117" i="1" s="1"/>
  <c r="M117" i="1"/>
  <c r="L117" i="1"/>
  <c r="AE116" i="1"/>
  <c r="AF116" i="1" s="1"/>
  <c r="AG116" i="1" s="1"/>
  <c r="AC116" i="1"/>
  <c r="W116" i="1" s="1"/>
  <c r="AB116" i="1"/>
  <c r="O116" i="1" s="1"/>
  <c r="N116" i="1"/>
  <c r="V116" i="1" s="1"/>
  <c r="M116" i="1"/>
  <c r="U116" i="1" s="1"/>
  <c r="L116" i="1"/>
  <c r="AF115" i="1"/>
  <c r="AG115" i="1" s="1"/>
  <c r="AE115" i="1"/>
  <c r="AB115" i="1"/>
  <c r="U115" i="1"/>
  <c r="N115" i="1"/>
  <c r="V115" i="1" s="1"/>
  <c r="M115" i="1"/>
  <c r="L115" i="1"/>
  <c r="AF114" i="1"/>
  <c r="AG114" i="1" s="1"/>
  <c r="AE114" i="1"/>
  <c r="AB114" i="1"/>
  <c r="O114" i="1" s="1"/>
  <c r="V114" i="1"/>
  <c r="U114" i="1"/>
  <c r="N114" i="1"/>
  <c r="M114" i="1"/>
  <c r="L114" i="1"/>
  <c r="AE113" i="1"/>
  <c r="AD113" i="1"/>
  <c r="AB113" i="1"/>
  <c r="AC113" i="1" s="1"/>
  <c r="U113" i="1"/>
  <c r="N113" i="1"/>
  <c r="V113" i="1" s="1"/>
  <c r="M113" i="1"/>
  <c r="L113" i="1"/>
  <c r="AE112" i="1"/>
  <c r="AC112" i="1"/>
  <c r="W112" i="1" s="1"/>
  <c r="AB112" i="1"/>
  <c r="N112" i="1"/>
  <c r="V112" i="1" s="1"/>
  <c r="M112" i="1"/>
  <c r="U112" i="1" s="1"/>
  <c r="L112" i="1"/>
  <c r="AE111" i="1"/>
  <c r="AF111" i="1" s="1"/>
  <c r="AG111" i="1" s="1"/>
  <c r="AB111" i="1"/>
  <c r="N111" i="1"/>
  <c r="V111" i="1" s="1"/>
  <c r="M111" i="1"/>
  <c r="U111" i="1" s="1"/>
  <c r="L111" i="1"/>
  <c r="AE110" i="1"/>
  <c r="AF110" i="1" s="1"/>
  <c r="AG110" i="1" s="1"/>
  <c r="AB110" i="1"/>
  <c r="O110" i="1" s="1"/>
  <c r="V110" i="1"/>
  <c r="N110" i="1"/>
  <c r="M110" i="1"/>
  <c r="U110" i="1" s="1"/>
  <c r="L110" i="1"/>
  <c r="AE109" i="1"/>
  <c r="O109" i="1" s="1"/>
  <c r="AC109" i="1"/>
  <c r="AD109" i="1" s="1"/>
  <c r="AB109" i="1"/>
  <c r="W109" i="1"/>
  <c r="V109" i="1"/>
  <c r="U109" i="1"/>
  <c r="N109" i="1"/>
  <c r="M109" i="1"/>
  <c r="L109" i="1"/>
  <c r="AF108" i="1"/>
  <c r="AG108" i="1" s="1"/>
  <c r="AE108" i="1"/>
  <c r="AD108" i="1"/>
  <c r="AC108" i="1"/>
  <c r="AB108" i="1"/>
  <c r="O108" i="1"/>
  <c r="N108" i="1"/>
  <c r="V108" i="1" s="1"/>
  <c r="M108" i="1"/>
  <c r="U108" i="1" s="1"/>
  <c r="L108" i="1"/>
  <c r="AE107" i="1"/>
  <c r="AF107" i="1" s="1"/>
  <c r="AG107" i="1" s="1"/>
  <c r="AB107" i="1"/>
  <c r="N107" i="1"/>
  <c r="V107" i="1" s="1"/>
  <c r="M107" i="1"/>
  <c r="U107" i="1" s="1"/>
  <c r="L107" i="1"/>
  <c r="AE106" i="1"/>
  <c r="AF106" i="1" s="1"/>
  <c r="AG106" i="1" s="1"/>
  <c r="AB106" i="1"/>
  <c r="O106" i="1" s="1"/>
  <c r="V106" i="1"/>
  <c r="N106" i="1"/>
  <c r="M106" i="1"/>
  <c r="U106" i="1" s="1"/>
  <c r="L106" i="1"/>
  <c r="AE105" i="1"/>
  <c r="O105" i="1" s="1"/>
  <c r="AC105" i="1"/>
  <c r="AD105" i="1" s="1"/>
  <c r="AB105" i="1"/>
  <c r="W105" i="1"/>
  <c r="V105" i="1"/>
  <c r="U105" i="1"/>
  <c r="N105" i="1"/>
  <c r="M105" i="1"/>
  <c r="L105" i="1"/>
  <c r="AF104" i="1"/>
  <c r="AG104" i="1" s="1"/>
  <c r="AE104" i="1"/>
  <c r="AD104" i="1"/>
  <c r="AC104" i="1"/>
  <c r="AB104" i="1"/>
  <c r="O104" i="1"/>
  <c r="N104" i="1"/>
  <c r="V104" i="1" s="1"/>
  <c r="M104" i="1"/>
  <c r="U104" i="1" s="1"/>
  <c r="L104" i="1"/>
  <c r="AE103" i="1"/>
  <c r="AF103" i="1" s="1"/>
  <c r="AG103" i="1" s="1"/>
  <c r="AB103" i="1"/>
  <c r="N103" i="1"/>
  <c r="V103" i="1" s="1"/>
  <c r="M103" i="1"/>
  <c r="U103" i="1" s="1"/>
  <c r="L103" i="1"/>
  <c r="AE102" i="1"/>
  <c r="AF102" i="1" s="1"/>
  <c r="AG102" i="1" s="1"/>
  <c r="AB102" i="1"/>
  <c r="O102" i="1" s="1"/>
  <c r="V102" i="1"/>
  <c r="N102" i="1"/>
  <c r="M102" i="1"/>
  <c r="U102" i="1" s="1"/>
  <c r="L102" i="1"/>
  <c r="AE101" i="1"/>
  <c r="AF101" i="1" s="1"/>
  <c r="AG101" i="1" s="1"/>
  <c r="AC101" i="1"/>
  <c r="AD101" i="1" s="1"/>
  <c r="AB101" i="1"/>
  <c r="W101" i="1"/>
  <c r="V101" i="1"/>
  <c r="U101" i="1"/>
  <c r="O101" i="1"/>
  <c r="N101" i="1"/>
  <c r="M101" i="1"/>
  <c r="L101" i="1"/>
  <c r="AF100" i="1"/>
  <c r="AG100" i="1" s="1"/>
  <c r="AE100" i="1"/>
  <c r="AD100" i="1"/>
  <c r="AC100" i="1"/>
  <c r="AB100" i="1"/>
  <c r="O100" i="1"/>
  <c r="N100" i="1"/>
  <c r="V100" i="1" s="1"/>
  <c r="M100" i="1"/>
  <c r="U100" i="1" s="1"/>
  <c r="L100" i="1"/>
  <c r="AE99" i="1"/>
  <c r="AF99" i="1" s="1"/>
  <c r="AG99" i="1" s="1"/>
  <c r="AB99" i="1"/>
  <c r="N99" i="1"/>
  <c r="V99" i="1" s="1"/>
  <c r="M99" i="1"/>
  <c r="U99" i="1" s="1"/>
  <c r="L99" i="1"/>
  <c r="AE98" i="1"/>
  <c r="AF98" i="1" s="1"/>
  <c r="AG98" i="1" s="1"/>
  <c r="AB98" i="1"/>
  <c r="O98" i="1" s="1"/>
  <c r="V98" i="1"/>
  <c r="N98" i="1"/>
  <c r="M98" i="1"/>
  <c r="U98" i="1" s="1"/>
  <c r="L98" i="1"/>
  <c r="AE97" i="1"/>
  <c r="O97" i="1" s="1"/>
  <c r="AC97" i="1"/>
  <c r="AD97" i="1" s="1"/>
  <c r="AB97" i="1"/>
  <c r="W97" i="1"/>
  <c r="V97" i="1"/>
  <c r="U97" i="1"/>
  <c r="N97" i="1"/>
  <c r="M97" i="1"/>
  <c r="L97" i="1"/>
  <c r="AF96" i="1"/>
  <c r="AG96" i="1" s="1"/>
  <c r="AE96" i="1"/>
  <c r="AD96" i="1"/>
  <c r="AC96" i="1"/>
  <c r="AB96" i="1"/>
  <c r="O96" i="1"/>
  <c r="N96" i="1"/>
  <c r="V96" i="1" s="1"/>
  <c r="M96" i="1"/>
  <c r="U96" i="1" s="1"/>
  <c r="L96" i="1"/>
  <c r="AE95" i="1"/>
  <c r="AF95" i="1" s="1"/>
  <c r="AG95" i="1" s="1"/>
  <c r="AB95" i="1"/>
  <c r="N95" i="1"/>
  <c r="V95" i="1" s="1"/>
  <c r="M95" i="1"/>
  <c r="U95" i="1" s="1"/>
  <c r="L95" i="1"/>
  <c r="AE94" i="1"/>
  <c r="AF94" i="1" s="1"/>
  <c r="AG94" i="1" s="1"/>
  <c r="AB94" i="1"/>
  <c r="O94" i="1" s="1"/>
  <c r="V94" i="1"/>
  <c r="N94" i="1"/>
  <c r="M94" i="1"/>
  <c r="U94" i="1" s="1"/>
  <c r="L94" i="1"/>
  <c r="AE93" i="1"/>
  <c r="O93" i="1" s="1"/>
  <c r="AC93" i="1"/>
  <c r="AD93" i="1" s="1"/>
  <c r="AB93" i="1"/>
  <c r="W93" i="1"/>
  <c r="V93" i="1"/>
  <c r="U93" i="1"/>
  <c r="N93" i="1"/>
  <c r="M93" i="1"/>
  <c r="L93" i="1"/>
  <c r="AF92" i="1"/>
  <c r="AG92" i="1" s="1"/>
  <c r="AE92" i="1"/>
  <c r="AC92" i="1"/>
  <c r="AB92" i="1"/>
  <c r="O92" i="1"/>
  <c r="N92" i="1"/>
  <c r="V92" i="1" s="1"/>
  <c r="M92" i="1"/>
  <c r="U92" i="1" s="1"/>
  <c r="L92" i="1"/>
  <c r="AE91" i="1"/>
  <c r="AF91" i="1" s="1"/>
  <c r="AG91" i="1" s="1"/>
  <c r="AB91" i="1"/>
  <c r="N91" i="1"/>
  <c r="V91" i="1" s="1"/>
  <c r="M91" i="1"/>
  <c r="U91" i="1" s="1"/>
  <c r="L91" i="1"/>
  <c r="AE90" i="1"/>
  <c r="AF90" i="1" s="1"/>
  <c r="AG90" i="1" s="1"/>
  <c r="AB90" i="1"/>
  <c r="O90" i="1" s="1"/>
  <c r="V90" i="1"/>
  <c r="N90" i="1"/>
  <c r="M90" i="1"/>
  <c r="U90" i="1" s="1"/>
  <c r="L90" i="1"/>
  <c r="AE89" i="1"/>
  <c r="O89" i="1" s="1"/>
  <c r="AC89" i="1"/>
  <c r="AD89" i="1" s="1"/>
  <c r="AB89" i="1"/>
  <c r="W89" i="1"/>
  <c r="V89" i="1"/>
  <c r="U89" i="1"/>
  <c r="N89" i="1"/>
  <c r="M89" i="1"/>
  <c r="L89" i="1"/>
  <c r="AE88" i="1"/>
  <c r="AF88" i="1" s="1"/>
  <c r="AG88" i="1" s="1"/>
  <c r="AC88" i="1"/>
  <c r="AB88" i="1"/>
  <c r="O88" i="1"/>
  <c r="N88" i="1"/>
  <c r="V88" i="1" s="1"/>
  <c r="M88" i="1"/>
  <c r="U88" i="1" s="1"/>
  <c r="L88" i="1"/>
  <c r="AE87" i="1"/>
  <c r="AF87" i="1" s="1"/>
  <c r="AG87" i="1" s="1"/>
  <c r="AB87" i="1"/>
  <c r="N87" i="1"/>
  <c r="V87" i="1" s="1"/>
  <c r="M87" i="1"/>
  <c r="U87" i="1" s="1"/>
  <c r="L87" i="1"/>
  <c r="AG86" i="1"/>
  <c r="AE86" i="1"/>
  <c r="AF86" i="1" s="1"/>
  <c r="AB86" i="1"/>
  <c r="O86" i="1" s="1"/>
  <c r="V86" i="1"/>
  <c r="N86" i="1"/>
  <c r="M86" i="1"/>
  <c r="U86" i="1" s="1"/>
  <c r="L86" i="1"/>
  <c r="AF85" i="1"/>
  <c r="AG85" i="1" s="1"/>
  <c r="AE85" i="1"/>
  <c r="AC85" i="1"/>
  <c r="AD85" i="1" s="1"/>
  <c r="AB85" i="1"/>
  <c r="W85" i="1"/>
  <c r="V85" i="1"/>
  <c r="U85" i="1"/>
  <c r="O85" i="1"/>
  <c r="N85" i="1"/>
  <c r="M85" i="1"/>
  <c r="L85" i="1"/>
  <c r="AE84" i="1"/>
  <c r="AF84" i="1" s="1"/>
  <c r="AG84" i="1" s="1"/>
  <c r="AD84" i="1"/>
  <c r="AC84" i="1"/>
  <c r="AB84" i="1"/>
  <c r="O84" i="1"/>
  <c r="N84" i="1"/>
  <c r="V84" i="1" s="1"/>
  <c r="M84" i="1"/>
  <c r="U84" i="1" s="1"/>
  <c r="L84" i="1"/>
  <c r="AE83" i="1"/>
  <c r="AF83" i="1" s="1"/>
  <c r="AG83" i="1" s="1"/>
  <c r="AC83" i="1"/>
  <c r="AB83" i="1"/>
  <c r="O83" i="1" s="1"/>
  <c r="N83" i="1"/>
  <c r="V83" i="1" s="1"/>
  <c r="M83" i="1"/>
  <c r="U83" i="1" s="1"/>
  <c r="L83" i="1"/>
  <c r="AE82" i="1"/>
  <c r="AF82" i="1" s="1"/>
  <c r="AG82" i="1" s="1"/>
  <c r="AB82" i="1"/>
  <c r="O82" i="1" s="1"/>
  <c r="V82" i="1"/>
  <c r="N82" i="1"/>
  <c r="M82" i="1"/>
  <c r="U82" i="1" s="1"/>
  <c r="L82" i="1"/>
  <c r="AF81" i="1"/>
  <c r="AG81" i="1" s="1"/>
  <c r="AE81" i="1"/>
  <c r="AC81" i="1"/>
  <c r="AD81" i="1" s="1"/>
  <c r="AB81" i="1"/>
  <c r="W81" i="1"/>
  <c r="V81" i="1"/>
  <c r="U81" i="1"/>
  <c r="O81" i="1"/>
  <c r="N81" i="1"/>
  <c r="M81" i="1"/>
  <c r="L81" i="1"/>
  <c r="AE80" i="1"/>
  <c r="AF80" i="1" s="1"/>
  <c r="AG80" i="1" s="1"/>
  <c r="AD80" i="1"/>
  <c r="AC80" i="1"/>
  <c r="AB80" i="1"/>
  <c r="N80" i="1"/>
  <c r="V80" i="1" s="1"/>
  <c r="M80" i="1"/>
  <c r="U80" i="1" s="1"/>
  <c r="L80" i="1"/>
  <c r="AE79" i="1"/>
  <c r="AF79" i="1" s="1"/>
  <c r="AG79" i="1" s="1"/>
  <c r="AC79" i="1"/>
  <c r="AB79" i="1"/>
  <c r="O79" i="1" s="1"/>
  <c r="N79" i="1"/>
  <c r="V79" i="1" s="1"/>
  <c r="M79" i="1"/>
  <c r="U79" i="1" s="1"/>
  <c r="L79" i="1"/>
  <c r="AG78" i="1"/>
  <c r="AE78" i="1"/>
  <c r="AF78" i="1" s="1"/>
  <c r="AB78" i="1"/>
  <c r="O78" i="1" s="1"/>
  <c r="V78" i="1"/>
  <c r="N78" i="1"/>
  <c r="M78" i="1"/>
  <c r="U78" i="1" s="1"/>
  <c r="L78" i="1"/>
  <c r="AF77" i="1"/>
  <c r="AG77" i="1" s="1"/>
  <c r="AE77" i="1"/>
  <c r="AC77" i="1"/>
  <c r="AD77" i="1" s="1"/>
  <c r="AB77" i="1"/>
  <c r="W77" i="1"/>
  <c r="V77" i="1"/>
  <c r="U77" i="1"/>
  <c r="O77" i="1"/>
  <c r="N77" i="1"/>
  <c r="M77" i="1"/>
  <c r="L77" i="1"/>
  <c r="AE76" i="1"/>
  <c r="AF76" i="1" s="1"/>
  <c r="AG76" i="1" s="1"/>
  <c r="AD76" i="1"/>
  <c r="AC76" i="1"/>
  <c r="AB76" i="1"/>
  <c r="O76" i="1"/>
  <c r="N76" i="1"/>
  <c r="V76" i="1" s="1"/>
  <c r="M76" i="1"/>
  <c r="U76" i="1" s="1"/>
  <c r="L76" i="1"/>
  <c r="AE75" i="1"/>
  <c r="AF75" i="1" s="1"/>
  <c r="AG75" i="1" s="1"/>
  <c r="AC75" i="1"/>
  <c r="AB75" i="1"/>
  <c r="O75" i="1" s="1"/>
  <c r="N75" i="1"/>
  <c r="V75" i="1" s="1"/>
  <c r="M75" i="1"/>
  <c r="U75" i="1" s="1"/>
  <c r="L75" i="1"/>
  <c r="AE74" i="1"/>
  <c r="AF74" i="1" s="1"/>
  <c r="AG74" i="1" s="1"/>
  <c r="AB74" i="1"/>
  <c r="O74" i="1" s="1"/>
  <c r="V74" i="1"/>
  <c r="N74" i="1"/>
  <c r="M74" i="1"/>
  <c r="U74" i="1" s="1"/>
  <c r="L74" i="1"/>
  <c r="AF73" i="1"/>
  <c r="AG73" i="1" s="1"/>
  <c r="AE73" i="1"/>
  <c r="AC73" i="1"/>
  <c r="AD73" i="1" s="1"/>
  <c r="AB73" i="1"/>
  <c r="W73" i="1"/>
  <c r="V73" i="1"/>
  <c r="U73" i="1"/>
  <c r="O73" i="1"/>
  <c r="N73" i="1"/>
  <c r="M73" i="1"/>
  <c r="L73" i="1"/>
  <c r="AE72" i="1"/>
  <c r="O72" i="1" s="1"/>
  <c r="AD72" i="1"/>
  <c r="AC72" i="1"/>
  <c r="AB72" i="1"/>
  <c r="U72" i="1"/>
  <c r="N72" i="1"/>
  <c r="V72" i="1" s="1"/>
  <c r="M72" i="1"/>
  <c r="L72" i="1"/>
  <c r="AG71" i="1"/>
  <c r="AF71" i="1"/>
  <c r="AE71" i="1"/>
  <c r="AB71" i="1"/>
  <c r="O71" i="1" s="1"/>
  <c r="N71" i="1"/>
  <c r="V71" i="1" s="1"/>
  <c r="M71" i="1"/>
  <c r="U71" i="1" s="1"/>
  <c r="L71" i="1"/>
  <c r="AE70" i="1"/>
  <c r="AF70" i="1" s="1"/>
  <c r="AG70" i="1" s="1"/>
  <c r="AB70" i="1"/>
  <c r="V70" i="1"/>
  <c r="N70" i="1"/>
  <c r="M70" i="1"/>
  <c r="U70" i="1" s="1"/>
  <c r="L70" i="1"/>
  <c r="AE69" i="1"/>
  <c r="O69" i="1" s="1"/>
  <c r="AC69" i="1"/>
  <c r="AD69" i="1" s="1"/>
  <c r="AB69" i="1"/>
  <c r="W69" i="1"/>
  <c r="V69" i="1"/>
  <c r="U69" i="1"/>
  <c r="N69" i="1"/>
  <c r="M69" i="1"/>
  <c r="L69" i="1"/>
  <c r="AF68" i="1"/>
  <c r="AG68" i="1" s="1"/>
  <c r="AE68" i="1"/>
  <c r="AC68" i="1"/>
  <c r="AB68" i="1"/>
  <c r="O68" i="1"/>
  <c r="N68" i="1"/>
  <c r="V68" i="1" s="1"/>
  <c r="M68" i="1"/>
  <c r="U68" i="1" s="1"/>
  <c r="L68" i="1"/>
  <c r="AE67" i="1"/>
  <c r="AF67" i="1" s="1"/>
  <c r="AG67" i="1" s="1"/>
  <c r="AC67" i="1"/>
  <c r="W67" i="1" s="1"/>
  <c r="AB67" i="1"/>
  <c r="O67" i="1" s="1"/>
  <c r="N67" i="1"/>
  <c r="V67" i="1" s="1"/>
  <c r="M67" i="1"/>
  <c r="U67" i="1" s="1"/>
  <c r="L67" i="1"/>
  <c r="AE66" i="1"/>
  <c r="AF66" i="1" s="1"/>
  <c r="AG66" i="1" s="1"/>
  <c r="AB66" i="1"/>
  <c r="V66" i="1"/>
  <c r="N66" i="1"/>
  <c r="M66" i="1"/>
  <c r="U66" i="1" s="1"/>
  <c r="L66" i="1"/>
  <c r="AF65" i="1"/>
  <c r="AG65" i="1" s="1"/>
  <c r="AE65" i="1"/>
  <c r="AC65" i="1"/>
  <c r="AD65" i="1" s="1"/>
  <c r="AB65" i="1"/>
  <c r="W65" i="1"/>
  <c r="V65" i="1"/>
  <c r="U65" i="1"/>
  <c r="O65" i="1"/>
  <c r="N65" i="1"/>
  <c r="M65" i="1"/>
  <c r="L65" i="1"/>
  <c r="AE64" i="1"/>
  <c r="O64" i="1" s="1"/>
  <c r="AD64" i="1"/>
  <c r="AC64" i="1"/>
  <c r="AB64" i="1"/>
  <c r="N64" i="1"/>
  <c r="V64" i="1" s="1"/>
  <c r="M64" i="1"/>
  <c r="U64" i="1" s="1"/>
  <c r="L64" i="1"/>
  <c r="AE63" i="1"/>
  <c r="AF63" i="1" s="1"/>
  <c r="AG63" i="1" s="1"/>
  <c r="AB63" i="1"/>
  <c r="O63" i="1" s="1"/>
  <c r="N63" i="1"/>
  <c r="V63" i="1" s="1"/>
  <c r="M63" i="1"/>
  <c r="U63" i="1" s="1"/>
  <c r="L63" i="1"/>
  <c r="AG62" i="1"/>
  <c r="AE62" i="1"/>
  <c r="AF62" i="1" s="1"/>
  <c r="AB62" i="1"/>
  <c r="V62" i="1"/>
  <c r="N62" i="1"/>
  <c r="M62" i="1"/>
  <c r="U62" i="1" s="1"/>
  <c r="L62" i="1"/>
  <c r="AE61" i="1"/>
  <c r="O61" i="1" s="1"/>
  <c r="AC61" i="1"/>
  <c r="AD61" i="1" s="1"/>
  <c r="AB61" i="1"/>
  <c r="W61" i="1"/>
  <c r="V61" i="1"/>
  <c r="U61" i="1"/>
  <c r="N61" i="1"/>
  <c r="M61" i="1"/>
  <c r="L61" i="1"/>
  <c r="AF60" i="1"/>
  <c r="AG60" i="1" s="1"/>
  <c r="AE60" i="1"/>
  <c r="AD60" i="1"/>
  <c r="AC60" i="1"/>
  <c r="AB60" i="1"/>
  <c r="O60" i="1"/>
  <c r="N60" i="1"/>
  <c r="V60" i="1" s="1"/>
  <c r="M60" i="1"/>
  <c r="U60" i="1" s="1"/>
  <c r="L60" i="1"/>
  <c r="AE59" i="1"/>
  <c r="AF59" i="1" s="1"/>
  <c r="AG59" i="1" s="1"/>
  <c r="AB59" i="1"/>
  <c r="O59" i="1" s="1"/>
  <c r="N59" i="1"/>
  <c r="V59" i="1" s="1"/>
  <c r="M59" i="1"/>
  <c r="U59" i="1" s="1"/>
  <c r="L59" i="1"/>
  <c r="AG58" i="1"/>
  <c r="AE58" i="1"/>
  <c r="AF58" i="1" s="1"/>
  <c r="AB58" i="1"/>
  <c r="V58" i="1"/>
  <c r="N58" i="1"/>
  <c r="M58" i="1"/>
  <c r="U58" i="1" s="1"/>
  <c r="L58" i="1"/>
  <c r="AE57" i="1"/>
  <c r="AF57" i="1" s="1"/>
  <c r="AG57" i="1" s="1"/>
  <c r="AB57" i="1"/>
  <c r="AC57" i="1" s="1"/>
  <c r="W57" i="1" s="1"/>
  <c r="V57" i="1"/>
  <c r="U57" i="1"/>
  <c r="O57" i="1"/>
  <c r="N57" i="1"/>
  <c r="M57" i="1"/>
  <c r="L57" i="1"/>
  <c r="AF56" i="1"/>
  <c r="AG56" i="1" s="1"/>
  <c r="AE56" i="1"/>
  <c r="O56" i="1" s="1"/>
  <c r="AD56" i="1"/>
  <c r="AC56" i="1"/>
  <c r="AB56" i="1"/>
  <c r="N56" i="1"/>
  <c r="V56" i="1" s="1"/>
  <c r="M56" i="1"/>
  <c r="U56" i="1" s="1"/>
  <c r="L56" i="1"/>
  <c r="AE55" i="1"/>
  <c r="AF55" i="1" s="1"/>
  <c r="AG55" i="1" s="1"/>
  <c r="AC55" i="1"/>
  <c r="W55" i="1" s="1"/>
  <c r="AB55" i="1"/>
  <c r="O55" i="1" s="1"/>
  <c r="N55" i="1"/>
  <c r="V55" i="1" s="1"/>
  <c r="M55" i="1"/>
  <c r="U55" i="1" s="1"/>
  <c r="L55" i="1"/>
  <c r="AG54" i="1"/>
  <c r="AE54" i="1"/>
  <c r="AF54" i="1" s="1"/>
  <c r="AB54" i="1"/>
  <c r="V54" i="1"/>
  <c r="N54" i="1"/>
  <c r="M54" i="1"/>
  <c r="U54" i="1" s="1"/>
  <c r="L54" i="1"/>
  <c r="AF53" i="1"/>
  <c r="AG53" i="1" s="1"/>
  <c r="AE53" i="1"/>
  <c r="AB53" i="1"/>
  <c r="AC53" i="1" s="1"/>
  <c r="W53" i="1"/>
  <c r="V53" i="1"/>
  <c r="U53" i="1"/>
  <c r="O53" i="1"/>
  <c r="N53" i="1"/>
  <c r="M53" i="1"/>
  <c r="L53" i="1"/>
  <c r="AE52" i="1"/>
  <c r="AF52" i="1" s="1"/>
  <c r="AG52" i="1" s="1"/>
  <c r="AD52" i="1"/>
  <c r="AC52" i="1"/>
  <c r="AB52" i="1"/>
  <c r="U52" i="1"/>
  <c r="O52" i="1"/>
  <c r="N52" i="1"/>
  <c r="V52" i="1" s="1"/>
  <c r="M52" i="1"/>
  <c r="L52" i="1"/>
  <c r="AE51" i="1"/>
  <c r="AF51" i="1" s="1"/>
  <c r="AG51" i="1" s="1"/>
  <c r="AC51" i="1"/>
  <c r="W51" i="1" s="1"/>
  <c r="AB51" i="1"/>
  <c r="O51" i="1" s="1"/>
  <c r="N51" i="1"/>
  <c r="V51" i="1" s="1"/>
  <c r="M51" i="1"/>
  <c r="U51" i="1" s="1"/>
  <c r="L51" i="1"/>
  <c r="AG50" i="1"/>
  <c r="AE50" i="1"/>
  <c r="AF50" i="1" s="1"/>
  <c r="AB50" i="1"/>
  <c r="V50" i="1"/>
  <c r="N50" i="1"/>
  <c r="M50" i="1"/>
  <c r="U50" i="1" s="1"/>
  <c r="L50" i="1"/>
  <c r="AF49" i="1"/>
  <c r="AG49" i="1" s="1"/>
  <c r="AE49" i="1"/>
  <c r="AB49" i="1"/>
  <c r="AC49" i="1" s="1"/>
  <c r="W49" i="1" s="1"/>
  <c r="V49" i="1"/>
  <c r="U49" i="1"/>
  <c r="O49" i="1"/>
  <c r="N49" i="1"/>
  <c r="M49" i="1"/>
  <c r="L49" i="1"/>
  <c r="AF48" i="1"/>
  <c r="AG48" i="1" s="1"/>
  <c r="AE48" i="1"/>
  <c r="AC48" i="1"/>
  <c r="AB48" i="1"/>
  <c r="O48" i="1"/>
  <c r="N48" i="1"/>
  <c r="V48" i="1" s="1"/>
  <c r="M48" i="1"/>
  <c r="U48" i="1" s="1"/>
  <c r="L48" i="1"/>
  <c r="AE47" i="1"/>
  <c r="AF47" i="1" s="1"/>
  <c r="AG47" i="1" s="1"/>
  <c r="AC47" i="1"/>
  <c r="W47" i="1" s="1"/>
  <c r="AB47" i="1"/>
  <c r="O47" i="1" s="1"/>
  <c r="N47" i="1"/>
  <c r="V47" i="1" s="1"/>
  <c r="M47" i="1"/>
  <c r="U47" i="1" s="1"/>
  <c r="L47" i="1"/>
  <c r="AE46" i="1"/>
  <c r="AF46" i="1" s="1"/>
  <c r="AG46" i="1" s="1"/>
  <c r="AB46" i="1"/>
  <c r="V46" i="1"/>
  <c r="N46" i="1"/>
  <c r="M46" i="1"/>
  <c r="U46" i="1" s="1"/>
  <c r="L46" i="1"/>
  <c r="AF45" i="1"/>
  <c r="AG45" i="1" s="1"/>
  <c r="AE45" i="1"/>
  <c r="O45" i="1" s="1"/>
  <c r="AB45" i="1"/>
  <c r="AC45" i="1" s="1"/>
  <c r="W45" i="1" s="1"/>
  <c r="V45" i="1"/>
  <c r="U45" i="1"/>
  <c r="N45" i="1"/>
  <c r="M45" i="1"/>
  <c r="L45" i="1"/>
  <c r="AF44" i="1"/>
  <c r="AG44" i="1" s="1"/>
  <c r="AE44" i="1"/>
  <c r="AD44" i="1"/>
  <c r="AC44" i="1"/>
  <c r="AB44" i="1"/>
  <c r="O44" i="1"/>
  <c r="N44" i="1"/>
  <c r="V44" i="1" s="1"/>
  <c r="M44" i="1"/>
  <c r="U44" i="1" s="1"/>
  <c r="L44" i="1"/>
  <c r="AE43" i="1"/>
  <c r="AF43" i="1" s="1"/>
  <c r="AG43" i="1" s="1"/>
  <c r="AB43" i="1"/>
  <c r="O43" i="1" s="1"/>
  <c r="N43" i="1"/>
  <c r="V43" i="1" s="1"/>
  <c r="M43" i="1"/>
  <c r="U43" i="1" s="1"/>
  <c r="L43" i="1"/>
  <c r="AG42" i="1"/>
  <c r="AE42" i="1"/>
  <c r="AF42" i="1" s="1"/>
  <c r="AB42" i="1"/>
  <c r="V42" i="1"/>
  <c r="N42" i="1"/>
  <c r="M42" i="1"/>
  <c r="U42" i="1" s="1"/>
  <c r="L42" i="1"/>
  <c r="AE41" i="1"/>
  <c r="AF41" i="1" s="1"/>
  <c r="AG41" i="1" s="1"/>
  <c r="AB41" i="1"/>
  <c r="AC41" i="1" s="1"/>
  <c r="W41" i="1" s="1"/>
  <c r="V41" i="1"/>
  <c r="U41" i="1"/>
  <c r="O41" i="1"/>
  <c r="N41" i="1"/>
  <c r="M41" i="1"/>
  <c r="L41" i="1"/>
  <c r="AF40" i="1"/>
  <c r="AG40" i="1" s="1"/>
  <c r="AE40" i="1"/>
  <c r="O40" i="1" s="1"/>
  <c r="AD40" i="1"/>
  <c r="AC40" i="1"/>
  <c r="AB40" i="1"/>
  <c r="N40" i="1"/>
  <c r="V40" i="1" s="1"/>
  <c r="M40" i="1"/>
  <c r="U40" i="1" s="1"/>
  <c r="L40" i="1"/>
  <c r="AD39" i="1"/>
  <c r="AB39" i="1"/>
  <c r="AC39" i="1" s="1"/>
  <c r="W39" i="1" s="1"/>
  <c r="X39" i="1"/>
  <c r="O39" i="1"/>
  <c r="N39" i="1"/>
  <c r="V39" i="1" s="1"/>
  <c r="M39" i="1"/>
  <c r="U39" i="1" s="1"/>
  <c r="L39" i="1"/>
  <c r="AD38" i="1"/>
  <c r="X38" i="1" s="1"/>
  <c r="AC38" i="1"/>
  <c r="AB38" i="1"/>
  <c r="W38" i="1"/>
  <c r="U38" i="1"/>
  <c r="O38" i="1"/>
  <c r="N38" i="1"/>
  <c r="V38" i="1" s="1"/>
  <c r="M38" i="1"/>
  <c r="L38" i="1"/>
  <c r="AC37" i="1"/>
  <c r="AD37" i="1" s="1"/>
  <c r="X37" i="1" s="1"/>
  <c r="AB37" i="1"/>
  <c r="O37" i="1" s="1"/>
  <c r="V37" i="1"/>
  <c r="N37" i="1"/>
  <c r="M37" i="1"/>
  <c r="U37" i="1" s="1"/>
  <c r="L37" i="1"/>
  <c r="AE36" i="1"/>
  <c r="AF36" i="1" s="1"/>
  <c r="AG36" i="1" s="1"/>
  <c r="AB36" i="1"/>
  <c r="AC36" i="1" s="1"/>
  <c r="V36" i="1"/>
  <c r="U36" i="1"/>
  <c r="O36" i="1"/>
  <c r="N36" i="1"/>
  <c r="M36" i="1"/>
  <c r="L36" i="1"/>
  <c r="AE35" i="1"/>
  <c r="AF35" i="1" s="1"/>
  <c r="AG35" i="1" s="1"/>
  <c r="AC35" i="1"/>
  <c r="AB35" i="1"/>
  <c r="V35" i="1"/>
  <c r="O35" i="1"/>
  <c r="N35" i="1"/>
  <c r="M35" i="1"/>
  <c r="U35" i="1" s="1"/>
  <c r="L35" i="1"/>
  <c r="AE34" i="1"/>
  <c r="AF34" i="1" s="1"/>
  <c r="AG34" i="1" s="1"/>
  <c r="AC34" i="1"/>
  <c r="AD34" i="1" s="1"/>
  <c r="X34" i="1" s="1"/>
  <c r="AB34" i="1"/>
  <c r="O34" i="1"/>
  <c r="N34" i="1"/>
  <c r="V34" i="1" s="1"/>
  <c r="M34" i="1"/>
  <c r="U34" i="1" s="1"/>
  <c r="L34" i="1"/>
  <c r="AG33" i="1"/>
  <c r="AF33" i="1"/>
  <c r="AE33" i="1"/>
  <c r="AC33" i="1"/>
  <c r="AD33" i="1" s="1"/>
  <c r="X33" i="1" s="1"/>
  <c r="AB33" i="1"/>
  <c r="O33" i="1" s="1"/>
  <c r="V33" i="1"/>
  <c r="N33" i="1"/>
  <c r="M33" i="1"/>
  <c r="U33" i="1" s="1"/>
  <c r="L33" i="1"/>
  <c r="AE32" i="1"/>
  <c r="AF32" i="1" s="1"/>
  <c r="AG32" i="1" s="1"/>
  <c r="AB32" i="1"/>
  <c r="AC32" i="1" s="1"/>
  <c r="V32" i="1"/>
  <c r="U32" i="1"/>
  <c r="N32" i="1"/>
  <c r="M32" i="1"/>
  <c r="L32" i="1"/>
  <c r="AE31" i="1"/>
  <c r="AF31" i="1" s="1"/>
  <c r="AG31" i="1" s="1"/>
  <c r="AC31" i="1"/>
  <c r="AB31" i="1"/>
  <c r="V31" i="1"/>
  <c r="O31" i="1"/>
  <c r="N31" i="1"/>
  <c r="M31" i="1"/>
  <c r="U31" i="1" s="1"/>
  <c r="L31" i="1"/>
  <c r="AE30" i="1"/>
  <c r="AF30" i="1" s="1"/>
  <c r="AG30" i="1" s="1"/>
  <c r="AC30" i="1"/>
  <c r="AD30" i="1" s="1"/>
  <c r="X30" i="1" s="1"/>
  <c r="AB30" i="1"/>
  <c r="O30" i="1"/>
  <c r="N30" i="1"/>
  <c r="V30" i="1" s="1"/>
  <c r="M30" i="1"/>
  <c r="U30" i="1" s="1"/>
  <c r="L30" i="1"/>
  <c r="AG29" i="1"/>
  <c r="AF29" i="1"/>
  <c r="AE29" i="1"/>
  <c r="AC29" i="1"/>
  <c r="AD29" i="1" s="1"/>
  <c r="X29" i="1" s="1"/>
  <c r="AB29" i="1"/>
  <c r="O29" i="1" s="1"/>
  <c r="V29" i="1"/>
  <c r="N29" i="1"/>
  <c r="M29" i="1"/>
  <c r="U29" i="1" s="1"/>
  <c r="L29" i="1"/>
  <c r="AE28" i="1"/>
  <c r="AF28" i="1" s="1"/>
  <c r="AG28" i="1" s="1"/>
  <c r="AB28" i="1"/>
  <c r="AC28" i="1" s="1"/>
  <c r="V28" i="1"/>
  <c r="U28" i="1"/>
  <c r="O28" i="1"/>
  <c r="N28" i="1"/>
  <c r="M28" i="1"/>
  <c r="L28" i="1"/>
  <c r="AE27" i="1"/>
  <c r="AF27" i="1" s="1"/>
  <c r="AG27" i="1" s="1"/>
  <c r="AC27" i="1"/>
  <c r="AB27" i="1"/>
  <c r="V27" i="1"/>
  <c r="N27" i="1"/>
  <c r="M27" i="1"/>
  <c r="U27" i="1" s="1"/>
  <c r="L27" i="1"/>
  <c r="AE26" i="1"/>
  <c r="AF26" i="1" s="1"/>
  <c r="AG26" i="1" s="1"/>
  <c r="AC26" i="1"/>
  <c r="AD26" i="1" s="1"/>
  <c r="X26" i="1" s="1"/>
  <c r="AB26" i="1"/>
  <c r="O26" i="1"/>
  <c r="N26" i="1"/>
  <c r="V26" i="1" s="1"/>
  <c r="M26" i="1"/>
  <c r="U26" i="1" s="1"/>
  <c r="L26" i="1"/>
  <c r="AG25" i="1"/>
  <c r="AF25" i="1"/>
  <c r="AE25" i="1"/>
  <c r="AC25" i="1"/>
  <c r="AD25" i="1" s="1"/>
  <c r="X25" i="1" s="1"/>
  <c r="AB25" i="1"/>
  <c r="O25" i="1" s="1"/>
  <c r="V25" i="1"/>
  <c r="N25" i="1"/>
  <c r="M25" i="1"/>
  <c r="U25" i="1" s="1"/>
  <c r="L25" i="1"/>
  <c r="AE24" i="1"/>
  <c r="AF24" i="1" s="1"/>
  <c r="AG24" i="1" s="1"/>
  <c r="AB24" i="1"/>
  <c r="AC24" i="1" s="1"/>
  <c r="V24" i="1"/>
  <c r="U24" i="1"/>
  <c r="N24" i="1"/>
  <c r="M24" i="1"/>
  <c r="L24" i="1"/>
  <c r="AE23" i="1"/>
  <c r="AF23" i="1" s="1"/>
  <c r="AG23" i="1" s="1"/>
  <c r="AC23" i="1"/>
  <c r="AB23" i="1"/>
  <c r="V23" i="1"/>
  <c r="O23" i="1"/>
  <c r="N23" i="1"/>
  <c r="M23" i="1"/>
  <c r="U23" i="1" s="1"/>
  <c r="L23" i="1"/>
  <c r="AE22" i="1"/>
  <c r="AF22" i="1" s="1"/>
  <c r="AG22" i="1" s="1"/>
  <c r="AC22" i="1"/>
  <c r="AD22" i="1" s="1"/>
  <c r="X22" i="1" s="1"/>
  <c r="AB22" i="1"/>
  <c r="O22" i="1"/>
  <c r="N22" i="1"/>
  <c r="V22" i="1" s="1"/>
  <c r="M22" i="1"/>
  <c r="U22" i="1" s="1"/>
  <c r="L22" i="1"/>
  <c r="AG21" i="1"/>
  <c r="AF21" i="1"/>
  <c r="AE21" i="1"/>
  <c r="AC21" i="1"/>
  <c r="AD21" i="1" s="1"/>
  <c r="X21" i="1" s="1"/>
  <c r="AB21" i="1"/>
  <c r="O21" i="1" s="1"/>
  <c r="V21" i="1"/>
  <c r="N21" i="1"/>
  <c r="M21" i="1"/>
  <c r="U21" i="1" s="1"/>
  <c r="L21" i="1"/>
  <c r="AE20" i="1"/>
  <c r="AF20" i="1" s="1"/>
  <c r="AG20" i="1" s="1"/>
  <c r="AB20" i="1"/>
  <c r="AC20" i="1" s="1"/>
  <c r="V20" i="1"/>
  <c r="U20" i="1"/>
  <c r="O20" i="1"/>
  <c r="N20" i="1"/>
  <c r="M20" i="1"/>
  <c r="L20" i="1"/>
  <c r="AE19" i="1"/>
  <c r="AF19" i="1" s="1"/>
  <c r="AG19" i="1" s="1"/>
  <c r="AC19" i="1"/>
  <c r="AB19" i="1"/>
  <c r="V19" i="1"/>
  <c r="O19" i="1"/>
  <c r="N19" i="1"/>
  <c r="M19" i="1"/>
  <c r="U19" i="1" s="1"/>
  <c r="L19" i="1"/>
  <c r="AE18" i="1"/>
  <c r="AF18" i="1" s="1"/>
  <c r="AG18" i="1" s="1"/>
  <c r="AC18" i="1"/>
  <c r="AD18" i="1" s="1"/>
  <c r="X18" i="1" s="1"/>
  <c r="AB18" i="1"/>
  <c r="O18" i="1"/>
  <c r="N18" i="1"/>
  <c r="V18" i="1" s="1"/>
  <c r="M18" i="1"/>
  <c r="U18" i="1" s="1"/>
  <c r="L18" i="1"/>
  <c r="AE17" i="1"/>
  <c r="AF17" i="1" s="1"/>
  <c r="AG17" i="1" s="1"/>
  <c r="AC17" i="1"/>
  <c r="AD17" i="1" s="1"/>
  <c r="X17" i="1" s="1"/>
  <c r="AB17" i="1"/>
  <c r="O17" i="1" s="1"/>
  <c r="V17" i="1"/>
  <c r="N17" i="1"/>
  <c r="M17" i="1"/>
  <c r="U17" i="1" s="1"/>
  <c r="L17" i="1"/>
  <c r="AE16" i="1"/>
  <c r="AF16" i="1" s="1"/>
  <c r="AG16" i="1" s="1"/>
  <c r="AB16" i="1"/>
  <c r="AC16" i="1" s="1"/>
  <c r="V16" i="1"/>
  <c r="U16" i="1"/>
  <c r="O16" i="1"/>
  <c r="N16" i="1"/>
  <c r="M16" i="1"/>
  <c r="L16" i="1"/>
  <c r="AE15" i="1"/>
  <c r="AF15" i="1" s="1"/>
  <c r="AG15" i="1" s="1"/>
  <c r="AC15" i="1"/>
  <c r="AB15" i="1"/>
  <c r="V15" i="1"/>
  <c r="O15" i="1"/>
  <c r="N15" i="1"/>
  <c r="M15" i="1"/>
  <c r="U15" i="1" s="1"/>
  <c r="L15" i="1"/>
  <c r="AE14" i="1"/>
  <c r="AF14" i="1" s="1"/>
  <c r="AG14" i="1" s="1"/>
  <c r="AC14" i="1"/>
  <c r="AD14" i="1" s="1"/>
  <c r="X14" i="1" s="1"/>
  <c r="AB14" i="1"/>
  <c r="O14" i="1"/>
  <c r="N14" i="1"/>
  <c r="V14" i="1" s="1"/>
  <c r="M14" i="1"/>
  <c r="U14" i="1" s="1"/>
  <c r="L14" i="1"/>
  <c r="AE13" i="1"/>
  <c r="AF13" i="1" s="1"/>
  <c r="AG13" i="1" s="1"/>
  <c r="AC13" i="1"/>
  <c r="AD13" i="1" s="1"/>
  <c r="X13" i="1" s="1"/>
  <c r="AB13" i="1"/>
  <c r="O13" i="1" s="1"/>
  <c r="V13" i="1"/>
  <c r="N13" i="1"/>
  <c r="M13" i="1"/>
  <c r="U13" i="1" s="1"/>
  <c r="L13" i="1"/>
  <c r="AE12" i="1"/>
  <c r="AF12" i="1" s="1"/>
  <c r="AG12" i="1" s="1"/>
  <c r="AB12" i="1"/>
  <c r="AC12" i="1" s="1"/>
  <c r="V12" i="1"/>
  <c r="U12" i="1"/>
  <c r="O12" i="1"/>
  <c r="N12" i="1"/>
  <c r="M12" i="1"/>
  <c r="L12" i="1"/>
  <c r="AE11" i="1"/>
  <c r="AF11" i="1" s="1"/>
  <c r="AG11" i="1" s="1"/>
  <c r="AC11" i="1"/>
  <c r="AB11" i="1"/>
  <c r="V11" i="1"/>
  <c r="O11" i="1"/>
  <c r="N11" i="1"/>
  <c r="M11" i="1"/>
  <c r="U11" i="1" s="1"/>
  <c r="L11" i="1"/>
  <c r="AE10" i="1"/>
  <c r="AF10" i="1" s="1"/>
  <c r="AG10" i="1" s="1"/>
  <c r="AC10" i="1"/>
  <c r="AD10" i="1" s="1"/>
  <c r="X10" i="1" s="1"/>
  <c r="AB10" i="1"/>
  <c r="O10" i="1"/>
  <c r="N10" i="1"/>
  <c r="V10" i="1" s="1"/>
  <c r="M10" i="1"/>
  <c r="U10" i="1" s="1"/>
  <c r="L10" i="1"/>
  <c r="AE9" i="1"/>
  <c r="AF9" i="1" s="1"/>
  <c r="AG9" i="1" s="1"/>
  <c r="AC9" i="1"/>
  <c r="AD9" i="1" s="1"/>
  <c r="X9" i="1" s="1"/>
  <c r="AB9" i="1"/>
  <c r="O9" i="1" s="1"/>
  <c r="V9" i="1"/>
  <c r="N9" i="1"/>
  <c r="M9" i="1"/>
  <c r="U9" i="1" s="1"/>
  <c r="L9" i="1"/>
  <c r="W16" i="1" l="1"/>
  <c r="AD16" i="1"/>
  <c r="X16" i="1" s="1"/>
  <c r="X11" i="1"/>
  <c r="X12" i="1"/>
  <c r="W12" i="1"/>
  <c r="AD12" i="1"/>
  <c r="W36" i="1"/>
  <c r="AD36" i="1"/>
  <c r="X36" i="1" s="1"/>
  <c r="W28" i="1"/>
  <c r="AD28" i="1"/>
  <c r="X28" i="1" s="1"/>
  <c r="W24" i="1"/>
  <c r="AD24" i="1"/>
  <c r="X24" i="1" s="1"/>
  <c r="W32" i="1"/>
  <c r="AD32" i="1"/>
  <c r="X32" i="1" s="1"/>
  <c r="X19" i="1"/>
  <c r="X20" i="1"/>
  <c r="W20" i="1"/>
  <c r="AD20" i="1"/>
  <c r="X23" i="1"/>
  <c r="X35" i="1"/>
  <c r="W79" i="1"/>
  <c r="AD79" i="1"/>
  <c r="X79" i="1" s="1"/>
  <c r="O27" i="1"/>
  <c r="W10" i="1"/>
  <c r="W14" i="1"/>
  <c r="W18" i="1"/>
  <c r="W22" i="1"/>
  <c r="W26" i="1"/>
  <c r="W30" i="1"/>
  <c r="W34" i="1"/>
  <c r="X44" i="1"/>
  <c r="W44" i="1"/>
  <c r="X60" i="1"/>
  <c r="W60" i="1"/>
  <c r="X80" i="1"/>
  <c r="W80" i="1"/>
  <c r="X96" i="1"/>
  <c r="W96" i="1"/>
  <c r="AF112" i="1"/>
  <c r="AG112" i="1" s="1"/>
  <c r="O112" i="1"/>
  <c r="W121" i="1"/>
  <c r="AD121" i="1"/>
  <c r="X121" i="1" s="1"/>
  <c r="O24" i="1"/>
  <c r="O32" i="1"/>
  <c r="O95" i="1"/>
  <c r="AC95" i="1"/>
  <c r="O111" i="1"/>
  <c r="AC111" i="1"/>
  <c r="W137" i="1"/>
  <c r="AD137" i="1"/>
  <c r="X137" i="1" s="1"/>
  <c r="AD266" i="1"/>
  <c r="X266" i="1"/>
  <c r="W266" i="1"/>
  <c r="X284" i="1"/>
  <c r="W284" i="1"/>
  <c r="AD284" i="1"/>
  <c r="W9" i="1"/>
  <c r="AD11" i="1"/>
  <c r="W13" i="1"/>
  <c r="AD15" i="1"/>
  <c r="X15" i="1" s="1"/>
  <c r="W17" i="1"/>
  <c r="AD19" i="1"/>
  <c r="W21" i="1"/>
  <c r="AD23" i="1"/>
  <c r="W25" i="1"/>
  <c r="AD27" i="1"/>
  <c r="X27" i="1" s="1"/>
  <c r="W29" i="1"/>
  <c r="AD31" i="1"/>
  <c r="X31" i="1" s="1"/>
  <c r="W33" i="1"/>
  <c r="AD35" i="1"/>
  <c r="W37" i="1"/>
  <c r="X40" i="1"/>
  <c r="W40" i="1"/>
  <c r="AD55" i="1"/>
  <c r="X55" i="1" s="1"/>
  <c r="X56" i="1"/>
  <c r="W56" i="1"/>
  <c r="AF64" i="1"/>
  <c r="AG64" i="1" s="1"/>
  <c r="AF72" i="1"/>
  <c r="AG72" i="1" s="1"/>
  <c r="AF89" i="1"/>
  <c r="AG89" i="1" s="1"/>
  <c r="X100" i="1"/>
  <c r="W100" i="1"/>
  <c r="AF105" i="1"/>
  <c r="AG105" i="1" s="1"/>
  <c r="W120" i="1"/>
  <c r="AD120" i="1"/>
  <c r="X120" i="1" s="1"/>
  <c r="AD171" i="1"/>
  <c r="X171" i="1" s="1"/>
  <c r="W171" i="1"/>
  <c r="X176" i="1"/>
  <c r="X184" i="1"/>
  <c r="X188" i="1"/>
  <c r="AF214" i="1"/>
  <c r="AG214" i="1" s="1"/>
  <c r="O214" i="1"/>
  <c r="O50" i="1"/>
  <c r="AC50" i="1"/>
  <c r="O99" i="1"/>
  <c r="AC99" i="1"/>
  <c r="W136" i="1"/>
  <c r="AD136" i="1"/>
  <c r="X136" i="1" s="1"/>
  <c r="O54" i="1"/>
  <c r="AC54" i="1"/>
  <c r="AD45" i="1"/>
  <c r="X45" i="1" s="1"/>
  <c r="AD51" i="1"/>
  <c r="X51" i="1" s="1"/>
  <c r="X52" i="1"/>
  <c r="W52" i="1"/>
  <c r="AF69" i="1"/>
  <c r="AG69" i="1" s="1"/>
  <c r="O70" i="1"/>
  <c r="AC70" i="1"/>
  <c r="AC71" i="1"/>
  <c r="X76" i="1"/>
  <c r="W76" i="1"/>
  <c r="X84" i="1"/>
  <c r="W84" i="1"/>
  <c r="AF93" i="1"/>
  <c r="AG93" i="1" s="1"/>
  <c r="X104" i="1"/>
  <c r="W104" i="1"/>
  <c r="AF109" i="1"/>
  <c r="AG109" i="1" s="1"/>
  <c r="AF117" i="1"/>
  <c r="AG117" i="1" s="1"/>
  <c r="AD41" i="1"/>
  <c r="X41" i="1" s="1"/>
  <c r="O46" i="1"/>
  <c r="AC46" i="1"/>
  <c r="AD57" i="1"/>
  <c r="X57" i="1"/>
  <c r="O66" i="1"/>
  <c r="AC66" i="1"/>
  <c r="W75" i="1"/>
  <c r="AD75" i="1"/>
  <c r="X75" i="1" s="1"/>
  <c r="W83" i="1"/>
  <c r="AD83" i="1"/>
  <c r="X83" i="1" s="1"/>
  <c r="X88" i="1"/>
  <c r="W88" i="1"/>
  <c r="O103" i="1"/>
  <c r="AC103" i="1"/>
  <c r="AF161" i="1"/>
  <c r="AG161" i="1" s="1"/>
  <c r="O161" i="1"/>
  <c r="AD49" i="1"/>
  <c r="X49" i="1"/>
  <c r="W11" i="1"/>
  <c r="W15" i="1"/>
  <c r="W19" i="1"/>
  <c r="W23" i="1"/>
  <c r="W27" i="1"/>
  <c r="W31" i="1"/>
  <c r="W35" i="1"/>
  <c r="AD47" i="1"/>
  <c r="X47" i="1" s="1"/>
  <c r="W48" i="1"/>
  <c r="AF61" i="1"/>
  <c r="AG61" i="1" s="1"/>
  <c r="O62" i="1"/>
  <c r="AC62" i="1"/>
  <c r="AC63" i="1"/>
  <c r="AD67" i="1"/>
  <c r="X67" i="1" s="1"/>
  <c r="W68" i="1"/>
  <c r="O80" i="1"/>
  <c r="O87" i="1"/>
  <c r="AC87" i="1"/>
  <c r="AD88" i="1"/>
  <c r="W92" i="1"/>
  <c r="AF97" i="1"/>
  <c r="AG97" i="1" s="1"/>
  <c r="X108" i="1"/>
  <c r="W108" i="1"/>
  <c r="X160" i="1"/>
  <c r="W160" i="1"/>
  <c r="AD160" i="1"/>
  <c r="O42" i="1"/>
  <c r="AC42" i="1"/>
  <c r="AC43" i="1"/>
  <c r="AD48" i="1"/>
  <c r="X48" i="1" s="1"/>
  <c r="AD53" i="1"/>
  <c r="X53" i="1"/>
  <c r="O58" i="1"/>
  <c r="AC58" i="1"/>
  <c r="AC59" i="1"/>
  <c r="X64" i="1"/>
  <c r="W64" i="1"/>
  <c r="AD68" i="1"/>
  <c r="X68" i="1" s="1"/>
  <c r="X72" i="1"/>
  <c r="W72" i="1"/>
  <c r="O91" i="1"/>
  <c r="AC91" i="1"/>
  <c r="AD92" i="1"/>
  <c r="X92" i="1" s="1"/>
  <c r="O107" i="1"/>
  <c r="AC107" i="1"/>
  <c r="O113" i="1"/>
  <c r="AF113" i="1"/>
  <c r="AG113" i="1" s="1"/>
  <c r="O133" i="1"/>
  <c r="AF133" i="1"/>
  <c r="AG133" i="1" s="1"/>
  <c r="O131" i="1"/>
  <c r="AC131" i="1"/>
  <c r="W161" i="1"/>
  <c r="AD161" i="1"/>
  <c r="X161" i="1" s="1"/>
  <c r="X190" i="1"/>
  <c r="X194" i="1"/>
  <c r="X208" i="1"/>
  <c r="O119" i="1"/>
  <c r="AC119" i="1"/>
  <c r="O135" i="1"/>
  <c r="AC135" i="1"/>
  <c r="X140" i="1"/>
  <c r="W140" i="1"/>
  <c r="W141" i="1"/>
  <c r="AD141" i="1"/>
  <c r="X141" i="1" s="1"/>
  <c r="X144" i="1"/>
  <c r="W144" i="1"/>
  <c r="W145" i="1"/>
  <c r="AD145" i="1"/>
  <c r="X145" i="1" s="1"/>
  <c r="W148" i="1"/>
  <c r="X149" i="1"/>
  <c r="W149" i="1"/>
  <c r="AD149" i="1"/>
  <c r="W152" i="1"/>
  <c r="W153" i="1"/>
  <c r="AD153" i="1"/>
  <c r="X153" i="1" s="1"/>
  <c r="X156" i="1"/>
  <c r="W156" i="1"/>
  <c r="W157" i="1"/>
  <c r="AD157" i="1"/>
  <c r="X157" i="1" s="1"/>
  <c r="W169" i="1"/>
  <c r="AD169" i="1"/>
  <c r="X169" i="1" s="1"/>
  <c r="AF173" i="1"/>
  <c r="AG173" i="1" s="1"/>
  <c r="O173" i="1"/>
  <c r="AF177" i="1"/>
  <c r="AG177" i="1" s="1"/>
  <c r="O177" i="1"/>
  <c r="AF181" i="1"/>
  <c r="AG181" i="1" s="1"/>
  <c r="O181" i="1"/>
  <c r="AF185" i="1"/>
  <c r="AG185" i="1" s="1"/>
  <c r="O185" i="1"/>
  <c r="AF189" i="1"/>
  <c r="AG189" i="1" s="1"/>
  <c r="O189" i="1"/>
  <c r="AF193" i="1"/>
  <c r="AG193" i="1" s="1"/>
  <c r="O193" i="1"/>
  <c r="AF198" i="1"/>
  <c r="AG198" i="1" s="1"/>
  <c r="O198" i="1"/>
  <c r="X124" i="1"/>
  <c r="W124" i="1"/>
  <c r="X125" i="1"/>
  <c r="W125" i="1"/>
  <c r="O139" i="1"/>
  <c r="AC139" i="1"/>
  <c r="O143" i="1"/>
  <c r="AC143" i="1"/>
  <c r="O147" i="1"/>
  <c r="AC147" i="1"/>
  <c r="AD148" i="1"/>
  <c r="X148" i="1" s="1"/>
  <c r="O151" i="1"/>
  <c r="AC151" i="1"/>
  <c r="AD152" i="1"/>
  <c r="X152" i="1" s="1"/>
  <c r="O155" i="1"/>
  <c r="AC155" i="1"/>
  <c r="AD156" i="1"/>
  <c r="X168" i="1"/>
  <c r="W168" i="1"/>
  <c r="AD168" i="1"/>
  <c r="X61" i="1"/>
  <c r="X65" i="1"/>
  <c r="X69" i="1"/>
  <c r="X73" i="1"/>
  <c r="AC74" i="1"/>
  <c r="X77" i="1"/>
  <c r="AC78" i="1"/>
  <c r="X81" i="1"/>
  <c r="AC82" i="1"/>
  <c r="X85" i="1"/>
  <c r="AC86" i="1"/>
  <c r="X89" i="1"/>
  <c r="AC90" i="1"/>
  <c r="X93" i="1"/>
  <c r="AC94" i="1"/>
  <c r="X97" i="1"/>
  <c r="AC98" i="1"/>
  <c r="X101" i="1"/>
  <c r="AC102" i="1"/>
  <c r="X105" i="1"/>
  <c r="AC106" i="1"/>
  <c r="X109" i="1"/>
  <c r="AC110" i="1"/>
  <c r="AF121" i="1"/>
  <c r="AG121" i="1" s="1"/>
  <c r="O123" i="1"/>
  <c r="AC123" i="1"/>
  <c r="AD124" i="1"/>
  <c r="AD125" i="1"/>
  <c r="AF137" i="1"/>
  <c r="AG137" i="1" s="1"/>
  <c r="AC128" i="1"/>
  <c r="X129" i="1"/>
  <c r="W129" i="1"/>
  <c r="W165" i="1"/>
  <c r="AD165" i="1"/>
  <c r="X165" i="1" s="1"/>
  <c r="O115" i="1"/>
  <c r="AC115" i="1"/>
  <c r="X116" i="1"/>
  <c r="W117" i="1"/>
  <c r="O127" i="1"/>
  <c r="AC127" i="1"/>
  <c r="W164" i="1"/>
  <c r="AD164" i="1"/>
  <c r="X164" i="1" s="1"/>
  <c r="AD112" i="1"/>
  <c r="X112" i="1" s="1"/>
  <c r="X113" i="1"/>
  <c r="W113" i="1"/>
  <c r="AD116" i="1"/>
  <c r="AD117" i="1"/>
  <c r="X117" i="1" s="1"/>
  <c r="X132" i="1"/>
  <c r="W132" i="1"/>
  <c r="X133" i="1"/>
  <c r="W133" i="1"/>
  <c r="AD173" i="1"/>
  <c r="W173" i="1"/>
  <c r="AD177" i="1"/>
  <c r="W177" i="1"/>
  <c r="AD181" i="1"/>
  <c r="X181" i="1" s="1"/>
  <c r="W181" i="1"/>
  <c r="AD185" i="1"/>
  <c r="X185" i="1" s="1"/>
  <c r="W185" i="1"/>
  <c r="AD189" i="1"/>
  <c r="W189" i="1"/>
  <c r="AD193" i="1"/>
  <c r="X193" i="1" s="1"/>
  <c r="W193" i="1"/>
  <c r="O200" i="1"/>
  <c r="W203" i="1"/>
  <c r="AD203" i="1"/>
  <c r="X203" i="1" s="1"/>
  <c r="AD213" i="1"/>
  <c r="X213" i="1" s="1"/>
  <c r="W213" i="1"/>
  <c r="AD234" i="1"/>
  <c r="X234" i="1" s="1"/>
  <c r="W234" i="1"/>
  <c r="O238" i="1"/>
  <c r="AF238" i="1"/>
  <c r="AG238" i="1" s="1"/>
  <c r="O243" i="1"/>
  <c r="AF243" i="1"/>
  <c r="AG243" i="1" s="1"/>
  <c r="W174" i="1"/>
  <c r="AD174" i="1"/>
  <c r="X174" i="1" s="1"/>
  <c r="W178" i="1"/>
  <c r="AD178" i="1"/>
  <c r="X178" i="1" s="1"/>
  <c r="W182" i="1"/>
  <c r="AD182" i="1"/>
  <c r="X182" i="1" s="1"/>
  <c r="W186" i="1"/>
  <c r="AD186" i="1"/>
  <c r="X186" i="1" s="1"/>
  <c r="W190" i="1"/>
  <c r="AD190" i="1"/>
  <c r="W194" i="1"/>
  <c r="AD194" i="1"/>
  <c r="W199" i="1"/>
  <c r="AD199" i="1"/>
  <c r="X199" i="1" s="1"/>
  <c r="AD204" i="1"/>
  <c r="X204" i="1" s="1"/>
  <c r="W204" i="1"/>
  <c r="AD205" i="1"/>
  <c r="X205" i="1"/>
  <c r="W205" i="1"/>
  <c r="AD217" i="1"/>
  <c r="X217" i="1"/>
  <c r="W217" i="1"/>
  <c r="AD225" i="1"/>
  <c r="X225" i="1" s="1"/>
  <c r="W225" i="1"/>
  <c r="AC250" i="1"/>
  <c r="O250" i="1"/>
  <c r="AC159" i="1"/>
  <c r="AC163" i="1"/>
  <c r="AC167" i="1"/>
  <c r="W175" i="1"/>
  <c r="AD175" i="1"/>
  <c r="X175" i="1" s="1"/>
  <c r="W179" i="1"/>
  <c r="AD179" i="1"/>
  <c r="X179" i="1" s="1"/>
  <c r="W183" i="1"/>
  <c r="AD183" i="1"/>
  <c r="X183" i="1" s="1"/>
  <c r="W187" i="1"/>
  <c r="AD187" i="1"/>
  <c r="X187" i="1" s="1"/>
  <c r="W191" i="1"/>
  <c r="AD191" i="1"/>
  <c r="X191" i="1" s="1"/>
  <c r="W195" i="1"/>
  <c r="AD195" i="1"/>
  <c r="X195" i="1" s="1"/>
  <c r="AD200" i="1"/>
  <c r="X200" i="1" s="1"/>
  <c r="W200" i="1"/>
  <c r="AD201" i="1"/>
  <c r="X201" i="1"/>
  <c r="W201" i="1"/>
  <c r="AD249" i="1"/>
  <c r="X249" i="1" s="1"/>
  <c r="W249" i="1"/>
  <c r="AC114" i="1"/>
  <c r="AC118" i="1"/>
  <c r="AC122" i="1"/>
  <c r="AC126" i="1"/>
  <c r="AC130" i="1"/>
  <c r="AC134" i="1"/>
  <c r="AC138" i="1"/>
  <c r="AC142" i="1"/>
  <c r="AC146" i="1"/>
  <c r="AC150" i="1"/>
  <c r="AC154" i="1"/>
  <c r="AC158" i="1"/>
  <c r="AC162" i="1"/>
  <c r="AC166" i="1"/>
  <c r="AC170" i="1"/>
  <c r="O171" i="1"/>
  <c r="AD221" i="1"/>
  <c r="X221" i="1"/>
  <c r="W221" i="1"/>
  <c r="O241" i="1"/>
  <c r="AC241" i="1"/>
  <c r="X259" i="1"/>
  <c r="AD259" i="1"/>
  <c r="W259" i="1"/>
  <c r="W271" i="1"/>
  <c r="AD271" i="1"/>
  <c r="X271" i="1" s="1"/>
  <c r="AD172" i="1"/>
  <c r="X172" i="1" s="1"/>
  <c r="W172" i="1"/>
  <c r="X173" i="1"/>
  <c r="O174" i="1"/>
  <c r="AD176" i="1"/>
  <c r="W176" i="1"/>
  <c r="X177" i="1"/>
  <c r="O178" i="1"/>
  <c r="AD180" i="1"/>
  <c r="X180" i="1" s="1"/>
  <c r="W180" i="1"/>
  <c r="O182" i="1"/>
  <c r="AD184" i="1"/>
  <c r="W184" i="1"/>
  <c r="O186" i="1"/>
  <c r="AD188" i="1"/>
  <c r="W188" i="1"/>
  <c r="X189" i="1"/>
  <c r="O190" i="1"/>
  <c r="AD192" i="1"/>
  <c r="X192" i="1" s="1"/>
  <c r="W192" i="1"/>
  <c r="O194" i="1"/>
  <c r="AD196" i="1"/>
  <c r="X196" i="1" s="1"/>
  <c r="W196" i="1"/>
  <c r="AD197" i="1"/>
  <c r="X197" i="1" s="1"/>
  <c r="W197" i="1"/>
  <c r="AD208" i="1"/>
  <c r="W208" i="1"/>
  <c r="AD209" i="1"/>
  <c r="X209" i="1"/>
  <c r="W209" i="1"/>
  <c r="X247" i="1"/>
  <c r="W247" i="1"/>
  <c r="AD247" i="1"/>
  <c r="O205" i="1"/>
  <c r="O206" i="1"/>
  <c r="O218" i="1"/>
  <c r="AD238" i="1"/>
  <c r="X238" i="1" s="1"/>
  <c r="W238" i="1"/>
  <c r="X254" i="1"/>
  <c r="W254" i="1"/>
  <c r="AD254" i="1"/>
  <c r="AD267" i="1"/>
  <c r="X267" i="1" s="1"/>
  <c r="W267" i="1"/>
  <c r="X226" i="1"/>
  <c r="O234" i="1"/>
  <c r="W255" i="1"/>
  <c r="AD258" i="1"/>
  <c r="X258" i="1"/>
  <c r="W280" i="1"/>
  <c r="AD280" i="1"/>
  <c r="X280" i="1" s="1"/>
  <c r="W281" i="1"/>
  <c r="W288" i="1"/>
  <c r="AD288" i="1"/>
  <c r="X288" i="1" s="1"/>
  <c r="W289" i="1"/>
  <c r="AD289" i="1"/>
  <c r="X289" i="1" s="1"/>
  <c r="X293" i="1"/>
  <c r="W293" i="1"/>
  <c r="AD293" i="1"/>
  <c r="AD207" i="1"/>
  <c r="X207" i="1" s="1"/>
  <c r="AD211" i="1"/>
  <c r="X211" i="1" s="1"/>
  <c r="AD215" i="1"/>
  <c r="X215" i="1" s="1"/>
  <c r="AD219" i="1"/>
  <c r="X219" i="1" s="1"/>
  <c r="AD223" i="1"/>
  <c r="X223" i="1" s="1"/>
  <c r="AD226" i="1"/>
  <c r="AF230" i="1"/>
  <c r="AG230" i="1" s="1"/>
  <c r="AC233" i="1"/>
  <c r="O239" i="1"/>
  <c r="O240" i="1"/>
  <c r="AC240" i="1"/>
  <c r="AD242" i="1"/>
  <c r="X242" i="1" s="1"/>
  <c r="O247" i="1"/>
  <c r="AF251" i="1"/>
  <c r="AG251" i="1" s="1"/>
  <c r="AD255" i="1"/>
  <c r="X255" i="1" s="1"/>
  <c r="X272" i="1"/>
  <c r="W272" i="1"/>
  <c r="AD281" i="1"/>
  <c r="X281" i="1" s="1"/>
  <c r="O285" i="1"/>
  <c r="X292" i="1"/>
  <c r="W292" i="1"/>
  <c r="AD292" i="1"/>
  <c r="AD231" i="1"/>
  <c r="X231" i="1" s="1"/>
  <c r="X243" i="1"/>
  <c r="W243" i="1"/>
  <c r="W262" i="1"/>
  <c r="O267" i="1"/>
  <c r="O268" i="1"/>
  <c r="AD272" i="1"/>
  <c r="O284" i="1"/>
  <c r="AD291" i="1"/>
  <c r="X291" i="1" s="1"/>
  <c r="W291" i="1"/>
  <c r="AD198" i="1"/>
  <c r="X198" i="1" s="1"/>
  <c r="AD202" i="1"/>
  <c r="X202" i="1" s="1"/>
  <c r="AD206" i="1"/>
  <c r="X206" i="1" s="1"/>
  <c r="AD210" i="1"/>
  <c r="X210" i="1" s="1"/>
  <c r="W212" i="1"/>
  <c r="AD214" i="1"/>
  <c r="X214" i="1" s="1"/>
  <c r="W216" i="1"/>
  <c r="AD218" i="1"/>
  <c r="X218" i="1" s="1"/>
  <c r="W220" i="1"/>
  <c r="W224" i="1"/>
  <c r="X227" i="1"/>
  <c r="O236" i="1"/>
  <c r="AC236" i="1"/>
  <c r="X246" i="1"/>
  <c r="W253" i="1"/>
  <c r="X262" i="1"/>
  <c r="O263" i="1"/>
  <c r="O264" i="1"/>
  <c r="X274" i="1"/>
  <c r="O275" i="1"/>
  <c r="W285" i="1"/>
  <c r="O232" i="1"/>
  <c r="AC232" i="1"/>
  <c r="X239" i="1"/>
  <c r="O255" i="1"/>
  <c r="X268" i="1"/>
  <c r="W268" i="1"/>
  <c r="W275" i="1"/>
  <c r="AD275" i="1"/>
  <c r="X275" i="1" s="1"/>
  <c r="X276" i="1"/>
  <c r="W276" i="1"/>
  <c r="O281" i="1"/>
  <c r="AD285" i="1"/>
  <c r="X285" i="1" s="1"/>
  <c r="W287" i="1"/>
  <c r="O289" i="1"/>
  <c r="W251" i="1"/>
  <c r="W258" i="1"/>
  <c r="AD263" i="1"/>
  <c r="X263" i="1" s="1"/>
  <c r="X264" i="1"/>
  <c r="W264" i="1"/>
  <c r="X287" i="1"/>
  <c r="O228" i="1"/>
  <c r="AC228" i="1"/>
  <c r="AD230" i="1"/>
  <c r="X230" i="1" s="1"/>
  <c r="X235" i="1"/>
  <c r="AC237" i="1"/>
  <c r="W245" i="1"/>
  <c r="AD251" i="1"/>
  <c r="X251" i="1" s="1"/>
  <c r="X260" i="1"/>
  <c r="W260" i="1"/>
  <c r="AD264" i="1"/>
  <c r="X270" i="1"/>
  <c r="O271" i="1"/>
  <c r="X278" i="1"/>
  <c r="O293" i="1"/>
  <c r="AC295" i="1"/>
  <c r="X279" i="1"/>
  <c r="AC244" i="1"/>
  <c r="AC248" i="1"/>
  <c r="AC252" i="1"/>
  <c r="AC256" i="1"/>
  <c r="AC261" i="1"/>
  <c r="AC265" i="1"/>
  <c r="AC269" i="1"/>
  <c r="AC273" i="1"/>
  <c r="AC277" i="1"/>
  <c r="AC282" i="1"/>
  <c r="AC286" i="1"/>
  <c r="AC290" i="1"/>
  <c r="AC294" i="1"/>
  <c r="AD130" i="1" l="1"/>
  <c r="X130" i="1"/>
  <c r="W130" i="1"/>
  <c r="W95" i="1"/>
  <c r="AD95" i="1"/>
  <c r="X95" i="1"/>
  <c r="W261" i="1"/>
  <c r="AD261" i="1"/>
  <c r="X261" i="1" s="1"/>
  <c r="AD115" i="1"/>
  <c r="X115" i="1" s="1"/>
  <c r="W115" i="1"/>
  <c r="AD155" i="1"/>
  <c r="W155" i="1"/>
  <c r="X155" i="1"/>
  <c r="AD143" i="1"/>
  <c r="X143" i="1" s="1"/>
  <c r="W143" i="1"/>
  <c r="AD131" i="1"/>
  <c r="X131" i="1"/>
  <c r="W131" i="1"/>
  <c r="W43" i="1"/>
  <c r="X43" i="1"/>
  <c r="AD43" i="1"/>
  <c r="AD46" i="1"/>
  <c r="X46" i="1"/>
  <c r="W46" i="1"/>
  <c r="AD269" i="1"/>
  <c r="X269" i="1" s="1"/>
  <c r="W269" i="1"/>
  <c r="AD295" i="1"/>
  <c r="X295" i="1" s="1"/>
  <c r="W295" i="1"/>
  <c r="W236" i="1"/>
  <c r="AD236" i="1"/>
  <c r="X236" i="1" s="1"/>
  <c r="AD166" i="1"/>
  <c r="X166" i="1"/>
  <c r="W166" i="1"/>
  <c r="AD134" i="1"/>
  <c r="X134" i="1" s="1"/>
  <c r="W134" i="1"/>
  <c r="AD119" i="1"/>
  <c r="W119" i="1"/>
  <c r="X119" i="1"/>
  <c r="W87" i="1"/>
  <c r="AD87" i="1"/>
  <c r="X87" i="1"/>
  <c r="W103" i="1"/>
  <c r="AD103" i="1"/>
  <c r="X103" i="1" s="1"/>
  <c r="AD66" i="1"/>
  <c r="X66" i="1" s="1"/>
  <c r="W66" i="1"/>
  <c r="AD50" i="1"/>
  <c r="X50" i="1" s="1"/>
  <c r="W50" i="1"/>
  <c r="W128" i="1"/>
  <c r="AD128" i="1"/>
  <c r="X128" i="1" s="1"/>
  <c r="W107" i="1"/>
  <c r="AD107" i="1"/>
  <c r="X107" i="1"/>
  <c r="AD70" i="1"/>
  <c r="X70" i="1" s="1"/>
  <c r="W70" i="1"/>
  <c r="AD90" i="1"/>
  <c r="X90" i="1"/>
  <c r="W90" i="1"/>
  <c r="W265" i="1"/>
  <c r="X265" i="1"/>
  <c r="AD265" i="1"/>
  <c r="AD110" i="1"/>
  <c r="X110" i="1"/>
  <c r="W110" i="1"/>
  <c r="AD162" i="1"/>
  <c r="X162" i="1" s="1"/>
  <c r="W162" i="1"/>
  <c r="AD78" i="1"/>
  <c r="X78" i="1" s="1"/>
  <c r="W78" i="1"/>
  <c r="AD237" i="1"/>
  <c r="X237" i="1" s="1"/>
  <c r="W237" i="1"/>
  <c r="AD290" i="1"/>
  <c r="W290" i="1"/>
  <c r="X290" i="1"/>
  <c r="W256" i="1"/>
  <c r="AD256" i="1"/>
  <c r="X256" i="1" s="1"/>
  <c r="AD154" i="1"/>
  <c r="X154" i="1"/>
  <c r="W154" i="1"/>
  <c r="AD163" i="1"/>
  <c r="W163" i="1"/>
  <c r="X163" i="1"/>
  <c r="W228" i="1"/>
  <c r="AD228" i="1"/>
  <c r="X228" i="1" s="1"/>
  <c r="AD232" i="1"/>
  <c r="X232" i="1" s="1"/>
  <c r="W232" i="1"/>
  <c r="X233" i="1"/>
  <c r="W233" i="1"/>
  <c r="AD233" i="1"/>
  <c r="AD146" i="1"/>
  <c r="X146" i="1"/>
  <c r="W146" i="1"/>
  <c r="AD114" i="1"/>
  <c r="X114" i="1"/>
  <c r="W114" i="1"/>
  <c r="AD127" i="1"/>
  <c r="X127" i="1" s="1"/>
  <c r="W127" i="1"/>
  <c r="AD102" i="1"/>
  <c r="X102" i="1"/>
  <c r="W102" i="1"/>
  <c r="AD86" i="1"/>
  <c r="X86" i="1"/>
  <c r="W86" i="1"/>
  <c r="W91" i="1"/>
  <c r="AD91" i="1"/>
  <c r="X91" i="1"/>
  <c r="W59" i="1"/>
  <c r="AD59" i="1"/>
  <c r="X59" i="1" s="1"/>
  <c r="AD42" i="1"/>
  <c r="X42" i="1" s="1"/>
  <c r="W42" i="1"/>
  <c r="AD158" i="1"/>
  <c r="X158" i="1"/>
  <c r="W158" i="1"/>
  <c r="AD54" i="1"/>
  <c r="W54" i="1"/>
  <c r="X54" i="1"/>
  <c r="AD106" i="1"/>
  <c r="X106" i="1" s="1"/>
  <c r="W106" i="1"/>
  <c r="AD74" i="1"/>
  <c r="X74" i="1"/>
  <c r="W74" i="1"/>
  <c r="AD286" i="1"/>
  <c r="W286" i="1"/>
  <c r="X286" i="1"/>
  <c r="AD118" i="1"/>
  <c r="X118" i="1"/>
  <c r="W118" i="1"/>
  <c r="AD244" i="1"/>
  <c r="X244" i="1" s="1"/>
  <c r="W244" i="1"/>
  <c r="AD142" i="1"/>
  <c r="X142" i="1" s="1"/>
  <c r="W142" i="1"/>
  <c r="X250" i="1"/>
  <c r="AD250" i="1"/>
  <c r="W250" i="1"/>
  <c r="AD123" i="1"/>
  <c r="X123" i="1"/>
  <c r="W123" i="1"/>
  <c r="AD139" i="1"/>
  <c r="X139" i="1" s="1"/>
  <c r="W139" i="1"/>
  <c r="AD135" i="1"/>
  <c r="X135" i="1" s="1"/>
  <c r="W135" i="1"/>
  <c r="AD58" i="1"/>
  <c r="X58" i="1"/>
  <c r="W58" i="1"/>
  <c r="W63" i="1"/>
  <c r="AD63" i="1"/>
  <c r="X63" i="1"/>
  <c r="AD241" i="1"/>
  <c r="X241" i="1" s="1"/>
  <c r="W241" i="1"/>
  <c r="AD94" i="1"/>
  <c r="X94" i="1" s="1"/>
  <c r="W94" i="1"/>
  <c r="W71" i="1"/>
  <c r="AD71" i="1"/>
  <c r="X71" i="1"/>
  <c r="AD294" i="1"/>
  <c r="W294" i="1"/>
  <c r="X294" i="1"/>
  <c r="W240" i="1"/>
  <c r="AD240" i="1"/>
  <c r="X240" i="1"/>
  <c r="AD126" i="1"/>
  <c r="X126" i="1"/>
  <c r="W126" i="1"/>
  <c r="AD167" i="1"/>
  <c r="W167" i="1"/>
  <c r="X167" i="1"/>
  <c r="AD147" i="1"/>
  <c r="W147" i="1"/>
  <c r="X147" i="1"/>
  <c r="AD122" i="1"/>
  <c r="X122" i="1" s="1"/>
  <c r="W122" i="1"/>
  <c r="AD252" i="1"/>
  <c r="X252" i="1" s="1"/>
  <c r="W252" i="1"/>
  <c r="AD150" i="1"/>
  <c r="X150" i="1"/>
  <c r="W150" i="1"/>
  <c r="AD159" i="1"/>
  <c r="W159" i="1"/>
  <c r="X159" i="1"/>
  <c r="AD282" i="1"/>
  <c r="X282" i="1" s="1"/>
  <c r="W282" i="1"/>
  <c r="X248" i="1"/>
  <c r="W248" i="1"/>
  <c r="AD248" i="1"/>
  <c r="AD277" i="1"/>
  <c r="W277" i="1"/>
  <c r="X277" i="1"/>
  <c r="AD273" i="1"/>
  <c r="W273" i="1"/>
  <c r="X273" i="1"/>
  <c r="AD170" i="1"/>
  <c r="X170" i="1" s="1"/>
  <c r="W170" i="1"/>
  <c r="AD138" i="1"/>
  <c r="X138" i="1" s="1"/>
  <c r="W138" i="1"/>
  <c r="AD98" i="1"/>
  <c r="X98" i="1"/>
  <c r="W98" i="1"/>
  <c r="AD82" i="1"/>
  <c r="X82" i="1"/>
  <c r="W82" i="1"/>
  <c r="AD151" i="1"/>
  <c r="X151" i="1" s="1"/>
  <c r="W151" i="1"/>
  <c r="AD62" i="1"/>
  <c r="X62" i="1"/>
  <c r="W62" i="1"/>
  <c r="W99" i="1"/>
  <c r="AD99" i="1"/>
  <c r="X99" i="1" s="1"/>
  <c r="W111" i="1"/>
  <c r="AD111" i="1"/>
  <c r="X111" i="1"/>
</calcChain>
</file>

<file path=xl/sharedStrings.xml><?xml version="1.0" encoding="utf-8"?>
<sst xmlns="http://schemas.openxmlformats.org/spreadsheetml/2006/main" count="2534" uniqueCount="307">
  <si>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  <r>
      <rPr>
        <sz val="8"/>
        <rFont val="ＭＳ Ｐゴシック"/>
        <family val="2"/>
        <charset val="128"/>
      </rPr>
      <t>ボルボ・カー・ジャパン株式会社</t>
    </r>
    <rPh sb="38" eb="40">
      <t>カブシキ</t>
    </rPh>
    <rPh sb="40" eb="42">
      <t>カイシャ</t>
    </rPh>
    <phoneticPr fontId="3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</si>
  <si>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</si>
  <si>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</si>
  <si>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</si>
  <si>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</si>
  <si>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</si>
  <si>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</si>
  <si>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</si>
  <si>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</si>
  <si>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</si>
  <si>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</si>
  <si>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</si>
  <si>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</si>
  <si>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</si>
  <si>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</si>
  <si>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</si>
  <si>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</si>
  <si>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</si>
  <si>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</si>
  <si>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</si>
  <si>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</si>
  <si>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</si>
  <si>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</si>
  <si>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</si>
  <si>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</si>
  <si>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</si>
  <si>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</si>
  <si>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</si>
  <si>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</si>
  <si>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</si>
  <si>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</si>
  <si>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</si>
  <si>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</si>
  <si>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</si>
  <si>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</si>
  <si>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</si>
  <si>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t>ボルボ</t>
    <phoneticPr fontId="3"/>
  </si>
  <si>
    <t>ボルボ S60</t>
    <phoneticPr fontId="3"/>
  </si>
  <si>
    <t>5AA-ZB420TM2</t>
    <phoneticPr fontId="3"/>
  </si>
  <si>
    <t>0020</t>
    <phoneticPr fontId="3"/>
  </si>
  <si>
    <t>B420T5-3303</t>
    <phoneticPr fontId="3"/>
  </si>
  <si>
    <t>7AT
(E)</t>
  </si>
  <si>
    <t>H,I,D,V,EP,B,AM, MC</t>
    <phoneticPr fontId="3"/>
  </si>
  <si>
    <t>3W</t>
  </si>
  <si>
    <t>F</t>
  </si>
  <si>
    <t>☆☆☆☆</t>
  </si>
  <si>
    <t>0021</t>
    <phoneticPr fontId="3"/>
  </si>
  <si>
    <t>5AA-ZB420TM</t>
  </si>
  <si>
    <t>0041</t>
  </si>
  <si>
    <t>B420T6-3330</t>
  </si>
  <si>
    <t>8AT
(E・LTC)</t>
  </si>
  <si>
    <t>H,I,D,V,CY,EP,B</t>
  </si>
  <si>
    <t>0042</t>
  </si>
  <si>
    <t>8AT
(E･LTC)</t>
  </si>
  <si>
    <t>0043</t>
  </si>
  <si>
    <t>0044, 0052, 0053</t>
  </si>
  <si>
    <t>0051</t>
  </si>
  <si>
    <t>0054</t>
  </si>
  <si>
    <t>0151</t>
  </si>
  <si>
    <t>B420T2-3330</t>
  </si>
  <si>
    <t>0152, 0153</t>
  </si>
  <si>
    <t>0154</t>
  </si>
  <si>
    <t>1151</t>
  </si>
  <si>
    <t>低燃費タイヤ装着</t>
  </si>
  <si>
    <t>1152, 1153</t>
  </si>
  <si>
    <t>1154</t>
  </si>
  <si>
    <t>2041</t>
  </si>
  <si>
    <t>8AT(E・LTC)</t>
  </si>
  <si>
    <t>H,I,D,V,EP,B</t>
  </si>
  <si>
    <r>
      <rPr>
        <sz val="8"/>
        <rFont val="ＭＳ ゴシック"/>
        <family val="3"/>
        <charset val="128"/>
      </rPr>
      <t>低燃費タイヤ装着</t>
    </r>
    <r>
      <rPr>
        <sz val="8"/>
        <rFont val="Arial"/>
        <family val="2"/>
      </rPr>
      <t xml:space="preserve">
48V</t>
    </r>
    <r>
      <rPr>
        <sz val="8"/>
        <rFont val="ＭＳ Ｐゴシック"/>
        <family val="3"/>
        <charset val="128"/>
      </rPr>
      <t>ハイブリッド用バッテリ容量8</t>
    </r>
    <r>
      <rPr>
        <sz val="8"/>
        <rFont val="Arial"/>
        <family val="2"/>
      </rPr>
      <t>Ah</t>
    </r>
    <rPh sb="23" eb="25">
      <t>ヨウリョウ</t>
    </rPh>
    <phoneticPr fontId="1"/>
  </si>
  <si>
    <t>2042</t>
  </si>
  <si>
    <t>2043, 2051</t>
  </si>
  <si>
    <t>2044, 2052, 2053</t>
  </si>
  <si>
    <t>2054</t>
  </si>
  <si>
    <t>2151</t>
  </si>
  <si>
    <t>2152, 2153</t>
  </si>
  <si>
    <t>2154</t>
  </si>
  <si>
    <t>4461</t>
  </si>
  <si>
    <t>B420T5-3330</t>
  </si>
  <si>
    <r>
      <rPr>
        <sz val="8"/>
        <rFont val="ＭＳ ゴシック"/>
        <family val="3"/>
        <charset val="128"/>
      </rPr>
      <t xml:space="preserve">低燃費タイヤ装着
</t>
    </r>
    <r>
      <rPr>
        <sz val="8"/>
        <rFont val="Arial"/>
        <family val="2"/>
      </rPr>
      <t>48V</t>
    </r>
    <r>
      <rPr>
        <sz val="8"/>
        <rFont val="ＭＳ ゴシック"/>
        <family val="3"/>
        <charset val="128"/>
      </rPr>
      <t>ハイブリッド用バッテリ容量</t>
    </r>
    <r>
      <rPr>
        <sz val="8"/>
        <rFont val="Arial"/>
        <family val="2"/>
      </rPr>
      <t>8Ah</t>
    </r>
    <phoneticPr fontId="3"/>
  </si>
  <si>
    <t>4462, 4471</t>
  </si>
  <si>
    <t>低燃費タイヤ装着
48Vハイブリッド用バッテリ容量8Ah</t>
  </si>
  <si>
    <t>4472</t>
  </si>
  <si>
    <t>ボルボ V60</t>
    <phoneticPr fontId="3"/>
  </si>
  <si>
    <t>0110</t>
    <phoneticPr fontId="3"/>
  </si>
  <si>
    <t>0111, 0120</t>
    <phoneticPr fontId="3"/>
  </si>
  <si>
    <t>0121</t>
    <phoneticPr fontId="3"/>
  </si>
  <si>
    <t>5AA-ZB420TM2</t>
  </si>
  <si>
    <t>1110</t>
    <phoneticPr fontId="3"/>
  </si>
  <si>
    <t>48Vハイブリッド用バッテリ容量8.4Ah</t>
  </si>
  <si>
    <t>1111, 1120</t>
    <phoneticPr fontId="3"/>
  </si>
  <si>
    <t>1121</t>
    <phoneticPr fontId="3"/>
  </si>
  <si>
    <t>0011</t>
  </si>
  <si>
    <t>0012</t>
  </si>
  <si>
    <t>0013</t>
  </si>
  <si>
    <t>0014, 0022, 0023</t>
  </si>
  <si>
    <t>0021</t>
  </si>
  <si>
    <t>0024</t>
  </si>
  <si>
    <t>0111</t>
  </si>
  <si>
    <t>0112, 0113</t>
  </si>
  <si>
    <t>0114</t>
  </si>
  <si>
    <t>0121</t>
  </si>
  <si>
    <t>0122, 0123, 0124</t>
  </si>
  <si>
    <t>1111</t>
  </si>
  <si>
    <t>1112, 1113</t>
  </si>
  <si>
    <t>1114</t>
  </si>
  <si>
    <t>1121</t>
  </si>
  <si>
    <t>1122, 1123, 1124</t>
  </si>
  <si>
    <t>2011</t>
  </si>
  <si>
    <t>2012</t>
  </si>
  <si>
    <t>2013</t>
  </si>
  <si>
    <t>2014, 2022, 2023</t>
  </si>
  <si>
    <t>2021</t>
  </si>
  <si>
    <t>2024</t>
  </si>
  <si>
    <t>2111</t>
  </si>
  <si>
    <t>2112, 2113</t>
  </si>
  <si>
    <t>2114</t>
  </si>
  <si>
    <t>2121</t>
  </si>
  <si>
    <t>2122, 2123, 2124</t>
  </si>
  <si>
    <t>3411, 4411</t>
  </si>
  <si>
    <t>3412, 4412, 4421</t>
  </si>
  <si>
    <t>3421</t>
  </si>
  <si>
    <t>3422</t>
  </si>
  <si>
    <t>4422</t>
  </si>
  <si>
    <t>ボルボ V60クロスカントリー</t>
    <phoneticPr fontId="3"/>
  </si>
  <si>
    <t>0210</t>
    <phoneticPr fontId="3"/>
  </si>
  <si>
    <t>B420T2-3303</t>
    <phoneticPr fontId="3"/>
  </si>
  <si>
    <t>A</t>
  </si>
  <si>
    <t>0211</t>
    <phoneticPr fontId="3"/>
  </si>
  <si>
    <t>0220</t>
    <phoneticPr fontId="3"/>
  </si>
  <si>
    <t>0221</t>
    <phoneticPr fontId="3"/>
  </si>
  <si>
    <t>0311</t>
  </si>
  <si>
    <t>0312, 0321</t>
  </si>
  <si>
    <t>0322</t>
  </si>
  <si>
    <t>1311</t>
  </si>
  <si>
    <t>1312, 1321</t>
  </si>
  <si>
    <t>1322</t>
  </si>
  <si>
    <t>2311, 4391</t>
  </si>
  <si>
    <t>2312, 2321, 4392</t>
  </si>
  <si>
    <t>2322</t>
  </si>
  <si>
    <t>4381</t>
  </si>
  <si>
    <t>4382</t>
  </si>
  <si>
    <t>ボルボ S90</t>
    <phoneticPr fontId="3"/>
  </si>
  <si>
    <t>5AA-PB420TM</t>
  </si>
  <si>
    <t>2251, 2253</t>
  </si>
  <si>
    <t>B420T-3330</t>
  </si>
  <si>
    <t>48Vハイブリッド用バッテリ容量8Ah</t>
  </si>
  <si>
    <t>2252, 2254</t>
  </si>
  <si>
    <t>5AA-PB420TMA</t>
  </si>
  <si>
    <t>ボルボ V90</t>
    <phoneticPr fontId="3"/>
  </si>
  <si>
    <t>5AA-PB420TM2</t>
    <phoneticPr fontId="3"/>
  </si>
  <si>
    <t>0020, 0021</t>
    <phoneticPr fontId="3"/>
  </si>
  <si>
    <t>0022, 0023</t>
    <phoneticPr fontId="3"/>
  </si>
  <si>
    <t>0101, 0103
0112, 0114</t>
  </si>
  <si>
    <t>0102, 0104</t>
  </si>
  <si>
    <t>0111, 0113</t>
  </si>
  <si>
    <t>0121, 0123</t>
  </si>
  <si>
    <t>0122, 0124</t>
  </si>
  <si>
    <t>1101, 1103
1112, 1114</t>
  </si>
  <si>
    <t>1102, 1104</t>
  </si>
  <si>
    <t>1111, 1113</t>
  </si>
  <si>
    <t>1121, 1123</t>
  </si>
  <si>
    <t>1122, 1124</t>
  </si>
  <si>
    <t>3101, 3102</t>
  </si>
  <si>
    <t>3103, 3104
3111, 3112</t>
  </si>
  <si>
    <t>3113, 3114</t>
  </si>
  <si>
    <t>3121, 3122</t>
  </si>
  <si>
    <t>3123, 3124</t>
  </si>
  <si>
    <t>0201, 0203
0222, 0224</t>
  </si>
  <si>
    <t>0202, 0204</t>
  </si>
  <si>
    <t>0221, 0223</t>
  </si>
  <si>
    <t>1201, 1203
1222, 1224</t>
  </si>
  <si>
    <t>1202, 1204</t>
  </si>
  <si>
    <t>1221, 1223</t>
  </si>
  <si>
    <t>5AA-PB420TM2A</t>
    <phoneticPr fontId="3"/>
  </si>
  <si>
    <t>0111, 0013</t>
  </si>
  <si>
    <t>1111, 1013</t>
  </si>
  <si>
    <t>ボルボ V90クロスカントリー</t>
    <phoneticPr fontId="3"/>
  </si>
  <si>
    <t>0381</t>
  </si>
  <si>
    <t>0382</t>
  </si>
  <si>
    <t>0391</t>
  </si>
  <si>
    <t>0392</t>
  </si>
  <si>
    <t>1381</t>
  </si>
  <si>
    <t>1382</t>
  </si>
  <si>
    <t>1391</t>
  </si>
  <si>
    <t>1392</t>
  </si>
  <si>
    <t>3381</t>
  </si>
  <si>
    <t>3382</t>
  </si>
  <si>
    <t>3391</t>
  </si>
  <si>
    <t>3392</t>
  </si>
  <si>
    <t>0481</t>
  </si>
  <si>
    <t>0482</t>
  </si>
  <si>
    <t>1481</t>
  </si>
  <si>
    <t>1482</t>
  </si>
  <si>
    <t>ボルボ XC40　</t>
    <phoneticPr fontId="3"/>
  </si>
  <si>
    <t>5AA-XB420TXCM2</t>
    <phoneticPr fontId="3"/>
  </si>
  <si>
    <t>0010</t>
    <phoneticPr fontId="3"/>
  </si>
  <si>
    <t>B420T4-3303</t>
    <phoneticPr fontId="3"/>
  </si>
  <si>
    <t>F</t>
    <phoneticPr fontId="3"/>
  </si>
  <si>
    <t>0011</t>
    <phoneticPr fontId="3"/>
  </si>
  <si>
    <t>H,I,D,V,EP,B,AM, MC</t>
  </si>
  <si>
    <t>A</t>
    <phoneticPr fontId="3"/>
  </si>
  <si>
    <t>0111</t>
    <phoneticPr fontId="3"/>
  </si>
  <si>
    <t>0120</t>
    <phoneticPr fontId="3"/>
  </si>
  <si>
    <t>5AA-XB420TXCM</t>
  </si>
  <si>
    <t>0022</t>
  </si>
  <si>
    <t>0201</t>
  </si>
  <si>
    <t>0202</t>
  </si>
  <si>
    <t>0211</t>
  </si>
  <si>
    <t>0212</t>
  </si>
  <si>
    <t>0301</t>
  </si>
  <si>
    <t>0302</t>
  </si>
  <si>
    <t>0312</t>
  </si>
  <si>
    <t>1011</t>
  </si>
  <si>
    <t>1012</t>
  </si>
  <si>
    <t>1021</t>
  </si>
  <si>
    <t>1022</t>
  </si>
  <si>
    <t>1201</t>
  </si>
  <si>
    <t>1202</t>
  </si>
  <si>
    <t>1211</t>
  </si>
  <si>
    <t>1212</t>
  </si>
  <si>
    <t>1301</t>
  </si>
  <si>
    <t>1302</t>
  </si>
  <si>
    <t>1312</t>
  </si>
  <si>
    <t>2401</t>
  </si>
  <si>
    <t>B420T4-3330</t>
  </si>
  <si>
    <t>2411</t>
  </si>
  <si>
    <t>2412</t>
  </si>
  <si>
    <t>2701</t>
  </si>
  <si>
    <t>2711</t>
  </si>
  <si>
    <t>2712</t>
  </si>
  <si>
    <t>2721</t>
  </si>
  <si>
    <t>2722</t>
  </si>
  <si>
    <t>3401</t>
  </si>
  <si>
    <t>3402</t>
  </si>
  <si>
    <t>3411</t>
  </si>
  <si>
    <t>3412</t>
  </si>
  <si>
    <t>3711</t>
  </si>
  <si>
    <t>3712</t>
  </si>
  <si>
    <t>3721</t>
  </si>
  <si>
    <t>3722</t>
  </si>
  <si>
    <t>ボルボ XC60</t>
    <phoneticPr fontId="3"/>
  </si>
  <si>
    <t>5AA-UB420TXCM2</t>
    <phoneticPr fontId="3"/>
  </si>
  <si>
    <r>
      <t>0010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0012</t>
    </r>
    <phoneticPr fontId="3"/>
  </si>
  <si>
    <r>
      <t>0013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0015</t>
    </r>
    <phoneticPr fontId="3"/>
  </si>
  <si>
    <r>
      <t>0120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0122</t>
    </r>
    <phoneticPr fontId="3"/>
  </si>
  <si>
    <r>
      <t>0123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0125</t>
    </r>
    <phoneticPr fontId="3"/>
  </si>
  <si>
    <t>5AA-UB420TXCM</t>
  </si>
  <si>
    <t>0001～0006</t>
  </si>
  <si>
    <t>0011～0016</t>
  </si>
  <si>
    <t>1001～1006</t>
  </si>
  <si>
    <t>1011～1016</t>
  </si>
  <si>
    <t>2001～2006</t>
  </si>
  <si>
    <t>2011～2016</t>
  </si>
  <si>
    <t>3001～3003</t>
  </si>
  <si>
    <t>3004～3006</t>
  </si>
  <si>
    <t>3011～3013</t>
  </si>
  <si>
    <t>0101～0106</t>
  </si>
  <si>
    <t>3W, EGR</t>
  </si>
  <si>
    <t>0111～0116</t>
  </si>
  <si>
    <t>1101～1106</t>
  </si>
  <si>
    <t>1111～1116</t>
  </si>
  <si>
    <t>5AA-UB420TXCM2A</t>
    <phoneticPr fontId="3"/>
  </si>
  <si>
    <r>
      <t>0010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0012</t>
    </r>
    <phoneticPr fontId="3"/>
  </si>
  <si>
    <r>
      <t>0013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0015</t>
    </r>
    <phoneticPr fontId="3"/>
  </si>
  <si>
    <r>
      <t>0120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0122</t>
    </r>
    <phoneticPr fontId="3"/>
  </si>
  <si>
    <r>
      <t>0123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0125</t>
    </r>
    <phoneticPr fontId="3"/>
  </si>
  <si>
    <t>5AA-UB420TXCMA</t>
  </si>
  <si>
    <t>3014～3016</t>
  </si>
  <si>
    <t>2101～2106</t>
  </si>
  <si>
    <t>2111～2116</t>
  </si>
  <si>
    <t>ボルボ XC90</t>
    <phoneticPr fontId="3"/>
  </si>
  <si>
    <t>5AA-LB420TXCM2</t>
    <phoneticPr fontId="3"/>
  </si>
  <si>
    <t>0010, 0011</t>
    <phoneticPr fontId="3"/>
  </si>
  <si>
    <t>0012, 0013, 0020, 0021</t>
    <phoneticPr fontId="3"/>
  </si>
  <si>
    <t>1112,1113</t>
    <phoneticPr fontId="3"/>
  </si>
  <si>
    <t>B420T11-3303</t>
    <phoneticPr fontId="3"/>
  </si>
  <si>
    <t>H,I,D,V,EP,B,MC</t>
    <phoneticPr fontId="3"/>
  </si>
  <si>
    <t>1122,1123</t>
    <phoneticPr fontId="3"/>
  </si>
  <si>
    <t>5AA-LB420TXCM</t>
  </si>
  <si>
    <t>0001～0004</t>
  </si>
  <si>
    <t>0011～0014</t>
  </si>
  <si>
    <t>1001～1004</t>
  </si>
  <si>
    <t>1011～1014</t>
  </si>
  <si>
    <t>2001～2004</t>
  </si>
  <si>
    <t>2011～2014</t>
  </si>
  <si>
    <t>3001, 3003</t>
  </si>
  <si>
    <t>3011, 3013</t>
  </si>
  <si>
    <t>0101～0104</t>
  </si>
  <si>
    <t>0111～0114</t>
  </si>
  <si>
    <t>1101～1104</t>
  </si>
  <si>
    <t>1111～1114</t>
  </si>
  <si>
    <t>2101～2104</t>
  </si>
  <si>
    <t>2111～2114</t>
  </si>
  <si>
    <t>3101, 3103</t>
  </si>
  <si>
    <t>3111, 3113</t>
  </si>
  <si>
    <t>5AA-LB420TXCM2A</t>
    <phoneticPr fontId="3"/>
  </si>
  <si>
    <t>H,I,D,V,EP,B</t>
    <phoneticPr fontId="3"/>
  </si>
  <si>
    <t>3W</t>
    <phoneticPr fontId="3"/>
  </si>
  <si>
    <t>5AA-LB420TXCMA</t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</si>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</sst>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20" x14ac:knownFonts="1">
    <font>
      <sz val="11"/>
      <color theme="1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Arial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2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  <font>
      <sz val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18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2" borderId="0" xfId="0" applyFont="1" applyFill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8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10" fillId="0" borderId="0" xfId="0" applyFont="1" applyAlignme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8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8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7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/>
    <xf numFmtId="0" fontId="4" fillId="0" borderId="11" xfId="0" applyFont="1" applyBorder="1" applyAlignment="1">
      <alignment horizontal="center" vertical="center"/>
    </xf>
    <xf numFmtId="0" fontId="13" fillId="0" borderId="12" xfId="0" applyFont="1" applyBorder="1" applyAlignment="1"/>
    <xf numFmtId="0" fontId="13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3" fillId="0" borderId="14" xfId="0" applyFont="1" applyBorder="1" applyAlignment="1"/>
    <xf numFmtId="0" fontId="13" fillId="0" borderId="1" xfId="0" applyFont="1" applyBorder="1" applyAlignment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9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49" fontId="4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176" fontId="16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6" fillId="2" borderId="29" xfId="0" applyNumberFormat="1" applyFont="1" applyFill="1" applyBorder="1" applyAlignment="1" applyProtection="1">
      <alignment horizontal="center" vertical="center" wrapText="1"/>
      <protection locked="0"/>
    </xf>
    <xf numFmtId="176" fontId="16" fillId="2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6" fillId="2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17" fillId="2" borderId="31" xfId="0" applyFont="1" applyFill="1" applyBorder="1" applyAlignment="1" applyProtection="1">
      <alignment horizontal="center" vertical="center" wrapText="1"/>
      <protection locked="0"/>
    </xf>
    <xf numFmtId="178" fontId="4" fillId="2" borderId="32" xfId="0" applyNumberFormat="1" applyFont="1" applyFill="1" applyBorder="1" applyAlignment="1" applyProtection="1">
      <alignment horizontal="center" vertical="center"/>
      <protection locked="0"/>
    </xf>
    <xf numFmtId="178" fontId="4" fillId="2" borderId="28" xfId="0" applyNumberFormat="1" applyFont="1" applyFill="1" applyBorder="1" applyAlignment="1" applyProtection="1">
      <alignment horizontal="center" vertical="center"/>
      <protection locked="0"/>
    </xf>
    <xf numFmtId="178" fontId="4" fillId="2" borderId="28" xfId="0" quotePrefix="1" applyNumberFormat="1" applyFont="1" applyFill="1" applyBorder="1" applyAlignment="1" applyProtection="1">
      <alignment horizontal="center" vertical="center"/>
      <protection locked="0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179" fontId="18" fillId="0" borderId="28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11" xfId="0" applyFont="1" applyBorder="1" applyProtection="1">
      <alignment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176" fontId="16" fillId="0" borderId="30" xfId="0" quotePrefix="1" applyNumberFormat="1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4" borderId="0" xfId="0" applyFont="1" applyFill="1" applyAlignment="1"/>
  </cellXfs>
  <cellStyles count="2">
    <cellStyle name="標準" xfId="0" builtinId="0"/>
    <cellStyle name="標準 2" xfId="1" xr:uid="{CCA19E66-04D8-4384-835B-D6E89610C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87848-E48B-44FA-9DB0-B5CF8B9127B3}">
  <sheetPr>
    <tabColor rgb="FFFFFF00"/>
    <pageSetUpPr fitToPage="1"/>
  </sheetPr>
  <dimension ref="A1:AH302"/>
  <sheetViews>
    <sheetView tabSelected="1" view="pageBreakPreview" zoomScaleNormal="100" zoomScaleSheetLayoutView="100" workbookViewId="0">
      <pane ySplit="8" topLeftCell="A138" activePane="bottomLeft" state="frozen"/>
      <selection activeCell="I1" sqref="I1"/>
      <selection pane="bottomLeft" activeCell="A2" sqref="A2"/>
    </sheetView>
  </sheetViews>
  <sheetFormatPr defaultColWidth="9" defaultRowHeight="10" x14ac:dyDescent="0.2"/>
  <cols>
    <col min="1" max="1" width="15.90625" style="116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6.90625" style="117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81640625" style="2" bestFit="1" customWidth="1"/>
    <col min="13" max="13" width="8.36328125" style="2" bestFit="1" customWidth="1"/>
    <col min="14" max="14" width="8.6328125" style="2" bestFit="1" customWidth="1"/>
    <col min="15" max="15" width="8.6328125" style="2" customWidth="1"/>
    <col min="16" max="16" width="14.36328125" style="2" customWidth="1"/>
    <col min="17" max="17" width="10" style="2" customWidth="1"/>
    <col min="18" max="18" width="6" style="2" customWidth="1"/>
    <col min="19" max="19" width="30.81640625" style="2" customWidth="1"/>
    <col min="20" max="20" width="11" style="2" customWidth="1"/>
    <col min="21" max="22" width="8.1796875" style="2" customWidth="1"/>
    <col min="23" max="24" width="9" style="2"/>
    <col min="25" max="25" width="9" style="2" customWidth="1"/>
    <col min="26" max="27" width="10.6328125" style="2" customWidth="1"/>
    <col min="28" max="34" width="9" style="2" customWidth="1"/>
    <col min="35" max="16384" width="9" style="2"/>
  </cols>
  <sheetData>
    <row r="1" spans="1:34" ht="15.5" x14ac:dyDescent="0.35">
      <c r="A1" s="1"/>
      <c r="B1" s="1"/>
      <c r="E1" s="3"/>
      <c r="R1" s="4"/>
    </row>
    <row r="2" spans="1:34" ht="15.5" x14ac:dyDescent="0.35">
      <c r="A2" s="2"/>
      <c r="E2" s="2"/>
      <c r="F2" s="5"/>
      <c r="J2" s="6" t="s">
        <v>0</v>
      </c>
      <c r="K2" s="7"/>
      <c r="L2" s="7"/>
      <c r="M2" s="7"/>
      <c r="N2" s="7"/>
      <c r="O2" s="7"/>
      <c r="P2" s="7"/>
      <c r="Q2" s="8"/>
      <c r="R2" s="9"/>
      <c r="S2" s="10"/>
      <c r="T2" s="10"/>
      <c r="U2" s="10"/>
      <c r="V2" s="10"/>
    </row>
    <row r="3" spans="1:34" ht="15.75" customHeight="1" x14ac:dyDescent="0.35">
      <c r="A3" s="11" t="s">
        <v>1</v>
      </c>
      <c r="B3" s="11"/>
      <c r="E3" s="2"/>
      <c r="J3" s="8"/>
      <c r="R3" s="12"/>
      <c r="S3" s="13" t="s">
        <v>2</v>
      </c>
      <c r="T3" s="13"/>
      <c r="U3" s="13"/>
      <c r="V3" s="13"/>
      <c r="W3" s="13"/>
      <c r="X3" s="13"/>
      <c r="Z3" s="14" t="s">
        <v>3</v>
      </c>
      <c r="AA3" s="15"/>
      <c r="AB3" s="16" t="s">
        <v>4</v>
      </c>
      <c r="AC3" s="17"/>
      <c r="AD3" s="17"/>
      <c r="AE3" s="18" t="s">
        <v>5</v>
      </c>
      <c r="AF3" s="17"/>
      <c r="AG3" s="19"/>
    </row>
    <row r="4" spans="1:34" ht="14.25" customHeight="1" thickBot="1" x14ac:dyDescent="0.25">
      <c r="A4" s="20" t="s">
        <v>6</v>
      </c>
      <c r="B4" s="21" t="s">
        <v>7</v>
      </c>
      <c r="C4" s="22"/>
      <c r="D4" s="23"/>
      <c r="E4" s="24"/>
      <c r="F4" s="21" t="s">
        <v>8</v>
      </c>
      <c r="G4" s="25"/>
      <c r="H4" s="26" t="s">
        <v>9</v>
      </c>
      <c r="I4" s="27" t="s">
        <v>10</v>
      </c>
      <c r="J4" s="28" t="s">
        <v>11</v>
      </c>
      <c r="K4" s="29" t="s">
        <v>12</v>
      </c>
      <c r="L4" s="30"/>
      <c r="M4" s="30"/>
      <c r="N4" s="30"/>
      <c r="O4" s="31"/>
      <c r="P4" s="26" t="s">
        <v>13</v>
      </c>
      <c r="Q4" s="32" t="s">
        <v>14</v>
      </c>
      <c r="R4" s="33"/>
      <c r="S4" s="34"/>
      <c r="T4" s="35" t="s">
        <v>15</v>
      </c>
      <c r="U4" s="36" t="s">
        <v>16</v>
      </c>
      <c r="V4" s="26" t="s">
        <v>17</v>
      </c>
      <c r="W4" s="37" t="s">
        <v>18</v>
      </c>
      <c r="X4" s="38"/>
      <c r="Z4" s="39" t="s">
        <v>19</v>
      </c>
      <c r="AA4" s="39" t="s">
        <v>20</v>
      </c>
      <c r="AB4" s="27" t="s">
        <v>21</v>
      </c>
      <c r="AC4" s="26" t="s">
        <v>22</v>
      </c>
      <c r="AD4" s="26" t="s">
        <v>23</v>
      </c>
      <c r="AE4" s="27" t="s">
        <v>21</v>
      </c>
      <c r="AF4" s="26" t="s">
        <v>22</v>
      </c>
      <c r="AG4" s="26" t="s">
        <v>24</v>
      </c>
      <c r="AH4" s="40"/>
    </row>
    <row r="5" spans="1:34" ht="11.25" customHeight="1" x14ac:dyDescent="0.2">
      <c r="A5" s="41"/>
      <c r="B5" s="42"/>
      <c r="C5" s="43"/>
      <c r="D5" s="44"/>
      <c r="E5" s="45"/>
      <c r="F5" s="46"/>
      <c r="G5" s="47"/>
      <c r="H5" s="41"/>
      <c r="I5" s="48"/>
      <c r="J5" s="49"/>
      <c r="K5" s="50" t="s">
        <v>25</v>
      </c>
      <c r="L5" s="51" t="s">
        <v>26</v>
      </c>
      <c r="M5" s="52" t="s">
        <v>27</v>
      </c>
      <c r="N5" s="53" t="s">
        <v>28</v>
      </c>
      <c r="O5" s="53" t="s">
        <v>21</v>
      </c>
      <c r="P5" s="54"/>
      <c r="Q5" s="55"/>
      <c r="R5" s="56"/>
      <c r="S5" s="57"/>
      <c r="T5" s="58"/>
      <c r="U5" s="59"/>
      <c r="V5" s="41"/>
      <c r="W5" s="26" t="s">
        <v>22</v>
      </c>
      <c r="X5" s="26" t="s">
        <v>23</v>
      </c>
      <c r="Z5" s="39"/>
      <c r="AA5" s="39"/>
      <c r="AB5" s="48"/>
      <c r="AC5" s="60"/>
      <c r="AD5" s="60"/>
      <c r="AE5" s="48"/>
      <c r="AF5" s="60"/>
      <c r="AG5" s="60"/>
      <c r="AH5" s="61"/>
    </row>
    <row r="6" spans="1:34" x14ac:dyDescent="0.2">
      <c r="A6" s="41"/>
      <c r="B6" s="42"/>
      <c r="C6" s="43"/>
      <c r="D6" s="20" t="s">
        <v>29</v>
      </c>
      <c r="E6" s="62" t="s">
        <v>30</v>
      </c>
      <c r="F6" s="20" t="s">
        <v>29</v>
      </c>
      <c r="G6" s="27" t="s">
        <v>31</v>
      </c>
      <c r="H6" s="41"/>
      <c r="I6" s="48"/>
      <c r="J6" s="49"/>
      <c r="K6" s="63"/>
      <c r="L6" s="64"/>
      <c r="M6" s="63"/>
      <c r="N6" s="65"/>
      <c r="O6" s="65"/>
      <c r="P6" s="54"/>
      <c r="Q6" s="26" t="s">
        <v>32</v>
      </c>
      <c r="R6" s="26" t="s">
        <v>33</v>
      </c>
      <c r="S6" s="20" t="s">
        <v>34</v>
      </c>
      <c r="T6" s="66" t="s">
        <v>35</v>
      </c>
      <c r="U6" s="59"/>
      <c r="V6" s="41"/>
      <c r="W6" s="60"/>
      <c r="X6" s="60"/>
      <c r="Z6" s="39"/>
      <c r="AA6" s="39"/>
      <c r="AB6" s="48"/>
      <c r="AC6" s="60"/>
      <c r="AD6" s="60"/>
      <c r="AE6" s="48"/>
      <c r="AF6" s="60"/>
      <c r="AG6" s="60"/>
      <c r="AH6" s="61"/>
    </row>
    <row r="7" spans="1:34" x14ac:dyDescent="0.2">
      <c r="A7" s="41"/>
      <c r="B7" s="42"/>
      <c r="C7" s="43"/>
      <c r="D7" s="41"/>
      <c r="E7" s="41"/>
      <c r="F7" s="41"/>
      <c r="G7" s="41"/>
      <c r="H7" s="41"/>
      <c r="I7" s="48"/>
      <c r="J7" s="49"/>
      <c r="K7" s="63"/>
      <c r="L7" s="64"/>
      <c r="M7" s="63"/>
      <c r="N7" s="65"/>
      <c r="O7" s="65"/>
      <c r="P7" s="54"/>
      <c r="Q7" s="54"/>
      <c r="R7" s="54"/>
      <c r="S7" s="41"/>
      <c r="T7" s="67"/>
      <c r="U7" s="59"/>
      <c r="V7" s="41"/>
      <c r="W7" s="60"/>
      <c r="X7" s="60"/>
      <c r="Z7" s="39"/>
      <c r="AA7" s="39"/>
      <c r="AB7" s="48"/>
      <c r="AC7" s="60"/>
      <c r="AD7" s="60"/>
      <c r="AE7" s="48"/>
      <c r="AF7" s="60"/>
      <c r="AG7" s="60"/>
      <c r="AH7" s="61"/>
    </row>
    <row r="8" spans="1:34" x14ac:dyDescent="0.2">
      <c r="A8" s="68"/>
      <c r="B8" s="69"/>
      <c r="C8" s="70"/>
      <c r="D8" s="68"/>
      <c r="E8" s="68"/>
      <c r="F8" s="68"/>
      <c r="G8" s="68"/>
      <c r="H8" s="68"/>
      <c r="I8" s="71"/>
      <c r="J8" s="46"/>
      <c r="K8" s="72"/>
      <c r="L8" s="73"/>
      <c r="M8" s="72"/>
      <c r="N8" s="47"/>
      <c r="O8" s="47"/>
      <c r="P8" s="74"/>
      <c r="Q8" s="74"/>
      <c r="R8" s="74"/>
      <c r="S8" s="68"/>
      <c r="T8" s="75"/>
      <c r="U8" s="76"/>
      <c r="V8" s="68"/>
      <c r="W8" s="77"/>
      <c r="X8" s="77"/>
      <c r="Z8" s="78"/>
      <c r="AA8" s="78"/>
      <c r="AB8" s="71"/>
      <c r="AC8" s="77"/>
      <c r="AD8" s="77"/>
      <c r="AE8" s="71"/>
      <c r="AF8" s="77"/>
      <c r="AG8" s="77"/>
      <c r="AH8" s="61"/>
    </row>
    <row r="9" spans="1:34" ht="24" customHeight="1" x14ac:dyDescent="0.2">
      <c r="A9" s="79" t="s">
        <v>36</v>
      </c>
      <c r="B9" s="80"/>
      <c r="C9" s="81" t="s">
        <v>37</v>
      </c>
      <c r="D9" s="82" t="s">
        <v>38</v>
      </c>
      <c r="E9" s="83" t="s">
        <v>39</v>
      </c>
      <c r="F9" s="84" t="s">
        <v>40</v>
      </c>
      <c r="G9" s="85">
        <v>1.968</v>
      </c>
      <c r="H9" s="84" t="s">
        <v>41</v>
      </c>
      <c r="I9" s="86">
        <v>1690</v>
      </c>
      <c r="J9" s="87">
        <v>5</v>
      </c>
      <c r="K9" s="88">
        <v>15.4</v>
      </c>
      <c r="L9" s="89">
        <f t="shared" ref="L9:L84" si="0">IF(K9&gt;0,1/K9*34.6*67.1,"")</f>
        <v>150.75714285714284</v>
      </c>
      <c r="M9" s="88">
        <f t="shared" ref="M9:M72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12.2</v>
      </c>
      <c r="N9" s="90">
        <f t="shared" ref="N9:N72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15.4</v>
      </c>
      <c r="O9" s="91" t="str">
        <f>IF(Z9="","",IF(AE9="",TEXT(AB9,"#,##0.0"),IF(AB9-AE9&gt;0,CONCATENATE(TEXT(AE9,"#,##0.0"),"~",TEXT(AB9,"#,##0.0")),TEXT(AB9,"#,##0.0"))))</f>
        <v>22.2</v>
      </c>
      <c r="P9" s="92" t="s">
        <v>42</v>
      </c>
      <c r="Q9" s="93" t="s">
        <v>43</v>
      </c>
      <c r="R9" s="92" t="s">
        <v>44</v>
      </c>
      <c r="S9" s="94"/>
      <c r="T9" s="95" t="s">
        <v>45</v>
      </c>
      <c r="U9" s="96">
        <f t="shared" ref="U9:U72" si="3">IFERROR(IF(K9&lt;M9,"",(ROUNDDOWN(K9/M9*100,0))),"")</f>
        <v>126</v>
      </c>
      <c r="V9" s="97">
        <f t="shared" ref="V9:V72" si="4">IFERROR(IF(K9&lt;N9,"",(ROUNDDOWN(K9/N9*100,0))),"")</f>
        <v>100</v>
      </c>
      <c r="W9" s="97">
        <f>IF(AC9&lt;55,"",IF(AA9="",AC9,IF(AF9-AC9&gt;0,CONCATENATE(AC9,"~",AF9),AC9)))</f>
        <v>69</v>
      </c>
      <c r="X9" s="98" t="str">
        <f t="shared" ref="X9:X72" si="5">IF(AC9&lt;55,"",AD9)</f>
        <v>★1.5</v>
      </c>
      <c r="Z9" s="99">
        <v>1690</v>
      </c>
      <c r="AA9" s="99"/>
      <c r="AB9" s="100">
        <f>IF(Z9="","",(ROUND(IF(Z9&gt;=2759,9.5,IF(Z9&lt;2759,(-2.47/1000000*Z9*Z9)-(8.52/10000*Z9)+30.65)),1)))</f>
        <v>22.2</v>
      </c>
      <c r="AC9" s="101">
        <f>IF(K9="","",ROUNDDOWN(K9/AB9*100,0))</f>
        <v>69</v>
      </c>
      <c r="AD9" s="101" t="str">
        <f t="shared" ref="AD9:AD84" si="6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100" t="str">
        <f t="shared" ref="AE9:AE72" si="7">IF(AA9="","",(ROUND(IF(AA9&gt;=2759,9.5,IF(AA9&lt;2759,(-2.47/1000000*AA9*AA9)-(8.52/10000*AA9)+30.65)),1)))</f>
        <v/>
      </c>
      <c r="AF9" s="101" t="str">
        <f t="shared" ref="AF9:AF72" si="8">IF(AE9="","",IF(K9="","",ROUNDDOWN(K9/AE9*100,0)))</f>
        <v/>
      </c>
      <c r="AG9" s="101" t="str">
        <f t="shared" ref="AG9:AG84" si="9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102"/>
    </row>
    <row r="10" spans="1:34" ht="24" customHeight="1" x14ac:dyDescent="0.2">
      <c r="A10" s="79"/>
      <c r="B10" s="80"/>
      <c r="C10" s="81"/>
      <c r="D10" s="82" t="s">
        <v>38</v>
      </c>
      <c r="E10" s="83" t="s">
        <v>46</v>
      </c>
      <c r="F10" s="84" t="s">
        <v>40</v>
      </c>
      <c r="G10" s="85">
        <v>1.968</v>
      </c>
      <c r="H10" s="84" t="s">
        <v>41</v>
      </c>
      <c r="I10" s="86">
        <v>1710</v>
      </c>
      <c r="J10" s="87">
        <v>5</v>
      </c>
      <c r="K10" s="88">
        <v>15.4</v>
      </c>
      <c r="L10" s="89">
        <f t="shared" si="0"/>
        <v>150.75714285714284</v>
      </c>
      <c r="M10" s="88">
        <f t="shared" si="1"/>
        <v>12.2</v>
      </c>
      <c r="N10" s="90">
        <f t="shared" si="2"/>
        <v>15.4</v>
      </c>
      <c r="O10" s="91" t="str">
        <f>IF(Z10="","",IF(AE10="",TEXT(AB10,"#,##0.0"),IF(AB10-AE10&gt;0,CONCATENATE(TEXT(AE10,"#,##0.0"),"~",TEXT(AB10,"#,##0.0")),TEXT(AB10,"#,##0.0"))))</f>
        <v>22.0</v>
      </c>
      <c r="P10" s="92" t="s">
        <v>42</v>
      </c>
      <c r="Q10" s="93" t="s">
        <v>43</v>
      </c>
      <c r="R10" s="92" t="s">
        <v>44</v>
      </c>
      <c r="S10" s="94"/>
      <c r="T10" s="95" t="s">
        <v>45</v>
      </c>
      <c r="U10" s="96">
        <f t="shared" si="3"/>
        <v>126</v>
      </c>
      <c r="V10" s="97">
        <f t="shared" si="4"/>
        <v>100</v>
      </c>
      <c r="W10" s="97">
        <f t="shared" ref="W10:W73" si="10">IF(AC10&lt;55,"",IF(AA10="",AC10,IF(AF10-AC10&gt;0,CONCATENATE(AC10,"~",AF10),AC10)))</f>
        <v>70</v>
      </c>
      <c r="X10" s="98" t="str">
        <f t="shared" si="5"/>
        <v>★2.0</v>
      </c>
      <c r="Z10" s="99">
        <v>1710</v>
      </c>
      <c r="AA10" s="99"/>
      <c r="AB10" s="100">
        <f t="shared" ref="AB10:AB73" si="11">IF(Z10="","",(ROUND(IF(Z10&gt;=2759,9.5,IF(Z10&lt;2759,(-2.47/1000000*Z10*Z10)-(8.52/10000*Z10)+30.65)),1)))</f>
        <v>22</v>
      </c>
      <c r="AC10" s="101">
        <f t="shared" ref="AC10:AC73" si="12">IF(K10="","",ROUNDDOWN(K10/AB10*100,0))</f>
        <v>70</v>
      </c>
      <c r="AD10" s="101" t="str">
        <f t="shared" si="6"/>
        <v>★2.0</v>
      </c>
      <c r="AE10" s="100" t="str">
        <f t="shared" si="7"/>
        <v/>
      </c>
      <c r="AF10" s="101" t="str">
        <f t="shared" si="8"/>
        <v/>
      </c>
      <c r="AG10" s="101" t="str">
        <f t="shared" si="9"/>
        <v/>
      </c>
      <c r="AH10" s="102"/>
    </row>
    <row r="11" spans="1:34" ht="24" customHeight="1" x14ac:dyDescent="0.2">
      <c r="A11" s="79"/>
      <c r="B11" s="80"/>
      <c r="C11" s="81"/>
      <c r="D11" s="82" t="s">
        <v>47</v>
      </c>
      <c r="E11" s="83" t="s">
        <v>48</v>
      </c>
      <c r="F11" s="84" t="s">
        <v>49</v>
      </c>
      <c r="G11" s="85">
        <v>1.968</v>
      </c>
      <c r="H11" s="84" t="s">
        <v>50</v>
      </c>
      <c r="I11" s="86">
        <v>1700</v>
      </c>
      <c r="J11" s="87">
        <v>5</v>
      </c>
      <c r="K11" s="88">
        <v>12.8</v>
      </c>
      <c r="L11" s="89">
        <f t="shared" si="0"/>
        <v>181.37968749999999</v>
      </c>
      <c r="M11" s="88">
        <f t="shared" si="1"/>
        <v>12.2</v>
      </c>
      <c r="N11" s="90">
        <f t="shared" si="2"/>
        <v>15.4</v>
      </c>
      <c r="O11" s="91" t="str">
        <f>IF(Z11="","",IF(AE11="",TEXT(AB11,"#,##0.0"),IF(AB11-AE11&gt;0,CONCATENATE(TEXT(AE11,"#,##0.0"),"~",TEXT(AB11,"#,##0.0")),TEXT(AB11,"#,##0.0"))))</f>
        <v>22.1</v>
      </c>
      <c r="P11" s="92" t="s">
        <v>51</v>
      </c>
      <c r="Q11" s="93" t="s">
        <v>43</v>
      </c>
      <c r="R11" s="92" t="s">
        <v>44</v>
      </c>
      <c r="S11" s="94"/>
      <c r="T11" s="95" t="s">
        <v>45</v>
      </c>
      <c r="U11" s="96">
        <f t="shared" si="3"/>
        <v>104</v>
      </c>
      <c r="V11" s="97" t="str">
        <f t="shared" si="4"/>
        <v/>
      </c>
      <c r="W11" s="97">
        <f t="shared" si="10"/>
        <v>57</v>
      </c>
      <c r="X11" s="98" t="str">
        <f t="shared" si="5"/>
        <v>★0.5</v>
      </c>
      <c r="Z11" s="99">
        <v>1700</v>
      </c>
      <c r="AA11" s="99"/>
      <c r="AB11" s="100">
        <f t="shared" si="11"/>
        <v>22.1</v>
      </c>
      <c r="AC11" s="101">
        <f t="shared" si="12"/>
        <v>57</v>
      </c>
      <c r="AD11" s="101" t="str">
        <f t="shared" si="6"/>
        <v>★0.5</v>
      </c>
      <c r="AE11" s="100" t="str">
        <f t="shared" si="7"/>
        <v/>
      </c>
      <c r="AF11" s="101" t="str">
        <f t="shared" si="8"/>
        <v/>
      </c>
      <c r="AG11" s="101" t="str">
        <f t="shared" si="9"/>
        <v/>
      </c>
      <c r="AH11" s="102"/>
    </row>
    <row r="12" spans="1:34" ht="24" customHeight="1" x14ac:dyDescent="0.2">
      <c r="A12" s="103"/>
      <c r="B12" s="80"/>
      <c r="C12" s="104"/>
      <c r="D12" s="82" t="s">
        <v>47</v>
      </c>
      <c r="E12" s="83" t="s">
        <v>52</v>
      </c>
      <c r="F12" s="84" t="s">
        <v>49</v>
      </c>
      <c r="G12" s="85">
        <v>1.968</v>
      </c>
      <c r="H12" s="84" t="s">
        <v>53</v>
      </c>
      <c r="I12" s="86">
        <v>1720</v>
      </c>
      <c r="J12" s="87">
        <v>5</v>
      </c>
      <c r="K12" s="88">
        <v>12.8</v>
      </c>
      <c r="L12" s="89">
        <f t="shared" si="0"/>
        <v>181.37968749999999</v>
      </c>
      <c r="M12" s="88">
        <f t="shared" si="1"/>
        <v>12.2</v>
      </c>
      <c r="N12" s="90">
        <f t="shared" si="2"/>
        <v>15.4</v>
      </c>
      <c r="O12" s="91" t="str">
        <f t="shared" ref="O12:O84" si="13">IF(Z12="","",IF(AE12="",TEXT(AB12,"#,##0.0"),IF(AB12-AE12&gt;0,CONCATENATE(TEXT(AE12,"#,##0.0"),"~",TEXT(AB12,"#,##0.0")),TEXT(AB12,"#,##0.0"))))</f>
        <v>21.9</v>
      </c>
      <c r="P12" s="92" t="s">
        <v>51</v>
      </c>
      <c r="Q12" s="93" t="s">
        <v>43</v>
      </c>
      <c r="R12" s="92" t="s">
        <v>44</v>
      </c>
      <c r="S12" s="94"/>
      <c r="T12" s="95" t="s">
        <v>45</v>
      </c>
      <c r="U12" s="96">
        <f t="shared" si="3"/>
        <v>104</v>
      </c>
      <c r="V12" s="97" t="str">
        <f t="shared" si="4"/>
        <v/>
      </c>
      <c r="W12" s="97">
        <f t="shared" si="10"/>
        <v>58</v>
      </c>
      <c r="X12" s="98" t="str">
        <f t="shared" si="5"/>
        <v>★0.5</v>
      </c>
      <c r="Z12" s="99">
        <v>1720</v>
      </c>
      <c r="AA12" s="99"/>
      <c r="AB12" s="100">
        <f t="shared" si="11"/>
        <v>21.9</v>
      </c>
      <c r="AC12" s="101">
        <f t="shared" si="12"/>
        <v>58</v>
      </c>
      <c r="AD12" s="101" t="str">
        <f t="shared" si="6"/>
        <v>★0.5</v>
      </c>
      <c r="AE12" s="100" t="str">
        <f t="shared" si="7"/>
        <v/>
      </c>
      <c r="AF12" s="101" t="str">
        <f t="shared" si="8"/>
        <v/>
      </c>
      <c r="AG12" s="101" t="str">
        <f t="shared" si="9"/>
        <v/>
      </c>
      <c r="AH12" s="102"/>
    </row>
    <row r="13" spans="1:34" ht="24" customHeight="1" x14ac:dyDescent="0.2">
      <c r="A13" s="103"/>
      <c r="B13" s="80"/>
      <c r="C13" s="104"/>
      <c r="D13" s="82" t="s">
        <v>47</v>
      </c>
      <c r="E13" s="83" t="s">
        <v>54</v>
      </c>
      <c r="F13" s="84" t="s">
        <v>49</v>
      </c>
      <c r="G13" s="85">
        <v>1.968</v>
      </c>
      <c r="H13" s="84" t="s">
        <v>53</v>
      </c>
      <c r="I13" s="86">
        <v>1730</v>
      </c>
      <c r="J13" s="87">
        <v>5</v>
      </c>
      <c r="K13" s="88">
        <v>12.8</v>
      </c>
      <c r="L13" s="89">
        <f t="shared" si="0"/>
        <v>181.37968749999999</v>
      </c>
      <c r="M13" s="88">
        <f t="shared" si="1"/>
        <v>12.2</v>
      </c>
      <c r="N13" s="90">
        <f t="shared" si="2"/>
        <v>15.4</v>
      </c>
      <c r="O13" s="91" t="str">
        <f t="shared" si="13"/>
        <v>21.8</v>
      </c>
      <c r="P13" s="92" t="s">
        <v>51</v>
      </c>
      <c r="Q13" s="93" t="s">
        <v>43</v>
      </c>
      <c r="R13" s="92" t="s">
        <v>44</v>
      </c>
      <c r="S13" s="94"/>
      <c r="T13" s="95" t="s">
        <v>45</v>
      </c>
      <c r="U13" s="96">
        <f t="shared" si="3"/>
        <v>104</v>
      </c>
      <c r="V13" s="97" t="str">
        <f t="shared" si="4"/>
        <v/>
      </c>
      <c r="W13" s="97">
        <f t="shared" si="10"/>
        <v>58</v>
      </c>
      <c r="X13" s="98" t="str">
        <f t="shared" si="5"/>
        <v>★0.5</v>
      </c>
      <c r="Z13" s="99">
        <v>1730</v>
      </c>
      <c r="AA13" s="99"/>
      <c r="AB13" s="100">
        <f t="shared" si="11"/>
        <v>21.8</v>
      </c>
      <c r="AC13" s="101">
        <f t="shared" si="12"/>
        <v>58</v>
      </c>
      <c r="AD13" s="101" t="str">
        <f t="shared" si="6"/>
        <v>★0.5</v>
      </c>
      <c r="AE13" s="100" t="str">
        <f t="shared" si="7"/>
        <v/>
      </c>
      <c r="AF13" s="101" t="str">
        <f t="shared" si="8"/>
        <v/>
      </c>
      <c r="AG13" s="101" t="str">
        <f t="shared" si="9"/>
        <v/>
      </c>
      <c r="AH13" s="102"/>
    </row>
    <row r="14" spans="1:34" ht="24" customHeight="1" x14ac:dyDescent="0.2">
      <c r="A14" s="103"/>
      <c r="B14" s="80"/>
      <c r="C14" s="104"/>
      <c r="D14" s="82" t="s">
        <v>47</v>
      </c>
      <c r="E14" s="83" t="s">
        <v>55</v>
      </c>
      <c r="F14" s="84" t="s">
        <v>49</v>
      </c>
      <c r="G14" s="85">
        <v>1.968</v>
      </c>
      <c r="H14" s="84" t="s">
        <v>53</v>
      </c>
      <c r="I14" s="86">
        <v>1750</v>
      </c>
      <c r="J14" s="87">
        <v>5</v>
      </c>
      <c r="K14" s="88">
        <v>12.8</v>
      </c>
      <c r="L14" s="89">
        <f t="shared" si="0"/>
        <v>181.37968749999999</v>
      </c>
      <c r="M14" s="88">
        <f t="shared" si="1"/>
        <v>12.2</v>
      </c>
      <c r="N14" s="90">
        <f t="shared" si="2"/>
        <v>15.4</v>
      </c>
      <c r="O14" s="91" t="str">
        <f t="shared" si="13"/>
        <v>21.6</v>
      </c>
      <c r="P14" s="92" t="s">
        <v>51</v>
      </c>
      <c r="Q14" s="93" t="s">
        <v>43</v>
      </c>
      <c r="R14" s="92" t="s">
        <v>44</v>
      </c>
      <c r="S14" s="94"/>
      <c r="T14" s="95" t="s">
        <v>45</v>
      </c>
      <c r="U14" s="96">
        <f t="shared" si="3"/>
        <v>104</v>
      </c>
      <c r="V14" s="97" t="str">
        <f t="shared" si="4"/>
        <v/>
      </c>
      <c r="W14" s="97">
        <f t="shared" si="10"/>
        <v>59</v>
      </c>
      <c r="X14" s="98" t="str">
        <f t="shared" si="5"/>
        <v>★0.5</v>
      </c>
      <c r="Z14" s="99">
        <v>1750</v>
      </c>
      <c r="AA14" s="99"/>
      <c r="AB14" s="100">
        <f t="shared" si="11"/>
        <v>21.6</v>
      </c>
      <c r="AC14" s="101">
        <f t="shared" si="12"/>
        <v>59</v>
      </c>
      <c r="AD14" s="101" t="str">
        <f t="shared" si="6"/>
        <v>★0.5</v>
      </c>
      <c r="AE14" s="100" t="str">
        <f t="shared" si="7"/>
        <v/>
      </c>
      <c r="AF14" s="101" t="str">
        <f t="shared" si="8"/>
        <v/>
      </c>
      <c r="AG14" s="101" t="str">
        <f t="shared" si="9"/>
        <v/>
      </c>
      <c r="AH14" s="102"/>
    </row>
    <row r="15" spans="1:34" ht="24" customHeight="1" x14ac:dyDescent="0.2">
      <c r="A15" s="103"/>
      <c r="B15" s="80"/>
      <c r="C15" s="104"/>
      <c r="D15" s="82" t="s">
        <v>47</v>
      </c>
      <c r="E15" s="83" t="s">
        <v>56</v>
      </c>
      <c r="F15" s="84" t="s">
        <v>49</v>
      </c>
      <c r="G15" s="85">
        <v>1.968</v>
      </c>
      <c r="H15" s="84" t="s">
        <v>53</v>
      </c>
      <c r="I15" s="86">
        <v>1730</v>
      </c>
      <c r="J15" s="87">
        <v>5</v>
      </c>
      <c r="K15" s="88">
        <v>12.8</v>
      </c>
      <c r="L15" s="89">
        <f t="shared" si="0"/>
        <v>181.37968749999999</v>
      </c>
      <c r="M15" s="88">
        <f t="shared" si="1"/>
        <v>12.2</v>
      </c>
      <c r="N15" s="90">
        <f t="shared" si="2"/>
        <v>15.4</v>
      </c>
      <c r="O15" s="91" t="str">
        <f t="shared" si="13"/>
        <v>21.8</v>
      </c>
      <c r="P15" s="92" t="s">
        <v>51</v>
      </c>
      <c r="Q15" s="93" t="s">
        <v>43</v>
      </c>
      <c r="R15" s="92" t="s">
        <v>44</v>
      </c>
      <c r="S15" s="94"/>
      <c r="T15" s="95" t="s">
        <v>45</v>
      </c>
      <c r="U15" s="96">
        <f t="shared" si="3"/>
        <v>104</v>
      </c>
      <c r="V15" s="97" t="str">
        <f t="shared" si="4"/>
        <v/>
      </c>
      <c r="W15" s="97">
        <f t="shared" si="10"/>
        <v>58</v>
      </c>
      <c r="X15" s="98" t="str">
        <f t="shared" si="5"/>
        <v>★0.5</v>
      </c>
      <c r="Z15" s="99">
        <v>1730</v>
      </c>
      <c r="AA15" s="99"/>
      <c r="AB15" s="100">
        <f t="shared" si="11"/>
        <v>21.8</v>
      </c>
      <c r="AC15" s="101">
        <f t="shared" si="12"/>
        <v>58</v>
      </c>
      <c r="AD15" s="101" t="str">
        <f t="shared" si="6"/>
        <v>★0.5</v>
      </c>
      <c r="AE15" s="100" t="str">
        <f t="shared" si="7"/>
        <v/>
      </c>
      <c r="AF15" s="101" t="str">
        <f t="shared" si="8"/>
        <v/>
      </c>
      <c r="AG15" s="101" t="str">
        <f t="shared" si="9"/>
        <v/>
      </c>
      <c r="AH15" s="102"/>
    </row>
    <row r="16" spans="1:34" ht="24" customHeight="1" x14ac:dyDescent="0.2">
      <c r="A16" s="103"/>
      <c r="B16" s="80"/>
      <c r="C16" s="104"/>
      <c r="D16" s="82" t="s">
        <v>47</v>
      </c>
      <c r="E16" s="83" t="s">
        <v>57</v>
      </c>
      <c r="F16" s="84" t="s">
        <v>49</v>
      </c>
      <c r="G16" s="85">
        <v>1.968</v>
      </c>
      <c r="H16" s="84" t="s">
        <v>53</v>
      </c>
      <c r="I16" s="86">
        <v>1770</v>
      </c>
      <c r="J16" s="87">
        <v>5</v>
      </c>
      <c r="K16" s="88">
        <v>12.8</v>
      </c>
      <c r="L16" s="89">
        <f t="shared" si="0"/>
        <v>181.37968749999999</v>
      </c>
      <c r="M16" s="88">
        <f t="shared" si="1"/>
        <v>11.1</v>
      </c>
      <c r="N16" s="90">
        <f t="shared" si="2"/>
        <v>14.4</v>
      </c>
      <c r="O16" s="91" t="str">
        <f t="shared" si="13"/>
        <v>21.4</v>
      </c>
      <c r="P16" s="92" t="s">
        <v>51</v>
      </c>
      <c r="Q16" s="93" t="s">
        <v>43</v>
      </c>
      <c r="R16" s="92" t="s">
        <v>44</v>
      </c>
      <c r="S16" s="94"/>
      <c r="T16" s="95" t="s">
        <v>45</v>
      </c>
      <c r="U16" s="96">
        <f t="shared" si="3"/>
        <v>115</v>
      </c>
      <c r="V16" s="97" t="str">
        <f t="shared" si="4"/>
        <v/>
      </c>
      <c r="W16" s="97">
        <f t="shared" si="10"/>
        <v>59</v>
      </c>
      <c r="X16" s="98" t="str">
        <f t="shared" si="5"/>
        <v>★0.5</v>
      </c>
      <c r="Z16" s="99">
        <v>1770</v>
      </c>
      <c r="AA16" s="99"/>
      <c r="AB16" s="100">
        <f t="shared" si="11"/>
        <v>21.4</v>
      </c>
      <c r="AC16" s="101">
        <f t="shared" si="12"/>
        <v>59</v>
      </c>
      <c r="AD16" s="101" t="str">
        <f t="shared" si="6"/>
        <v>★0.5</v>
      </c>
      <c r="AE16" s="100" t="str">
        <f t="shared" si="7"/>
        <v/>
      </c>
      <c r="AF16" s="101" t="str">
        <f t="shared" si="8"/>
        <v/>
      </c>
      <c r="AG16" s="101" t="str">
        <f t="shared" si="9"/>
        <v/>
      </c>
      <c r="AH16" s="102"/>
    </row>
    <row r="17" spans="1:34" ht="24" customHeight="1" x14ac:dyDescent="0.2">
      <c r="A17" s="103"/>
      <c r="B17" s="80"/>
      <c r="C17" s="104"/>
      <c r="D17" s="82" t="s">
        <v>47</v>
      </c>
      <c r="E17" s="83" t="s">
        <v>58</v>
      </c>
      <c r="F17" s="84" t="s">
        <v>59</v>
      </c>
      <c r="G17" s="85">
        <v>1.968</v>
      </c>
      <c r="H17" s="84" t="s">
        <v>53</v>
      </c>
      <c r="I17" s="86">
        <v>1730</v>
      </c>
      <c r="J17" s="87">
        <v>5</v>
      </c>
      <c r="K17" s="88">
        <v>12.8</v>
      </c>
      <c r="L17" s="89">
        <f t="shared" si="0"/>
        <v>181.37968749999999</v>
      </c>
      <c r="M17" s="88">
        <f t="shared" si="1"/>
        <v>12.2</v>
      </c>
      <c r="N17" s="90">
        <f t="shared" si="2"/>
        <v>15.4</v>
      </c>
      <c r="O17" s="91" t="str">
        <f t="shared" si="13"/>
        <v>21.8</v>
      </c>
      <c r="P17" s="92" t="s">
        <v>51</v>
      </c>
      <c r="Q17" s="93" t="s">
        <v>43</v>
      </c>
      <c r="R17" s="92" t="s">
        <v>44</v>
      </c>
      <c r="S17" s="94"/>
      <c r="T17" s="95" t="s">
        <v>45</v>
      </c>
      <c r="U17" s="96">
        <f t="shared" si="3"/>
        <v>104</v>
      </c>
      <c r="V17" s="97" t="str">
        <f t="shared" si="4"/>
        <v/>
      </c>
      <c r="W17" s="97">
        <f t="shared" si="10"/>
        <v>58</v>
      </c>
      <c r="X17" s="98" t="str">
        <f t="shared" si="5"/>
        <v>★0.5</v>
      </c>
      <c r="Z17" s="99">
        <v>1730</v>
      </c>
      <c r="AA17" s="99"/>
      <c r="AB17" s="100">
        <f t="shared" si="11"/>
        <v>21.8</v>
      </c>
      <c r="AC17" s="101">
        <f t="shared" si="12"/>
        <v>58</v>
      </c>
      <c r="AD17" s="101" t="str">
        <f t="shared" si="6"/>
        <v>★0.5</v>
      </c>
      <c r="AE17" s="100" t="str">
        <f t="shared" si="7"/>
        <v/>
      </c>
      <c r="AF17" s="101" t="str">
        <f t="shared" si="8"/>
        <v/>
      </c>
      <c r="AG17" s="101" t="str">
        <f t="shared" si="9"/>
        <v/>
      </c>
      <c r="AH17" s="102"/>
    </row>
    <row r="18" spans="1:34" ht="24" customHeight="1" x14ac:dyDescent="0.2">
      <c r="A18" s="103"/>
      <c r="B18" s="80"/>
      <c r="C18" s="104"/>
      <c r="D18" s="82" t="s">
        <v>47</v>
      </c>
      <c r="E18" s="83" t="s">
        <v>60</v>
      </c>
      <c r="F18" s="84" t="s">
        <v>59</v>
      </c>
      <c r="G18" s="85">
        <v>1.968</v>
      </c>
      <c r="H18" s="84" t="s">
        <v>53</v>
      </c>
      <c r="I18" s="86">
        <v>1750</v>
      </c>
      <c r="J18" s="87">
        <v>5</v>
      </c>
      <c r="K18" s="88">
        <v>12.8</v>
      </c>
      <c r="L18" s="89">
        <f t="shared" si="0"/>
        <v>181.37968749999999</v>
      </c>
      <c r="M18" s="88">
        <f t="shared" si="1"/>
        <v>12.2</v>
      </c>
      <c r="N18" s="90">
        <f t="shared" si="2"/>
        <v>15.4</v>
      </c>
      <c r="O18" s="91" t="str">
        <f t="shared" si="13"/>
        <v>21.6</v>
      </c>
      <c r="P18" s="92" t="s">
        <v>51</v>
      </c>
      <c r="Q18" s="93" t="s">
        <v>43</v>
      </c>
      <c r="R18" s="92" t="s">
        <v>44</v>
      </c>
      <c r="S18" s="94"/>
      <c r="T18" s="95" t="s">
        <v>45</v>
      </c>
      <c r="U18" s="96">
        <f t="shared" si="3"/>
        <v>104</v>
      </c>
      <c r="V18" s="97" t="str">
        <f t="shared" si="4"/>
        <v/>
      </c>
      <c r="W18" s="97">
        <f t="shared" si="10"/>
        <v>59</v>
      </c>
      <c r="X18" s="98" t="str">
        <f t="shared" si="5"/>
        <v>★0.5</v>
      </c>
      <c r="Z18" s="99">
        <v>1750</v>
      </c>
      <c r="AA18" s="99"/>
      <c r="AB18" s="100">
        <f t="shared" si="11"/>
        <v>21.6</v>
      </c>
      <c r="AC18" s="101">
        <f t="shared" si="12"/>
        <v>59</v>
      </c>
      <c r="AD18" s="101" t="str">
        <f t="shared" si="6"/>
        <v>★0.5</v>
      </c>
      <c r="AE18" s="100" t="str">
        <f t="shared" si="7"/>
        <v/>
      </c>
      <c r="AF18" s="101" t="str">
        <f t="shared" si="8"/>
        <v/>
      </c>
      <c r="AG18" s="101" t="str">
        <f t="shared" si="9"/>
        <v/>
      </c>
      <c r="AH18" s="102"/>
    </row>
    <row r="19" spans="1:34" ht="24" customHeight="1" x14ac:dyDescent="0.2">
      <c r="A19" s="103"/>
      <c r="B19" s="80"/>
      <c r="C19" s="104"/>
      <c r="D19" s="82" t="s">
        <v>47</v>
      </c>
      <c r="E19" s="83" t="s">
        <v>61</v>
      </c>
      <c r="F19" s="84" t="s">
        <v>59</v>
      </c>
      <c r="G19" s="85">
        <v>1.968</v>
      </c>
      <c r="H19" s="84" t="s">
        <v>53</v>
      </c>
      <c r="I19" s="86">
        <v>1770</v>
      </c>
      <c r="J19" s="87">
        <v>5</v>
      </c>
      <c r="K19" s="88">
        <v>12.8</v>
      </c>
      <c r="L19" s="89">
        <f t="shared" si="0"/>
        <v>181.37968749999999</v>
      </c>
      <c r="M19" s="88">
        <f t="shared" si="1"/>
        <v>11.1</v>
      </c>
      <c r="N19" s="90">
        <f t="shared" si="2"/>
        <v>14.4</v>
      </c>
      <c r="O19" s="91" t="str">
        <f t="shared" si="13"/>
        <v>21.4</v>
      </c>
      <c r="P19" s="92" t="s">
        <v>51</v>
      </c>
      <c r="Q19" s="93" t="s">
        <v>43</v>
      </c>
      <c r="R19" s="92" t="s">
        <v>44</v>
      </c>
      <c r="S19" s="94"/>
      <c r="T19" s="95" t="s">
        <v>45</v>
      </c>
      <c r="U19" s="96">
        <f t="shared" si="3"/>
        <v>115</v>
      </c>
      <c r="V19" s="97" t="str">
        <f t="shared" si="4"/>
        <v/>
      </c>
      <c r="W19" s="97">
        <f t="shared" si="10"/>
        <v>59</v>
      </c>
      <c r="X19" s="98" t="str">
        <f t="shared" si="5"/>
        <v>★0.5</v>
      </c>
      <c r="Z19" s="99">
        <v>1770</v>
      </c>
      <c r="AA19" s="99"/>
      <c r="AB19" s="100">
        <f t="shared" si="11"/>
        <v>21.4</v>
      </c>
      <c r="AC19" s="101">
        <f t="shared" si="12"/>
        <v>59</v>
      </c>
      <c r="AD19" s="101" t="str">
        <f t="shared" si="6"/>
        <v>★0.5</v>
      </c>
      <c r="AE19" s="100" t="str">
        <f t="shared" si="7"/>
        <v/>
      </c>
      <c r="AF19" s="101" t="str">
        <f t="shared" si="8"/>
        <v/>
      </c>
      <c r="AG19" s="101" t="str">
        <f t="shared" si="9"/>
        <v/>
      </c>
      <c r="AH19" s="102"/>
    </row>
    <row r="20" spans="1:34" ht="24" customHeight="1" x14ac:dyDescent="0.2">
      <c r="A20" s="103"/>
      <c r="B20" s="80"/>
      <c r="C20" s="104"/>
      <c r="D20" s="82" t="s">
        <v>47</v>
      </c>
      <c r="E20" s="83" t="s">
        <v>62</v>
      </c>
      <c r="F20" s="84" t="s">
        <v>59</v>
      </c>
      <c r="G20" s="85">
        <v>1.968</v>
      </c>
      <c r="H20" s="84" t="s">
        <v>53</v>
      </c>
      <c r="I20" s="86">
        <v>1730</v>
      </c>
      <c r="J20" s="87">
        <v>5</v>
      </c>
      <c r="K20" s="88">
        <v>14.3</v>
      </c>
      <c r="L20" s="89">
        <f t="shared" si="0"/>
        <v>162.35384615384615</v>
      </c>
      <c r="M20" s="88">
        <f t="shared" si="1"/>
        <v>12.2</v>
      </c>
      <c r="N20" s="90">
        <f t="shared" si="2"/>
        <v>15.4</v>
      </c>
      <c r="O20" s="91" t="str">
        <f t="shared" si="13"/>
        <v>21.8</v>
      </c>
      <c r="P20" s="92" t="s">
        <v>51</v>
      </c>
      <c r="Q20" s="93" t="s">
        <v>43</v>
      </c>
      <c r="R20" s="92" t="s">
        <v>44</v>
      </c>
      <c r="S20" s="94" t="s">
        <v>63</v>
      </c>
      <c r="T20" s="95" t="s">
        <v>45</v>
      </c>
      <c r="U20" s="96">
        <f t="shared" si="3"/>
        <v>117</v>
      </c>
      <c r="V20" s="97" t="str">
        <f t="shared" si="4"/>
        <v/>
      </c>
      <c r="W20" s="97">
        <f t="shared" si="10"/>
        <v>65</v>
      </c>
      <c r="X20" s="98" t="str">
        <f t="shared" si="5"/>
        <v>★1.5</v>
      </c>
      <c r="Z20" s="99">
        <v>1730</v>
      </c>
      <c r="AA20" s="99"/>
      <c r="AB20" s="100">
        <f t="shared" si="11"/>
        <v>21.8</v>
      </c>
      <c r="AC20" s="101">
        <f t="shared" si="12"/>
        <v>65</v>
      </c>
      <c r="AD20" s="101" t="str">
        <f t="shared" si="6"/>
        <v>★1.5</v>
      </c>
      <c r="AE20" s="100" t="str">
        <f t="shared" si="7"/>
        <v/>
      </c>
      <c r="AF20" s="101" t="str">
        <f t="shared" si="8"/>
        <v/>
      </c>
      <c r="AG20" s="101" t="str">
        <f t="shared" si="9"/>
        <v/>
      </c>
      <c r="AH20" s="102"/>
    </row>
    <row r="21" spans="1:34" ht="24" customHeight="1" x14ac:dyDescent="0.2">
      <c r="A21" s="103"/>
      <c r="B21" s="80"/>
      <c r="C21" s="104"/>
      <c r="D21" s="82" t="s">
        <v>47</v>
      </c>
      <c r="E21" s="83" t="s">
        <v>64</v>
      </c>
      <c r="F21" s="84" t="s">
        <v>59</v>
      </c>
      <c r="G21" s="85">
        <v>1.968</v>
      </c>
      <c r="H21" s="84" t="s">
        <v>53</v>
      </c>
      <c r="I21" s="86">
        <v>1750</v>
      </c>
      <c r="J21" s="87">
        <v>5</v>
      </c>
      <c r="K21" s="88">
        <v>14.3</v>
      </c>
      <c r="L21" s="89">
        <f t="shared" si="0"/>
        <v>162.35384615384615</v>
      </c>
      <c r="M21" s="88">
        <f t="shared" si="1"/>
        <v>12.2</v>
      </c>
      <c r="N21" s="90">
        <f t="shared" si="2"/>
        <v>15.4</v>
      </c>
      <c r="O21" s="91" t="str">
        <f t="shared" si="13"/>
        <v>21.6</v>
      </c>
      <c r="P21" s="92" t="s">
        <v>51</v>
      </c>
      <c r="Q21" s="93" t="s">
        <v>43</v>
      </c>
      <c r="R21" s="92" t="s">
        <v>44</v>
      </c>
      <c r="S21" s="94" t="s">
        <v>63</v>
      </c>
      <c r="T21" s="95" t="s">
        <v>45</v>
      </c>
      <c r="U21" s="96">
        <f t="shared" si="3"/>
        <v>117</v>
      </c>
      <c r="V21" s="97" t="str">
        <f t="shared" si="4"/>
        <v/>
      </c>
      <c r="W21" s="97">
        <f t="shared" si="10"/>
        <v>66</v>
      </c>
      <c r="X21" s="98" t="str">
        <f t="shared" si="5"/>
        <v>★1.5</v>
      </c>
      <c r="Z21" s="99">
        <v>1750</v>
      </c>
      <c r="AA21" s="99"/>
      <c r="AB21" s="100">
        <f t="shared" si="11"/>
        <v>21.6</v>
      </c>
      <c r="AC21" s="101">
        <f t="shared" si="12"/>
        <v>66</v>
      </c>
      <c r="AD21" s="101" t="str">
        <f t="shared" si="6"/>
        <v>★1.5</v>
      </c>
      <c r="AE21" s="100" t="str">
        <f t="shared" si="7"/>
        <v/>
      </c>
      <c r="AF21" s="101" t="str">
        <f t="shared" si="8"/>
        <v/>
      </c>
      <c r="AG21" s="101" t="str">
        <f t="shared" si="9"/>
        <v/>
      </c>
      <c r="AH21" s="102"/>
    </row>
    <row r="22" spans="1:34" ht="24" customHeight="1" x14ac:dyDescent="0.2">
      <c r="A22" s="103"/>
      <c r="B22" s="80"/>
      <c r="C22" s="104"/>
      <c r="D22" s="82" t="s">
        <v>47</v>
      </c>
      <c r="E22" s="83" t="s">
        <v>65</v>
      </c>
      <c r="F22" s="84" t="s">
        <v>59</v>
      </c>
      <c r="G22" s="85">
        <v>1.968</v>
      </c>
      <c r="H22" s="84" t="s">
        <v>53</v>
      </c>
      <c r="I22" s="86">
        <v>1770</v>
      </c>
      <c r="J22" s="87">
        <v>5</v>
      </c>
      <c r="K22" s="88">
        <v>14.3</v>
      </c>
      <c r="L22" s="89">
        <f t="shared" si="0"/>
        <v>162.35384615384615</v>
      </c>
      <c r="M22" s="88">
        <f t="shared" si="1"/>
        <v>11.1</v>
      </c>
      <c r="N22" s="90">
        <f t="shared" si="2"/>
        <v>14.4</v>
      </c>
      <c r="O22" s="91" t="str">
        <f t="shared" si="13"/>
        <v>21.4</v>
      </c>
      <c r="P22" s="92" t="s">
        <v>51</v>
      </c>
      <c r="Q22" s="93" t="s">
        <v>43</v>
      </c>
      <c r="R22" s="92" t="s">
        <v>44</v>
      </c>
      <c r="S22" s="94" t="s">
        <v>63</v>
      </c>
      <c r="T22" s="95" t="s">
        <v>45</v>
      </c>
      <c r="U22" s="96">
        <f t="shared" si="3"/>
        <v>128</v>
      </c>
      <c r="V22" s="97" t="str">
        <f t="shared" si="4"/>
        <v/>
      </c>
      <c r="W22" s="97">
        <f t="shared" si="10"/>
        <v>66</v>
      </c>
      <c r="X22" s="98" t="str">
        <f t="shared" si="5"/>
        <v>★1.5</v>
      </c>
      <c r="Z22" s="99">
        <v>1770</v>
      </c>
      <c r="AA22" s="99"/>
      <c r="AB22" s="100">
        <f t="shared" si="11"/>
        <v>21.4</v>
      </c>
      <c r="AC22" s="101">
        <f t="shared" si="12"/>
        <v>66</v>
      </c>
      <c r="AD22" s="101" t="str">
        <f t="shared" si="6"/>
        <v>★1.5</v>
      </c>
      <c r="AE22" s="100" t="str">
        <f t="shared" si="7"/>
        <v/>
      </c>
      <c r="AF22" s="101" t="str">
        <f t="shared" si="8"/>
        <v/>
      </c>
      <c r="AG22" s="101" t="str">
        <f t="shared" si="9"/>
        <v/>
      </c>
      <c r="AH22" s="102"/>
    </row>
    <row r="23" spans="1:34" ht="24" customHeight="1" x14ac:dyDescent="0.2">
      <c r="A23" s="103"/>
      <c r="B23" s="80"/>
      <c r="C23" s="104"/>
      <c r="D23" s="82" t="s">
        <v>47</v>
      </c>
      <c r="E23" s="83" t="s">
        <v>66</v>
      </c>
      <c r="F23" s="84" t="s">
        <v>49</v>
      </c>
      <c r="G23" s="85">
        <v>1.968</v>
      </c>
      <c r="H23" s="84" t="s">
        <v>67</v>
      </c>
      <c r="I23" s="86">
        <v>1700</v>
      </c>
      <c r="J23" s="87">
        <v>5</v>
      </c>
      <c r="K23" s="88">
        <v>13.7</v>
      </c>
      <c r="L23" s="89">
        <f t="shared" si="0"/>
        <v>169.46423357664233</v>
      </c>
      <c r="M23" s="88">
        <f t="shared" si="1"/>
        <v>12.2</v>
      </c>
      <c r="N23" s="90">
        <f t="shared" si="2"/>
        <v>15.4</v>
      </c>
      <c r="O23" s="91" t="str">
        <f t="shared" si="13"/>
        <v>22.1</v>
      </c>
      <c r="P23" s="92" t="s">
        <v>68</v>
      </c>
      <c r="Q23" s="93" t="s">
        <v>43</v>
      </c>
      <c r="R23" s="92" t="s">
        <v>44</v>
      </c>
      <c r="S23" s="105" t="s">
        <v>69</v>
      </c>
      <c r="T23" s="95" t="s">
        <v>45</v>
      </c>
      <c r="U23" s="96">
        <f t="shared" si="3"/>
        <v>112</v>
      </c>
      <c r="V23" s="97" t="str">
        <f t="shared" si="4"/>
        <v/>
      </c>
      <c r="W23" s="97">
        <f t="shared" si="10"/>
        <v>61</v>
      </c>
      <c r="X23" s="98" t="str">
        <f t="shared" si="5"/>
        <v>★1.0</v>
      </c>
      <c r="Z23" s="99">
        <v>1700</v>
      </c>
      <c r="AA23" s="99"/>
      <c r="AB23" s="100">
        <f t="shared" si="11"/>
        <v>22.1</v>
      </c>
      <c r="AC23" s="101">
        <f t="shared" si="12"/>
        <v>61</v>
      </c>
      <c r="AD23" s="101" t="str">
        <f t="shared" si="6"/>
        <v>★1.0</v>
      </c>
      <c r="AE23" s="100" t="str">
        <f t="shared" si="7"/>
        <v/>
      </c>
      <c r="AF23" s="101" t="str">
        <f t="shared" si="8"/>
        <v/>
      </c>
      <c r="AG23" s="101" t="str">
        <f t="shared" si="9"/>
        <v/>
      </c>
      <c r="AH23" s="102"/>
    </row>
    <row r="24" spans="1:34" ht="24" customHeight="1" x14ac:dyDescent="0.2">
      <c r="A24" s="103"/>
      <c r="B24" s="80"/>
      <c r="C24" s="104"/>
      <c r="D24" s="82" t="s">
        <v>47</v>
      </c>
      <c r="E24" s="83" t="s">
        <v>70</v>
      </c>
      <c r="F24" s="84" t="s">
        <v>49</v>
      </c>
      <c r="G24" s="85">
        <v>1.968</v>
      </c>
      <c r="H24" s="84" t="s">
        <v>53</v>
      </c>
      <c r="I24" s="86">
        <v>1720</v>
      </c>
      <c r="J24" s="87">
        <v>5</v>
      </c>
      <c r="K24" s="88">
        <v>13.7</v>
      </c>
      <c r="L24" s="89">
        <f t="shared" si="0"/>
        <v>169.46423357664233</v>
      </c>
      <c r="M24" s="88">
        <f t="shared" si="1"/>
        <v>12.2</v>
      </c>
      <c r="N24" s="90">
        <f t="shared" si="2"/>
        <v>15.4</v>
      </c>
      <c r="O24" s="91" t="str">
        <f t="shared" si="13"/>
        <v>21.9</v>
      </c>
      <c r="P24" s="92" t="s">
        <v>68</v>
      </c>
      <c r="Q24" s="93" t="s">
        <v>43</v>
      </c>
      <c r="R24" s="92" t="s">
        <v>44</v>
      </c>
      <c r="S24" s="105" t="s">
        <v>69</v>
      </c>
      <c r="T24" s="95" t="s">
        <v>45</v>
      </c>
      <c r="U24" s="96">
        <f t="shared" si="3"/>
        <v>112</v>
      </c>
      <c r="V24" s="97" t="str">
        <f t="shared" si="4"/>
        <v/>
      </c>
      <c r="W24" s="97">
        <f t="shared" si="10"/>
        <v>62</v>
      </c>
      <c r="X24" s="98" t="str">
        <f t="shared" si="5"/>
        <v>★1.0</v>
      </c>
      <c r="Z24" s="99">
        <v>1720</v>
      </c>
      <c r="AA24" s="99"/>
      <c r="AB24" s="100">
        <f t="shared" si="11"/>
        <v>21.9</v>
      </c>
      <c r="AC24" s="101">
        <f t="shared" si="12"/>
        <v>62</v>
      </c>
      <c r="AD24" s="101" t="str">
        <f t="shared" si="6"/>
        <v>★1.0</v>
      </c>
      <c r="AE24" s="100" t="str">
        <f t="shared" si="7"/>
        <v/>
      </c>
      <c r="AF24" s="101" t="str">
        <f t="shared" si="8"/>
        <v/>
      </c>
      <c r="AG24" s="101" t="str">
        <f t="shared" si="9"/>
        <v/>
      </c>
      <c r="AH24" s="102"/>
    </row>
    <row r="25" spans="1:34" ht="24" customHeight="1" x14ac:dyDescent="0.2">
      <c r="A25" s="103"/>
      <c r="B25" s="80"/>
      <c r="C25" s="104"/>
      <c r="D25" s="82" t="s">
        <v>47</v>
      </c>
      <c r="E25" s="83" t="s">
        <v>71</v>
      </c>
      <c r="F25" s="84" t="s">
        <v>49</v>
      </c>
      <c r="G25" s="85">
        <v>1.968</v>
      </c>
      <c r="H25" s="84" t="s">
        <v>53</v>
      </c>
      <c r="I25" s="86">
        <v>1730</v>
      </c>
      <c r="J25" s="87">
        <v>5</v>
      </c>
      <c r="K25" s="88">
        <v>13.7</v>
      </c>
      <c r="L25" s="89">
        <f t="shared" si="0"/>
        <v>169.46423357664233</v>
      </c>
      <c r="M25" s="88">
        <f t="shared" si="1"/>
        <v>12.2</v>
      </c>
      <c r="N25" s="90">
        <f t="shared" si="2"/>
        <v>15.4</v>
      </c>
      <c r="O25" s="91" t="str">
        <f t="shared" si="13"/>
        <v>21.8</v>
      </c>
      <c r="P25" s="92" t="s">
        <v>68</v>
      </c>
      <c r="Q25" s="93" t="s">
        <v>43</v>
      </c>
      <c r="R25" s="92" t="s">
        <v>44</v>
      </c>
      <c r="S25" s="105" t="s">
        <v>69</v>
      </c>
      <c r="T25" s="95" t="s">
        <v>45</v>
      </c>
      <c r="U25" s="96">
        <f t="shared" si="3"/>
        <v>112</v>
      </c>
      <c r="V25" s="97" t="str">
        <f t="shared" si="4"/>
        <v/>
      </c>
      <c r="W25" s="97">
        <f t="shared" si="10"/>
        <v>62</v>
      </c>
      <c r="X25" s="98" t="str">
        <f t="shared" si="5"/>
        <v>★1.0</v>
      </c>
      <c r="Z25" s="99">
        <v>1730</v>
      </c>
      <c r="AA25" s="99"/>
      <c r="AB25" s="100">
        <f t="shared" si="11"/>
        <v>21.8</v>
      </c>
      <c r="AC25" s="101">
        <f t="shared" si="12"/>
        <v>62</v>
      </c>
      <c r="AD25" s="101" t="str">
        <f t="shared" si="6"/>
        <v>★1.0</v>
      </c>
      <c r="AE25" s="100" t="str">
        <f t="shared" si="7"/>
        <v/>
      </c>
      <c r="AF25" s="101" t="str">
        <f t="shared" si="8"/>
        <v/>
      </c>
      <c r="AG25" s="101" t="str">
        <f t="shared" si="9"/>
        <v/>
      </c>
      <c r="AH25" s="102"/>
    </row>
    <row r="26" spans="1:34" ht="24" customHeight="1" x14ac:dyDescent="0.2">
      <c r="A26" s="103"/>
      <c r="B26" s="80"/>
      <c r="C26" s="104"/>
      <c r="D26" s="82" t="s">
        <v>47</v>
      </c>
      <c r="E26" s="83" t="s">
        <v>72</v>
      </c>
      <c r="F26" s="84" t="s">
        <v>49</v>
      </c>
      <c r="G26" s="85">
        <v>1.968</v>
      </c>
      <c r="H26" s="84" t="s">
        <v>53</v>
      </c>
      <c r="I26" s="86">
        <v>1750</v>
      </c>
      <c r="J26" s="87">
        <v>5</v>
      </c>
      <c r="K26" s="88">
        <v>13.7</v>
      </c>
      <c r="L26" s="89">
        <f t="shared" si="0"/>
        <v>169.46423357664233</v>
      </c>
      <c r="M26" s="88">
        <f t="shared" si="1"/>
        <v>12.2</v>
      </c>
      <c r="N26" s="90">
        <f t="shared" si="2"/>
        <v>15.4</v>
      </c>
      <c r="O26" s="91" t="str">
        <f t="shared" si="13"/>
        <v>21.6</v>
      </c>
      <c r="P26" s="92" t="s">
        <v>68</v>
      </c>
      <c r="Q26" s="93" t="s">
        <v>43</v>
      </c>
      <c r="R26" s="92" t="s">
        <v>44</v>
      </c>
      <c r="S26" s="105" t="s">
        <v>69</v>
      </c>
      <c r="T26" s="95" t="s">
        <v>45</v>
      </c>
      <c r="U26" s="96">
        <f t="shared" si="3"/>
        <v>112</v>
      </c>
      <c r="V26" s="97" t="str">
        <f t="shared" si="4"/>
        <v/>
      </c>
      <c r="W26" s="97">
        <f t="shared" si="10"/>
        <v>63</v>
      </c>
      <c r="X26" s="98" t="str">
        <f t="shared" si="5"/>
        <v>★1.0</v>
      </c>
      <c r="Z26" s="99">
        <v>1750</v>
      </c>
      <c r="AA26" s="99"/>
      <c r="AB26" s="100">
        <f t="shared" si="11"/>
        <v>21.6</v>
      </c>
      <c r="AC26" s="101">
        <f t="shared" si="12"/>
        <v>63</v>
      </c>
      <c r="AD26" s="101" t="str">
        <f t="shared" si="6"/>
        <v>★1.0</v>
      </c>
      <c r="AE26" s="100" t="str">
        <f t="shared" si="7"/>
        <v/>
      </c>
      <c r="AF26" s="101" t="str">
        <f t="shared" si="8"/>
        <v/>
      </c>
      <c r="AG26" s="101" t="str">
        <f t="shared" si="9"/>
        <v/>
      </c>
      <c r="AH26" s="102"/>
    </row>
    <row r="27" spans="1:34" ht="24" customHeight="1" x14ac:dyDescent="0.2">
      <c r="A27" s="103"/>
      <c r="B27" s="80"/>
      <c r="C27" s="104"/>
      <c r="D27" s="82" t="s">
        <v>47</v>
      </c>
      <c r="E27" s="83" t="s">
        <v>73</v>
      </c>
      <c r="F27" s="84" t="s">
        <v>49</v>
      </c>
      <c r="G27" s="85">
        <v>1.968</v>
      </c>
      <c r="H27" s="84" t="s">
        <v>53</v>
      </c>
      <c r="I27" s="86">
        <v>1770</v>
      </c>
      <c r="J27" s="87">
        <v>5</v>
      </c>
      <c r="K27" s="88">
        <v>13.7</v>
      </c>
      <c r="L27" s="89">
        <f t="shared" si="0"/>
        <v>169.46423357664233</v>
      </c>
      <c r="M27" s="88">
        <f t="shared" si="1"/>
        <v>11.1</v>
      </c>
      <c r="N27" s="90">
        <f t="shared" si="2"/>
        <v>14.4</v>
      </c>
      <c r="O27" s="91" t="str">
        <f t="shared" si="13"/>
        <v>21.4</v>
      </c>
      <c r="P27" s="92" t="s">
        <v>68</v>
      </c>
      <c r="Q27" s="93" t="s">
        <v>43</v>
      </c>
      <c r="R27" s="92" t="s">
        <v>44</v>
      </c>
      <c r="S27" s="105" t="s">
        <v>69</v>
      </c>
      <c r="T27" s="95" t="s">
        <v>45</v>
      </c>
      <c r="U27" s="96">
        <f t="shared" si="3"/>
        <v>123</v>
      </c>
      <c r="V27" s="97" t="str">
        <f t="shared" si="4"/>
        <v/>
      </c>
      <c r="W27" s="97">
        <f t="shared" si="10"/>
        <v>64</v>
      </c>
      <c r="X27" s="98" t="str">
        <f t="shared" si="5"/>
        <v>★1.0</v>
      </c>
      <c r="Z27" s="99">
        <v>1770</v>
      </c>
      <c r="AA27" s="99"/>
      <c r="AB27" s="100">
        <f t="shared" si="11"/>
        <v>21.4</v>
      </c>
      <c r="AC27" s="101">
        <f t="shared" si="12"/>
        <v>64</v>
      </c>
      <c r="AD27" s="101" t="str">
        <f t="shared" si="6"/>
        <v>★1.0</v>
      </c>
      <c r="AE27" s="100" t="str">
        <f t="shared" si="7"/>
        <v/>
      </c>
      <c r="AF27" s="101" t="str">
        <f t="shared" si="8"/>
        <v/>
      </c>
      <c r="AG27" s="101" t="str">
        <f t="shared" si="9"/>
        <v/>
      </c>
      <c r="AH27" s="102"/>
    </row>
    <row r="28" spans="1:34" ht="24" customHeight="1" x14ac:dyDescent="0.2">
      <c r="A28" s="103"/>
      <c r="B28" s="80"/>
      <c r="C28" s="104"/>
      <c r="D28" s="82" t="s">
        <v>47</v>
      </c>
      <c r="E28" s="83" t="s">
        <v>74</v>
      </c>
      <c r="F28" s="84" t="s">
        <v>59</v>
      </c>
      <c r="G28" s="85">
        <v>1.968</v>
      </c>
      <c r="H28" s="84" t="s">
        <v>53</v>
      </c>
      <c r="I28" s="86">
        <v>1730</v>
      </c>
      <c r="J28" s="87">
        <v>5</v>
      </c>
      <c r="K28" s="88">
        <v>13.7</v>
      </c>
      <c r="L28" s="89">
        <f t="shared" si="0"/>
        <v>169.46423357664233</v>
      </c>
      <c r="M28" s="88">
        <f t="shared" si="1"/>
        <v>12.2</v>
      </c>
      <c r="N28" s="90">
        <f t="shared" si="2"/>
        <v>15.4</v>
      </c>
      <c r="O28" s="91" t="str">
        <f t="shared" si="13"/>
        <v>21.8</v>
      </c>
      <c r="P28" s="92" t="s">
        <v>68</v>
      </c>
      <c r="Q28" s="93" t="s">
        <v>43</v>
      </c>
      <c r="R28" s="92" t="s">
        <v>44</v>
      </c>
      <c r="S28" s="105" t="s">
        <v>69</v>
      </c>
      <c r="T28" s="95" t="s">
        <v>45</v>
      </c>
      <c r="U28" s="96">
        <f t="shared" si="3"/>
        <v>112</v>
      </c>
      <c r="V28" s="97" t="str">
        <f t="shared" si="4"/>
        <v/>
      </c>
      <c r="W28" s="97">
        <f t="shared" si="10"/>
        <v>62</v>
      </c>
      <c r="X28" s="98" t="str">
        <f t="shared" si="5"/>
        <v>★1.0</v>
      </c>
      <c r="Z28" s="99">
        <v>1730</v>
      </c>
      <c r="AA28" s="99"/>
      <c r="AB28" s="100">
        <f t="shared" si="11"/>
        <v>21.8</v>
      </c>
      <c r="AC28" s="101">
        <f t="shared" si="12"/>
        <v>62</v>
      </c>
      <c r="AD28" s="101" t="str">
        <f t="shared" si="6"/>
        <v>★1.0</v>
      </c>
      <c r="AE28" s="100" t="str">
        <f t="shared" si="7"/>
        <v/>
      </c>
      <c r="AF28" s="101" t="str">
        <f t="shared" si="8"/>
        <v/>
      </c>
      <c r="AG28" s="101" t="str">
        <f t="shared" si="9"/>
        <v/>
      </c>
      <c r="AH28" s="102"/>
    </row>
    <row r="29" spans="1:34" ht="24" customHeight="1" x14ac:dyDescent="0.2">
      <c r="A29" s="103"/>
      <c r="B29" s="80"/>
      <c r="C29" s="104"/>
      <c r="D29" s="82" t="s">
        <v>47</v>
      </c>
      <c r="E29" s="83" t="s">
        <v>75</v>
      </c>
      <c r="F29" s="84" t="s">
        <v>59</v>
      </c>
      <c r="G29" s="85">
        <v>1.968</v>
      </c>
      <c r="H29" s="84" t="s">
        <v>53</v>
      </c>
      <c r="I29" s="86">
        <v>1750</v>
      </c>
      <c r="J29" s="87">
        <v>5</v>
      </c>
      <c r="K29" s="88">
        <v>13.7</v>
      </c>
      <c r="L29" s="89">
        <f t="shared" si="0"/>
        <v>169.46423357664233</v>
      </c>
      <c r="M29" s="88">
        <f t="shared" si="1"/>
        <v>12.2</v>
      </c>
      <c r="N29" s="90">
        <f t="shared" si="2"/>
        <v>15.4</v>
      </c>
      <c r="O29" s="91" t="str">
        <f t="shared" si="13"/>
        <v>21.6</v>
      </c>
      <c r="P29" s="92" t="s">
        <v>68</v>
      </c>
      <c r="Q29" s="93" t="s">
        <v>43</v>
      </c>
      <c r="R29" s="92" t="s">
        <v>44</v>
      </c>
      <c r="S29" s="105" t="s">
        <v>69</v>
      </c>
      <c r="T29" s="95" t="s">
        <v>45</v>
      </c>
      <c r="U29" s="96">
        <f t="shared" si="3"/>
        <v>112</v>
      </c>
      <c r="V29" s="97" t="str">
        <f t="shared" si="4"/>
        <v/>
      </c>
      <c r="W29" s="97">
        <f t="shared" si="10"/>
        <v>63</v>
      </c>
      <c r="X29" s="98" t="str">
        <f t="shared" si="5"/>
        <v>★1.0</v>
      </c>
      <c r="Z29" s="99">
        <v>1750</v>
      </c>
      <c r="AA29" s="99"/>
      <c r="AB29" s="100">
        <f t="shared" si="11"/>
        <v>21.6</v>
      </c>
      <c r="AC29" s="101">
        <f t="shared" si="12"/>
        <v>63</v>
      </c>
      <c r="AD29" s="101" t="str">
        <f t="shared" si="6"/>
        <v>★1.0</v>
      </c>
      <c r="AE29" s="100" t="str">
        <f t="shared" si="7"/>
        <v/>
      </c>
      <c r="AF29" s="101" t="str">
        <f t="shared" si="8"/>
        <v/>
      </c>
      <c r="AG29" s="101" t="str">
        <f t="shared" si="9"/>
        <v/>
      </c>
      <c r="AH29" s="102"/>
    </row>
    <row r="30" spans="1:34" ht="24" customHeight="1" x14ac:dyDescent="0.2">
      <c r="A30" s="103"/>
      <c r="B30" s="80"/>
      <c r="C30" s="104"/>
      <c r="D30" s="82" t="s">
        <v>47</v>
      </c>
      <c r="E30" s="83" t="s">
        <v>76</v>
      </c>
      <c r="F30" s="84" t="s">
        <v>59</v>
      </c>
      <c r="G30" s="85">
        <v>1.968</v>
      </c>
      <c r="H30" s="84" t="s">
        <v>53</v>
      </c>
      <c r="I30" s="86">
        <v>1770</v>
      </c>
      <c r="J30" s="87">
        <v>5</v>
      </c>
      <c r="K30" s="88">
        <v>13.7</v>
      </c>
      <c r="L30" s="89">
        <f t="shared" si="0"/>
        <v>169.46423357664233</v>
      </c>
      <c r="M30" s="88">
        <f t="shared" si="1"/>
        <v>11.1</v>
      </c>
      <c r="N30" s="90">
        <f t="shared" si="2"/>
        <v>14.4</v>
      </c>
      <c r="O30" s="91" t="str">
        <f t="shared" si="13"/>
        <v>21.4</v>
      </c>
      <c r="P30" s="92" t="s">
        <v>68</v>
      </c>
      <c r="Q30" s="93" t="s">
        <v>43</v>
      </c>
      <c r="R30" s="92" t="s">
        <v>44</v>
      </c>
      <c r="S30" s="105" t="s">
        <v>69</v>
      </c>
      <c r="T30" s="95" t="s">
        <v>45</v>
      </c>
      <c r="U30" s="96">
        <f t="shared" si="3"/>
        <v>123</v>
      </c>
      <c r="V30" s="97" t="str">
        <f t="shared" si="4"/>
        <v/>
      </c>
      <c r="W30" s="97">
        <f t="shared" si="10"/>
        <v>64</v>
      </c>
      <c r="X30" s="98" t="str">
        <f t="shared" si="5"/>
        <v>★1.0</v>
      </c>
      <c r="Z30" s="99">
        <v>1770</v>
      </c>
      <c r="AA30" s="99"/>
      <c r="AB30" s="100">
        <f t="shared" si="11"/>
        <v>21.4</v>
      </c>
      <c r="AC30" s="101">
        <f t="shared" si="12"/>
        <v>64</v>
      </c>
      <c r="AD30" s="101" t="str">
        <f t="shared" si="6"/>
        <v>★1.0</v>
      </c>
      <c r="AE30" s="100" t="str">
        <f t="shared" si="7"/>
        <v/>
      </c>
      <c r="AF30" s="101" t="str">
        <f t="shared" si="8"/>
        <v/>
      </c>
      <c r="AG30" s="101" t="str">
        <f t="shared" si="9"/>
        <v/>
      </c>
      <c r="AH30" s="102"/>
    </row>
    <row r="31" spans="1:34" ht="24" customHeight="1" x14ac:dyDescent="0.2">
      <c r="A31" s="103"/>
      <c r="B31" s="80"/>
      <c r="C31" s="104"/>
      <c r="D31" s="82" t="s">
        <v>47</v>
      </c>
      <c r="E31" s="83" t="s">
        <v>77</v>
      </c>
      <c r="F31" s="84" t="s">
        <v>78</v>
      </c>
      <c r="G31" s="85">
        <v>1.968</v>
      </c>
      <c r="H31" s="84" t="s">
        <v>41</v>
      </c>
      <c r="I31" s="86">
        <v>1670</v>
      </c>
      <c r="J31" s="87">
        <v>5</v>
      </c>
      <c r="K31" s="88">
        <v>15.4</v>
      </c>
      <c r="L31" s="89">
        <f t="shared" si="0"/>
        <v>150.75714285714284</v>
      </c>
      <c r="M31" s="88">
        <f t="shared" si="1"/>
        <v>12.2</v>
      </c>
      <c r="N31" s="90">
        <f t="shared" si="2"/>
        <v>15.4</v>
      </c>
      <c r="O31" s="91" t="str">
        <f t="shared" si="13"/>
        <v>22.3</v>
      </c>
      <c r="P31" s="92" t="s">
        <v>42</v>
      </c>
      <c r="Q31" s="93" t="s">
        <v>43</v>
      </c>
      <c r="R31" s="92" t="s">
        <v>44</v>
      </c>
      <c r="S31" s="105" t="s">
        <v>79</v>
      </c>
      <c r="T31" s="95" t="s">
        <v>45</v>
      </c>
      <c r="U31" s="96">
        <f t="shared" si="3"/>
        <v>126</v>
      </c>
      <c r="V31" s="97">
        <f t="shared" si="4"/>
        <v>100</v>
      </c>
      <c r="W31" s="97">
        <f t="shared" si="10"/>
        <v>69</v>
      </c>
      <c r="X31" s="98" t="str">
        <f t="shared" si="5"/>
        <v>★1.5</v>
      </c>
      <c r="Z31" s="99">
        <v>1670</v>
      </c>
      <c r="AA31" s="99"/>
      <c r="AB31" s="100">
        <f t="shared" si="11"/>
        <v>22.3</v>
      </c>
      <c r="AC31" s="101">
        <f t="shared" si="12"/>
        <v>69</v>
      </c>
      <c r="AD31" s="101" t="str">
        <f t="shared" si="6"/>
        <v>★1.5</v>
      </c>
      <c r="AE31" s="100" t="str">
        <f t="shared" si="7"/>
        <v/>
      </c>
      <c r="AF31" s="101" t="str">
        <f t="shared" si="8"/>
        <v/>
      </c>
      <c r="AG31" s="101" t="str">
        <f t="shared" si="9"/>
        <v/>
      </c>
      <c r="AH31" s="102"/>
    </row>
    <row r="32" spans="1:34" ht="24" customHeight="1" x14ac:dyDescent="0.2">
      <c r="A32" s="103"/>
      <c r="B32" s="80"/>
      <c r="C32" s="104"/>
      <c r="D32" s="82" t="s">
        <v>47</v>
      </c>
      <c r="E32" s="83" t="s">
        <v>80</v>
      </c>
      <c r="F32" s="84" t="s">
        <v>78</v>
      </c>
      <c r="G32" s="85">
        <v>1.968</v>
      </c>
      <c r="H32" s="84" t="s">
        <v>41</v>
      </c>
      <c r="I32" s="86">
        <v>1690</v>
      </c>
      <c r="J32" s="87">
        <v>5</v>
      </c>
      <c r="K32" s="88">
        <v>15.4</v>
      </c>
      <c r="L32" s="89">
        <f t="shared" si="0"/>
        <v>150.75714285714284</v>
      </c>
      <c r="M32" s="88">
        <f t="shared" si="1"/>
        <v>12.2</v>
      </c>
      <c r="N32" s="90">
        <f t="shared" si="2"/>
        <v>15.4</v>
      </c>
      <c r="O32" s="91" t="str">
        <f t="shared" si="13"/>
        <v>22.2</v>
      </c>
      <c r="P32" s="92" t="s">
        <v>42</v>
      </c>
      <c r="Q32" s="93" t="s">
        <v>43</v>
      </c>
      <c r="R32" s="92" t="s">
        <v>44</v>
      </c>
      <c r="S32" s="105" t="s">
        <v>81</v>
      </c>
      <c r="T32" s="95" t="s">
        <v>45</v>
      </c>
      <c r="U32" s="96">
        <f t="shared" si="3"/>
        <v>126</v>
      </c>
      <c r="V32" s="97">
        <f t="shared" si="4"/>
        <v>100</v>
      </c>
      <c r="W32" s="97">
        <f t="shared" si="10"/>
        <v>69</v>
      </c>
      <c r="X32" s="98" t="str">
        <f t="shared" si="5"/>
        <v>★1.5</v>
      </c>
      <c r="Z32" s="99">
        <v>1690</v>
      </c>
      <c r="AA32" s="99"/>
      <c r="AB32" s="100">
        <f t="shared" si="11"/>
        <v>22.2</v>
      </c>
      <c r="AC32" s="101">
        <f t="shared" si="12"/>
        <v>69</v>
      </c>
      <c r="AD32" s="101" t="str">
        <f t="shared" si="6"/>
        <v>★1.5</v>
      </c>
      <c r="AE32" s="100" t="str">
        <f t="shared" si="7"/>
        <v/>
      </c>
      <c r="AF32" s="101" t="str">
        <f t="shared" si="8"/>
        <v/>
      </c>
      <c r="AG32" s="101" t="str">
        <f t="shared" si="9"/>
        <v/>
      </c>
      <c r="AH32" s="102"/>
    </row>
    <row r="33" spans="1:34" ht="24" customHeight="1" x14ac:dyDescent="0.2">
      <c r="A33" s="103"/>
      <c r="B33" s="106"/>
      <c r="C33" s="107"/>
      <c r="D33" s="82" t="s">
        <v>47</v>
      </c>
      <c r="E33" s="83" t="s">
        <v>82</v>
      </c>
      <c r="F33" s="84" t="s">
        <v>78</v>
      </c>
      <c r="G33" s="85">
        <v>1.968</v>
      </c>
      <c r="H33" s="84" t="s">
        <v>41</v>
      </c>
      <c r="I33" s="86">
        <v>1710</v>
      </c>
      <c r="J33" s="87">
        <v>5</v>
      </c>
      <c r="K33" s="88">
        <v>15.4</v>
      </c>
      <c r="L33" s="89">
        <f t="shared" si="0"/>
        <v>150.75714285714284</v>
      </c>
      <c r="M33" s="88">
        <f t="shared" si="1"/>
        <v>12.2</v>
      </c>
      <c r="N33" s="90">
        <f t="shared" si="2"/>
        <v>15.4</v>
      </c>
      <c r="O33" s="91" t="str">
        <f t="shared" si="13"/>
        <v>22.0</v>
      </c>
      <c r="P33" s="92" t="s">
        <v>42</v>
      </c>
      <c r="Q33" s="93" t="s">
        <v>43</v>
      </c>
      <c r="R33" s="92" t="s">
        <v>44</v>
      </c>
      <c r="S33" s="105" t="s">
        <v>69</v>
      </c>
      <c r="T33" s="95" t="s">
        <v>45</v>
      </c>
      <c r="U33" s="96">
        <f t="shared" si="3"/>
        <v>126</v>
      </c>
      <c r="V33" s="97">
        <f t="shared" si="4"/>
        <v>100</v>
      </c>
      <c r="W33" s="97">
        <f t="shared" si="10"/>
        <v>70</v>
      </c>
      <c r="X33" s="98" t="str">
        <f t="shared" si="5"/>
        <v>★2.0</v>
      </c>
      <c r="Z33" s="99">
        <v>1710</v>
      </c>
      <c r="AA33" s="99"/>
      <c r="AB33" s="100">
        <f t="shared" si="11"/>
        <v>22</v>
      </c>
      <c r="AC33" s="101">
        <f t="shared" si="12"/>
        <v>70</v>
      </c>
      <c r="AD33" s="101" t="str">
        <f t="shared" si="6"/>
        <v>★2.0</v>
      </c>
      <c r="AE33" s="100" t="str">
        <f t="shared" si="7"/>
        <v/>
      </c>
      <c r="AF33" s="101" t="str">
        <f t="shared" si="8"/>
        <v/>
      </c>
      <c r="AG33" s="101" t="str">
        <f t="shared" si="9"/>
        <v/>
      </c>
      <c r="AH33" s="102"/>
    </row>
    <row r="34" spans="1:34" ht="24" customHeight="1" x14ac:dyDescent="0.2">
      <c r="A34" s="103"/>
      <c r="B34" s="80"/>
      <c r="C34" s="108" t="s">
        <v>83</v>
      </c>
      <c r="D34" s="82" t="s">
        <v>38</v>
      </c>
      <c r="E34" s="83" t="s">
        <v>84</v>
      </c>
      <c r="F34" s="84" t="s">
        <v>40</v>
      </c>
      <c r="G34" s="85">
        <v>1.968</v>
      </c>
      <c r="H34" s="84" t="s">
        <v>41</v>
      </c>
      <c r="I34" s="86">
        <v>1690</v>
      </c>
      <c r="J34" s="87">
        <v>5</v>
      </c>
      <c r="K34" s="88">
        <v>15.4</v>
      </c>
      <c r="L34" s="89">
        <f t="shared" si="0"/>
        <v>150.75714285714284</v>
      </c>
      <c r="M34" s="88">
        <f t="shared" si="1"/>
        <v>12.2</v>
      </c>
      <c r="N34" s="90">
        <f t="shared" si="2"/>
        <v>15.4</v>
      </c>
      <c r="O34" s="91" t="str">
        <f t="shared" si="13"/>
        <v>22.2</v>
      </c>
      <c r="P34" s="92" t="s">
        <v>42</v>
      </c>
      <c r="Q34" s="93" t="s">
        <v>43</v>
      </c>
      <c r="R34" s="92" t="s">
        <v>44</v>
      </c>
      <c r="S34" s="105"/>
      <c r="T34" s="95" t="s">
        <v>45</v>
      </c>
      <c r="U34" s="96">
        <f t="shared" si="3"/>
        <v>126</v>
      </c>
      <c r="V34" s="97">
        <f t="shared" si="4"/>
        <v>100</v>
      </c>
      <c r="W34" s="97">
        <f t="shared" si="10"/>
        <v>69</v>
      </c>
      <c r="X34" s="98" t="str">
        <f t="shared" si="5"/>
        <v>★1.5</v>
      </c>
      <c r="Z34" s="99">
        <v>1690</v>
      </c>
      <c r="AA34" s="99"/>
      <c r="AB34" s="100">
        <f t="shared" si="11"/>
        <v>22.2</v>
      </c>
      <c r="AC34" s="101">
        <f t="shared" si="12"/>
        <v>69</v>
      </c>
      <c r="AD34" s="101" t="str">
        <f t="shared" si="6"/>
        <v>★1.5</v>
      </c>
      <c r="AE34" s="100" t="str">
        <f t="shared" si="7"/>
        <v/>
      </c>
      <c r="AF34" s="101" t="str">
        <f t="shared" si="8"/>
        <v/>
      </c>
      <c r="AG34" s="101" t="str">
        <f t="shared" si="9"/>
        <v/>
      </c>
      <c r="AH34" s="102"/>
    </row>
    <row r="35" spans="1:34" ht="24" customHeight="1" x14ac:dyDescent="0.2">
      <c r="A35" s="103"/>
      <c r="B35" s="80"/>
      <c r="C35" s="81"/>
      <c r="D35" s="82" t="s">
        <v>38</v>
      </c>
      <c r="E35" s="83" t="s">
        <v>85</v>
      </c>
      <c r="F35" s="84" t="s">
        <v>40</v>
      </c>
      <c r="G35" s="85">
        <v>1.968</v>
      </c>
      <c r="H35" s="84" t="s">
        <v>41</v>
      </c>
      <c r="I35" s="86">
        <v>1710</v>
      </c>
      <c r="J35" s="87">
        <v>5</v>
      </c>
      <c r="K35" s="88">
        <v>15.4</v>
      </c>
      <c r="L35" s="89">
        <f t="shared" si="0"/>
        <v>150.75714285714284</v>
      </c>
      <c r="M35" s="88">
        <f t="shared" si="1"/>
        <v>12.2</v>
      </c>
      <c r="N35" s="90">
        <f t="shared" si="2"/>
        <v>15.4</v>
      </c>
      <c r="O35" s="91" t="str">
        <f t="shared" si="13"/>
        <v>22.0</v>
      </c>
      <c r="P35" s="92" t="s">
        <v>42</v>
      </c>
      <c r="Q35" s="93" t="s">
        <v>43</v>
      </c>
      <c r="R35" s="92" t="s">
        <v>44</v>
      </c>
      <c r="S35" s="105"/>
      <c r="T35" s="95" t="s">
        <v>45</v>
      </c>
      <c r="U35" s="96">
        <f t="shared" si="3"/>
        <v>126</v>
      </c>
      <c r="V35" s="97">
        <f t="shared" si="4"/>
        <v>100</v>
      </c>
      <c r="W35" s="97">
        <f t="shared" si="10"/>
        <v>70</v>
      </c>
      <c r="X35" s="98" t="str">
        <f t="shared" si="5"/>
        <v>★2.0</v>
      </c>
      <c r="Z35" s="99">
        <v>1710</v>
      </c>
      <c r="AA35" s="99"/>
      <c r="AB35" s="100">
        <f t="shared" si="11"/>
        <v>22</v>
      </c>
      <c r="AC35" s="101">
        <f t="shared" si="12"/>
        <v>70</v>
      </c>
      <c r="AD35" s="101" t="str">
        <f t="shared" si="6"/>
        <v>★2.0</v>
      </c>
      <c r="AE35" s="100" t="str">
        <f t="shared" si="7"/>
        <v/>
      </c>
      <c r="AF35" s="101" t="str">
        <f t="shared" si="8"/>
        <v/>
      </c>
      <c r="AG35" s="101" t="str">
        <f t="shared" si="9"/>
        <v/>
      </c>
      <c r="AH35" s="102"/>
    </row>
    <row r="36" spans="1:34" ht="24" customHeight="1" x14ac:dyDescent="0.2">
      <c r="A36" s="103"/>
      <c r="B36" s="80"/>
      <c r="C36" s="81"/>
      <c r="D36" s="82" t="s">
        <v>38</v>
      </c>
      <c r="E36" s="83" t="s">
        <v>86</v>
      </c>
      <c r="F36" s="84" t="s">
        <v>40</v>
      </c>
      <c r="G36" s="85">
        <v>1.968</v>
      </c>
      <c r="H36" s="84" t="s">
        <v>41</v>
      </c>
      <c r="I36" s="86">
        <v>1730</v>
      </c>
      <c r="J36" s="87">
        <v>5</v>
      </c>
      <c r="K36" s="88">
        <v>15.4</v>
      </c>
      <c r="L36" s="89">
        <f t="shared" si="0"/>
        <v>150.75714285714284</v>
      </c>
      <c r="M36" s="88">
        <f t="shared" si="1"/>
        <v>12.2</v>
      </c>
      <c r="N36" s="90">
        <f t="shared" si="2"/>
        <v>15.4</v>
      </c>
      <c r="O36" s="91" t="str">
        <f t="shared" si="13"/>
        <v>21.8</v>
      </c>
      <c r="P36" s="92" t="s">
        <v>42</v>
      </c>
      <c r="Q36" s="93" t="s">
        <v>43</v>
      </c>
      <c r="R36" s="92" t="s">
        <v>44</v>
      </c>
      <c r="S36" s="105"/>
      <c r="T36" s="95" t="s">
        <v>45</v>
      </c>
      <c r="U36" s="96">
        <f>IFERROR(IF(K36&lt;M36,"",(ROUNDDOWN(K36/M36*100,0))),"")</f>
        <v>126</v>
      </c>
      <c r="V36" s="97">
        <f t="shared" si="4"/>
        <v>100</v>
      </c>
      <c r="W36" s="97">
        <f t="shared" si="10"/>
        <v>70</v>
      </c>
      <c r="X36" s="98" t="str">
        <f>IF(AC36&lt;55,"",AD36)</f>
        <v>★2.0</v>
      </c>
      <c r="Z36" s="99">
        <v>1730</v>
      </c>
      <c r="AA36" s="99"/>
      <c r="AB36" s="100">
        <f t="shared" si="11"/>
        <v>21.8</v>
      </c>
      <c r="AC36" s="101">
        <f t="shared" si="12"/>
        <v>70</v>
      </c>
      <c r="AD36" s="101" t="str">
        <f t="shared" si="6"/>
        <v>★2.0</v>
      </c>
      <c r="AE36" s="100" t="str">
        <f t="shared" si="7"/>
        <v/>
      </c>
      <c r="AF36" s="101" t="str">
        <f t="shared" si="8"/>
        <v/>
      </c>
      <c r="AG36" s="101" t="str">
        <f t="shared" si="9"/>
        <v/>
      </c>
      <c r="AH36" s="102"/>
    </row>
    <row r="37" spans="1:34" ht="24" customHeight="1" x14ac:dyDescent="0.2">
      <c r="A37" s="103"/>
      <c r="B37" s="80"/>
      <c r="C37" s="81"/>
      <c r="D37" s="82" t="s">
        <v>87</v>
      </c>
      <c r="E37" s="83" t="s">
        <v>88</v>
      </c>
      <c r="F37" s="84" t="s">
        <v>40</v>
      </c>
      <c r="G37" s="85">
        <v>1.968</v>
      </c>
      <c r="H37" s="84" t="s">
        <v>41</v>
      </c>
      <c r="I37" s="109">
        <v>1690</v>
      </c>
      <c r="J37" s="110">
        <v>5</v>
      </c>
      <c r="K37" s="111">
        <v>15.5</v>
      </c>
      <c r="L37" s="89">
        <f>IF(K37&gt;0,1/K37*34.6*67.1,"")</f>
        <v>149.78451612903226</v>
      </c>
      <c r="M37" s="88">
        <f>IFERROR(VALUE(IF(Z37="","",(IF(Z37&gt;=2271,"7.4",IF(Z37&gt;=2101,"8.7",IF(Z37&gt;=1991,"9.4",IF(Z37&gt;=1871,"10.2",IF(Z37&gt;=1761,"11.1",IF(Z37&gt;=1651,"12.2",IF(Z37&gt;=1531,"13.2",IF(Z37&gt;=1421,"14.4",IF(Z37&gt;=1311,"15.8",IF(Z37&gt;=1196,"17.2",IF(Z37&gt;=1081,"18.7",IF(Z37&gt;=971,"20.5",IF(Z37&gt;=856,"20.8",IF(Z37&gt;=741,"21.0",IF(Z37&gt;=601,"21.8","22.5")))))))))))))))))),"")</f>
        <v>12.2</v>
      </c>
      <c r="N37" s="90">
        <f>IFERROR(VALUE(IF(Z37="","",(IF(Z37&gt;=2271,"10.6",IF(Z37&gt;=2101,"11.9",IF(Z37&gt;=1991,"12.7",IF(Z37&gt;=1871,"13.5",IF(Z37&gt;=1761,"14.4",IF(Z37&gt;=1651,"15.4",IF(Z37&gt;=1531,"16.5",IF(Z37&gt;=1421,"17.6",IF(Z37&gt;=1311,"19.0",IF(Z37&gt;=1196,"20.3",IF(Z37&gt;=1081,"21.8",IF(Z37&gt;=971,"23.4",IF(Z37&gt;=856,"23.7",IF(Z37&gt;=741,"24.5","24.6"))))))))))))))))),"")</f>
        <v>15.4</v>
      </c>
      <c r="O37" s="91" t="str">
        <f>IF(Z37="","",IF(AE37="",TEXT(AB37,"#,##0.0"),IF(AB37-AE37&gt;0,CONCATENATE(TEXT(AE37,"#,##0.0"),"~",TEXT(AB37,"#,##0.0")),TEXT(AB37,"#,##0.0"))))</f>
        <v>22.2</v>
      </c>
      <c r="P37" s="92" t="s">
        <v>42</v>
      </c>
      <c r="Q37" s="93" t="s">
        <v>43</v>
      </c>
      <c r="R37" s="92" t="s">
        <v>44</v>
      </c>
      <c r="S37" s="112" t="s">
        <v>89</v>
      </c>
      <c r="T37" s="95" t="s">
        <v>45</v>
      </c>
      <c r="U37" s="96">
        <f>IFERROR(IF(K37&lt;M37,"",(ROUNDDOWN(K37/M37*100,0))),"")</f>
        <v>127</v>
      </c>
      <c r="V37" s="97">
        <f>IFERROR(IF(K37&lt;N37,"",(ROUNDDOWN(K37/N37*100,0))),"")</f>
        <v>100</v>
      </c>
      <c r="W37" s="97">
        <f>IF(AC37&lt;55,"",IF(AA37="",AC37,IF(AF37-AC37&gt;0,CONCATENATE(AC37,"~",AF37),AC37)))</f>
        <v>69</v>
      </c>
      <c r="X37" s="98" t="str">
        <f>IF(AC37&lt;55,"",AD37)</f>
        <v>★1.5</v>
      </c>
      <c r="Z37" s="99">
        <v>1690</v>
      </c>
      <c r="AA37" s="99"/>
      <c r="AB37" s="100">
        <f>IF(Z37="","",(ROUND(IF(Z37&gt;=2759,9.5,IF(Z37&lt;2759,(-2.47/1000000*Z37*Z37)-(8.52/10000*Z37)+30.65)),1)))</f>
        <v>22.2</v>
      </c>
      <c r="AC37" s="101">
        <f>IF(K37="","",ROUNDDOWN(K37/AB37*100,0))</f>
        <v>69</v>
      </c>
      <c r="AD37" s="101" t="str">
        <f>IF(AC37="","",IF(AC37&gt;=125,"★7.5",IF(AC37&gt;=120,"★7.0",IF(AC37&gt;=115,"★6.5",IF(AC37&gt;=110,"★6.0",IF(AC37&gt;=105,"★5.5",IF(AC37&gt;=100,"★5.0",IF(AC37&gt;=95,"★4.5",IF(AC37&gt;=90,"★4.0",IF(AC37&gt;=85,"★3.5",IF(AC37&gt;=80,"★3.0",IF(AC37&gt;=75,"★2.5",IF(AC37&gt;=70,"★2.0",IF(AC37&gt;=65,"★1.5",IF(AC37&gt;=60,"★1.0",IF(AC37&gt;=55,"★0.5"," "))))))))))))))))</f>
        <v>★1.5</v>
      </c>
      <c r="AE37" s="100"/>
      <c r="AF37" s="101"/>
      <c r="AG37" s="101"/>
      <c r="AH37" s="102"/>
    </row>
    <row r="38" spans="1:34" ht="24" customHeight="1" x14ac:dyDescent="0.2">
      <c r="A38" s="103"/>
      <c r="B38" s="80"/>
      <c r="C38" s="81"/>
      <c r="D38" s="82" t="s">
        <v>87</v>
      </c>
      <c r="E38" s="83" t="s">
        <v>90</v>
      </c>
      <c r="F38" s="84" t="s">
        <v>40</v>
      </c>
      <c r="G38" s="85">
        <v>1.968</v>
      </c>
      <c r="H38" s="84" t="s">
        <v>41</v>
      </c>
      <c r="I38" s="109">
        <v>1710</v>
      </c>
      <c r="J38" s="110">
        <v>5</v>
      </c>
      <c r="K38" s="111">
        <v>15.5</v>
      </c>
      <c r="L38" s="89">
        <f>IF(K38&gt;0,1/K38*34.6*67.1,"")</f>
        <v>149.78451612903226</v>
      </c>
      <c r="M38" s="88">
        <f>IFERROR(VALUE(IF(Z38="","",(IF(Z38&gt;=2271,"7.4",IF(Z38&gt;=2101,"8.7",IF(Z38&gt;=1991,"9.4",IF(Z38&gt;=1871,"10.2",IF(Z38&gt;=1761,"11.1",IF(Z38&gt;=1651,"12.2",IF(Z38&gt;=1531,"13.2",IF(Z38&gt;=1421,"14.4",IF(Z38&gt;=1311,"15.8",IF(Z38&gt;=1196,"17.2",IF(Z38&gt;=1081,"18.7",IF(Z38&gt;=971,"20.5",IF(Z38&gt;=856,"20.8",IF(Z38&gt;=741,"21.0",IF(Z38&gt;=601,"21.8","22.5")))))))))))))))))),"")</f>
        <v>12.2</v>
      </c>
      <c r="N38" s="90">
        <f>IFERROR(VALUE(IF(Z38="","",(IF(Z38&gt;=2271,"10.6",IF(Z38&gt;=2101,"11.9",IF(Z38&gt;=1991,"12.7",IF(Z38&gt;=1871,"13.5",IF(Z38&gt;=1761,"14.4",IF(Z38&gt;=1651,"15.4",IF(Z38&gt;=1531,"16.5",IF(Z38&gt;=1421,"17.6",IF(Z38&gt;=1311,"19.0",IF(Z38&gt;=1196,"20.3",IF(Z38&gt;=1081,"21.8",IF(Z38&gt;=971,"23.4",IF(Z38&gt;=856,"23.7",IF(Z38&gt;=741,"24.5","24.6"))))))))))))))))),"")</f>
        <v>15.4</v>
      </c>
      <c r="O38" s="91" t="str">
        <f>IF(Z38="","",IF(AE38="",TEXT(AB38,"#,##0.0"),IF(AB38-AE38&gt;0,CONCATENATE(TEXT(AE38,"#,##0.0"),"~",TEXT(AB38,"#,##0.0")),TEXT(AB38,"#,##0.0"))))</f>
        <v>22.0</v>
      </c>
      <c r="P38" s="92" t="s">
        <v>42</v>
      </c>
      <c r="Q38" s="93" t="s">
        <v>43</v>
      </c>
      <c r="R38" s="92" t="s">
        <v>44</v>
      </c>
      <c r="S38" s="112" t="s">
        <v>89</v>
      </c>
      <c r="T38" s="95" t="s">
        <v>45</v>
      </c>
      <c r="U38" s="96">
        <f>IFERROR(IF(K38&lt;M38,"",(ROUNDDOWN(K38/M38*100,0))),"")</f>
        <v>127</v>
      </c>
      <c r="V38" s="97">
        <f>IFERROR(IF(K38&lt;N38,"",(ROUNDDOWN(K38/N38*100,0))),"")</f>
        <v>100</v>
      </c>
      <c r="W38" s="97">
        <f>IF(AC38&lt;55,"",IF(AA38="",AC38,IF(AF38-AC38&gt;0,CONCATENATE(AC38,"~",AF38),AC38)))</f>
        <v>70</v>
      </c>
      <c r="X38" s="98" t="str">
        <f>IF(AC38&lt;55,"",AD38)</f>
        <v>★2.0</v>
      </c>
      <c r="Z38" s="99">
        <v>1710</v>
      </c>
      <c r="AA38" s="99"/>
      <c r="AB38" s="100">
        <f>IF(Z38="","",(ROUND(IF(Z38&gt;=2759,9.5,IF(Z38&lt;2759,(-2.47/1000000*Z38*Z38)-(8.52/10000*Z38)+30.65)),1)))</f>
        <v>22</v>
      </c>
      <c r="AC38" s="101">
        <f>IF(K38="","",ROUNDDOWN(K38/AB38*100,0))</f>
        <v>70</v>
      </c>
      <c r="AD38" s="101" t="str">
        <f>IF(AC38="","",IF(AC38&gt;=125,"★7.5",IF(AC38&gt;=120,"★7.0",IF(AC38&gt;=115,"★6.5",IF(AC38&gt;=110,"★6.0",IF(AC38&gt;=105,"★5.5",IF(AC38&gt;=100,"★5.0",IF(AC38&gt;=95,"★4.5",IF(AC38&gt;=90,"★4.0",IF(AC38&gt;=85,"★3.5",IF(AC38&gt;=80,"★3.0",IF(AC38&gt;=75,"★2.5",IF(AC38&gt;=70,"★2.0",IF(AC38&gt;=65,"★1.5",IF(AC38&gt;=60,"★1.0",IF(AC38&gt;=55,"★0.5"," "))))))))))))))))</f>
        <v>★2.0</v>
      </c>
      <c r="AE38" s="100"/>
      <c r="AF38" s="101"/>
      <c r="AG38" s="101"/>
      <c r="AH38" s="102"/>
    </row>
    <row r="39" spans="1:34" ht="24" customHeight="1" x14ac:dyDescent="0.2">
      <c r="A39" s="103"/>
      <c r="B39" s="80"/>
      <c r="C39" s="81"/>
      <c r="D39" s="82" t="s">
        <v>87</v>
      </c>
      <c r="E39" s="83" t="s">
        <v>91</v>
      </c>
      <c r="F39" s="84" t="s">
        <v>40</v>
      </c>
      <c r="G39" s="85">
        <v>1.968</v>
      </c>
      <c r="H39" s="84" t="s">
        <v>41</v>
      </c>
      <c r="I39" s="109">
        <v>1730</v>
      </c>
      <c r="J39" s="110">
        <v>5</v>
      </c>
      <c r="K39" s="111">
        <v>15.5</v>
      </c>
      <c r="L39" s="89">
        <f t="shared" si="0"/>
        <v>149.78451612903226</v>
      </c>
      <c r="M39" s="88">
        <f t="shared" ref="M39" si="14">IFERROR(VALUE(IF(Z39="","",(IF(Z39&gt;=2271,"7.4",IF(Z39&gt;=2101,"8.7",IF(Z39&gt;=1991,"9.4",IF(Z39&gt;=1871,"10.2",IF(Z39&gt;=1761,"11.1",IF(Z39&gt;=1651,"12.2",IF(Z39&gt;=1531,"13.2",IF(Z39&gt;=1421,"14.4",IF(Z39&gt;=1311,"15.8",IF(Z39&gt;=1196,"17.2",IF(Z39&gt;=1081,"18.7",IF(Z39&gt;=971,"20.5",IF(Z39&gt;=856,"20.8",IF(Z39&gt;=741,"21.0",IF(Z39&gt;=601,"21.8","22.5")))))))))))))))))),"")</f>
        <v>12.2</v>
      </c>
      <c r="N39" s="90">
        <f t="shared" ref="N39" si="15">IFERROR(VALUE(IF(Z39="","",(IF(Z39&gt;=2271,"10.6",IF(Z39&gt;=2101,"11.9",IF(Z39&gt;=1991,"12.7",IF(Z39&gt;=1871,"13.5",IF(Z39&gt;=1761,"14.4",IF(Z39&gt;=1651,"15.4",IF(Z39&gt;=1531,"16.5",IF(Z39&gt;=1421,"17.6",IF(Z39&gt;=1311,"19.0",IF(Z39&gt;=1196,"20.3",IF(Z39&gt;=1081,"21.8",IF(Z39&gt;=971,"23.4",IF(Z39&gt;=856,"23.7",IF(Z39&gt;=741,"24.5","24.6"))))))))))))))))),"")</f>
        <v>15.4</v>
      </c>
      <c r="O39" s="91" t="str">
        <f t="shared" ref="O39" si="16">IF(Z39="","",IF(AE39="",TEXT(AB39,"#,##0.0"),IF(AB39-AE39&gt;0,CONCATENATE(TEXT(AE39,"#,##0.0"),"~",TEXT(AB39,"#,##0.0")),TEXT(AB39,"#,##0.0"))))</f>
        <v>21.8</v>
      </c>
      <c r="P39" s="92" t="s">
        <v>42</v>
      </c>
      <c r="Q39" s="93" t="s">
        <v>43</v>
      </c>
      <c r="R39" s="92" t="s">
        <v>44</v>
      </c>
      <c r="S39" s="112" t="s">
        <v>89</v>
      </c>
      <c r="T39" s="95" t="s">
        <v>45</v>
      </c>
      <c r="U39" s="96">
        <f t="shared" ref="U39" si="17">IFERROR(IF(K39&lt;M39,"",(ROUNDDOWN(K39/M39*100,0))),"")</f>
        <v>127</v>
      </c>
      <c r="V39" s="97">
        <f t="shared" ref="V39" si="18">IFERROR(IF(K39&lt;N39,"",(ROUNDDOWN(K39/N39*100,0))),"")</f>
        <v>100</v>
      </c>
      <c r="W39" s="97">
        <f t="shared" ref="W39" si="19">IF(AC39&lt;55,"",IF(AA39="",AC39,IF(AF39-AC39&gt;0,CONCATENATE(AC39,"~",AF39),AC39)))</f>
        <v>71</v>
      </c>
      <c r="X39" s="98" t="str">
        <f t="shared" ref="X39" si="20">IF(AC39&lt;55,"",AD39)</f>
        <v>★2.0</v>
      </c>
      <c r="Z39" s="99">
        <v>1730</v>
      </c>
      <c r="AA39" s="99"/>
      <c r="AB39" s="100">
        <f t="shared" ref="AB39" si="21">IF(Z39="","",(ROUND(IF(Z39&gt;=2759,9.5,IF(Z39&lt;2759,(-2.47/1000000*Z39*Z39)-(8.52/10000*Z39)+30.65)),1)))</f>
        <v>21.8</v>
      </c>
      <c r="AC39" s="101">
        <f t="shared" ref="AC39" si="22">IF(K39="","",ROUNDDOWN(K39/AB39*100,0))</f>
        <v>71</v>
      </c>
      <c r="AD39" s="101" t="str">
        <f t="shared" ref="AD39" si="23">IF(AC39="","",IF(AC39&gt;=125,"★7.5",IF(AC39&gt;=120,"★7.0",IF(AC39&gt;=115,"★6.5",IF(AC39&gt;=110,"★6.0",IF(AC39&gt;=105,"★5.5",IF(AC39&gt;=100,"★5.0",IF(AC39&gt;=95,"★4.5",IF(AC39&gt;=90,"★4.0",IF(AC39&gt;=85,"★3.5",IF(AC39&gt;=80,"★3.0",IF(AC39&gt;=75,"★2.5",IF(AC39&gt;=70,"★2.0",IF(AC39&gt;=65,"★1.5",IF(AC39&gt;=60,"★1.0",IF(AC39&gt;=55,"★0.5"," "))))))))))))))))</f>
        <v>★2.0</v>
      </c>
      <c r="AE39" s="100"/>
      <c r="AF39" s="101"/>
      <c r="AG39" s="101"/>
      <c r="AH39" s="102"/>
    </row>
    <row r="40" spans="1:34" ht="24" customHeight="1" x14ac:dyDescent="0.2">
      <c r="A40" s="103"/>
      <c r="B40" s="80"/>
      <c r="C40" s="81"/>
      <c r="D40" s="82" t="s">
        <v>47</v>
      </c>
      <c r="E40" s="83" t="s">
        <v>92</v>
      </c>
      <c r="F40" s="84" t="s">
        <v>49</v>
      </c>
      <c r="G40" s="85">
        <v>1.968</v>
      </c>
      <c r="H40" s="84" t="s">
        <v>53</v>
      </c>
      <c r="I40" s="86">
        <v>1710</v>
      </c>
      <c r="J40" s="87">
        <v>5</v>
      </c>
      <c r="K40" s="88">
        <v>12.8</v>
      </c>
      <c r="L40" s="89">
        <f t="shared" si="0"/>
        <v>181.37968749999999</v>
      </c>
      <c r="M40" s="88">
        <f t="shared" si="1"/>
        <v>12.2</v>
      </c>
      <c r="N40" s="90">
        <f t="shared" si="2"/>
        <v>15.4</v>
      </c>
      <c r="O40" s="91" t="str">
        <f t="shared" si="13"/>
        <v>22.0</v>
      </c>
      <c r="P40" s="92" t="s">
        <v>51</v>
      </c>
      <c r="Q40" s="93" t="s">
        <v>43</v>
      </c>
      <c r="R40" s="92" t="s">
        <v>44</v>
      </c>
      <c r="S40" s="94"/>
      <c r="T40" s="95" t="s">
        <v>45</v>
      </c>
      <c r="U40" s="96">
        <f t="shared" si="3"/>
        <v>104</v>
      </c>
      <c r="V40" s="97" t="str">
        <f t="shared" si="4"/>
        <v/>
      </c>
      <c r="W40" s="97">
        <f t="shared" si="10"/>
        <v>58</v>
      </c>
      <c r="X40" s="98" t="str">
        <f t="shared" si="5"/>
        <v>★0.5</v>
      </c>
      <c r="Z40" s="99">
        <v>1710</v>
      </c>
      <c r="AA40" s="99"/>
      <c r="AB40" s="100">
        <f t="shared" si="11"/>
        <v>22</v>
      </c>
      <c r="AC40" s="101">
        <f t="shared" si="12"/>
        <v>58</v>
      </c>
      <c r="AD40" s="101" t="str">
        <f t="shared" si="6"/>
        <v>★0.5</v>
      </c>
      <c r="AE40" s="100" t="str">
        <f t="shared" si="7"/>
        <v/>
      </c>
      <c r="AF40" s="101" t="str">
        <f t="shared" si="8"/>
        <v/>
      </c>
      <c r="AG40" s="101" t="str">
        <f t="shared" si="9"/>
        <v/>
      </c>
      <c r="AH40" s="102"/>
    </row>
    <row r="41" spans="1:34" ht="24" customHeight="1" x14ac:dyDescent="0.2">
      <c r="A41" s="103"/>
      <c r="B41" s="80"/>
      <c r="C41" s="104"/>
      <c r="D41" s="82" t="s">
        <v>47</v>
      </c>
      <c r="E41" s="83" t="s">
        <v>93</v>
      </c>
      <c r="F41" s="84" t="s">
        <v>49</v>
      </c>
      <c r="G41" s="85">
        <v>1.968</v>
      </c>
      <c r="H41" s="84" t="s">
        <v>53</v>
      </c>
      <c r="I41" s="86">
        <v>1730</v>
      </c>
      <c r="J41" s="87">
        <v>5</v>
      </c>
      <c r="K41" s="88">
        <v>12.8</v>
      </c>
      <c r="L41" s="89">
        <f t="shared" si="0"/>
        <v>181.37968749999999</v>
      </c>
      <c r="M41" s="88">
        <f t="shared" si="1"/>
        <v>12.2</v>
      </c>
      <c r="N41" s="90">
        <f t="shared" si="2"/>
        <v>15.4</v>
      </c>
      <c r="O41" s="91" t="str">
        <f t="shared" si="13"/>
        <v>21.8</v>
      </c>
      <c r="P41" s="92" t="s">
        <v>51</v>
      </c>
      <c r="Q41" s="93" t="s">
        <v>43</v>
      </c>
      <c r="R41" s="92" t="s">
        <v>44</v>
      </c>
      <c r="S41" s="94"/>
      <c r="T41" s="95" t="s">
        <v>45</v>
      </c>
      <c r="U41" s="96">
        <f t="shared" si="3"/>
        <v>104</v>
      </c>
      <c r="V41" s="97" t="str">
        <f t="shared" si="4"/>
        <v/>
      </c>
      <c r="W41" s="97">
        <f t="shared" si="10"/>
        <v>58</v>
      </c>
      <c r="X41" s="98" t="str">
        <f t="shared" si="5"/>
        <v>★0.5</v>
      </c>
      <c r="Z41" s="99">
        <v>1730</v>
      </c>
      <c r="AA41" s="99"/>
      <c r="AB41" s="100">
        <f t="shared" si="11"/>
        <v>21.8</v>
      </c>
      <c r="AC41" s="101">
        <f t="shared" si="12"/>
        <v>58</v>
      </c>
      <c r="AD41" s="101" t="str">
        <f t="shared" si="6"/>
        <v>★0.5</v>
      </c>
      <c r="AE41" s="100" t="str">
        <f t="shared" si="7"/>
        <v/>
      </c>
      <c r="AF41" s="101" t="str">
        <f t="shared" si="8"/>
        <v/>
      </c>
      <c r="AG41" s="101" t="str">
        <f t="shared" si="9"/>
        <v/>
      </c>
      <c r="AH41" s="102"/>
    </row>
    <row r="42" spans="1:34" ht="24" customHeight="1" x14ac:dyDescent="0.2">
      <c r="A42" s="103"/>
      <c r="B42" s="80"/>
      <c r="C42" s="104"/>
      <c r="D42" s="82" t="s">
        <v>47</v>
      </c>
      <c r="E42" s="83" t="s">
        <v>94</v>
      </c>
      <c r="F42" s="84" t="s">
        <v>49</v>
      </c>
      <c r="G42" s="85">
        <v>1.968</v>
      </c>
      <c r="H42" s="84" t="s">
        <v>53</v>
      </c>
      <c r="I42" s="86">
        <v>1740</v>
      </c>
      <c r="J42" s="87">
        <v>5</v>
      </c>
      <c r="K42" s="88">
        <v>12.8</v>
      </c>
      <c r="L42" s="89">
        <f t="shared" si="0"/>
        <v>181.37968749999999</v>
      </c>
      <c r="M42" s="88">
        <f t="shared" si="1"/>
        <v>12.2</v>
      </c>
      <c r="N42" s="90">
        <f t="shared" si="2"/>
        <v>15.4</v>
      </c>
      <c r="O42" s="91" t="str">
        <f t="shared" si="13"/>
        <v>21.7</v>
      </c>
      <c r="P42" s="92" t="s">
        <v>51</v>
      </c>
      <c r="Q42" s="93" t="s">
        <v>43</v>
      </c>
      <c r="R42" s="92" t="s">
        <v>44</v>
      </c>
      <c r="S42" s="94"/>
      <c r="T42" s="95" t="s">
        <v>45</v>
      </c>
      <c r="U42" s="96">
        <f t="shared" si="3"/>
        <v>104</v>
      </c>
      <c r="V42" s="97" t="str">
        <f t="shared" si="4"/>
        <v/>
      </c>
      <c r="W42" s="97">
        <f t="shared" si="10"/>
        <v>58</v>
      </c>
      <c r="X42" s="98" t="str">
        <f t="shared" si="5"/>
        <v>★0.5</v>
      </c>
      <c r="Z42" s="99">
        <v>1740</v>
      </c>
      <c r="AA42" s="99"/>
      <c r="AB42" s="100">
        <f t="shared" si="11"/>
        <v>21.7</v>
      </c>
      <c r="AC42" s="101">
        <f t="shared" si="12"/>
        <v>58</v>
      </c>
      <c r="AD42" s="101" t="str">
        <f t="shared" si="6"/>
        <v>★0.5</v>
      </c>
      <c r="AE42" s="100" t="str">
        <f t="shared" si="7"/>
        <v/>
      </c>
      <c r="AF42" s="101" t="str">
        <f t="shared" si="8"/>
        <v/>
      </c>
      <c r="AG42" s="101" t="str">
        <f t="shared" si="9"/>
        <v/>
      </c>
      <c r="AH42" s="102"/>
    </row>
    <row r="43" spans="1:34" ht="24" customHeight="1" x14ac:dyDescent="0.2">
      <c r="A43" s="103"/>
      <c r="B43" s="80"/>
      <c r="C43" s="104"/>
      <c r="D43" s="82" t="s">
        <v>47</v>
      </c>
      <c r="E43" s="83" t="s">
        <v>95</v>
      </c>
      <c r="F43" s="84" t="s">
        <v>49</v>
      </c>
      <c r="G43" s="85">
        <v>1.968</v>
      </c>
      <c r="H43" s="84" t="s">
        <v>53</v>
      </c>
      <c r="I43" s="86">
        <v>1770</v>
      </c>
      <c r="J43" s="87">
        <v>5</v>
      </c>
      <c r="K43" s="88">
        <v>12.8</v>
      </c>
      <c r="L43" s="89">
        <f t="shared" si="0"/>
        <v>181.37968749999999</v>
      </c>
      <c r="M43" s="88">
        <f t="shared" si="1"/>
        <v>11.1</v>
      </c>
      <c r="N43" s="90">
        <f t="shared" si="2"/>
        <v>14.4</v>
      </c>
      <c r="O43" s="91" t="str">
        <f t="shared" si="13"/>
        <v>21.4</v>
      </c>
      <c r="P43" s="92" t="s">
        <v>51</v>
      </c>
      <c r="Q43" s="93" t="s">
        <v>43</v>
      </c>
      <c r="R43" s="92" t="s">
        <v>44</v>
      </c>
      <c r="S43" s="94"/>
      <c r="T43" s="95" t="s">
        <v>45</v>
      </c>
      <c r="U43" s="96">
        <f t="shared" si="3"/>
        <v>115</v>
      </c>
      <c r="V43" s="97" t="str">
        <f t="shared" si="4"/>
        <v/>
      </c>
      <c r="W43" s="97">
        <f t="shared" si="10"/>
        <v>59</v>
      </c>
      <c r="X43" s="98" t="str">
        <f t="shared" si="5"/>
        <v>★0.5</v>
      </c>
      <c r="Z43" s="99">
        <v>1770</v>
      </c>
      <c r="AA43" s="99"/>
      <c r="AB43" s="100">
        <f t="shared" si="11"/>
        <v>21.4</v>
      </c>
      <c r="AC43" s="101">
        <f t="shared" si="12"/>
        <v>59</v>
      </c>
      <c r="AD43" s="101" t="str">
        <f t="shared" si="6"/>
        <v>★0.5</v>
      </c>
      <c r="AE43" s="100" t="str">
        <f t="shared" si="7"/>
        <v/>
      </c>
      <c r="AF43" s="101" t="str">
        <f t="shared" si="8"/>
        <v/>
      </c>
      <c r="AG43" s="101" t="str">
        <f t="shared" si="9"/>
        <v/>
      </c>
      <c r="AH43" s="102"/>
    </row>
    <row r="44" spans="1:34" ht="24" customHeight="1" x14ac:dyDescent="0.2">
      <c r="A44" s="103"/>
      <c r="B44" s="80"/>
      <c r="C44" s="104"/>
      <c r="D44" s="82" t="s">
        <v>47</v>
      </c>
      <c r="E44" s="83" t="s">
        <v>96</v>
      </c>
      <c r="F44" s="84" t="s">
        <v>49</v>
      </c>
      <c r="G44" s="85">
        <v>1.968</v>
      </c>
      <c r="H44" s="84" t="s">
        <v>53</v>
      </c>
      <c r="I44" s="86">
        <v>1750</v>
      </c>
      <c r="J44" s="87">
        <v>5</v>
      </c>
      <c r="K44" s="88">
        <v>12.8</v>
      </c>
      <c r="L44" s="89">
        <f t="shared" si="0"/>
        <v>181.37968749999999</v>
      </c>
      <c r="M44" s="88">
        <f t="shared" si="1"/>
        <v>12.2</v>
      </c>
      <c r="N44" s="90">
        <f t="shared" si="2"/>
        <v>15.4</v>
      </c>
      <c r="O44" s="91" t="str">
        <f t="shared" si="13"/>
        <v>21.6</v>
      </c>
      <c r="P44" s="92" t="s">
        <v>51</v>
      </c>
      <c r="Q44" s="93" t="s">
        <v>43</v>
      </c>
      <c r="R44" s="92" t="s">
        <v>44</v>
      </c>
      <c r="S44" s="94"/>
      <c r="T44" s="95" t="s">
        <v>45</v>
      </c>
      <c r="U44" s="96">
        <f t="shared" si="3"/>
        <v>104</v>
      </c>
      <c r="V44" s="97" t="str">
        <f t="shared" si="4"/>
        <v/>
      </c>
      <c r="W44" s="97">
        <f t="shared" si="10"/>
        <v>59</v>
      </c>
      <c r="X44" s="98" t="str">
        <f t="shared" si="5"/>
        <v>★0.5</v>
      </c>
      <c r="Z44" s="99">
        <v>1750</v>
      </c>
      <c r="AA44" s="99"/>
      <c r="AB44" s="100">
        <f t="shared" si="11"/>
        <v>21.6</v>
      </c>
      <c r="AC44" s="101">
        <f t="shared" si="12"/>
        <v>59</v>
      </c>
      <c r="AD44" s="101" t="str">
        <f t="shared" si="6"/>
        <v>★0.5</v>
      </c>
      <c r="AE44" s="100" t="str">
        <f t="shared" si="7"/>
        <v/>
      </c>
      <c r="AF44" s="101" t="str">
        <f t="shared" si="8"/>
        <v/>
      </c>
      <c r="AG44" s="101" t="str">
        <f t="shared" si="9"/>
        <v/>
      </c>
      <c r="AH44" s="102"/>
    </row>
    <row r="45" spans="1:34" ht="24" customHeight="1" x14ac:dyDescent="0.2">
      <c r="A45" s="103"/>
      <c r="B45" s="80"/>
      <c r="C45" s="104"/>
      <c r="D45" s="82" t="s">
        <v>47</v>
      </c>
      <c r="E45" s="83" t="s">
        <v>97</v>
      </c>
      <c r="F45" s="84" t="s">
        <v>49</v>
      </c>
      <c r="G45" s="85">
        <v>1.968</v>
      </c>
      <c r="H45" s="84" t="s">
        <v>53</v>
      </c>
      <c r="I45" s="86">
        <v>1790</v>
      </c>
      <c r="J45" s="87">
        <v>5</v>
      </c>
      <c r="K45" s="88">
        <v>12.8</v>
      </c>
      <c r="L45" s="89">
        <f t="shared" si="0"/>
        <v>181.37968749999999</v>
      </c>
      <c r="M45" s="88">
        <f t="shared" si="1"/>
        <v>11.1</v>
      </c>
      <c r="N45" s="90">
        <f t="shared" si="2"/>
        <v>14.4</v>
      </c>
      <c r="O45" s="91" t="str">
        <f t="shared" si="13"/>
        <v>21.2</v>
      </c>
      <c r="P45" s="92" t="s">
        <v>51</v>
      </c>
      <c r="Q45" s="93" t="s">
        <v>43</v>
      </c>
      <c r="R45" s="92" t="s">
        <v>44</v>
      </c>
      <c r="S45" s="94"/>
      <c r="T45" s="95" t="s">
        <v>45</v>
      </c>
      <c r="U45" s="96">
        <f t="shared" si="3"/>
        <v>115</v>
      </c>
      <c r="V45" s="97" t="str">
        <f t="shared" si="4"/>
        <v/>
      </c>
      <c r="W45" s="97">
        <f t="shared" si="10"/>
        <v>60</v>
      </c>
      <c r="X45" s="98" t="str">
        <f t="shared" si="5"/>
        <v>★1.0</v>
      </c>
      <c r="Z45" s="99">
        <v>1790</v>
      </c>
      <c r="AA45" s="99"/>
      <c r="AB45" s="100">
        <f t="shared" si="11"/>
        <v>21.2</v>
      </c>
      <c r="AC45" s="101">
        <f t="shared" si="12"/>
        <v>60</v>
      </c>
      <c r="AD45" s="101" t="str">
        <f t="shared" si="6"/>
        <v>★1.0</v>
      </c>
      <c r="AE45" s="100" t="str">
        <f t="shared" si="7"/>
        <v/>
      </c>
      <c r="AF45" s="101" t="str">
        <f t="shared" si="8"/>
        <v/>
      </c>
      <c r="AG45" s="101" t="str">
        <f t="shared" si="9"/>
        <v/>
      </c>
      <c r="AH45" s="102"/>
    </row>
    <row r="46" spans="1:34" ht="24" customHeight="1" x14ac:dyDescent="0.2">
      <c r="A46" s="103"/>
      <c r="B46" s="80"/>
      <c r="C46" s="104"/>
      <c r="D46" s="82" t="s">
        <v>47</v>
      </c>
      <c r="E46" s="83" t="s">
        <v>98</v>
      </c>
      <c r="F46" s="84" t="s">
        <v>59</v>
      </c>
      <c r="G46" s="85">
        <v>1.968</v>
      </c>
      <c r="H46" s="84" t="s">
        <v>53</v>
      </c>
      <c r="I46" s="86">
        <v>1730</v>
      </c>
      <c r="J46" s="87">
        <v>5</v>
      </c>
      <c r="K46" s="88">
        <v>12.8</v>
      </c>
      <c r="L46" s="89">
        <f t="shared" si="0"/>
        <v>181.37968749999999</v>
      </c>
      <c r="M46" s="88">
        <f t="shared" si="1"/>
        <v>12.2</v>
      </c>
      <c r="N46" s="90">
        <f t="shared" si="2"/>
        <v>15.4</v>
      </c>
      <c r="O46" s="91" t="str">
        <f t="shared" si="13"/>
        <v>21.8</v>
      </c>
      <c r="P46" s="92" t="s">
        <v>51</v>
      </c>
      <c r="Q46" s="93" t="s">
        <v>43</v>
      </c>
      <c r="R46" s="92" t="s">
        <v>44</v>
      </c>
      <c r="S46" s="94"/>
      <c r="T46" s="95" t="s">
        <v>45</v>
      </c>
      <c r="U46" s="96">
        <f t="shared" si="3"/>
        <v>104</v>
      </c>
      <c r="V46" s="97" t="str">
        <f t="shared" si="4"/>
        <v/>
      </c>
      <c r="W46" s="97">
        <f t="shared" si="10"/>
        <v>58</v>
      </c>
      <c r="X46" s="98" t="str">
        <f t="shared" si="5"/>
        <v>★0.5</v>
      </c>
      <c r="Z46" s="99">
        <v>1730</v>
      </c>
      <c r="AA46" s="99"/>
      <c r="AB46" s="100">
        <f t="shared" si="11"/>
        <v>21.8</v>
      </c>
      <c r="AC46" s="101">
        <f t="shared" si="12"/>
        <v>58</v>
      </c>
      <c r="AD46" s="101" t="str">
        <f t="shared" si="6"/>
        <v>★0.5</v>
      </c>
      <c r="AE46" s="100" t="str">
        <f t="shared" si="7"/>
        <v/>
      </c>
      <c r="AF46" s="101" t="str">
        <f t="shared" si="8"/>
        <v/>
      </c>
      <c r="AG46" s="101" t="str">
        <f t="shared" si="9"/>
        <v/>
      </c>
      <c r="AH46" s="102"/>
    </row>
    <row r="47" spans="1:34" ht="24" customHeight="1" x14ac:dyDescent="0.2">
      <c r="A47" s="103"/>
      <c r="B47" s="80"/>
      <c r="C47" s="104"/>
      <c r="D47" s="82" t="s">
        <v>47</v>
      </c>
      <c r="E47" s="83" t="s">
        <v>99</v>
      </c>
      <c r="F47" s="84" t="s">
        <v>59</v>
      </c>
      <c r="G47" s="85">
        <v>1.968</v>
      </c>
      <c r="H47" s="84" t="s">
        <v>53</v>
      </c>
      <c r="I47" s="86">
        <v>1750</v>
      </c>
      <c r="J47" s="87">
        <v>5</v>
      </c>
      <c r="K47" s="88">
        <v>12.8</v>
      </c>
      <c r="L47" s="89">
        <f t="shared" si="0"/>
        <v>181.37968749999999</v>
      </c>
      <c r="M47" s="88">
        <f t="shared" si="1"/>
        <v>12.2</v>
      </c>
      <c r="N47" s="90">
        <f t="shared" si="2"/>
        <v>15.4</v>
      </c>
      <c r="O47" s="91" t="str">
        <f t="shared" si="13"/>
        <v>21.6</v>
      </c>
      <c r="P47" s="92" t="s">
        <v>51</v>
      </c>
      <c r="Q47" s="93" t="s">
        <v>43</v>
      </c>
      <c r="R47" s="92" t="s">
        <v>44</v>
      </c>
      <c r="S47" s="94"/>
      <c r="T47" s="95" t="s">
        <v>45</v>
      </c>
      <c r="U47" s="96">
        <f t="shared" si="3"/>
        <v>104</v>
      </c>
      <c r="V47" s="97" t="str">
        <f t="shared" si="4"/>
        <v/>
      </c>
      <c r="W47" s="97">
        <f t="shared" si="10"/>
        <v>59</v>
      </c>
      <c r="X47" s="98" t="str">
        <f t="shared" si="5"/>
        <v>★0.5</v>
      </c>
      <c r="Z47" s="99">
        <v>1750</v>
      </c>
      <c r="AA47" s="99"/>
      <c r="AB47" s="100">
        <f t="shared" si="11"/>
        <v>21.6</v>
      </c>
      <c r="AC47" s="101">
        <f t="shared" si="12"/>
        <v>59</v>
      </c>
      <c r="AD47" s="101" t="str">
        <f t="shared" si="6"/>
        <v>★0.5</v>
      </c>
      <c r="AE47" s="100" t="str">
        <f t="shared" si="7"/>
        <v/>
      </c>
      <c r="AF47" s="101" t="str">
        <f t="shared" si="8"/>
        <v/>
      </c>
      <c r="AG47" s="101" t="str">
        <f t="shared" si="9"/>
        <v/>
      </c>
      <c r="AH47" s="102"/>
    </row>
    <row r="48" spans="1:34" ht="24" customHeight="1" x14ac:dyDescent="0.2">
      <c r="A48" s="103"/>
      <c r="B48" s="80"/>
      <c r="C48" s="104"/>
      <c r="D48" s="82" t="s">
        <v>47</v>
      </c>
      <c r="E48" s="83" t="s">
        <v>100</v>
      </c>
      <c r="F48" s="84" t="s">
        <v>59</v>
      </c>
      <c r="G48" s="85">
        <v>1.968</v>
      </c>
      <c r="H48" s="84" t="s">
        <v>53</v>
      </c>
      <c r="I48" s="86">
        <v>1770</v>
      </c>
      <c r="J48" s="87">
        <v>5</v>
      </c>
      <c r="K48" s="88">
        <v>12.8</v>
      </c>
      <c r="L48" s="89">
        <f t="shared" si="0"/>
        <v>181.37968749999999</v>
      </c>
      <c r="M48" s="88">
        <f t="shared" si="1"/>
        <v>11.1</v>
      </c>
      <c r="N48" s="90">
        <f t="shared" si="2"/>
        <v>14.4</v>
      </c>
      <c r="O48" s="91" t="str">
        <f t="shared" si="13"/>
        <v>21.4</v>
      </c>
      <c r="P48" s="92" t="s">
        <v>51</v>
      </c>
      <c r="Q48" s="93" t="s">
        <v>43</v>
      </c>
      <c r="R48" s="92" t="s">
        <v>44</v>
      </c>
      <c r="S48" s="94"/>
      <c r="T48" s="95" t="s">
        <v>45</v>
      </c>
      <c r="U48" s="96">
        <f t="shared" si="3"/>
        <v>115</v>
      </c>
      <c r="V48" s="97" t="str">
        <f t="shared" si="4"/>
        <v/>
      </c>
      <c r="W48" s="97">
        <f t="shared" si="10"/>
        <v>59</v>
      </c>
      <c r="X48" s="98" t="str">
        <f t="shared" si="5"/>
        <v>★0.5</v>
      </c>
      <c r="Z48" s="99">
        <v>1770</v>
      </c>
      <c r="AA48" s="99"/>
      <c r="AB48" s="100">
        <f t="shared" si="11"/>
        <v>21.4</v>
      </c>
      <c r="AC48" s="101">
        <f t="shared" si="12"/>
        <v>59</v>
      </c>
      <c r="AD48" s="101" t="str">
        <f t="shared" si="6"/>
        <v>★0.5</v>
      </c>
      <c r="AE48" s="100" t="str">
        <f t="shared" si="7"/>
        <v/>
      </c>
      <c r="AF48" s="101" t="str">
        <f t="shared" si="8"/>
        <v/>
      </c>
      <c r="AG48" s="101" t="str">
        <f t="shared" si="9"/>
        <v/>
      </c>
      <c r="AH48" s="102"/>
    </row>
    <row r="49" spans="1:34" ht="24" customHeight="1" x14ac:dyDescent="0.2">
      <c r="A49" s="103"/>
      <c r="B49" s="80"/>
      <c r="C49" s="104"/>
      <c r="D49" s="82" t="s">
        <v>47</v>
      </c>
      <c r="E49" s="83" t="s">
        <v>101</v>
      </c>
      <c r="F49" s="84" t="s">
        <v>59</v>
      </c>
      <c r="G49" s="85">
        <v>1.968</v>
      </c>
      <c r="H49" s="84" t="s">
        <v>53</v>
      </c>
      <c r="I49" s="86">
        <v>1760</v>
      </c>
      <c r="J49" s="87">
        <v>5</v>
      </c>
      <c r="K49" s="88">
        <v>12.8</v>
      </c>
      <c r="L49" s="89">
        <f t="shared" si="0"/>
        <v>181.37968749999999</v>
      </c>
      <c r="M49" s="88">
        <f t="shared" si="1"/>
        <v>12.2</v>
      </c>
      <c r="N49" s="90">
        <f t="shared" si="2"/>
        <v>15.4</v>
      </c>
      <c r="O49" s="91" t="str">
        <f t="shared" si="13"/>
        <v>21.5</v>
      </c>
      <c r="P49" s="92" t="s">
        <v>51</v>
      </c>
      <c r="Q49" s="93" t="s">
        <v>43</v>
      </c>
      <c r="R49" s="92" t="s">
        <v>44</v>
      </c>
      <c r="S49" s="94"/>
      <c r="T49" s="95" t="s">
        <v>45</v>
      </c>
      <c r="U49" s="96">
        <f t="shared" si="3"/>
        <v>104</v>
      </c>
      <c r="V49" s="97" t="str">
        <f t="shared" si="4"/>
        <v/>
      </c>
      <c r="W49" s="97">
        <f t="shared" si="10"/>
        <v>59</v>
      </c>
      <c r="X49" s="98" t="str">
        <f t="shared" si="5"/>
        <v>★0.5</v>
      </c>
      <c r="Z49" s="99">
        <v>1760</v>
      </c>
      <c r="AA49" s="99"/>
      <c r="AB49" s="100">
        <f t="shared" si="11"/>
        <v>21.5</v>
      </c>
      <c r="AC49" s="101">
        <f t="shared" si="12"/>
        <v>59</v>
      </c>
      <c r="AD49" s="101" t="str">
        <f t="shared" si="6"/>
        <v>★0.5</v>
      </c>
      <c r="AE49" s="100" t="str">
        <f t="shared" si="7"/>
        <v/>
      </c>
      <c r="AF49" s="101" t="str">
        <f t="shared" si="8"/>
        <v/>
      </c>
      <c r="AG49" s="101" t="str">
        <f t="shared" si="9"/>
        <v/>
      </c>
      <c r="AH49" s="102"/>
    </row>
    <row r="50" spans="1:34" ht="24" customHeight="1" x14ac:dyDescent="0.2">
      <c r="A50" s="103"/>
      <c r="B50" s="80"/>
      <c r="C50" s="104"/>
      <c r="D50" s="82" t="s">
        <v>47</v>
      </c>
      <c r="E50" s="83" t="s">
        <v>102</v>
      </c>
      <c r="F50" s="84" t="s">
        <v>59</v>
      </c>
      <c r="G50" s="85">
        <v>1.968</v>
      </c>
      <c r="H50" s="84" t="s">
        <v>53</v>
      </c>
      <c r="I50" s="86">
        <v>1780</v>
      </c>
      <c r="J50" s="87">
        <v>5</v>
      </c>
      <c r="K50" s="88">
        <v>12.8</v>
      </c>
      <c r="L50" s="89">
        <f t="shared" si="0"/>
        <v>181.37968749999999</v>
      </c>
      <c r="M50" s="88">
        <f t="shared" si="1"/>
        <v>11.1</v>
      </c>
      <c r="N50" s="90">
        <f t="shared" si="2"/>
        <v>14.4</v>
      </c>
      <c r="O50" s="91" t="str">
        <f t="shared" si="13"/>
        <v>21.3</v>
      </c>
      <c r="P50" s="92" t="s">
        <v>51</v>
      </c>
      <c r="Q50" s="93" t="s">
        <v>43</v>
      </c>
      <c r="R50" s="92" t="s">
        <v>44</v>
      </c>
      <c r="S50" s="94"/>
      <c r="T50" s="95" t="s">
        <v>45</v>
      </c>
      <c r="U50" s="96">
        <f t="shared" si="3"/>
        <v>115</v>
      </c>
      <c r="V50" s="97" t="str">
        <f t="shared" si="4"/>
        <v/>
      </c>
      <c r="W50" s="97">
        <f t="shared" si="10"/>
        <v>60</v>
      </c>
      <c r="X50" s="98" t="str">
        <f t="shared" si="5"/>
        <v>★1.0</v>
      </c>
      <c r="Z50" s="99">
        <v>1780</v>
      </c>
      <c r="AA50" s="99"/>
      <c r="AB50" s="100">
        <f t="shared" si="11"/>
        <v>21.3</v>
      </c>
      <c r="AC50" s="101">
        <f t="shared" si="12"/>
        <v>60</v>
      </c>
      <c r="AD50" s="101" t="str">
        <f t="shared" si="6"/>
        <v>★1.0</v>
      </c>
      <c r="AE50" s="100" t="str">
        <f t="shared" si="7"/>
        <v/>
      </c>
      <c r="AF50" s="101" t="str">
        <f t="shared" si="8"/>
        <v/>
      </c>
      <c r="AG50" s="101" t="str">
        <f t="shared" si="9"/>
        <v/>
      </c>
      <c r="AH50" s="102"/>
    </row>
    <row r="51" spans="1:34" ht="24" customHeight="1" x14ac:dyDescent="0.2">
      <c r="A51" s="103"/>
      <c r="B51" s="80"/>
      <c r="C51" s="104"/>
      <c r="D51" s="82" t="s">
        <v>47</v>
      </c>
      <c r="E51" s="83" t="s">
        <v>103</v>
      </c>
      <c r="F51" s="84" t="s">
        <v>59</v>
      </c>
      <c r="G51" s="85">
        <v>1.968</v>
      </c>
      <c r="H51" s="84" t="s">
        <v>53</v>
      </c>
      <c r="I51" s="86">
        <v>1730</v>
      </c>
      <c r="J51" s="87">
        <v>5</v>
      </c>
      <c r="K51" s="88">
        <v>14.3</v>
      </c>
      <c r="L51" s="89">
        <f t="shared" si="0"/>
        <v>162.35384615384615</v>
      </c>
      <c r="M51" s="88">
        <f t="shared" si="1"/>
        <v>12.2</v>
      </c>
      <c r="N51" s="90">
        <f t="shared" si="2"/>
        <v>15.4</v>
      </c>
      <c r="O51" s="91" t="str">
        <f t="shared" si="13"/>
        <v>21.8</v>
      </c>
      <c r="P51" s="92" t="s">
        <v>51</v>
      </c>
      <c r="Q51" s="93" t="s">
        <v>43</v>
      </c>
      <c r="R51" s="92" t="s">
        <v>44</v>
      </c>
      <c r="S51" s="94" t="s">
        <v>63</v>
      </c>
      <c r="T51" s="95" t="s">
        <v>45</v>
      </c>
      <c r="U51" s="96">
        <f t="shared" si="3"/>
        <v>117</v>
      </c>
      <c r="V51" s="97" t="str">
        <f t="shared" si="4"/>
        <v/>
      </c>
      <c r="W51" s="97">
        <f t="shared" si="10"/>
        <v>65</v>
      </c>
      <c r="X51" s="98" t="str">
        <f t="shared" si="5"/>
        <v>★1.5</v>
      </c>
      <c r="Z51" s="99">
        <v>1730</v>
      </c>
      <c r="AA51" s="99"/>
      <c r="AB51" s="100">
        <f t="shared" si="11"/>
        <v>21.8</v>
      </c>
      <c r="AC51" s="101">
        <f t="shared" si="12"/>
        <v>65</v>
      </c>
      <c r="AD51" s="101" t="str">
        <f t="shared" si="6"/>
        <v>★1.5</v>
      </c>
      <c r="AE51" s="100" t="str">
        <f t="shared" si="7"/>
        <v/>
      </c>
      <c r="AF51" s="101" t="str">
        <f t="shared" si="8"/>
        <v/>
      </c>
      <c r="AG51" s="101" t="str">
        <f t="shared" si="9"/>
        <v/>
      </c>
      <c r="AH51" s="102"/>
    </row>
    <row r="52" spans="1:34" ht="24" customHeight="1" x14ac:dyDescent="0.2">
      <c r="A52" s="103"/>
      <c r="B52" s="80"/>
      <c r="C52" s="104"/>
      <c r="D52" s="82" t="s">
        <v>47</v>
      </c>
      <c r="E52" s="83" t="s">
        <v>104</v>
      </c>
      <c r="F52" s="84" t="s">
        <v>59</v>
      </c>
      <c r="G52" s="85">
        <v>1.968</v>
      </c>
      <c r="H52" s="84" t="s">
        <v>53</v>
      </c>
      <c r="I52" s="86">
        <v>1750</v>
      </c>
      <c r="J52" s="87">
        <v>5</v>
      </c>
      <c r="K52" s="88">
        <v>14.3</v>
      </c>
      <c r="L52" s="89">
        <f t="shared" si="0"/>
        <v>162.35384615384615</v>
      </c>
      <c r="M52" s="88">
        <f t="shared" si="1"/>
        <v>12.2</v>
      </c>
      <c r="N52" s="90">
        <f t="shared" si="2"/>
        <v>15.4</v>
      </c>
      <c r="O52" s="91" t="str">
        <f t="shared" si="13"/>
        <v>21.6</v>
      </c>
      <c r="P52" s="92" t="s">
        <v>51</v>
      </c>
      <c r="Q52" s="93" t="s">
        <v>43</v>
      </c>
      <c r="R52" s="92" t="s">
        <v>44</v>
      </c>
      <c r="S52" s="94" t="s">
        <v>63</v>
      </c>
      <c r="T52" s="95" t="s">
        <v>45</v>
      </c>
      <c r="U52" s="96">
        <f t="shared" si="3"/>
        <v>117</v>
      </c>
      <c r="V52" s="97" t="str">
        <f t="shared" si="4"/>
        <v/>
      </c>
      <c r="W52" s="97">
        <f t="shared" si="10"/>
        <v>66</v>
      </c>
      <c r="X52" s="98" t="str">
        <f t="shared" si="5"/>
        <v>★1.5</v>
      </c>
      <c r="Z52" s="99">
        <v>1750</v>
      </c>
      <c r="AA52" s="99"/>
      <c r="AB52" s="100">
        <f t="shared" si="11"/>
        <v>21.6</v>
      </c>
      <c r="AC52" s="101">
        <f t="shared" si="12"/>
        <v>66</v>
      </c>
      <c r="AD52" s="101" t="str">
        <f t="shared" si="6"/>
        <v>★1.5</v>
      </c>
      <c r="AE52" s="100" t="str">
        <f t="shared" si="7"/>
        <v/>
      </c>
      <c r="AF52" s="101" t="str">
        <f t="shared" si="8"/>
        <v/>
      </c>
      <c r="AG52" s="101" t="str">
        <f t="shared" si="9"/>
        <v/>
      </c>
      <c r="AH52" s="102"/>
    </row>
    <row r="53" spans="1:34" ht="24" customHeight="1" x14ac:dyDescent="0.2">
      <c r="A53" s="103"/>
      <c r="B53" s="80"/>
      <c r="C53" s="104"/>
      <c r="D53" s="82" t="s">
        <v>47</v>
      </c>
      <c r="E53" s="83" t="s">
        <v>105</v>
      </c>
      <c r="F53" s="84" t="s">
        <v>59</v>
      </c>
      <c r="G53" s="85">
        <v>1.968</v>
      </c>
      <c r="H53" s="84" t="s">
        <v>53</v>
      </c>
      <c r="I53" s="86">
        <v>1770</v>
      </c>
      <c r="J53" s="87">
        <v>5</v>
      </c>
      <c r="K53" s="88">
        <v>14.3</v>
      </c>
      <c r="L53" s="89">
        <f t="shared" si="0"/>
        <v>162.35384615384615</v>
      </c>
      <c r="M53" s="88">
        <f t="shared" si="1"/>
        <v>11.1</v>
      </c>
      <c r="N53" s="90">
        <f t="shared" si="2"/>
        <v>14.4</v>
      </c>
      <c r="O53" s="91" t="str">
        <f t="shared" si="13"/>
        <v>21.4</v>
      </c>
      <c r="P53" s="92" t="s">
        <v>51</v>
      </c>
      <c r="Q53" s="93" t="s">
        <v>43</v>
      </c>
      <c r="R53" s="92" t="s">
        <v>44</v>
      </c>
      <c r="S53" s="94" t="s">
        <v>63</v>
      </c>
      <c r="T53" s="95" t="s">
        <v>45</v>
      </c>
      <c r="U53" s="96">
        <f t="shared" si="3"/>
        <v>128</v>
      </c>
      <c r="V53" s="97" t="str">
        <f t="shared" si="4"/>
        <v/>
      </c>
      <c r="W53" s="97">
        <f t="shared" si="10"/>
        <v>66</v>
      </c>
      <c r="X53" s="98" t="str">
        <f t="shared" si="5"/>
        <v>★1.5</v>
      </c>
      <c r="Z53" s="99">
        <v>1770</v>
      </c>
      <c r="AA53" s="99"/>
      <c r="AB53" s="100">
        <f t="shared" si="11"/>
        <v>21.4</v>
      </c>
      <c r="AC53" s="101">
        <f t="shared" si="12"/>
        <v>66</v>
      </c>
      <c r="AD53" s="101" t="str">
        <f t="shared" si="6"/>
        <v>★1.5</v>
      </c>
      <c r="AE53" s="100" t="str">
        <f t="shared" si="7"/>
        <v/>
      </c>
      <c r="AF53" s="101" t="str">
        <f t="shared" si="8"/>
        <v/>
      </c>
      <c r="AG53" s="101" t="str">
        <f t="shared" si="9"/>
        <v/>
      </c>
      <c r="AH53" s="102"/>
    </row>
    <row r="54" spans="1:34" ht="24" customHeight="1" x14ac:dyDescent="0.2">
      <c r="A54" s="103"/>
      <c r="B54" s="80"/>
      <c r="C54" s="104"/>
      <c r="D54" s="82" t="s">
        <v>47</v>
      </c>
      <c r="E54" s="83" t="s">
        <v>106</v>
      </c>
      <c r="F54" s="84" t="s">
        <v>59</v>
      </c>
      <c r="G54" s="85">
        <v>1.968</v>
      </c>
      <c r="H54" s="84" t="s">
        <v>53</v>
      </c>
      <c r="I54" s="86">
        <v>1760</v>
      </c>
      <c r="J54" s="87">
        <v>5</v>
      </c>
      <c r="K54" s="88">
        <v>14.3</v>
      </c>
      <c r="L54" s="89">
        <f t="shared" si="0"/>
        <v>162.35384615384615</v>
      </c>
      <c r="M54" s="88">
        <f t="shared" si="1"/>
        <v>12.2</v>
      </c>
      <c r="N54" s="90">
        <f t="shared" si="2"/>
        <v>15.4</v>
      </c>
      <c r="O54" s="91" t="str">
        <f t="shared" si="13"/>
        <v>21.5</v>
      </c>
      <c r="P54" s="92" t="s">
        <v>51</v>
      </c>
      <c r="Q54" s="93" t="s">
        <v>43</v>
      </c>
      <c r="R54" s="92" t="s">
        <v>44</v>
      </c>
      <c r="S54" s="94" t="s">
        <v>63</v>
      </c>
      <c r="T54" s="95" t="s">
        <v>45</v>
      </c>
      <c r="U54" s="96">
        <f t="shared" si="3"/>
        <v>117</v>
      </c>
      <c r="V54" s="97" t="str">
        <f t="shared" si="4"/>
        <v/>
      </c>
      <c r="W54" s="97">
        <f t="shared" si="10"/>
        <v>66</v>
      </c>
      <c r="X54" s="98" t="str">
        <f t="shared" si="5"/>
        <v>★1.5</v>
      </c>
      <c r="Z54" s="99">
        <v>1760</v>
      </c>
      <c r="AA54" s="99"/>
      <c r="AB54" s="100">
        <f t="shared" si="11"/>
        <v>21.5</v>
      </c>
      <c r="AC54" s="101">
        <f t="shared" si="12"/>
        <v>66</v>
      </c>
      <c r="AD54" s="101" t="str">
        <f t="shared" si="6"/>
        <v>★1.5</v>
      </c>
      <c r="AE54" s="100" t="str">
        <f t="shared" si="7"/>
        <v/>
      </c>
      <c r="AF54" s="101" t="str">
        <f t="shared" si="8"/>
        <v/>
      </c>
      <c r="AG54" s="101" t="str">
        <f t="shared" si="9"/>
        <v/>
      </c>
      <c r="AH54" s="102"/>
    </row>
    <row r="55" spans="1:34" ht="24" customHeight="1" x14ac:dyDescent="0.2">
      <c r="A55" s="103"/>
      <c r="B55" s="80"/>
      <c r="C55" s="104"/>
      <c r="D55" s="82" t="s">
        <v>47</v>
      </c>
      <c r="E55" s="83" t="s">
        <v>107</v>
      </c>
      <c r="F55" s="84" t="s">
        <v>59</v>
      </c>
      <c r="G55" s="85">
        <v>1.968</v>
      </c>
      <c r="H55" s="84" t="s">
        <v>53</v>
      </c>
      <c r="I55" s="86">
        <v>1780</v>
      </c>
      <c r="J55" s="87">
        <v>5</v>
      </c>
      <c r="K55" s="88">
        <v>14.3</v>
      </c>
      <c r="L55" s="89">
        <f t="shared" si="0"/>
        <v>162.35384615384615</v>
      </c>
      <c r="M55" s="88">
        <f t="shared" si="1"/>
        <v>11.1</v>
      </c>
      <c r="N55" s="90">
        <f t="shared" si="2"/>
        <v>14.4</v>
      </c>
      <c r="O55" s="91" t="str">
        <f t="shared" si="13"/>
        <v>21.3</v>
      </c>
      <c r="P55" s="92" t="s">
        <v>51</v>
      </c>
      <c r="Q55" s="93" t="s">
        <v>43</v>
      </c>
      <c r="R55" s="92" t="s">
        <v>44</v>
      </c>
      <c r="S55" s="94" t="s">
        <v>63</v>
      </c>
      <c r="T55" s="95" t="s">
        <v>45</v>
      </c>
      <c r="U55" s="96">
        <f t="shared" si="3"/>
        <v>128</v>
      </c>
      <c r="V55" s="97" t="str">
        <f t="shared" si="4"/>
        <v/>
      </c>
      <c r="W55" s="97">
        <f t="shared" si="10"/>
        <v>67</v>
      </c>
      <c r="X55" s="98" t="str">
        <f t="shared" si="5"/>
        <v>★1.5</v>
      </c>
      <c r="Z55" s="99">
        <v>1780</v>
      </c>
      <c r="AA55" s="99"/>
      <c r="AB55" s="100">
        <f t="shared" si="11"/>
        <v>21.3</v>
      </c>
      <c r="AC55" s="101">
        <f t="shared" si="12"/>
        <v>67</v>
      </c>
      <c r="AD55" s="101" t="str">
        <f t="shared" si="6"/>
        <v>★1.5</v>
      </c>
      <c r="AE55" s="100" t="str">
        <f t="shared" si="7"/>
        <v/>
      </c>
      <c r="AF55" s="101" t="str">
        <f t="shared" si="8"/>
        <v/>
      </c>
      <c r="AG55" s="101" t="str">
        <f t="shared" si="9"/>
        <v/>
      </c>
      <c r="AH55" s="102"/>
    </row>
    <row r="56" spans="1:34" ht="24" customHeight="1" x14ac:dyDescent="0.2">
      <c r="A56" s="103"/>
      <c r="B56" s="80"/>
      <c r="C56" s="104"/>
      <c r="D56" s="82" t="s">
        <v>47</v>
      </c>
      <c r="E56" s="83" t="s">
        <v>108</v>
      </c>
      <c r="F56" s="84" t="s">
        <v>49</v>
      </c>
      <c r="G56" s="85">
        <v>1.968</v>
      </c>
      <c r="H56" s="84" t="s">
        <v>53</v>
      </c>
      <c r="I56" s="86">
        <v>1710</v>
      </c>
      <c r="J56" s="87">
        <v>5</v>
      </c>
      <c r="K56" s="88">
        <v>13.7</v>
      </c>
      <c r="L56" s="89">
        <f t="shared" si="0"/>
        <v>169.46423357664233</v>
      </c>
      <c r="M56" s="88">
        <f t="shared" si="1"/>
        <v>12.2</v>
      </c>
      <c r="N56" s="90">
        <f t="shared" si="2"/>
        <v>15.4</v>
      </c>
      <c r="O56" s="91" t="str">
        <f t="shared" si="13"/>
        <v>22.0</v>
      </c>
      <c r="P56" s="92" t="s">
        <v>68</v>
      </c>
      <c r="Q56" s="93" t="s">
        <v>43</v>
      </c>
      <c r="R56" s="92" t="s">
        <v>44</v>
      </c>
      <c r="S56" s="105" t="s">
        <v>81</v>
      </c>
      <c r="T56" s="95" t="s">
        <v>45</v>
      </c>
      <c r="U56" s="96">
        <f t="shared" si="3"/>
        <v>112</v>
      </c>
      <c r="V56" s="97" t="str">
        <f t="shared" si="4"/>
        <v/>
      </c>
      <c r="W56" s="97">
        <f t="shared" si="10"/>
        <v>62</v>
      </c>
      <c r="X56" s="98" t="str">
        <f t="shared" si="5"/>
        <v>★1.0</v>
      </c>
      <c r="Z56" s="99">
        <v>1710</v>
      </c>
      <c r="AA56" s="99"/>
      <c r="AB56" s="100">
        <f t="shared" si="11"/>
        <v>22</v>
      </c>
      <c r="AC56" s="101">
        <f t="shared" si="12"/>
        <v>62</v>
      </c>
      <c r="AD56" s="101" t="str">
        <f t="shared" si="6"/>
        <v>★1.0</v>
      </c>
      <c r="AE56" s="100" t="str">
        <f t="shared" si="7"/>
        <v/>
      </c>
      <c r="AF56" s="101" t="str">
        <f t="shared" si="8"/>
        <v/>
      </c>
      <c r="AG56" s="101" t="str">
        <f t="shared" si="9"/>
        <v/>
      </c>
      <c r="AH56" s="102"/>
    </row>
    <row r="57" spans="1:34" ht="24" customHeight="1" x14ac:dyDescent="0.2">
      <c r="A57" s="103"/>
      <c r="B57" s="80"/>
      <c r="C57" s="104"/>
      <c r="D57" s="82" t="s">
        <v>47</v>
      </c>
      <c r="E57" s="83" t="s">
        <v>109</v>
      </c>
      <c r="F57" s="84" t="s">
        <v>49</v>
      </c>
      <c r="G57" s="85">
        <v>1.968</v>
      </c>
      <c r="H57" s="84" t="s">
        <v>53</v>
      </c>
      <c r="I57" s="86">
        <v>1730</v>
      </c>
      <c r="J57" s="87">
        <v>5</v>
      </c>
      <c r="K57" s="88">
        <v>13.7</v>
      </c>
      <c r="L57" s="89">
        <f t="shared" si="0"/>
        <v>169.46423357664233</v>
      </c>
      <c r="M57" s="88">
        <f t="shared" si="1"/>
        <v>12.2</v>
      </c>
      <c r="N57" s="90">
        <f t="shared" si="2"/>
        <v>15.4</v>
      </c>
      <c r="O57" s="91" t="str">
        <f t="shared" si="13"/>
        <v>21.8</v>
      </c>
      <c r="P57" s="92" t="s">
        <v>68</v>
      </c>
      <c r="Q57" s="93" t="s">
        <v>43</v>
      </c>
      <c r="R57" s="92" t="s">
        <v>44</v>
      </c>
      <c r="S57" s="105" t="s">
        <v>81</v>
      </c>
      <c r="T57" s="95" t="s">
        <v>45</v>
      </c>
      <c r="U57" s="96">
        <f t="shared" si="3"/>
        <v>112</v>
      </c>
      <c r="V57" s="97" t="str">
        <f t="shared" si="4"/>
        <v/>
      </c>
      <c r="W57" s="97">
        <f t="shared" si="10"/>
        <v>62</v>
      </c>
      <c r="X57" s="98" t="str">
        <f t="shared" si="5"/>
        <v>★1.0</v>
      </c>
      <c r="Z57" s="99">
        <v>1730</v>
      </c>
      <c r="AA57" s="99"/>
      <c r="AB57" s="100">
        <f t="shared" si="11"/>
        <v>21.8</v>
      </c>
      <c r="AC57" s="101">
        <f t="shared" si="12"/>
        <v>62</v>
      </c>
      <c r="AD57" s="101" t="str">
        <f t="shared" si="6"/>
        <v>★1.0</v>
      </c>
      <c r="AE57" s="100" t="str">
        <f t="shared" si="7"/>
        <v/>
      </c>
      <c r="AF57" s="101" t="str">
        <f t="shared" si="8"/>
        <v/>
      </c>
      <c r="AG57" s="101" t="str">
        <f t="shared" si="9"/>
        <v/>
      </c>
      <c r="AH57" s="102"/>
    </row>
    <row r="58" spans="1:34" ht="24" customHeight="1" x14ac:dyDescent="0.2">
      <c r="A58" s="103"/>
      <c r="B58" s="80"/>
      <c r="C58" s="104"/>
      <c r="D58" s="82" t="s">
        <v>47</v>
      </c>
      <c r="E58" s="83" t="s">
        <v>110</v>
      </c>
      <c r="F58" s="84" t="s">
        <v>49</v>
      </c>
      <c r="G58" s="85">
        <v>1.968</v>
      </c>
      <c r="H58" s="84" t="s">
        <v>53</v>
      </c>
      <c r="I58" s="86">
        <v>1740</v>
      </c>
      <c r="J58" s="87">
        <v>5</v>
      </c>
      <c r="K58" s="88">
        <v>13.7</v>
      </c>
      <c r="L58" s="89">
        <f t="shared" si="0"/>
        <v>169.46423357664233</v>
      </c>
      <c r="M58" s="88">
        <f t="shared" si="1"/>
        <v>12.2</v>
      </c>
      <c r="N58" s="90">
        <f t="shared" si="2"/>
        <v>15.4</v>
      </c>
      <c r="O58" s="91" t="str">
        <f t="shared" si="13"/>
        <v>21.7</v>
      </c>
      <c r="P58" s="92" t="s">
        <v>68</v>
      </c>
      <c r="Q58" s="93" t="s">
        <v>43</v>
      </c>
      <c r="R58" s="92" t="s">
        <v>44</v>
      </c>
      <c r="S58" s="105" t="s">
        <v>81</v>
      </c>
      <c r="T58" s="95" t="s">
        <v>45</v>
      </c>
      <c r="U58" s="96">
        <f t="shared" si="3"/>
        <v>112</v>
      </c>
      <c r="V58" s="97" t="str">
        <f t="shared" si="4"/>
        <v/>
      </c>
      <c r="W58" s="97">
        <f t="shared" si="10"/>
        <v>63</v>
      </c>
      <c r="X58" s="98" t="str">
        <f t="shared" si="5"/>
        <v>★1.0</v>
      </c>
      <c r="Z58" s="99">
        <v>1740</v>
      </c>
      <c r="AA58" s="99"/>
      <c r="AB58" s="100">
        <f t="shared" si="11"/>
        <v>21.7</v>
      </c>
      <c r="AC58" s="101">
        <f t="shared" si="12"/>
        <v>63</v>
      </c>
      <c r="AD58" s="101" t="str">
        <f t="shared" si="6"/>
        <v>★1.0</v>
      </c>
      <c r="AE58" s="100" t="str">
        <f t="shared" si="7"/>
        <v/>
      </c>
      <c r="AF58" s="101" t="str">
        <f t="shared" si="8"/>
        <v/>
      </c>
      <c r="AG58" s="101" t="str">
        <f t="shared" si="9"/>
        <v/>
      </c>
      <c r="AH58" s="102"/>
    </row>
    <row r="59" spans="1:34" ht="24" customHeight="1" x14ac:dyDescent="0.2">
      <c r="A59" s="103"/>
      <c r="B59" s="80"/>
      <c r="C59" s="104"/>
      <c r="D59" s="82" t="s">
        <v>47</v>
      </c>
      <c r="E59" s="83" t="s">
        <v>111</v>
      </c>
      <c r="F59" s="84" t="s">
        <v>49</v>
      </c>
      <c r="G59" s="85">
        <v>1.968</v>
      </c>
      <c r="H59" s="84" t="s">
        <v>53</v>
      </c>
      <c r="I59" s="86">
        <v>1770</v>
      </c>
      <c r="J59" s="87">
        <v>5</v>
      </c>
      <c r="K59" s="88">
        <v>13.7</v>
      </c>
      <c r="L59" s="89">
        <f t="shared" si="0"/>
        <v>169.46423357664233</v>
      </c>
      <c r="M59" s="88">
        <f t="shared" si="1"/>
        <v>11.1</v>
      </c>
      <c r="N59" s="90">
        <f t="shared" si="2"/>
        <v>14.4</v>
      </c>
      <c r="O59" s="91" t="str">
        <f t="shared" si="13"/>
        <v>21.4</v>
      </c>
      <c r="P59" s="92" t="s">
        <v>68</v>
      </c>
      <c r="Q59" s="93" t="s">
        <v>43</v>
      </c>
      <c r="R59" s="92" t="s">
        <v>44</v>
      </c>
      <c r="S59" s="105" t="s">
        <v>81</v>
      </c>
      <c r="T59" s="95" t="s">
        <v>45</v>
      </c>
      <c r="U59" s="96">
        <f t="shared" si="3"/>
        <v>123</v>
      </c>
      <c r="V59" s="97" t="str">
        <f t="shared" si="4"/>
        <v/>
      </c>
      <c r="W59" s="97">
        <f t="shared" si="10"/>
        <v>64</v>
      </c>
      <c r="X59" s="98" t="str">
        <f t="shared" si="5"/>
        <v>★1.0</v>
      </c>
      <c r="Z59" s="99">
        <v>1770</v>
      </c>
      <c r="AA59" s="99"/>
      <c r="AB59" s="100">
        <f t="shared" si="11"/>
        <v>21.4</v>
      </c>
      <c r="AC59" s="101">
        <f t="shared" si="12"/>
        <v>64</v>
      </c>
      <c r="AD59" s="101" t="str">
        <f t="shared" si="6"/>
        <v>★1.0</v>
      </c>
      <c r="AE59" s="100" t="str">
        <f t="shared" si="7"/>
        <v/>
      </c>
      <c r="AF59" s="101" t="str">
        <f t="shared" si="8"/>
        <v/>
      </c>
      <c r="AG59" s="101" t="str">
        <f t="shared" si="9"/>
        <v/>
      </c>
      <c r="AH59" s="102"/>
    </row>
    <row r="60" spans="1:34" ht="24" customHeight="1" x14ac:dyDescent="0.2">
      <c r="A60" s="103"/>
      <c r="B60" s="80"/>
      <c r="C60" s="104"/>
      <c r="D60" s="82" t="s">
        <v>47</v>
      </c>
      <c r="E60" s="83" t="s">
        <v>112</v>
      </c>
      <c r="F60" s="84" t="s">
        <v>49</v>
      </c>
      <c r="G60" s="85">
        <v>1.968</v>
      </c>
      <c r="H60" s="84" t="s">
        <v>53</v>
      </c>
      <c r="I60" s="86">
        <v>1750</v>
      </c>
      <c r="J60" s="87">
        <v>5</v>
      </c>
      <c r="K60" s="88">
        <v>13.7</v>
      </c>
      <c r="L60" s="89">
        <f t="shared" si="0"/>
        <v>169.46423357664233</v>
      </c>
      <c r="M60" s="88">
        <f t="shared" si="1"/>
        <v>12.2</v>
      </c>
      <c r="N60" s="90">
        <f t="shared" si="2"/>
        <v>15.4</v>
      </c>
      <c r="O60" s="91" t="str">
        <f t="shared" si="13"/>
        <v>21.6</v>
      </c>
      <c r="P60" s="92" t="s">
        <v>68</v>
      </c>
      <c r="Q60" s="93" t="s">
        <v>43</v>
      </c>
      <c r="R60" s="92" t="s">
        <v>44</v>
      </c>
      <c r="S60" s="105" t="s">
        <v>81</v>
      </c>
      <c r="T60" s="95" t="s">
        <v>45</v>
      </c>
      <c r="U60" s="96">
        <f t="shared" si="3"/>
        <v>112</v>
      </c>
      <c r="V60" s="97" t="str">
        <f t="shared" si="4"/>
        <v/>
      </c>
      <c r="W60" s="97">
        <f t="shared" si="10"/>
        <v>63</v>
      </c>
      <c r="X60" s="98" t="str">
        <f t="shared" si="5"/>
        <v>★1.0</v>
      </c>
      <c r="Z60" s="99">
        <v>1750</v>
      </c>
      <c r="AA60" s="99"/>
      <c r="AB60" s="100">
        <f t="shared" si="11"/>
        <v>21.6</v>
      </c>
      <c r="AC60" s="101">
        <f t="shared" si="12"/>
        <v>63</v>
      </c>
      <c r="AD60" s="101" t="str">
        <f t="shared" si="6"/>
        <v>★1.0</v>
      </c>
      <c r="AE60" s="100" t="str">
        <f t="shared" si="7"/>
        <v/>
      </c>
      <c r="AF60" s="101" t="str">
        <f t="shared" si="8"/>
        <v/>
      </c>
      <c r="AG60" s="101" t="str">
        <f t="shared" si="9"/>
        <v/>
      </c>
      <c r="AH60" s="102"/>
    </row>
    <row r="61" spans="1:34" ht="24" customHeight="1" x14ac:dyDescent="0.2">
      <c r="A61" s="103"/>
      <c r="B61" s="80"/>
      <c r="C61" s="104"/>
      <c r="D61" s="82" t="s">
        <v>47</v>
      </c>
      <c r="E61" s="83" t="s">
        <v>113</v>
      </c>
      <c r="F61" s="84" t="s">
        <v>49</v>
      </c>
      <c r="G61" s="85">
        <v>1.968</v>
      </c>
      <c r="H61" s="84" t="s">
        <v>53</v>
      </c>
      <c r="I61" s="86">
        <v>1790</v>
      </c>
      <c r="J61" s="87">
        <v>5</v>
      </c>
      <c r="K61" s="88">
        <v>13.7</v>
      </c>
      <c r="L61" s="89">
        <f t="shared" si="0"/>
        <v>169.46423357664233</v>
      </c>
      <c r="M61" s="88">
        <f t="shared" si="1"/>
        <v>11.1</v>
      </c>
      <c r="N61" s="90">
        <f t="shared" si="2"/>
        <v>14.4</v>
      </c>
      <c r="O61" s="91" t="str">
        <f t="shared" si="13"/>
        <v>21.2</v>
      </c>
      <c r="P61" s="92" t="s">
        <v>68</v>
      </c>
      <c r="Q61" s="93" t="s">
        <v>43</v>
      </c>
      <c r="R61" s="92" t="s">
        <v>44</v>
      </c>
      <c r="S61" s="105" t="s">
        <v>81</v>
      </c>
      <c r="T61" s="95" t="s">
        <v>45</v>
      </c>
      <c r="U61" s="96">
        <f t="shared" si="3"/>
        <v>123</v>
      </c>
      <c r="V61" s="97" t="str">
        <f t="shared" si="4"/>
        <v/>
      </c>
      <c r="W61" s="97">
        <f t="shared" si="10"/>
        <v>64</v>
      </c>
      <c r="X61" s="98" t="str">
        <f t="shared" si="5"/>
        <v>★1.0</v>
      </c>
      <c r="Z61" s="99">
        <v>1790</v>
      </c>
      <c r="AA61" s="99"/>
      <c r="AB61" s="100">
        <f t="shared" si="11"/>
        <v>21.2</v>
      </c>
      <c r="AC61" s="101">
        <f t="shared" si="12"/>
        <v>64</v>
      </c>
      <c r="AD61" s="101" t="str">
        <f t="shared" si="6"/>
        <v>★1.0</v>
      </c>
      <c r="AE61" s="100" t="str">
        <f t="shared" si="7"/>
        <v/>
      </c>
      <c r="AF61" s="101" t="str">
        <f t="shared" si="8"/>
        <v/>
      </c>
      <c r="AG61" s="101" t="str">
        <f t="shared" si="9"/>
        <v/>
      </c>
      <c r="AH61" s="102"/>
    </row>
    <row r="62" spans="1:34" ht="24" customHeight="1" x14ac:dyDescent="0.2">
      <c r="A62" s="103"/>
      <c r="B62" s="80"/>
      <c r="C62" s="104"/>
      <c r="D62" s="82" t="s">
        <v>47</v>
      </c>
      <c r="E62" s="83" t="s">
        <v>114</v>
      </c>
      <c r="F62" s="84" t="s">
        <v>59</v>
      </c>
      <c r="G62" s="85">
        <v>1.968</v>
      </c>
      <c r="H62" s="84" t="s">
        <v>53</v>
      </c>
      <c r="I62" s="86">
        <v>1730</v>
      </c>
      <c r="J62" s="87">
        <v>5</v>
      </c>
      <c r="K62" s="88">
        <v>13.7</v>
      </c>
      <c r="L62" s="89">
        <f t="shared" si="0"/>
        <v>169.46423357664233</v>
      </c>
      <c r="M62" s="88">
        <f t="shared" si="1"/>
        <v>12.2</v>
      </c>
      <c r="N62" s="90">
        <f t="shared" si="2"/>
        <v>15.4</v>
      </c>
      <c r="O62" s="91" t="str">
        <f t="shared" si="13"/>
        <v>21.8</v>
      </c>
      <c r="P62" s="92" t="s">
        <v>68</v>
      </c>
      <c r="Q62" s="93" t="s">
        <v>43</v>
      </c>
      <c r="R62" s="92" t="s">
        <v>44</v>
      </c>
      <c r="S62" s="105" t="s">
        <v>81</v>
      </c>
      <c r="T62" s="95" t="s">
        <v>45</v>
      </c>
      <c r="U62" s="96">
        <f t="shared" si="3"/>
        <v>112</v>
      </c>
      <c r="V62" s="97" t="str">
        <f t="shared" si="4"/>
        <v/>
      </c>
      <c r="W62" s="97">
        <f t="shared" si="10"/>
        <v>62</v>
      </c>
      <c r="X62" s="98" t="str">
        <f t="shared" si="5"/>
        <v>★1.0</v>
      </c>
      <c r="Z62" s="99">
        <v>1730</v>
      </c>
      <c r="AA62" s="99"/>
      <c r="AB62" s="100">
        <f t="shared" si="11"/>
        <v>21.8</v>
      </c>
      <c r="AC62" s="101">
        <f t="shared" si="12"/>
        <v>62</v>
      </c>
      <c r="AD62" s="101" t="str">
        <f t="shared" si="6"/>
        <v>★1.0</v>
      </c>
      <c r="AE62" s="100" t="str">
        <f t="shared" si="7"/>
        <v/>
      </c>
      <c r="AF62" s="101" t="str">
        <f t="shared" si="8"/>
        <v/>
      </c>
      <c r="AG62" s="101" t="str">
        <f t="shared" si="9"/>
        <v/>
      </c>
      <c r="AH62" s="102"/>
    </row>
    <row r="63" spans="1:34" ht="24" customHeight="1" x14ac:dyDescent="0.2">
      <c r="A63" s="103"/>
      <c r="B63" s="80"/>
      <c r="C63" s="104"/>
      <c r="D63" s="82" t="s">
        <v>47</v>
      </c>
      <c r="E63" s="83" t="s">
        <v>115</v>
      </c>
      <c r="F63" s="84" t="s">
        <v>59</v>
      </c>
      <c r="G63" s="85">
        <v>1.968</v>
      </c>
      <c r="H63" s="84" t="s">
        <v>53</v>
      </c>
      <c r="I63" s="86">
        <v>1750</v>
      </c>
      <c r="J63" s="87">
        <v>5</v>
      </c>
      <c r="K63" s="88">
        <v>13.7</v>
      </c>
      <c r="L63" s="89">
        <f t="shared" si="0"/>
        <v>169.46423357664233</v>
      </c>
      <c r="M63" s="88">
        <f t="shared" si="1"/>
        <v>12.2</v>
      </c>
      <c r="N63" s="90">
        <f t="shared" si="2"/>
        <v>15.4</v>
      </c>
      <c r="O63" s="91" t="str">
        <f t="shared" si="13"/>
        <v>21.6</v>
      </c>
      <c r="P63" s="92" t="s">
        <v>68</v>
      </c>
      <c r="Q63" s="93" t="s">
        <v>43</v>
      </c>
      <c r="R63" s="92" t="s">
        <v>44</v>
      </c>
      <c r="S63" s="105" t="s">
        <v>81</v>
      </c>
      <c r="T63" s="95" t="s">
        <v>45</v>
      </c>
      <c r="U63" s="96">
        <f t="shared" si="3"/>
        <v>112</v>
      </c>
      <c r="V63" s="97" t="str">
        <f t="shared" si="4"/>
        <v/>
      </c>
      <c r="W63" s="97">
        <f t="shared" si="10"/>
        <v>63</v>
      </c>
      <c r="X63" s="98" t="str">
        <f t="shared" si="5"/>
        <v>★1.0</v>
      </c>
      <c r="Z63" s="99">
        <v>1750</v>
      </c>
      <c r="AA63" s="99"/>
      <c r="AB63" s="100">
        <f t="shared" si="11"/>
        <v>21.6</v>
      </c>
      <c r="AC63" s="101">
        <f t="shared" si="12"/>
        <v>63</v>
      </c>
      <c r="AD63" s="101" t="str">
        <f t="shared" si="6"/>
        <v>★1.0</v>
      </c>
      <c r="AE63" s="100" t="str">
        <f t="shared" si="7"/>
        <v/>
      </c>
      <c r="AF63" s="101" t="str">
        <f t="shared" si="8"/>
        <v/>
      </c>
      <c r="AG63" s="101" t="str">
        <f t="shared" si="9"/>
        <v/>
      </c>
      <c r="AH63" s="102"/>
    </row>
    <row r="64" spans="1:34" ht="24" customHeight="1" x14ac:dyDescent="0.2">
      <c r="A64" s="103"/>
      <c r="B64" s="80"/>
      <c r="C64" s="104"/>
      <c r="D64" s="82" t="s">
        <v>47</v>
      </c>
      <c r="E64" s="83" t="s">
        <v>116</v>
      </c>
      <c r="F64" s="84" t="s">
        <v>59</v>
      </c>
      <c r="G64" s="85">
        <v>1.968</v>
      </c>
      <c r="H64" s="84" t="s">
        <v>53</v>
      </c>
      <c r="I64" s="86">
        <v>1770</v>
      </c>
      <c r="J64" s="87">
        <v>5</v>
      </c>
      <c r="K64" s="88">
        <v>13.7</v>
      </c>
      <c r="L64" s="89">
        <f t="shared" si="0"/>
        <v>169.46423357664233</v>
      </c>
      <c r="M64" s="88">
        <f t="shared" si="1"/>
        <v>11.1</v>
      </c>
      <c r="N64" s="90">
        <f t="shared" si="2"/>
        <v>14.4</v>
      </c>
      <c r="O64" s="91" t="str">
        <f t="shared" si="13"/>
        <v>21.4</v>
      </c>
      <c r="P64" s="92" t="s">
        <v>68</v>
      </c>
      <c r="Q64" s="93" t="s">
        <v>43</v>
      </c>
      <c r="R64" s="92" t="s">
        <v>44</v>
      </c>
      <c r="S64" s="105" t="s">
        <v>81</v>
      </c>
      <c r="T64" s="95" t="s">
        <v>45</v>
      </c>
      <c r="U64" s="96">
        <f t="shared" si="3"/>
        <v>123</v>
      </c>
      <c r="V64" s="97" t="str">
        <f t="shared" si="4"/>
        <v/>
      </c>
      <c r="W64" s="97">
        <f t="shared" si="10"/>
        <v>64</v>
      </c>
      <c r="X64" s="98" t="str">
        <f t="shared" si="5"/>
        <v>★1.0</v>
      </c>
      <c r="Z64" s="99">
        <v>1770</v>
      </c>
      <c r="AA64" s="99"/>
      <c r="AB64" s="100">
        <f t="shared" si="11"/>
        <v>21.4</v>
      </c>
      <c r="AC64" s="101">
        <f t="shared" si="12"/>
        <v>64</v>
      </c>
      <c r="AD64" s="101" t="str">
        <f t="shared" si="6"/>
        <v>★1.0</v>
      </c>
      <c r="AE64" s="100" t="str">
        <f t="shared" si="7"/>
        <v/>
      </c>
      <c r="AF64" s="101" t="str">
        <f t="shared" si="8"/>
        <v/>
      </c>
      <c r="AG64" s="101" t="str">
        <f t="shared" si="9"/>
        <v/>
      </c>
      <c r="AH64" s="102"/>
    </row>
    <row r="65" spans="1:34" ht="24" customHeight="1" x14ac:dyDescent="0.2">
      <c r="A65" s="103"/>
      <c r="B65" s="80"/>
      <c r="C65" s="104"/>
      <c r="D65" s="82" t="s">
        <v>47</v>
      </c>
      <c r="E65" s="83" t="s">
        <v>117</v>
      </c>
      <c r="F65" s="84" t="s">
        <v>59</v>
      </c>
      <c r="G65" s="85">
        <v>1.968</v>
      </c>
      <c r="H65" s="84" t="s">
        <v>53</v>
      </c>
      <c r="I65" s="86">
        <v>1760</v>
      </c>
      <c r="J65" s="87">
        <v>5</v>
      </c>
      <c r="K65" s="88">
        <v>13.7</v>
      </c>
      <c r="L65" s="89">
        <f t="shared" si="0"/>
        <v>169.46423357664233</v>
      </c>
      <c r="M65" s="88">
        <f t="shared" si="1"/>
        <v>12.2</v>
      </c>
      <c r="N65" s="90">
        <f t="shared" si="2"/>
        <v>15.4</v>
      </c>
      <c r="O65" s="91" t="str">
        <f t="shared" si="13"/>
        <v>21.5</v>
      </c>
      <c r="P65" s="92" t="s">
        <v>68</v>
      </c>
      <c r="Q65" s="93" t="s">
        <v>43</v>
      </c>
      <c r="R65" s="92" t="s">
        <v>44</v>
      </c>
      <c r="S65" s="105" t="s">
        <v>81</v>
      </c>
      <c r="T65" s="95" t="s">
        <v>45</v>
      </c>
      <c r="U65" s="96">
        <f t="shared" si="3"/>
        <v>112</v>
      </c>
      <c r="V65" s="97" t="str">
        <f t="shared" si="4"/>
        <v/>
      </c>
      <c r="W65" s="97">
        <f t="shared" si="10"/>
        <v>63</v>
      </c>
      <c r="X65" s="98" t="str">
        <f t="shared" si="5"/>
        <v>★1.0</v>
      </c>
      <c r="Z65" s="99">
        <v>1760</v>
      </c>
      <c r="AA65" s="99"/>
      <c r="AB65" s="100">
        <f t="shared" si="11"/>
        <v>21.5</v>
      </c>
      <c r="AC65" s="101">
        <f t="shared" si="12"/>
        <v>63</v>
      </c>
      <c r="AD65" s="101" t="str">
        <f t="shared" si="6"/>
        <v>★1.0</v>
      </c>
      <c r="AE65" s="100" t="str">
        <f t="shared" si="7"/>
        <v/>
      </c>
      <c r="AF65" s="101" t="str">
        <f t="shared" si="8"/>
        <v/>
      </c>
      <c r="AG65" s="101" t="str">
        <f t="shared" si="9"/>
        <v/>
      </c>
      <c r="AH65" s="102"/>
    </row>
    <row r="66" spans="1:34" ht="24" customHeight="1" x14ac:dyDescent="0.2">
      <c r="A66" s="103"/>
      <c r="B66" s="80"/>
      <c r="C66" s="104"/>
      <c r="D66" s="82" t="s">
        <v>47</v>
      </c>
      <c r="E66" s="83" t="s">
        <v>118</v>
      </c>
      <c r="F66" s="84" t="s">
        <v>59</v>
      </c>
      <c r="G66" s="85">
        <v>1.968</v>
      </c>
      <c r="H66" s="84" t="s">
        <v>53</v>
      </c>
      <c r="I66" s="86">
        <v>1780</v>
      </c>
      <c r="J66" s="87">
        <v>5</v>
      </c>
      <c r="K66" s="88">
        <v>13.7</v>
      </c>
      <c r="L66" s="89">
        <f t="shared" si="0"/>
        <v>169.46423357664233</v>
      </c>
      <c r="M66" s="88">
        <f t="shared" si="1"/>
        <v>11.1</v>
      </c>
      <c r="N66" s="90">
        <f t="shared" si="2"/>
        <v>14.4</v>
      </c>
      <c r="O66" s="91" t="str">
        <f t="shared" si="13"/>
        <v>21.3</v>
      </c>
      <c r="P66" s="92" t="s">
        <v>68</v>
      </c>
      <c r="Q66" s="93" t="s">
        <v>43</v>
      </c>
      <c r="R66" s="92" t="s">
        <v>44</v>
      </c>
      <c r="S66" s="105" t="s">
        <v>81</v>
      </c>
      <c r="T66" s="95" t="s">
        <v>45</v>
      </c>
      <c r="U66" s="96">
        <f t="shared" si="3"/>
        <v>123</v>
      </c>
      <c r="V66" s="97" t="str">
        <f t="shared" si="4"/>
        <v/>
      </c>
      <c r="W66" s="97">
        <f t="shared" si="10"/>
        <v>64</v>
      </c>
      <c r="X66" s="98" t="str">
        <f t="shared" si="5"/>
        <v>★1.0</v>
      </c>
      <c r="Z66" s="99">
        <v>1780</v>
      </c>
      <c r="AA66" s="99"/>
      <c r="AB66" s="100">
        <f t="shared" si="11"/>
        <v>21.3</v>
      </c>
      <c r="AC66" s="101">
        <f t="shared" si="12"/>
        <v>64</v>
      </c>
      <c r="AD66" s="101" t="str">
        <f t="shared" si="6"/>
        <v>★1.0</v>
      </c>
      <c r="AE66" s="100" t="str">
        <f t="shared" si="7"/>
        <v/>
      </c>
      <c r="AF66" s="101" t="str">
        <f t="shared" si="8"/>
        <v/>
      </c>
      <c r="AG66" s="101" t="str">
        <f t="shared" si="9"/>
        <v/>
      </c>
      <c r="AH66" s="102"/>
    </row>
    <row r="67" spans="1:34" ht="24" customHeight="1" x14ac:dyDescent="0.2">
      <c r="A67" s="103"/>
      <c r="B67" s="80"/>
      <c r="C67" s="104"/>
      <c r="D67" s="82" t="s">
        <v>47</v>
      </c>
      <c r="E67" s="83" t="s">
        <v>119</v>
      </c>
      <c r="F67" s="84" t="s">
        <v>78</v>
      </c>
      <c r="G67" s="85">
        <v>1.968</v>
      </c>
      <c r="H67" s="84" t="s">
        <v>41</v>
      </c>
      <c r="I67" s="86">
        <v>1690</v>
      </c>
      <c r="J67" s="87">
        <v>5</v>
      </c>
      <c r="K67" s="88">
        <v>15.4</v>
      </c>
      <c r="L67" s="89">
        <f t="shared" si="0"/>
        <v>150.75714285714284</v>
      </c>
      <c r="M67" s="88">
        <f t="shared" si="1"/>
        <v>12.2</v>
      </c>
      <c r="N67" s="90">
        <f t="shared" si="2"/>
        <v>15.4</v>
      </c>
      <c r="O67" s="91" t="str">
        <f t="shared" si="13"/>
        <v>22.2</v>
      </c>
      <c r="P67" s="92" t="s">
        <v>42</v>
      </c>
      <c r="Q67" s="93" t="s">
        <v>43</v>
      </c>
      <c r="R67" s="92" t="s">
        <v>44</v>
      </c>
      <c r="S67" s="105" t="s">
        <v>81</v>
      </c>
      <c r="T67" s="95" t="s">
        <v>45</v>
      </c>
      <c r="U67" s="96">
        <f t="shared" si="3"/>
        <v>126</v>
      </c>
      <c r="V67" s="97">
        <f t="shared" si="4"/>
        <v>100</v>
      </c>
      <c r="W67" s="97">
        <f t="shared" si="10"/>
        <v>69</v>
      </c>
      <c r="X67" s="98" t="str">
        <f t="shared" si="5"/>
        <v>★1.5</v>
      </c>
      <c r="Z67" s="99">
        <v>1690</v>
      </c>
      <c r="AA67" s="99"/>
      <c r="AB67" s="100">
        <f t="shared" si="11"/>
        <v>22.2</v>
      </c>
      <c r="AC67" s="101">
        <f t="shared" si="12"/>
        <v>69</v>
      </c>
      <c r="AD67" s="101" t="str">
        <f t="shared" si="6"/>
        <v>★1.5</v>
      </c>
      <c r="AE67" s="100" t="str">
        <f t="shared" si="7"/>
        <v/>
      </c>
      <c r="AF67" s="101" t="str">
        <f t="shared" si="8"/>
        <v/>
      </c>
      <c r="AG67" s="101" t="str">
        <f t="shared" si="9"/>
        <v/>
      </c>
      <c r="AH67" s="102"/>
    </row>
    <row r="68" spans="1:34" ht="24" customHeight="1" x14ac:dyDescent="0.2">
      <c r="A68" s="103"/>
      <c r="B68" s="80"/>
      <c r="C68" s="104"/>
      <c r="D68" s="82" t="s">
        <v>47</v>
      </c>
      <c r="E68" s="83" t="s">
        <v>120</v>
      </c>
      <c r="F68" s="84" t="s">
        <v>78</v>
      </c>
      <c r="G68" s="85">
        <v>1.968</v>
      </c>
      <c r="H68" s="84" t="s">
        <v>41</v>
      </c>
      <c r="I68" s="86">
        <v>1710</v>
      </c>
      <c r="J68" s="87">
        <v>5</v>
      </c>
      <c r="K68" s="88">
        <v>15.4</v>
      </c>
      <c r="L68" s="89">
        <f t="shared" si="0"/>
        <v>150.75714285714284</v>
      </c>
      <c r="M68" s="88">
        <f t="shared" si="1"/>
        <v>12.2</v>
      </c>
      <c r="N68" s="90">
        <f t="shared" si="2"/>
        <v>15.4</v>
      </c>
      <c r="O68" s="91" t="str">
        <f t="shared" si="13"/>
        <v>22.0</v>
      </c>
      <c r="P68" s="92" t="s">
        <v>42</v>
      </c>
      <c r="Q68" s="93" t="s">
        <v>43</v>
      </c>
      <c r="R68" s="92" t="s">
        <v>44</v>
      </c>
      <c r="S68" s="105" t="s">
        <v>81</v>
      </c>
      <c r="T68" s="95" t="s">
        <v>45</v>
      </c>
      <c r="U68" s="96">
        <f t="shared" si="3"/>
        <v>126</v>
      </c>
      <c r="V68" s="97">
        <f t="shared" si="4"/>
        <v>100</v>
      </c>
      <c r="W68" s="97">
        <f t="shared" si="10"/>
        <v>70</v>
      </c>
      <c r="X68" s="98" t="str">
        <f t="shared" si="5"/>
        <v>★2.0</v>
      </c>
      <c r="Z68" s="99">
        <v>1710</v>
      </c>
      <c r="AA68" s="99"/>
      <c r="AB68" s="100">
        <f t="shared" si="11"/>
        <v>22</v>
      </c>
      <c r="AC68" s="101">
        <f t="shared" si="12"/>
        <v>70</v>
      </c>
      <c r="AD68" s="101" t="str">
        <f t="shared" si="6"/>
        <v>★2.0</v>
      </c>
      <c r="AE68" s="100" t="str">
        <f t="shared" si="7"/>
        <v/>
      </c>
      <c r="AF68" s="101" t="str">
        <f t="shared" si="8"/>
        <v/>
      </c>
      <c r="AG68" s="101" t="str">
        <f t="shared" si="9"/>
        <v/>
      </c>
      <c r="AH68" s="102"/>
    </row>
    <row r="69" spans="1:34" ht="24" customHeight="1" x14ac:dyDescent="0.2">
      <c r="A69" s="103"/>
      <c r="B69" s="80"/>
      <c r="C69" s="104"/>
      <c r="D69" s="82" t="s">
        <v>47</v>
      </c>
      <c r="E69" s="83" t="s">
        <v>121</v>
      </c>
      <c r="F69" s="84" t="s">
        <v>78</v>
      </c>
      <c r="G69" s="85">
        <v>1.968</v>
      </c>
      <c r="H69" s="84" t="s">
        <v>41</v>
      </c>
      <c r="I69" s="86">
        <v>1720</v>
      </c>
      <c r="J69" s="87">
        <v>5</v>
      </c>
      <c r="K69" s="88">
        <v>15.4</v>
      </c>
      <c r="L69" s="89">
        <f t="shared" si="0"/>
        <v>150.75714285714284</v>
      </c>
      <c r="M69" s="88">
        <f t="shared" si="1"/>
        <v>12.2</v>
      </c>
      <c r="N69" s="90">
        <f t="shared" si="2"/>
        <v>15.4</v>
      </c>
      <c r="O69" s="91" t="str">
        <f t="shared" si="13"/>
        <v>21.9</v>
      </c>
      <c r="P69" s="92" t="s">
        <v>42</v>
      </c>
      <c r="Q69" s="93" t="s">
        <v>43</v>
      </c>
      <c r="R69" s="92" t="s">
        <v>44</v>
      </c>
      <c r="S69" s="105" t="s">
        <v>81</v>
      </c>
      <c r="T69" s="95" t="s">
        <v>45</v>
      </c>
      <c r="U69" s="96">
        <f t="shared" si="3"/>
        <v>126</v>
      </c>
      <c r="V69" s="97">
        <f t="shared" si="4"/>
        <v>100</v>
      </c>
      <c r="W69" s="97">
        <f t="shared" si="10"/>
        <v>70</v>
      </c>
      <c r="X69" s="98" t="str">
        <f t="shared" si="5"/>
        <v>★2.0</v>
      </c>
      <c r="Z69" s="99">
        <v>1720</v>
      </c>
      <c r="AA69" s="99"/>
      <c r="AB69" s="100">
        <f t="shared" si="11"/>
        <v>21.9</v>
      </c>
      <c r="AC69" s="101">
        <f t="shared" si="12"/>
        <v>70</v>
      </c>
      <c r="AD69" s="101" t="str">
        <f t="shared" si="6"/>
        <v>★2.0</v>
      </c>
      <c r="AE69" s="100" t="str">
        <f t="shared" si="7"/>
        <v/>
      </c>
      <c r="AF69" s="101" t="str">
        <f t="shared" si="8"/>
        <v/>
      </c>
      <c r="AG69" s="101" t="str">
        <f t="shared" si="9"/>
        <v/>
      </c>
      <c r="AH69" s="102"/>
    </row>
    <row r="70" spans="1:34" ht="24" customHeight="1" x14ac:dyDescent="0.2">
      <c r="A70" s="103"/>
      <c r="B70" s="80"/>
      <c r="C70" s="104"/>
      <c r="D70" s="82" t="s">
        <v>47</v>
      </c>
      <c r="E70" s="83" t="s">
        <v>122</v>
      </c>
      <c r="F70" s="84" t="s">
        <v>78</v>
      </c>
      <c r="G70" s="85">
        <v>1.968</v>
      </c>
      <c r="H70" s="84" t="s">
        <v>41</v>
      </c>
      <c r="I70" s="86">
        <v>1740</v>
      </c>
      <c r="J70" s="87">
        <v>5</v>
      </c>
      <c r="K70" s="88">
        <v>15.4</v>
      </c>
      <c r="L70" s="89">
        <f t="shared" si="0"/>
        <v>150.75714285714284</v>
      </c>
      <c r="M70" s="88">
        <f t="shared" si="1"/>
        <v>12.2</v>
      </c>
      <c r="N70" s="90">
        <f t="shared" si="2"/>
        <v>15.4</v>
      </c>
      <c r="O70" s="91" t="str">
        <f t="shared" si="13"/>
        <v>21.7</v>
      </c>
      <c r="P70" s="92" t="s">
        <v>42</v>
      </c>
      <c r="Q70" s="93" t="s">
        <v>43</v>
      </c>
      <c r="R70" s="92" t="s">
        <v>44</v>
      </c>
      <c r="S70" s="105" t="s">
        <v>81</v>
      </c>
      <c r="T70" s="95" t="s">
        <v>45</v>
      </c>
      <c r="U70" s="96">
        <f t="shared" si="3"/>
        <v>126</v>
      </c>
      <c r="V70" s="97">
        <f t="shared" si="4"/>
        <v>100</v>
      </c>
      <c r="W70" s="97">
        <f t="shared" si="10"/>
        <v>70</v>
      </c>
      <c r="X70" s="98" t="str">
        <f t="shared" si="5"/>
        <v>★2.0</v>
      </c>
      <c r="Z70" s="99">
        <v>1740</v>
      </c>
      <c r="AA70" s="99"/>
      <c r="AB70" s="100">
        <f t="shared" si="11"/>
        <v>21.7</v>
      </c>
      <c r="AC70" s="101">
        <f t="shared" si="12"/>
        <v>70</v>
      </c>
      <c r="AD70" s="101" t="str">
        <f t="shared" si="6"/>
        <v>★2.0</v>
      </c>
      <c r="AE70" s="100" t="str">
        <f t="shared" si="7"/>
        <v/>
      </c>
      <c r="AF70" s="101" t="str">
        <f t="shared" si="8"/>
        <v/>
      </c>
      <c r="AG70" s="101" t="str">
        <f t="shared" si="9"/>
        <v/>
      </c>
      <c r="AH70" s="102"/>
    </row>
    <row r="71" spans="1:34" ht="24" customHeight="1" x14ac:dyDescent="0.2">
      <c r="A71" s="103"/>
      <c r="B71" s="106"/>
      <c r="C71" s="107"/>
      <c r="D71" s="82" t="s">
        <v>47</v>
      </c>
      <c r="E71" s="83" t="s">
        <v>123</v>
      </c>
      <c r="F71" s="84" t="s">
        <v>78</v>
      </c>
      <c r="G71" s="85">
        <v>1.968</v>
      </c>
      <c r="H71" s="84" t="s">
        <v>41</v>
      </c>
      <c r="I71" s="86">
        <v>1730</v>
      </c>
      <c r="J71" s="87">
        <v>5</v>
      </c>
      <c r="K71" s="88">
        <v>15.4</v>
      </c>
      <c r="L71" s="89">
        <f t="shared" si="0"/>
        <v>150.75714285714284</v>
      </c>
      <c r="M71" s="88">
        <f t="shared" si="1"/>
        <v>12.2</v>
      </c>
      <c r="N71" s="90">
        <f t="shared" si="2"/>
        <v>15.4</v>
      </c>
      <c r="O71" s="91" t="str">
        <f t="shared" si="13"/>
        <v>21.8</v>
      </c>
      <c r="P71" s="92" t="s">
        <v>42</v>
      </c>
      <c r="Q71" s="93" t="s">
        <v>43</v>
      </c>
      <c r="R71" s="92" t="s">
        <v>44</v>
      </c>
      <c r="S71" s="105" t="s">
        <v>81</v>
      </c>
      <c r="T71" s="95" t="s">
        <v>45</v>
      </c>
      <c r="U71" s="96">
        <f t="shared" si="3"/>
        <v>126</v>
      </c>
      <c r="V71" s="97">
        <f t="shared" si="4"/>
        <v>100</v>
      </c>
      <c r="W71" s="97">
        <f t="shared" si="10"/>
        <v>70</v>
      </c>
      <c r="X71" s="98" t="str">
        <f t="shared" si="5"/>
        <v>★2.0</v>
      </c>
      <c r="Z71" s="99">
        <v>1730</v>
      </c>
      <c r="AA71" s="99"/>
      <c r="AB71" s="100">
        <f t="shared" si="11"/>
        <v>21.8</v>
      </c>
      <c r="AC71" s="101">
        <f t="shared" si="12"/>
        <v>70</v>
      </c>
      <c r="AD71" s="101" t="str">
        <f t="shared" si="6"/>
        <v>★2.0</v>
      </c>
      <c r="AE71" s="100" t="str">
        <f t="shared" si="7"/>
        <v/>
      </c>
      <c r="AF71" s="101" t="str">
        <f t="shared" si="8"/>
        <v/>
      </c>
      <c r="AG71" s="101" t="str">
        <f t="shared" si="9"/>
        <v/>
      </c>
      <c r="AH71" s="102"/>
    </row>
    <row r="72" spans="1:34" ht="24" customHeight="1" x14ac:dyDescent="0.2">
      <c r="A72" s="103"/>
      <c r="B72" s="80"/>
      <c r="C72" s="81" t="s">
        <v>124</v>
      </c>
      <c r="D72" s="82" t="s">
        <v>38</v>
      </c>
      <c r="E72" s="83" t="s">
        <v>125</v>
      </c>
      <c r="F72" s="84" t="s">
        <v>126</v>
      </c>
      <c r="G72" s="85">
        <v>1.968</v>
      </c>
      <c r="H72" s="84" t="s">
        <v>53</v>
      </c>
      <c r="I72" s="86">
        <v>1830</v>
      </c>
      <c r="J72" s="87">
        <v>5</v>
      </c>
      <c r="K72" s="88">
        <v>12.6</v>
      </c>
      <c r="L72" s="89">
        <f t="shared" si="0"/>
        <v>184.25873015873015</v>
      </c>
      <c r="M72" s="88">
        <f t="shared" si="1"/>
        <v>11.1</v>
      </c>
      <c r="N72" s="90">
        <f t="shared" si="2"/>
        <v>14.4</v>
      </c>
      <c r="O72" s="91" t="str">
        <f t="shared" si="13"/>
        <v>20.8</v>
      </c>
      <c r="P72" s="92" t="s">
        <v>68</v>
      </c>
      <c r="Q72" s="93" t="s">
        <v>43</v>
      </c>
      <c r="R72" s="92" t="s">
        <v>127</v>
      </c>
      <c r="S72" s="105"/>
      <c r="T72" s="95" t="s">
        <v>45</v>
      </c>
      <c r="U72" s="96">
        <f t="shared" si="3"/>
        <v>113</v>
      </c>
      <c r="V72" s="97" t="str">
        <f t="shared" si="4"/>
        <v/>
      </c>
      <c r="W72" s="97">
        <f t="shared" si="10"/>
        <v>60</v>
      </c>
      <c r="X72" s="98" t="str">
        <f t="shared" si="5"/>
        <v>★1.0</v>
      </c>
      <c r="Z72" s="99">
        <v>1830</v>
      </c>
      <c r="AA72" s="99"/>
      <c r="AB72" s="100">
        <f t="shared" si="11"/>
        <v>20.8</v>
      </c>
      <c r="AC72" s="101">
        <f t="shared" si="12"/>
        <v>60</v>
      </c>
      <c r="AD72" s="101" t="str">
        <f t="shared" si="6"/>
        <v>★1.0</v>
      </c>
      <c r="AE72" s="100" t="str">
        <f t="shared" si="7"/>
        <v/>
      </c>
      <c r="AF72" s="101" t="str">
        <f t="shared" si="8"/>
        <v/>
      </c>
      <c r="AG72" s="101" t="str">
        <f t="shared" si="9"/>
        <v/>
      </c>
      <c r="AH72" s="102"/>
    </row>
    <row r="73" spans="1:34" ht="24" customHeight="1" x14ac:dyDescent="0.2">
      <c r="A73" s="103"/>
      <c r="B73" s="80"/>
      <c r="C73" s="81"/>
      <c r="D73" s="82" t="s">
        <v>38</v>
      </c>
      <c r="E73" s="83" t="s">
        <v>128</v>
      </c>
      <c r="F73" s="84" t="s">
        <v>126</v>
      </c>
      <c r="G73" s="85">
        <v>1.968</v>
      </c>
      <c r="H73" s="84" t="s">
        <v>53</v>
      </c>
      <c r="I73" s="86">
        <v>1850</v>
      </c>
      <c r="J73" s="87">
        <v>5</v>
      </c>
      <c r="K73" s="88">
        <v>12.6</v>
      </c>
      <c r="L73" s="89">
        <f t="shared" si="0"/>
        <v>184.25873015873015</v>
      </c>
      <c r="M73" s="88">
        <f t="shared" ref="M73:M136" si="24">IFERROR(VALUE(IF(Z73="","",(IF(Z73&gt;=2271,"7.4",IF(Z73&gt;=2101,"8.7",IF(Z73&gt;=1991,"9.4",IF(Z73&gt;=1871,"10.2",IF(Z73&gt;=1761,"11.1",IF(Z73&gt;=1651,"12.2",IF(Z73&gt;=1531,"13.2",IF(Z73&gt;=1421,"14.4",IF(Z73&gt;=1311,"15.8",IF(Z73&gt;=1196,"17.2",IF(Z73&gt;=1081,"18.7",IF(Z73&gt;=971,"20.5",IF(Z73&gt;=856,"20.8",IF(Z73&gt;=741,"21.0",IF(Z73&gt;=601,"21.8","22.5")))))))))))))))))),"")</f>
        <v>11.1</v>
      </c>
      <c r="N73" s="90">
        <f t="shared" ref="N73:N136" si="25">IFERROR(VALUE(IF(Z73="","",(IF(Z73&gt;=2271,"10.6",IF(Z73&gt;=2101,"11.9",IF(Z73&gt;=1991,"12.7",IF(Z73&gt;=1871,"13.5",IF(Z73&gt;=1761,"14.4",IF(Z73&gt;=1651,"15.4",IF(Z73&gt;=1531,"16.5",IF(Z73&gt;=1421,"17.6",IF(Z73&gt;=1311,"19.0",IF(Z73&gt;=1196,"20.3",IF(Z73&gt;=1081,"21.8",IF(Z73&gt;=971,"23.4",IF(Z73&gt;=856,"23.7",IF(Z73&gt;=741,"24.5","24.6"))))))))))))))))),"")</f>
        <v>14.4</v>
      </c>
      <c r="O73" s="91" t="str">
        <f t="shared" si="13"/>
        <v>20.6</v>
      </c>
      <c r="P73" s="92" t="s">
        <v>68</v>
      </c>
      <c r="Q73" s="93" t="s">
        <v>43</v>
      </c>
      <c r="R73" s="92" t="s">
        <v>127</v>
      </c>
      <c r="S73" s="105"/>
      <c r="T73" s="95" t="s">
        <v>45</v>
      </c>
      <c r="U73" s="96">
        <f t="shared" ref="U73:U136" si="26">IFERROR(IF(K73&lt;M73,"",(ROUNDDOWN(K73/M73*100,0))),"")</f>
        <v>113</v>
      </c>
      <c r="V73" s="97" t="str">
        <f t="shared" ref="V73:V136" si="27">IFERROR(IF(K73&lt;N73,"",(ROUNDDOWN(K73/N73*100,0))),"")</f>
        <v/>
      </c>
      <c r="W73" s="97">
        <f t="shared" si="10"/>
        <v>61</v>
      </c>
      <c r="X73" s="98" t="str">
        <f t="shared" ref="X73:X136" si="28">IF(AC73&lt;55,"",AD73)</f>
        <v>★1.0</v>
      </c>
      <c r="Z73" s="99">
        <v>1850</v>
      </c>
      <c r="AA73" s="99"/>
      <c r="AB73" s="100">
        <f t="shared" si="11"/>
        <v>20.6</v>
      </c>
      <c r="AC73" s="101">
        <f t="shared" si="12"/>
        <v>61</v>
      </c>
      <c r="AD73" s="101" t="str">
        <f t="shared" si="6"/>
        <v>★1.0</v>
      </c>
      <c r="AE73" s="100" t="str">
        <f t="shared" ref="AE73:AE136" si="29">IF(AA73="","",(ROUND(IF(AA73&gt;=2759,9.5,IF(AA73&lt;2759,(-2.47/1000000*AA73*AA73)-(8.52/10000*AA73)+30.65)),1)))</f>
        <v/>
      </c>
      <c r="AF73" s="101" t="str">
        <f t="shared" ref="AF73:AF136" si="30">IF(AE73="","",IF(K73="","",ROUNDDOWN(K73/AE73*100,0)))</f>
        <v/>
      </c>
      <c r="AG73" s="101" t="str">
        <f t="shared" si="9"/>
        <v/>
      </c>
      <c r="AH73" s="102"/>
    </row>
    <row r="74" spans="1:34" ht="24" customHeight="1" x14ac:dyDescent="0.2">
      <c r="A74" s="103"/>
      <c r="B74" s="80"/>
      <c r="C74" s="81"/>
      <c r="D74" s="82" t="s">
        <v>38</v>
      </c>
      <c r="E74" s="83" t="s">
        <v>129</v>
      </c>
      <c r="F74" s="84" t="s">
        <v>126</v>
      </c>
      <c r="G74" s="85">
        <v>1.968</v>
      </c>
      <c r="H74" s="84" t="s">
        <v>53</v>
      </c>
      <c r="I74" s="86">
        <v>1860</v>
      </c>
      <c r="J74" s="87">
        <v>5</v>
      </c>
      <c r="K74" s="88">
        <v>12.6</v>
      </c>
      <c r="L74" s="89">
        <f t="shared" si="0"/>
        <v>184.25873015873015</v>
      </c>
      <c r="M74" s="88">
        <f t="shared" si="24"/>
        <v>11.1</v>
      </c>
      <c r="N74" s="90">
        <f t="shared" si="25"/>
        <v>14.4</v>
      </c>
      <c r="O74" s="91" t="str">
        <f t="shared" si="13"/>
        <v>20.5</v>
      </c>
      <c r="P74" s="92" t="s">
        <v>68</v>
      </c>
      <c r="Q74" s="93" t="s">
        <v>43</v>
      </c>
      <c r="R74" s="92" t="s">
        <v>127</v>
      </c>
      <c r="S74" s="105"/>
      <c r="T74" s="95" t="s">
        <v>45</v>
      </c>
      <c r="U74" s="96">
        <f t="shared" si="26"/>
        <v>113</v>
      </c>
      <c r="V74" s="97" t="str">
        <f t="shared" si="27"/>
        <v/>
      </c>
      <c r="W74" s="97">
        <f t="shared" ref="W74:W137" si="31">IF(AC74&lt;55,"",IF(AA74="",AC74,IF(AF74-AC74&gt;0,CONCATENATE(AC74,"~",AF74),AC74)))</f>
        <v>61</v>
      </c>
      <c r="X74" s="98" t="str">
        <f t="shared" si="28"/>
        <v>★1.0</v>
      </c>
      <c r="Z74" s="99">
        <v>1860</v>
      </c>
      <c r="AA74" s="99"/>
      <c r="AB74" s="100">
        <f t="shared" ref="AB74:AB137" si="32">IF(Z74="","",(ROUND(IF(Z74&gt;=2759,9.5,IF(Z74&lt;2759,(-2.47/1000000*Z74*Z74)-(8.52/10000*Z74)+30.65)),1)))</f>
        <v>20.5</v>
      </c>
      <c r="AC74" s="101">
        <f t="shared" ref="AC74:AC137" si="33">IF(K74="","",ROUNDDOWN(K74/AB74*100,0))</f>
        <v>61</v>
      </c>
      <c r="AD74" s="101" t="str">
        <f t="shared" si="6"/>
        <v>★1.0</v>
      </c>
      <c r="AE74" s="100" t="str">
        <f t="shared" si="29"/>
        <v/>
      </c>
      <c r="AF74" s="101" t="str">
        <f t="shared" si="30"/>
        <v/>
      </c>
      <c r="AG74" s="101" t="str">
        <f t="shared" si="9"/>
        <v/>
      </c>
      <c r="AH74" s="102"/>
    </row>
    <row r="75" spans="1:34" ht="24" customHeight="1" x14ac:dyDescent="0.2">
      <c r="A75" s="103"/>
      <c r="B75" s="80"/>
      <c r="C75" s="81"/>
      <c r="D75" s="82" t="s">
        <v>38</v>
      </c>
      <c r="E75" s="83" t="s">
        <v>130</v>
      </c>
      <c r="F75" s="84" t="s">
        <v>126</v>
      </c>
      <c r="G75" s="85">
        <v>1.968</v>
      </c>
      <c r="H75" s="84" t="s">
        <v>53</v>
      </c>
      <c r="I75" s="86">
        <v>1880</v>
      </c>
      <c r="J75" s="87">
        <v>5</v>
      </c>
      <c r="K75" s="88">
        <v>12.6</v>
      </c>
      <c r="L75" s="89">
        <f t="shared" si="0"/>
        <v>184.25873015873015</v>
      </c>
      <c r="M75" s="88">
        <f t="shared" si="24"/>
        <v>10.199999999999999</v>
      </c>
      <c r="N75" s="90">
        <f t="shared" si="25"/>
        <v>13.5</v>
      </c>
      <c r="O75" s="91" t="str">
        <f t="shared" si="13"/>
        <v>20.3</v>
      </c>
      <c r="P75" s="92" t="s">
        <v>68</v>
      </c>
      <c r="Q75" s="93" t="s">
        <v>43</v>
      </c>
      <c r="R75" s="92" t="s">
        <v>127</v>
      </c>
      <c r="S75" s="105"/>
      <c r="T75" s="95" t="s">
        <v>45</v>
      </c>
      <c r="U75" s="96">
        <f t="shared" si="26"/>
        <v>123</v>
      </c>
      <c r="V75" s="97" t="str">
        <f t="shared" si="27"/>
        <v/>
      </c>
      <c r="W75" s="97">
        <f t="shared" si="31"/>
        <v>62</v>
      </c>
      <c r="X75" s="98" t="str">
        <f t="shared" si="28"/>
        <v>★1.0</v>
      </c>
      <c r="Z75" s="99">
        <v>1880</v>
      </c>
      <c r="AA75" s="99"/>
      <c r="AB75" s="100">
        <f t="shared" si="32"/>
        <v>20.3</v>
      </c>
      <c r="AC75" s="101">
        <f t="shared" si="33"/>
        <v>62</v>
      </c>
      <c r="AD75" s="101" t="str">
        <f t="shared" si="6"/>
        <v>★1.0</v>
      </c>
      <c r="AE75" s="100" t="str">
        <f t="shared" si="29"/>
        <v/>
      </c>
      <c r="AF75" s="101" t="str">
        <f t="shared" si="30"/>
        <v/>
      </c>
      <c r="AG75" s="101" t="str">
        <f t="shared" si="9"/>
        <v/>
      </c>
      <c r="AH75" s="102"/>
    </row>
    <row r="76" spans="1:34" ht="24" customHeight="1" x14ac:dyDescent="0.2">
      <c r="A76" s="103"/>
      <c r="B76" s="80"/>
      <c r="C76" s="81"/>
      <c r="D76" s="82" t="s">
        <v>47</v>
      </c>
      <c r="E76" s="83" t="s">
        <v>131</v>
      </c>
      <c r="F76" s="84" t="s">
        <v>59</v>
      </c>
      <c r="G76" s="85">
        <v>1.968</v>
      </c>
      <c r="H76" s="84" t="s">
        <v>53</v>
      </c>
      <c r="I76" s="86">
        <v>1860</v>
      </c>
      <c r="J76" s="87">
        <v>5</v>
      </c>
      <c r="K76" s="88">
        <v>11.7</v>
      </c>
      <c r="L76" s="89">
        <f t="shared" si="0"/>
        <v>198.43247863247862</v>
      </c>
      <c r="M76" s="88">
        <f t="shared" si="24"/>
        <v>11.1</v>
      </c>
      <c r="N76" s="90">
        <f t="shared" si="25"/>
        <v>14.4</v>
      </c>
      <c r="O76" s="91" t="str">
        <f t="shared" si="13"/>
        <v>20.5</v>
      </c>
      <c r="P76" s="92" t="s">
        <v>51</v>
      </c>
      <c r="Q76" s="93" t="s">
        <v>43</v>
      </c>
      <c r="R76" s="92" t="s">
        <v>127</v>
      </c>
      <c r="S76" s="94"/>
      <c r="T76" s="95" t="s">
        <v>45</v>
      </c>
      <c r="U76" s="96">
        <f t="shared" si="26"/>
        <v>105</v>
      </c>
      <c r="V76" s="97" t="str">
        <f t="shared" si="27"/>
        <v/>
      </c>
      <c r="W76" s="97">
        <f t="shared" si="31"/>
        <v>57</v>
      </c>
      <c r="X76" s="98" t="str">
        <f t="shared" si="28"/>
        <v>★0.5</v>
      </c>
      <c r="Z76" s="99">
        <v>1860</v>
      </c>
      <c r="AA76" s="99"/>
      <c r="AB76" s="100">
        <f t="shared" si="32"/>
        <v>20.5</v>
      </c>
      <c r="AC76" s="101">
        <f t="shared" si="33"/>
        <v>57</v>
      </c>
      <c r="AD76" s="101" t="str">
        <f t="shared" si="6"/>
        <v>★0.5</v>
      </c>
      <c r="AE76" s="100" t="str">
        <f t="shared" si="29"/>
        <v/>
      </c>
      <c r="AF76" s="101" t="str">
        <f t="shared" si="30"/>
        <v/>
      </c>
      <c r="AG76" s="101" t="str">
        <f t="shared" si="9"/>
        <v/>
      </c>
      <c r="AH76" s="102"/>
    </row>
    <row r="77" spans="1:34" ht="24" customHeight="1" x14ac:dyDescent="0.2">
      <c r="A77" s="103"/>
      <c r="B77" s="80"/>
      <c r="C77" s="104"/>
      <c r="D77" s="82" t="s">
        <v>47</v>
      </c>
      <c r="E77" s="83" t="s">
        <v>132</v>
      </c>
      <c r="F77" s="84" t="s">
        <v>59</v>
      </c>
      <c r="G77" s="85">
        <v>1.968</v>
      </c>
      <c r="H77" s="84" t="s">
        <v>53</v>
      </c>
      <c r="I77" s="86">
        <v>1880</v>
      </c>
      <c r="J77" s="87">
        <v>5</v>
      </c>
      <c r="K77" s="88">
        <v>11.7</v>
      </c>
      <c r="L77" s="89">
        <f t="shared" si="0"/>
        <v>198.43247863247862</v>
      </c>
      <c r="M77" s="88">
        <f t="shared" si="24"/>
        <v>10.199999999999999</v>
      </c>
      <c r="N77" s="90">
        <f t="shared" si="25"/>
        <v>13.5</v>
      </c>
      <c r="O77" s="91" t="str">
        <f t="shared" si="13"/>
        <v>20.3</v>
      </c>
      <c r="P77" s="92" t="s">
        <v>51</v>
      </c>
      <c r="Q77" s="93" t="s">
        <v>43</v>
      </c>
      <c r="R77" s="92" t="s">
        <v>127</v>
      </c>
      <c r="S77" s="94"/>
      <c r="T77" s="95" t="s">
        <v>45</v>
      </c>
      <c r="U77" s="96">
        <f t="shared" si="26"/>
        <v>114</v>
      </c>
      <c r="V77" s="97" t="str">
        <f t="shared" si="27"/>
        <v/>
      </c>
      <c r="W77" s="97">
        <f t="shared" si="31"/>
        <v>57</v>
      </c>
      <c r="X77" s="98" t="str">
        <f t="shared" si="28"/>
        <v>★0.5</v>
      </c>
      <c r="Z77" s="99">
        <v>1880</v>
      </c>
      <c r="AA77" s="99"/>
      <c r="AB77" s="100">
        <f t="shared" si="32"/>
        <v>20.3</v>
      </c>
      <c r="AC77" s="101">
        <f t="shared" si="33"/>
        <v>57</v>
      </c>
      <c r="AD77" s="101" t="str">
        <f t="shared" si="6"/>
        <v>★0.5</v>
      </c>
      <c r="AE77" s="100" t="str">
        <f t="shared" si="29"/>
        <v/>
      </c>
      <c r="AF77" s="101" t="str">
        <f t="shared" si="30"/>
        <v/>
      </c>
      <c r="AG77" s="101" t="str">
        <f t="shared" si="9"/>
        <v/>
      </c>
      <c r="AH77" s="102"/>
    </row>
    <row r="78" spans="1:34" ht="24" customHeight="1" x14ac:dyDescent="0.2">
      <c r="A78" s="103"/>
      <c r="B78" s="80"/>
      <c r="C78" s="104"/>
      <c r="D78" s="82" t="s">
        <v>47</v>
      </c>
      <c r="E78" s="83" t="s">
        <v>133</v>
      </c>
      <c r="F78" s="84" t="s">
        <v>59</v>
      </c>
      <c r="G78" s="85">
        <v>1.968</v>
      </c>
      <c r="H78" s="84" t="s">
        <v>53</v>
      </c>
      <c r="I78" s="86">
        <v>1900</v>
      </c>
      <c r="J78" s="87">
        <v>5</v>
      </c>
      <c r="K78" s="88">
        <v>11.7</v>
      </c>
      <c r="L78" s="89">
        <f t="shared" si="0"/>
        <v>198.43247863247862</v>
      </c>
      <c r="M78" s="88">
        <f t="shared" si="24"/>
        <v>10.199999999999999</v>
      </c>
      <c r="N78" s="90">
        <f t="shared" si="25"/>
        <v>13.5</v>
      </c>
      <c r="O78" s="91" t="str">
        <f t="shared" si="13"/>
        <v>20.1</v>
      </c>
      <c r="P78" s="92" t="s">
        <v>51</v>
      </c>
      <c r="Q78" s="93" t="s">
        <v>43</v>
      </c>
      <c r="R78" s="92" t="s">
        <v>127</v>
      </c>
      <c r="S78" s="94"/>
      <c r="T78" s="95" t="s">
        <v>45</v>
      </c>
      <c r="U78" s="96">
        <f t="shared" si="26"/>
        <v>114</v>
      </c>
      <c r="V78" s="97" t="str">
        <f t="shared" si="27"/>
        <v/>
      </c>
      <c r="W78" s="97">
        <f t="shared" si="31"/>
        <v>58</v>
      </c>
      <c r="X78" s="98" t="str">
        <f t="shared" si="28"/>
        <v>★0.5</v>
      </c>
      <c r="Z78" s="99">
        <v>1900</v>
      </c>
      <c r="AA78" s="99"/>
      <c r="AB78" s="100">
        <f t="shared" si="32"/>
        <v>20.100000000000001</v>
      </c>
      <c r="AC78" s="101">
        <f t="shared" si="33"/>
        <v>58</v>
      </c>
      <c r="AD78" s="101" t="str">
        <f t="shared" si="6"/>
        <v>★0.5</v>
      </c>
      <c r="AE78" s="100" t="str">
        <f t="shared" si="29"/>
        <v/>
      </c>
      <c r="AF78" s="101" t="str">
        <f t="shared" si="30"/>
        <v/>
      </c>
      <c r="AG78" s="101" t="str">
        <f t="shared" si="9"/>
        <v/>
      </c>
      <c r="AH78" s="102"/>
    </row>
    <row r="79" spans="1:34" ht="24" customHeight="1" x14ac:dyDescent="0.2">
      <c r="A79" s="103"/>
      <c r="B79" s="80"/>
      <c r="C79" s="104"/>
      <c r="D79" s="82" t="s">
        <v>47</v>
      </c>
      <c r="E79" s="83" t="s">
        <v>134</v>
      </c>
      <c r="F79" s="84" t="s">
        <v>59</v>
      </c>
      <c r="G79" s="85">
        <v>1.968</v>
      </c>
      <c r="H79" s="84" t="s">
        <v>53</v>
      </c>
      <c r="I79" s="86">
        <v>1860</v>
      </c>
      <c r="J79" s="87">
        <v>5</v>
      </c>
      <c r="K79" s="88">
        <v>12.9</v>
      </c>
      <c r="L79" s="89">
        <f t="shared" si="0"/>
        <v>179.9736434108527</v>
      </c>
      <c r="M79" s="88">
        <f t="shared" si="24"/>
        <v>11.1</v>
      </c>
      <c r="N79" s="90">
        <f t="shared" si="25"/>
        <v>14.4</v>
      </c>
      <c r="O79" s="91" t="str">
        <f t="shared" si="13"/>
        <v>20.5</v>
      </c>
      <c r="P79" s="92" t="s">
        <v>51</v>
      </c>
      <c r="Q79" s="93" t="s">
        <v>43</v>
      </c>
      <c r="R79" s="92" t="s">
        <v>127</v>
      </c>
      <c r="S79" s="94" t="s">
        <v>63</v>
      </c>
      <c r="T79" s="95" t="s">
        <v>45</v>
      </c>
      <c r="U79" s="96">
        <f t="shared" si="26"/>
        <v>116</v>
      </c>
      <c r="V79" s="97" t="str">
        <f t="shared" si="27"/>
        <v/>
      </c>
      <c r="W79" s="97">
        <f t="shared" si="31"/>
        <v>62</v>
      </c>
      <c r="X79" s="98" t="str">
        <f t="shared" si="28"/>
        <v>★1.0</v>
      </c>
      <c r="Z79" s="99">
        <v>1860</v>
      </c>
      <c r="AA79" s="99"/>
      <c r="AB79" s="100">
        <f t="shared" si="32"/>
        <v>20.5</v>
      </c>
      <c r="AC79" s="101">
        <f t="shared" si="33"/>
        <v>62</v>
      </c>
      <c r="AD79" s="101" t="str">
        <f t="shared" si="6"/>
        <v>★1.0</v>
      </c>
      <c r="AE79" s="100" t="str">
        <f t="shared" si="29"/>
        <v/>
      </c>
      <c r="AF79" s="101" t="str">
        <f t="shared" si="30"/>
        <v/>
      </c>
      <c r="AG79" s="101" t="str">
        <f t="shared" si="9"/>
        <v/>
      </c>
      <c r="AH79" s="102"/>
    </row>
    <row r="80" spans="1:34" ht="24" customHeight="1" x14ac:dyDescent="0.2">
      <c r="A80" s="103"/>
      <c r="B80" s="80"/>
      <c r="C80" s="104"/>
      <c r="D80" s="82" t="s">
        <v>47</v>
      </c>
      <c r="E80" s="83" t="s">
        <v>135</v>
      </c>
      <c r="F80" s="84" t="s">
        <v>59</v>
      </c>
      <c r="G80" s="85">
        <v>1.968</v>
      </c>
      <c r="H80" s="84" t="s">
        <v>53</v>
      </c>
      <c r="I80" s="86">
        <v>1880</v>
      </c>
      <c r="J80" s="87">
        <v>5</v>
      </c>
      <c r="K80" s="88">
        <v>12.9</v>
      </c>
      <c r="L80" s="89">
        <f t="shared" si="0"/>
        <v>179.9736434108527</v>
      </c>
      <c r="M80" s="88">
        <f t="shared" si="24"/>
        <v>10.199999999999999</v>
      </c>
      <c r="N80" s="90">
        <f t="shared" si="25"/>
        <v>13.5</v>
      </c>
      <c r="O80" s="91" t="str">
        <f t="shared" si="13"/>
        <v>20.3</v>
      </c>
      <c r="P80" s="92" t="s">
        <v>51</v>
      </c>
      <c r="Q80" s="93" t="s">
        <v>43</v>
      </c>
      <c r="R80" s="92" t="s">
        <v>127</v>
      </c>
      <c r="S80" s="94" t="s">
        <v>63</v>
      </c>
      <c r="T80" s="95" t="s">
        <v>45</v>
      </c>
      <c r="U80" s="96">
        <f t="shared" si="26"/>
        <v>126</v>
      </c>
      <c r="V80" s="97" t="str">
        <f t="shared" si="27"/>
        <v/>
      </c>
      <c r="W80" s="97">
        <f t="shared" si="31"/>
        <v>63</v>
      </c>
      <c r="X80" s="98" t="str">
        <f t="shared" si="28"/>
        <v>★1.0</v>
      </c>
      <c r="Z80" s="99">
        <v>1880</v>
      </c>
      <c r="AA80" s="99"/>
      <c r="AB80" s="100">
        <f t="shared" si="32"/>
        <v>20.3</v>
      </c>
      <c r="AC80" s="101">
        <f t="shared" si="33"/>
        <v>63</v>
      </c>
      <c r="AD80" s="101" t="str">
        <f t="shared" si="6"/>
        <v>★1.0</v>
      </c>
      <c r="AE80" s="100" t="str">
        <f t="shared" si="29"/>
        <v/>
      </c>
      <c r="AF80" s="101" t="str">
        <f t="shared" si="30"/>
        <v/>
      </c>
      <c r="AG80" s="101" t="str">
        <f t="shared" si="9"/>
        <v/>
      </c>
      <c r="AH80" s="102"/>
    </row>
    <row r="81" spans="1:34" ht="24" customHeight="1" x14ac:dyDescent="0.2">
      <c r="A81" s="103"/>
      <c r="B81" s="80"/>
      <c r="C81" s="104"/>
      <c r="D81" s="82" t="s">
        <v>47</v>
      </c>
      <c r="E81" s="83" t="s">
        <v>136</v>
      </c>
      <c r="F81" s="84" t="s">
        <v>59</v>
      </c>
      <c r="G81" s="85">
        <v>1.968</v>
      </c>
      <c r="H81" s="84" t="s">
        <v>53</v>
      </c>
      <c r="I81" s="86">
        <v>1900</v>
      </c>
      <c r="J81" s="87">
        <v>5</v>
      </c>
      <c r="K81" s="88">
        <v>12.9</v>
      </c>
      <c r="L81" s="89">
        <f t="shared" si="0"/>
        <v>179.9736434108527</v>
      </c>
      <c r="M81" s="88">
        <f t="shared" si="24"/>
        <v>10.199999999999999</v>
      </c>
      <c r="N81" s="90">
        <f t="shared" si="25"/>
        <v>13.5</v>
      </c>
      <c r="O81" s="91" t="str">
        <f t="shared" si="13"/>
        <v>20.1</v>
      </c>
      <c r="P81" s="92" t="s">
        <v>51</v>
      </c>
      <c r="Q81" s="93" t="s">
        <v>43</v>
      </c>
      <c r="R81" s="92" t="s">
        <v>127</v>
      </c>
      <c r="S81" s="94" t="s">
        <v>63</v>
      </c>
      <c r="T81" s="95" t="s">
        <v>45</v>
      </c>
      <c r="U81" s="96">
        <f t="shared" si="26"/>
        <v>126</v>
      </c>
      <c r="V81" s="97" t="str">
        <f t="shared" si="27"/>
        <v/>
      </c>
      <c r="W81" s="97">
        <f t="shared" si="31"/>
        <v>64</v>
      </c>
      <c r="X81" s="98" t="str">
        <f t="shared" si="28"/>
        <v>★1.0</v>
      </c>
      <c r="Z81" s="99">
        <v>1900</v>
      </c>
      <c r="AA81" s="99"/>
      <c r="AB81" s="100">
        <f t="shared" si="32"/>
        <v>20.100000000000001</v>
      </c>
      <c r="AC81" s="101">
        <f t="shared" si="33"/>
        <v>64</v>
      </c>
      <c r="AD81" s="101" t="str">
        <f t="shared" si="6"/>
        <v>★1.0</v>
      </c>
      <c r="AE81" s="100" t="str">
        <f t="shared" si="29"/>
        <v/>
      </c>
      <c r="AF81" s="101" t="str">
        <f t="shared" si="30"/>
        <v/>
      </c>
      <c r="AG81" s="101" t="str">
        <f t="shared" si="9"/>
        <v/>
      </c>
      <c r="AH81" s="102"/>
    </row>
    <row r="82" spans="1:34" ht="24" customHeight="1" x14ac:dyDescent="0.2">
      <c r="A82" s="103"/>
      <c r="B82" s="80"/>
      <c r="C82" s="104"/>
      <c r="D82" s="82" t="s">
        <v>47</v>
      </c>
      <c r="E82" s="83" t="s">
        <v>137</v>
      </c>
      <c r="F82" s="84" t="s">
        <v>59</v>
      </c>
      <c r="G82" s="85">
        <v>1.968</v>
      </c>
      <c r="H82" s="84" t="s">
        <v>53</v>
      </c>
      <c r="I82" s="86">
        <v>1860</v>
      </c>
      <c r="J82" s="87">
        <v>5</v>
      </c>
      <c r="K82" s="88">
        <v>12.6</v>
      </c>
      <c r="L82" s="89">
        <f t="shared" si="0"/>
        <v>184.25873015873015</v>
      </c>
      <c r="M82" s="88">
        <f t="shared" si="24"/>
        <v>11.1</v>
      </c>
      <c r="N82" s="90">
        <f t="shared" si="25"/>
        <v>14.4</v>
      </c>
      <c r="O82" s="91" t="str">
        <f t="shared" si="13"/>
        <v>20.5</v>
      </c>
      <c r="P82" s="92" t="s">
        <v>68</v>
      </c>
      <c r="Q82" s="93" t="s">
        <v>43</v>
      </c>
      <c r="R82" s="92" t="s">
        <v>127</v>
      </c>
      <c r="S82" s="105" t="s">
        <v>81</v>
      </c>
      <c r="T82" s="95" t="s">
        <v>45</v>
      </c>
      <c r="U82" s="96">
        <f t="shared" si="26"/>
        <v>113</v>
      </c>
      <c r="V82" s="97" t="str">
        <f t="shared" si="27"/>
        <v/>
      </c>
      <c r="W82" s="97">
        <f t="shared" si="31"/>
        <v>61</v>
      </c>
      <c r="X82" s="98" t="str">
        <f t="shared" si="28"/>
        <v>★1.0</v>
      </c>
      <c r="Z82" s="99">
        <v>1860</v>
      </c>
      <c r="AA82" s="99"/>
      <c r="AB82" s="100">
        <f t="shared" si="32"/>
        <v>20.5</v>
      </c>
      <c r="AC82" s="101">
        <f t="shared" si="33"/>
        <v>61</v>
      </c>
      <c r="AD82" s="101" t="str">
        <f t="shared" si="6"/>
        <v>★1.0</v>
      </c>
      <c r="AE82" s="100" t="str">
        <f t="shared" si="29"/>
        <v/>
      </c>
      <c r="AF82" s="101" t="str">
        <f t="shared" si="30"/>
        <v/>
      </c>
      <c r="AG82" s="101" t="str">
        <f t="shared" si="9"/>
        <v/>
      </c>
      <c r="AH82" s="102"/>
    </row>
    <row r="83" spans="1:34" ht="24" customHeight="1" x14ac:dyDescent="0.2">
      <c r="A83" s="103"/>
      <c r="B83" s="80"/>
      <c r="C83" s="104"/>
      <c r="D83" s="82" t="s">
        <v>47</v>
      </c>
      <c r="E83" s="83" t="s">
        <v>138</v>
      </c>
      <c r="F83" s="84" t="s">
        <v>59</v>
      </c>
      <c r="G83" s="85">
        <v>1.968</v>
      </c>
      <c r="H83" s="84" t="s">
        <v>53</v>
      </c>
      <c r="I83" s="86">
        <v>1880</v>
      </c>
      <c r="J83" s="87">
        <v>5</v>
      </c>
      <c r="K83" s="88">
        <v>12.6</v>
      </c>
      <c r="L83" s="89">
        <f t="shared" si="0"/>
        <v>184.25873015873015</v>
      </c>
      <c r="M83" s="88">
        <f t="shared" si="24"/>
        <v>10.199999999999999</v>
      </c>
      <c r="N83" s="90">
        <f t="shared" si="25"/>
        <v>13.5</v>
      </c>
      <c r="O83" s="91" t="str">
        <f t="shared" si="13"/>
        <v>20.3</v>
      </c>
      <c r="P83" s="92" t="s">
        <v>68</v>
      </c>
      <c r="Q83" s="93" t="s">
        <v>43</v>
      </c>
      <c r="R83" s="92" t="s">
        <v>127</v>
      </c>
      <c r="S83" s="105" t="s">
        <v>81</v>
      </c>
      <c r="T83" s="95" t="s">
        <v>45</v>
      </c>
      <c r="U83" s="96">
        <f t="shared" si="26"/>
        <v>123</v>
      </c>
      <c r="V83" s="97" t="str">
        <f t="shared" si="27"/>
        <v/>
      </c>
      <c r="W83" s="97">
        <f t="shared" si="31"/>
        <v>62</v>
      </c>
      <c r="X83" s="98" t="str">
        <f t="shared" si="28"/>
        <v>★1.0</v>
      </c>
      <c r="Z83" s="99">
        <v>1880</v>
      </c>
      <c r="AA83" s="99"/>
      <c r="AB83" s="100">
        <f t="shared" si="32"/>
        <v>20.3</v>
      </c>
      <c r="AC83" s="101">
        <f t="shared" si="33"/>
        <v>62</v>
      </c>
      <c r="AD83" s="101" t="str">
        <f t="shared" si="6"/>
        <v>★1.0</v>
      </c>
      <c r="AE83" s="100" t="str">
        <f t="shared" si="29"/>
        <v/>
      </c>
      <c r="AF83" s="101" t="str">
        <f t="shared" si="30"/>
        <v/>
      </c>
      <c r="AG83" s="101" t="str">
        <f t="shared" si="9"/>
        <v/>
      </c>
      <c r="AH83" s="102"/>
    </row>
    <row r="84" spans="1:34" ht="24" customHeight="1" x14ac:dyDescent="0.2">
      <c r="A84" s="103"/>
      <c r="B84" s="80"/>
      <c r="C84" s="104"/>
      <c r="D84" s="82" t="s">
        <v>47</v>
      </c>
      <c r="E84" s="83" t="s">
        <v>139</v>
      </c>
      <c r="F84" s="84" t="s">
        <v>59</v>
      </c>
      <c r="G84" s="85">
        <v>1.968</v>
      </c>
      <c r="H84" s="84" t="s">
        <v>53</v>
      </c>
      <c r="I84" s="86">
        <v>1900</v>
      </c>
      <c r="J84" s="87">
        <v>5</v>
      </c>
      <c r="K84" s="88">
        <v>12.6</v>
      </c>
      <c r="L84" s="89">
        <f t="shared" si="0"/>
        <v>184.25873015873015</v>
      </c>
      <c r="M84" s="88">
        <f t="shared" si="24"/>
        <v>10.199999999999999</v>
      </c>
      <c r="N84" s="90">
        <f t="shared" si="25"/>
        <v>13.5</v>
      </c>
      <c r="O84" s="91" t="str">
        <f t="shared" si="13"/>
        <v>20.1</v>
      </c>
      <c r="P84" s="92" t="s">
        <v>68</v>
      </c>
      <c r="Q84" s="93" t="s">
        <v>43</v>
      </c>
      <c r="R84" s="92" t="s">
        <v>127</v>
      </c>
      <c r="S84" s="105" t="s">
        <v>81</v>
      </c>
      <c r="T84" s="95" t="s">
        <v>45</v>
      </c>
      <c r="U84" s="96">
        <f t="shared" si="26"/>
        <v>123</v>
      </c>
      <c r="V84" s="97" t="str">
        <f t="shared" si="27"/>
        <v/>
      </c>
      <c r="W84" s="97">
        <f t="shared" si="31"/>
        <v>62</v>
      </c>
      <c r="X84" s="98" t="str">
        <f t="shared" si="28"/>
        <v>★1.0</v>
      </c>
      <c r="Z84" s="99">
        <v>1900</v>
      </c>
      <c r="AA84" s="99"/>
      <c r="AB84" s="100">
        <f t="shared" si="32"/>
        <v>20.100000000000001</v>
      </c>
      <c r="AC84" s="101">
        <f t="shared" si="33"/>
        <v>62</v>
      </c>
      <c r="AD84" s="101" t="str">
        <f t="shared" si="6"/>
        <v>★1.0</v>
      </c>
      <c r="AE84" s="100" t="str">
        <f t="shared" si="29"/>
        <v/>
      </c>
      <c r="AF84" s="101" t="str">
        <f t="shared" si="30"/>
        <v/>
      </c>
      <c r="AG84" s="101" t="str">
        <f t="shared" si="9"/>
        <v/>
      </c>
      <c r="AH84" s="102"/>
    </row>
    <row r="85" spans="1:34" ht="24" customHeight="1" x14ac:dyDescent="0.2">
      <c r="A85" s="103"/>
      <c r="B85" s="80"/>
      <c r="C85" s="104"/>
      <c r="D85" s="82" t="s">
        <v>47</v>
      </c>
      <c r="E85" s="83" t="s">
        <v>140</v>
      </c>
      <c r="F85" s="84" t="s">
        <v>59</v>
      </c>
      <c r="G85" s="85">
        <v>1.968</v>
      </c>
      <c r="H85" s="84" t="s">
        <v>53</v>
      </c>
      <c r="I85" s="86">
        <v>1830</v>
      </c>
      <c r="J85" s="87">
        <v>5</v>
      </c>
      <c r="K85" s="88">
        <v>12.6</v>
      </c>
      <c r="L85" s="89">
        <f t="shared" ref="L85:L152" si="34">IF(K85&gt;0,1/K85*34.6*67.1,"")</f>
        <v>184.25873015873015</v>
      </c>
      <c r="M85" s="88">
        <f t="shared" si="24"/>
        <v>11.1</v>
      </c>
      <c r="N85" s="90">
        <f t="shared" si="25"/>
        <v>14.4</v>
      </c>
      <c r="O85" s="91" t="str">
        <f t="shared" ref="O85:O152" si="35">IF(Z85="","",IF(AE85="",TEXT(AB85,"#,##0.0"),IF(AB85-AE85&gt;0,CONCATENATE(TEXT(AE85,"#,##0.0"),"~",TEXT(AB85,"#,##0.0")),TEXT(AB85,"#,##0.0"))))</f>
        <v>20.8</v>
      </c>
      <c r="P85" s="92" t="s">
        <v>68</v>
      </c>
      <c r="Q85" s="93" t="s">
        <v>43</v>
      </c>
      <c r="R85" s="92" t="s">
        <v>127</v>
      </c>
      <c r="S85" s="105" t="s">
        <v>81</v>
      </c>
      <c r="T85" s="95" t="s">
        <v>45</v>
      </c>
      <c r="U85" s="96">
        <f t="shared" si="26"/>
        <v>113</v>
      </c>
      <c r="V85" s="97" t="str">
        <f t="shared" si="27"/>
        <v/>
      </c>
      <c r="W85" s="97">
        <f t="shared" si="31"/>
        <v>60</v>
      </c>
      <c r="X85" s="98" t="str">
        <f t="shared" si="28"/>
        <v>★1.0</v>
      </c>
      <c r="Z85" s="99">
        <v>1830</v>
      </c>
      <c r="AA85" s="99"/>
      <c r="AB85" s="100">
        <f t="shared" si="32"/>
        <v>20.8</v>
      </c>
      <c r="AC85" s="101">
        <f t="shared" si="33"/>
        <v>60</v>
      </c>
      <c r="AD85" s="101" t="str">
        <f t="shared" ref="AD85:AD152" si="36">IF(AC85="","",IF(AC85&gt;=125,"★7.5",IF(AC85&gt;=120,"★7.0",IF(AC85&gt;=115,"★6.5",IF(AC85&gt;=110,"★6.0",IF(AC85&gt;=105,"★5.5",IF(AC85&gt;=100,"★5.0",IF(AC85&gt;=95,"★4.5",IF(AC85&gt;=90,"★4.0",IF(AC85&gt;=85,"★3.5",IF(AC85&gt;=80,"★3.0",IF(AC85&gt;=75,"★2.5",IF(AC85&gt;=70,"★2.0",IF(AC85&gt;=65,"★1.5",IF(AC85&gt;=60,"★1.0",IF(AC85&gt;=55,"★0.5"," "))))))))))))))))</f>
        <v>★1.0</v>
      </c>
      <c r="AE85" s="100" t="str">
        <f t="shared" si="29"/>
        <v/>
      </c>
      <c r="AF85" s="101" t="str">
        <f t="shared" si="30"/>
        <v/>
      </c>
      <c r="AG85" s="101" t="str">
        <f t="shared" ref="AG85:AG152" si="37">IF(AF85="","",IF(AF85&gt;=125,"★7.5",IF(AF85&gt;=120,"★7.0",IF(AF85&gt;=115,"★6.5",IF(AF85&gt;=110,"★6.0",IF(AF85&gt;=105,"★5.5",IF(AF85&gt;=100,"★5.0",IF(AF85&gt;=95,"★4.5",IF(AF85&gt;=90,"★4.0",IF(AF85&gt;=85,"★3.5",IF(AF85&gt;=80,"★3.0",IF(AF85&gt;=75,"★2.5",IF(AF85&gt;=70,"★2.0",IF(AF85&gt;=65,"★1.5",IF(AF85&gt;=60,"★1.0",IF(AF85&gt;=55,"★0.5"," "))))))))))))))))</f>
        <v/>
      </c>
      <c r="AH85" s="102"/>
    </row>
    <row r="86" spans="1:34" ht="24" customHeight="1" x14ac:dyDescent="0.2">
      <c r="A86" s="103"/>
      <c r="B86" s="106"/>
      <c r="C86" s="107"/>
      <c r="D86" s="82" t="s">
        <v>47</v>
      </c>
      <c r="E86" s="83" t="s">
        <v>141</v>
      </c>
      <c r="F86" s="84" t="s">
        <v>59</v>
      </c>
      <c r="G86" s="85">
        <v>1.968</v>
      </c>
      <c r="H86" s="84" t="s">
        <v>53</v>
      </c>
      <c r="I86" s="86">
        <v>1850</v>
      </c>
      <c r="J86" s="87">
        <v>5</v>
      </c>
      <c r="K86" s="88">
        <v>12.6</v>
      </c>
      <c r="L86" s="89">
        <f t="shared" si="34"/>
        <v>184.25873015873015</v>
      </c>
      <c r="M86" s="88">
        <f t="shared" si="24"/>
        <v>11.1</v>
      </c>
      <c r="N86" s="90">
        <f t="shared" si="25"/>
        <v>14.4</v>
      </c>
      <c r="O86" s="91" t="str">
        <f t="shared" si="35"/>
        <v>20.6</v>
      </c>
      <c r="P86" s="92" t="s">
        <v>68</v>
      </c>
      <c r="Q86" s="93" t="s">
        <v>43</v>
      </c>
      <c r="R86" s="92" t="s">
        <v>127</v>
      </c>
      <c r="S86" s="105" t="s">
        <v>81</v>
      </c>
      <c r="T86" s="95" t="s">
        <v>45</v>
      </c>
      <c r="U86" s="96">
        <f t="shared" si="26"/>
        <v>113</v>
      </c>
      <c r="V86" s="97" t="str">
        <f t="shared" si="27"/>
        <v/>
      </c>
      <c r="W86" s="97">
        <f t="shared" si="31"/>
        <v>61</v>
      </c>
      <c r="X86" s="98" t="str">
        <f t="shared" si="28"/>
        <v>★1.0</v>
      </c>
      <c r="Z86" s="99">
        <v>1850</v>
      </c>
      <c r="AA86" s="99"/>
      <c r="AB86" s="100">
        <f t="shared" si="32"/>
        <v>20.6</v>
      </c>
      <c r="AC86" s="101">
        <f t="shared" si="33"/>
        <v>61</v>
      </c>
      <c r="AD86" s="101" t="str">
        <f t="shared" si="36"/>
        <v>★1.0</v>
      </c>
      <c r="AE86" s="100" t="str">
        <f t="shared" si="29"/>
        <v/>
      </c>
      <c r="AF86" s="101" t="str">
        <f t="shared" si="30"/>
        <v/>
      </c>
      <c r="AG86" s="101" t="str">
        <f t="shared" si="37"/>
        <v/>
      </c>
      <c r="AH86" s="102"/>
    </row>
    <row r="87" spans="1:34" ht="24" customHeight="1" x14ac:dyDescent="0.2">
      <c r="A87" s="103"/>
      <c r="B87" s="80"/>
      <c r="C87" s="81" t="s">
        <v>142</v>
      </c>
      <c r="D87" s="82" t="s">
        <v>143</v>
      </c>
      <c r="E87" s="83" t="s">
        <v>144</v>
      </c>
      <c r="F87" s="84" t="s">
        <v>145</v>
      </c>
      <c r="G87" s="85">
        <v>1.968</v>
      </c>
      <c r="H87" s="84" t="s">
        <v>53</v>
      </c>
      <c r="I87" s="86">
        <v>1900</v>
      </c>
      <c r="J87" s="87">
        <v>5</v>
      </c>
      <c r="K87" s="88">
        <v>11</v>
      </c>
      <c r="L87" s="89">
        <f t="shared" si="34"/>
        <v>211.05999999999997</v>
      </c>
      <c r="M87" s="88">
        <f t="shared" si="24"/>
        <v>10.199999999999999</v>
      </c>
      <c r="N87" s="90">
        <f t="shared" si="25"/>
        <v>13.5</v>
      </c>
      <c r="O87" s="91" t="str">
        <f t="shared" si="35"/>
        <v>20.1</v>
      </c>
      <c r="P87" s="92" t="s">
        <v>68</v>
      </c>
      <c r="Q87" s="93" t="s">
        <v>43</v>
      </c>
      <c r="R87" s="92" t="s">
        <v>127</v>
      </c>
      <c r="S87" s="94" t="s">
        <v>146</v>
      </c>
      <c r="T87" s="95" t="s">
        <v>45</v>
      </c>
      <c r="U87" s="96">
        <f t="shared" si="26"/>
        <v>107</v>
      </c>
      <c r="V87" s="97" t="str">
        <f t="shared" si="27"/>
        <v/>
      </c>
      <c r="W87" s="97" t="str">
        <f t="shared" si="31"/>
        <v/>
      </c>
      <c r="X87" s="98" t="str">
        <f t="shared" si="28"/>
        <v/>
      </c>
      <c r="Z87" s="99">
        <v>1900</v>
      </c>
      <c r="AA87" s="99"/>
      <c r="AB87" s="100">
        <f t="shared" si="32"/>
        <v>20.100000000000001</v>
      </c>
      <c r="AC87" s="101">
        <f t="shared" si="33"/>
        <v>54</v>
      </c>
      <c r="AD87" s="101" t="str">
        <f t="shared" si="36"/>
        <v xml:space="preserve"> </v>
      </c>
      <c r="AE87" s="100" t="str">
        <f t="shared" si="29"/>
        <v/>
      </c>
      <c r="AF87" s="101" t="str">
        <f t="shared" si="30"/>
        <v/>
      </c>
      <c r="AG87" s="101" t="str">
        <f t="shared" si="37"/>
        <v/>
      </c>
      <c r="AH87" s="102"/>
    </row>
    <row r="88" spans="1:34" ht="24" customHeight="1" x14ac:dyDescent="0.2">
      <c r="A88" s="103"/>
      <c r="B88" s="80"/>
      <c r="C88" s="104"/>
      <c r="D88" s="82" t="s">
        <v>143</v>
      </c>
      <c r="E88" s="83" t="s">
        <v>147</v>
      </c>
      <c r="F88" s="84" t="s">
        <v>145</v>
      </c>
      <c r="G88" s="85">
        <v>1.968</v>
      </c>
      <c r="H88" s="84" t="s">
        <v>53</v>
      </c>
      <c r="I88" s="86">
        <v>1920</v>
      </c>
      <c r="J88" s="87">
        <v>5</v>
      </c>
      <c r="K88" s="88">
        <v>11</v>
      </c>
      <c r="L88" s="89">
        <f t="shared" si="34"/>
        <v>211.05999999999997</v>
      </c>
      <c r="M88" s="88">
        <f t="shared" si="24"/>
        <v>10.199999999999999</v>
      </c>
      <c r="N88" s="90">
        <f t="shared" si="25"/>
        <v>13.5</v>
      </c>
      <c r="O88" s="91" t="str">
        <f t="shared" si="35"/>
        <v>19.9</v>
      </c>
      <c r="P88" s="92" t="s">
        <v>68</v>
      </c>
      <c r="Q88" s="93" t="s">
        <v>43</v>
      </c>
      <c r="R88" s="92" t="s">
        <v>127</v>
      </c>
      <c r="S88" s="94" t="s">
        <v>146</v>
      </c>
      <c r="T88" s="95" t="s">
        <v>45</v>
      </c>
      <c r="U88" s="96">
        <f t="shared" si="26"/>
        <v>107</v>
      </c>
      <c r="V88" s="97" t="str">
        <f t="shared" si="27"/>
        <v/>
      </c>
      <c r="W88" s="97">
        <f t="shared" si="31"/>
        <v>55</v>
      </c>
      <c r="X88" s="98" t="str">
        <f t="shared" si="28"/>
        <v>★0.5</v>
      </c>
      <c r="Z88" s="99">
        <v>1920</v>
      </c>
      <c r="AA88" s="99"/>
      <c r="AB88" s="100">
        <f t="shared" si="32"/>
        <v>19.899999999999999</v>
      </c>
      <c r="AC88" s="101">
        <f t="shared" si="33"/>
        <v>55</v>
      </c>
      <c r="AD88" s="101" t="str">
        <f t="shared" si="36"/>
        <v>★0.5</v>
      </c>
      <c r="AE88" s="100" t="str">
        <f t="shared" si="29"/>
        <v/>
      </c>
      <c r="AF88" s="101" t="str">
        <f t="shared" si="30"/>
        <v/>
      </c>
      <c r="AG88" s="101" t="str">
        <f t="shared" si="37"/>
        <v/>
      </c>
      <c r="AH88" s="102"/>
    </row>
    <row r="89" spans="1:34" ht="24" customHeight="1" x14ac:dyDescent="0.2">
      <c r="A89" s="103"/>
      <c r="B89" s="80"/>
      <c r="C89" s="104"/>
      <c r="D89" s="82" t="s">
        <v>148</v>
      </c>
      <c r="E89" s="83" t="s">
        <v>144</v>
      </c>
      <c r="F89" s="84" t="s">
        <v>145</v>
      </c>
      <c r="G89" s="85">
        <v>1.968</v>
      </c>
      <c r="H89" s="84" t="s">
        <v>53</v>
      </c>
      <c r="I89" s="86">
        <v>1920</v>
      </c>
      <c r="J89" s="87">
        <v>5</v>
      </c>
      <c r="K89" s="88">
        <v>11</v>
      </c>
      <c r="L89" s="89">
        <f t="shared" si="34"/>
        <v>211.05999999999997</v>
      </c>
      <c r="M89" s="88">
        <f t="shared" si="24"/>
        <v>10.199999999999999</v>
      </c>
      <c r="N89" s="90">
        <f t="shared" si="25"/>
        <v>13.5</v>
      </c>
      <c r="O89" s="91" t="str">
        <f t="shared" si="35"/>
        <v>19.9</v>
      </c>
      <c r="P89" s="92" t="s">
        <v>68</v>
      </c>
      <c r="Q89" s="93" t="s">
        <v>43</v>
      </c>
      <c r="R89" s="92" t="s">
        <v>127</v>
      </c>
      <c r="S89" s="94" t="s">
        <v>146</v>
      </c>
      <c r="T89" s="95" t="s">
        <v>45</v>
      </c>
      <c r="U89" s="96">
        <f t="shared" si="26"/>
        <v>107</v>
      </c>
      <c r="V89" s="97" t="str">
        <f t="shared" si="27"/>
        <v/>
      </c>
      <c r="W89" s="97">
        <f t="shared" si="31"/>
        <v>55</v>
      </c>
      <c r="X89" s="98" t="str">
        <f t="shared" si="28"/>
        <v>★0.5</v>
      </c>
      <c r="Z89" s="99">
        <v>1920</v>
      </c>
      <c r="AA89" s="99"/>
      <c r="AB89" s="100">
        <f t="shared" si="32"/>
        <v>19.899999999999999</v>
      </c>
      <c r="AC89" s="101">
        <f t="shared" si="33"/>
        <v>55</v>
      </c>
      <c r="AD89" s="101" t="str">
        <f t="shared" si="36"/>
        <v>★0.5</v>
      </c>
      <c r="AE89" s="100" t="str">
        <f t="shared" si="29"/>
        <v/>
      </c>
      <c r="AF89" s="101" t="str">
        <f t="shared" si="30"/>
        <v/>
      </c>
      <c r="AG89" s="101" t="str">
        <f t="shared" si="37"/>
        <v/>
      </c>
      <c r="AH89" s="102"/>
    </row>
    <row r="90" spans="1:34" ht="24" customHeight="1" x14ac:dyDescent="0.2">
      <c r="A90" s="103"/>
      <c r="B90" s="106"/>
      <c r="C90" s="107"/>
      <c r="D90" s="82" t="s">
        <v>148</v>
      </c>
      <c r="E90" s="83" t="s">
        <v>147</v>
      </c>
      <c r="F90" s="84" t="s">
        <v>145</v>
      </c>
      <c r="G90" s="85">
        <v>1.968</v>
      </c>
      <c r="H90" s="84" t="s">
        <v>53</v>
      </c>
      <c r="I90" s="86">
        <v>1940</v>
      </c>
      <c r="J90" s="87">
        <v>5</v>
      </c>
      <c r="K90" s="88">
        <v>11</v>
      </c>
      <c r="L90" s="89">
        <f t="shared" si="34"/>
        <v>211.05999999999997</v>
      </c>
      <c r="M90" s="88">
        <f t="shared" si="24"/>
        <v>10.199999999999999</v>
      </c>
      <c r="N90" s="90">
        <f t="shared" si="25"/>
        <v>13.5</v>
      </c>
      <c r="O90" s="91" t="str">
        <f t="shared" si="35"/>
        <v>19.7</v>
      </c>
      <c r="P90" s="92" t="s">
        <v>68</v>
      </c>
      <c r="Q90" s="93" t="s">
        <v>43</v>
      </c>
      <c r="R90" s="92" t="s">
        <v>127</v>
      </c>
      <c r="S90" s="94" t="s">
        <v>146</v>
      </c>
      <c r="T90" s="95" t="s">
        <v>45</v>
      </c>
      <c r="U90" s="96">
        <f t="shared" si="26"/>
        <v>107</v>
      </c>
      <c r="V90" s="97" t="str">
        <f t="shared" si="27"/>
        <v/>
      </c>
      <c r="W90" s="97">
        <f t="shared" si="31"/>
        <v>55</v>
      </c>
      <c r="X90" s="98" t="str">
        <f t="shared" si="28"/>
        <v>★0.5</v>
      </c>
      <c r="Z90" s="99">
        <v>1940</v>
      </c>
      <c r="AA90" s="99"/>
      <c r="AB90" s="100">
        <f t="shared" si="32"/>
        <v>19.7</v>
      </c>
      <c r="AC90" s="101">
        <f t="shared" si="33"/>
        <v>55</v>
      </c>
      <c r="AD90" s="101" t="str">
        <f t="shared" si="36"/>
        <v>★0.5</v>
      </c>
      <c r="AE90" s="100" t="str">
        <f t="shared" si="29"/>
        <v/>
      </c>
      <c r="AF90" s="101" t="str">
        <f t="shared" si="30"/>
        <v/>
      </c>
      <c r="AG90" s="101" t="str">
        <f t="shared" si="37"/>
        <v/>
      </c>
      <c r="AH90" s="102"/>
    </row>
    <row r="91" spans="1:34" ht="24" customHeight="1" x14ac:dyDescent="0.2">
      <c r="A91" s="103"/>
      <c r="B91" s="80"/>
      <c r="C91" s="81" t="s">
        <v>149</v>
      </c>
      <c r="D91" s="82" t="s">
        <v>150</v>
      </c>
      <c r="E91" s="83" t="s">
        <v>151</v>
      </c>
      <c r="F91" s="84" t="s">
        <v>126</v>
      </c>
      <c r="G91" s="85">
        <v>1.968</v>
      </c>
      <c r="H91" s="84" t="s">
        <v>53</v>
      </c>
      <c r="I91" s="86">
        <v>1800</v>
      </c>
      <c r="J91" s="87">
        <v>5</v>
      </c>
      <c r="K91" s="88">
        <v>12.5</v>
      </c>
      <c r="L91" s="89">
        <f t="shared" si="34"/>
        <v>185.7328</v>
      </c>
      <c r="M91" s="88">
        <f t="shared" si="24"/>
        <v>11.1</v>
      </c>
      <c r="N91" s="90">
        <f t="shared" si="25"/>
        <v>14.4</v>
      </c>
      <c r="O91" s="91" t="str">
        <f t="shared" si="35"/>
        <v>21.1</v>
      </c>
      <c r="P91" s="92" t="s">
        <v>68</v>
      </c>
      <c r="Q91" s="93" t="s">
        <v>43</v>
      </c>
      <c r="R91" s="92" t="s">
        <v>44</v>
      </c>
      <c r="S91" s="94"/>
      <c r="T91" s="95" t="s">
        <v>45</v>
      </c>
      <c r="U91" s="96">
        <f t="shared" si="26"/>
        <v>112</v>
      </c>
      <c r="V91" s="97" t="str">
        <f t="shared" si="27"/>
        <v/>
      </c>
      <c r="W91" s="97">
        <f t="shared" si="31"/>
        <v>59</v>
      </c>
      <c r="X91" s="98" t="str">
        <f t="shared" si="28"/>
        <v>★0.5</v>
      </c>
      <c r="Z91" s="99">
        <v>1800</v>
      </c>
      <c r="AA91" s="99"/>
      <c r="AB91" s="100">
        <f t="shared" si="32"/>
        <v>21.1</v>
      </c>
      <c r="AC91" s="101">
        <f t="shared" si="33"/>
        <v>59</v>
      </c>
      <c r="AD91" s="101" t="str">
        <f t="shared" si="36"/>
        <v>★0.5</v>
      </c>
      <c r="AE91" s="100" t="str">
        <f t="shared" si="29"/>
        <v/>
      </c>
      <c r="AF91" s="101" t="str">
        <f t="shared" si="30"/>
        <v/>
      </c>
      <c r="AG91" s="101" t="str">
        <f t="shared" si="37"/>
        <v/>
      </c>
      <c r="AH91" s="102"/>
    </row>
    <row r="92" spans="1:34" ht="24" customHeight="1" x14ac:dyDescent="0.2">
      <c r="A92" s="103"/>
      <c r="B92" s="80"/>
      <c r="C92" s="104"/>
      <c r="D92" s="82" t="s">
        <v>150</v>
      </c>
      <c r="E92" s="83" t="s">
        <v>152</v>
      </c>
      <c r="F92" s="84" t="s">
        <v>126</v>
      </c>
      <c r="G92" s="85">
        <v>1.968</v>
      </c>
      <c r="H92" s="84" t="s">
        <v>53</v>
      </c>
      <c r="I92" s="86">
        <v>1820</v>
      </c>
      <c r="J92" s="87">
        <v>5</v>
      </c>
      <c r="K92" s="88">
        <v>12.5</v>
      </c>
      <c r="L92" s="89">
        <f t="shared" si="34"/>
        <v>185.7328</v>
      </c>
      <c r="M92" s="88">
        <f t="shared" si="24"/>
        <v>11.1</v>
      </c>
      <c r="N92" s="90">
        <f t="shared" si="25"/>
        <v>14.4</v>
      </c>
      <c r="O92" s="91" t="str">
        <f t="shared" si="35"/>
        <v>20.9</v>
      </c>
      <c r="P92" s="92" t="s">
        <v>68</v>
      </c>
      <c r="Q92" s="93" t="s">
        <v>43</v>
      </c>
      <c r="R92" s="92" t="s">
        <v>44</v>
      </c>
      <c r="S92" s="94"/>
      <c r="T92" s="95" t="s">
        <v>45</v>
      </c>
      <c r="U92" s="96">
        <f t="shared" si="26"/>
        <v>112</v>
      </c>
      <c r="V92" s="97" t="str">
        <f t="shared" si="27"/>
        <v/>
      </c>
      <c r="W92" s="97">
        <f t="shared" si="31"/>
        <v>59</v>
      </c>
      <c r="X92" s="98" t="str">
        <f t="shared" si="28"/>
        <v>★0.5</v>
      </c>
      <c r="Z92" s="99">
        <v>1820</v>
      </c>
      <c r="AA92" s="99"/>
      <c r="AB92" s="100">
        <f t="shared" si="32"/>
        <v>20.9</v>
      </c>
      <c r="AC92" s="101">
        <f t="shared" si="33"/>
        <v>59</v>
      </c>
      <c r="AD92" s="101" t="str">
        <f t="shared" si="36"/>
        <v>★0.5</v>
      </c>
      <c r="AE92" s="100" t="str">
        <f t="shared" si="29"/>
        <v/>
      </c>
      <c r="AF92" s="101" t="str">
        <f t="shared" si="30"/>
        <v/>
      </c>
      <c r="AG92" s="101" t="str">
        <f t="shared" si="37"/>
        <v/>
      </c>
      <c r="AH92" s="102"/>
    </row>
    <row r="93" spans="1:34" ht="24" customHeight="1" x14ac:dyDescent="0.2">
      <c r="A93" s="103"/>
      <c r="B93" s="80"/>
      <c r="C93" s="81"/>
      <c r="D93" s="82" t="s">
        <v>143</v>
      </c>
      <c r="E93" s="83" t="s">
        <v>153</v>
      </c>
      <c r="F93" s="84" t="s">
        <v>59</v>
      </c>
      <c r="G93" s="85">
        <v>1.968</v>
      </c>
      <c r="H93" s="84" t="s">
        <v>53</v>
      </c>
      <c r="I93" s="86">
        <v>1800</v>
      </c>
      <c r="J93" s="87">
        <v>5</v>
      </c>
      <c r="K93" s="88">
        <v>12.4</v>
      </c>
      <c r="L93" s="89">
        <f t="shared" si="34"/>
        <v>187.23064516129031</v>
      </c>
      <c r="M93" s="88">
        <f t="shared" si="24"/>
        <v>11.1</v>
      </c>
      <c r="N93" s="90">
        <f t="shared" si="25"/>
        <v>14.4</v>
      </c>
      <c r="O93" s="91" t="str">
        <f t="shared" si="35"/>
        <v>21.1</v>
      </c>
      <c r="P93" s="92" t="s">
        <v>51</v>
      </c>
      <c r="Q93" s="93" t="s">
        <v>43</v>
      </c>
      <c r="R93" s="92" t="s">
        <v>44</v>
      </c>
      <c r="S93" s="94"/>
      <c r="T93" s="95" t="s">
        <v>45</v>
      </c>
      <c r="U93" s="96">
        <f t="shared" si="26"/>
        <v>111</v>
      </c>
      <c r="V93" s="97" t="str">
        <f t="shared" si="27"/>
        <v/>
      </c>
      <c r="W93" s="97">
        <f t="shared" si="31"/>
        <v>58</v>
      </c>
      <c r="X93" s="98" t="str">
        <f t="shared" si="28"/>
        <v>★0.5</v>
      </c>
      <c r="Z93" s="99">
        <v>1800</v>
      </c>
      <c r="AA93" s="99"/>
      <c r="AB93" s="100">
        <f t="shared" si="32"/>
        <v>21.1</v>
      </c>
      <c r="AC93" s="101">
        <f t="shared" si="33"/>
        <v>58</v>
      </c>
      <c r="AD93" s="101" t="str">
        <f t="shared" si="36"/>
        <v>★0.5</v>
      </c>
      <c r="AE93" s="100" t="str">
        <f t="shared" si="29"/>
        <v/>
      </c>
      <c r="AF93" s="101" t="str">
        <f t="shared" si="30"/>
        <v/>
      </c>
      <c r="AG93" s="101" t="str">
        <f t="shared" si="37"/>
        <v/>
      </c>
      <c r="AH93" s="102"/>
    </row>
    <row r="94" spans="1:34" ht="24" customHeight="1" x14ac:dyDescent="0.2">
      <c r="A94" s="103"/>
      <c r="B94" s="80"/>
      <c r="C94" s="104"/>
      <c r="D94" s="82" t="s">
        <v>143</v>
      </c>
      <c r="E94" s="83" t="s">
        <v>154</v>
      </c>
      <c r="F94" s="84" t="s">
        <v>59</v>
      </c>
      <c r="G94" s="85">
        <v>1.968</v>
      </c>
      <c r="H94" s="84" t="s">
        <v>53</v>
      </c>
      <c r="I94" s="86">
        <v>1820</v>
      </c>
      <c r="J94" s="87">
        <v>5</v>
      </c>
      <c r="K94" s="88">
        <v>12.4</v>
      </c>
      <c r="L94" s="89">
        <f t="shared" si="34"/>
        <v>187.23064516129031</v>
      </c>
      <c r="M94" s="88">
        <f t="shared" si="24"/>
        <v>11.1</v>
      </c>
      <c r="N94" s="90">
        <f t="shared" si="25"/>
        <v>14.4</v>
      </c>
      <c r="O94" s="91" t="str">
        <f t="shared" si="35"/>
        <v>20.9</v>
      </c>
      <c r="P94" s="92" t="s">
        <v>51</v>
      </c>
      <c r="Q94" s="93" t="s">
        <v>43</v>
      </c>
      <c r="R94" s="92" t="s">
        <v>44</v>
      </c>
      <c r="S94" s="94"/>
      <c r="T94" s="95" t="s">
        <v>45</v>
      </c>
      <c r="U94" s="96">
        <f t="shared" si="26"/>
        <v>111</v>
      </c>
      <c r="V94" s="97" t="str">
        <f t="shared" si="27"/>
        <v/>
      </c>
      <c r="W94" s="97">
        <f t="shared" si="31"/>
        <v>59</v>
      </c>
      <c r="X94" s="98" t="str">
        <f t="shared" si="28"/>
        <v>★0.5</v>
      </c>
      <c r="Z94" s="99">
        <v>1820</v>
      </c>
      <c r="AA94" s="99"/>
      <c r="AB94" s="100">
        <f t="shared" si="32"/>
        <v>20.9</v>
      </c>
      <c r="AC94" s="101">
        <f t="shared" si="33"/>
        <v>59</v>
      </c>
      <c r="AD94" s="101" t="str">
        <f t="shared" si="36"/>
        <v>★0.5</v>
      </c>
      <c r="AE94" s="100" t="str">
        <f t="shared" si="29"/>
        <v/>
      </c>
      <c r="AF94" s="101" t="str">
        <f t="shared" si="30"/>
        <v/>
      </c>
      <c r="AG94" s="101" t="str">
        <f t="shared" si="37"/>
        <v/>
      </c>
      <c r="AH94" s="102"/>
    </row>
    <row r="95" spans="1:34" ht="24" customHeight="1" x14ac:dyDescent="0.2">
      <c r="A95" s="103"/>
      <c r="B95" s="80"/>
      <c r="C95" s="104"/>
      <c r="D95" s="82" t="s">
        <v>143</v>
      </c>
      <c r="E95" s="83" t="s">
        <v>155</v>
      </c>
      <c r="F95" s="84" t="s">
        <v>59</v>
      </c>
      <c r="G95" s="85">
        <v>1.968</v>
      </c>
      <c r="H95" s="84" t="s">
        <v>53</v>
      </c>
      <c r="I95" s="86">
        <v>1780</v>
      </c>
      <c r="J95" s="87">
        <v>5</v>
      </c>
      <c r="K95" s="88">
        <v>12.4</v>
      </c>
      <c r="L95" s="89">
        <f t="shared" si="34"/>
        <v>187.23064516129031</v>
      </c>
      <c r="M95" s="88">
        <f t="shared" si="24"/>
        <v>11.1</v>
      </c>
      <c r="N95" s="90">
        <f t="shared" si="25"/>
        <v>14.4</v>
      </c>
      <c r="O95" s="91" t="str">
        <f t="shared" si="35"/>
        <v>21.3</v>
      </c>
      <c r="P95" s="92" t="s">
        <v>51</v>
      </c>
      <c r="Q95" s="93" t="s">
        <v>43</v>
      </c>
      <c r="R95" s="92" t="s">
        <v>44</v>
      </c>
      <c r="S95" s="94"/>
      <c r="T95" s="95" t="s">
        <v>45</v>
      </c>
      <c r="U95" s="96">
        <f t="shared" si="26"/>
        <v>111</v>
      </c>
      <c r="V95" s="97" t="str">
        <f t="shared" si="27"/>
        <v/>
      </c>
      <c r="W95" s="97">
        <f t="shared" si="31"/>
        <v>58</v>
      </c>
      <c r="X95" s="98" t="str">
        <f t="shared" si="28"/>
        <v>★0.5</v>
      </c>
      <c r="Z95" s="99">
        <v>1780</v>
      </c>
      <c r="AA95" s="99"/>
      <c r="AB95" s="100">
        <f t="shared" si="32"/>
        <v>21.3</v>
      </c>
      <c r="AC95" s="101">
        <f t="shared" si="33"/>
        <v>58</v>
      </c>
      <c r="AD95" s="101" t="str">
        <f t="shared" si="36"/>
        <v>★0.5</v>
      </c>
      <c r="AE95" s="100" t="str">
        <f t="shared" si="29"/>
        <v/>
      </c>
      <c r="AF95" s="101" t="str">
        <f t="shared" si="30"/>
        <v/>
      </c>
      <c r="AG95" s="101" t="str">
        <f t="shared" si="37"/>
        <v/>
      </c>
      <c r="AH95" s="102"/>
    </row>
    <row r="96" spans="1:34" ht="24" customHeight="1" x14ac:dyDescent="0.2">
      <c r="A96" s="103"/>
      <c r="B96" s="80"/>
      <c r="C96" s="104"/>
      <c r="D96" s="82" t="s">
        <v>143</v>
      </c>
      <c r="E96" s="83" t="s">
        <v>156</v>
      </c>
      <c r="F96" s="84" t="s">
        <v>59</v>
      </c>
      <c r="G96" s="85">
        <v>1.968</v>
      </c>
      <c r="H96" s="84" t="s">
        <v>53</v>
      </c>
      <c r="I96" s="86">
        <v>1810</v>
      </c>
      <c r="J96" s="87">
        <v>5</v>
      </c>
      <c r="K96" s="88">
        <v>12.4</v>
      </c>
      <c r="L96" s="89">
        <f t="shared" si="34"/>
        <v>187.23064516129031</v>
      </c>
      <c r="M96" s="88">
        <f t="shared" si="24"/>
        <v>11.1</v>
      </c>
      <c r="N96" s="90">
        <f t="shared" si="25"/>
        <v>14.4</v>
      </c>
      <c r="O96" s="91" t="str">
        <f t="shared" si="35"/>
        <v>21.0</v>
      </c>
      <c r="P96" s="92" t="s">
        <v>51</v>
      </c>
      <c r="Q96" s="93" t="s">
        <v>43</v>
      </c>
      <c r="R96" s="92" t="s">
        <v>44</v>
      </c>
      <c r="S96" s="94"/>
      <c r="T96" s="95" t="s">
        <v>45</v>
      </c>
      <c r="U96" s="96">
        <f t="shared" si="26"/>
        <v>111</v>
      </c>
      <c r="V96" s="97" t="str">
        <f t="shared" si="27"/>
        <v/>
      </c>
      <c r="W96" s="97">
        <f t="shared" si="31"/>
        <v>59</v>
      </c>
      <c r="X96" s="98" t="str">
        <f t="shared" si="28"/>
        <v>★0.5</v>
      </c>
      <c r="Z96" s="99">
        <v>1810</v>
      </c>
      <c r="AA96" s="99"/>
      <c r="AB96" s="100">
        <f t="shared" si="32"/>
        <v>21</v>
      </c>
      <c r="AC96" s="101">
        <f t="shared" si="33"/>
        <v>59</v>
      </c>
      <c r="AD96" s="101" t="str">
        <f t="shared" si="36"/>
        <v>★0.5</v>
      </c>
      <c r="AE96" s="100" t="str">
        <f t="shared" si="29"/>
        <v/>
      </c>
      <c r="AF96" s="101" t="str">
        <f t="shared" si="30"/>
        <v/>
      </c>
      <c r="AG96" s="101" t="str">
        <f t="shared" si="37"/>
        <v/>
      </c>
      <c r="AH96" s="102"/>
    </row>
    <row r="97" spans="1:34" ht="24" customHeight="1" x14ac:dyDescent="0.2">
      <c r="A97" s="103"/>
      <c r="B97" s="80"/>
      <c r="C97" s="104"/>
      <c r="D97" s="82" t="s">
        <v>143</v>
      </c>
      <c r="E97" s="83" t="s">
        <v>157</v>
      </c>
      <c r="F97" s="84" t="s">
        <v>59</v>
      </c>
      <c r="G97" s="85">
        <v>1.968</v>
      </c>
      <c r="H97" s="84" t="s">
        <v>53</v>
      </c>
      <c r="I97" s="86">
        <v>1830</v>
      </c>
      <c r="J97" s="87">
        <v>5</v>
      </c>
      <c r="K97" s="88">
        <v>12.4</v>
      </c>
      <c r="L97" s="89">
        <f t="shared" si="34"/>
        <v>187.23064516129031</v>
      </c>
      <c r="M97" s="88">
        <f t="shared" si="24"/>
        <v>11.1</v>
      </c>
      <c r="N97" s="90">
        <f t="shared" si="25"/>
        <v>14.4</v>
      </c>
      <c r="O97" s="91" t="str">
        <f t="shared" si="35"/>
        <v>20.8</v>
      </c>
      <c r="P97" s="92" t="s">
        <v>51</v>
      </c>
      <c r="Q97" s="93" t="s">
        <v>43</v>
      </c>
      <c r="R97" s="92" t="s">
        <v>44</v>
      </c>
      <c r="S97" s="94"/>
      <c r="T97" s="95" t="s">
        <v>45</v>
      </c>
      <c r="U97" s="96">
        <f t="shared" si="26"/>
        <v>111</v>
      </c>
      <c r="V97" s="97" t="str">
        <f t="shared" si="27"/>
        <v/>
      </c>
      <c r="W97" s="97">
        <f t="shared" si="31"/>
        <v>59</v>
      </c>
      <c r="X97" s="98" t="str">
        <f t="shared" si="28"/>
        <v>★0.5</v>
      </c>
      <c r="Z97" s="99">
        <v>1830</v>
      </c>
      <c r="AA97" s="99"/>
      <c r="AB97" s="100">
        <f t="shared" si="32"/>
        <v>20.8</v>
      </c>
      <c r="AC97" s="101">
        <f t="shared" si="33"/>
        <v>59</v>
      </c>
      <c r="AD97" s="101" t="str">
        <f t="shared" si="36"/>
        <v>★0.5</v>
      </c>
      <c r="AE97" s="100" t="str">
        <f t="shared" si="29"/>
        <v/>
      </c>
      <c r="AF97" s="101" t="str">
        <f t="shared" si="30"/>
        <v/>
      </c>
      <c r="AG97" s="101" t="str">
        <f t="shared" si="37"/>
        <v/>
      </c>
      <c r="AH97" s="102"/>
    </row>
    <row r="98" spans="1:34" ht="24" customHeight="1" x14ac:dyDescent="0.2">
      <c r="A98" s="103"/>
      <c r="B98" s="80"/>
      <c r="C98" s="104"/>
      <c r="D98" s="82" t="s">
        <v>143</v>
      </c>
      <c r="E98" s="83" t="s">
        <v>158</v>
      </c>
      <c r="F98" s="84" t="s">
        <v>59</v>
      </c>
      <c r="G98" s="85">
        <v>1.968</v>
      </c>
      <c r="H98" s="84" t="s">
        <v>53</v>
      </c>
      <c r="I98" s="86">
        <v>1800</v>
      </c>
      <c r="J98" s="87">
        <v>5</v>
      </c>
      <c r="K98" s="88">
        <v>12.2</v>
      </c>
      <c r="L98" s="89">
        <f t="shared" si="34"/>
        <v>190.3</v>
      </c>
      <c r="M98" s="88">
        <f t="shared" si="24"/>
        <v>11.1</v>
      </c>
      <c r="N98" s="90">
        <f t="shared" si="25"/>
        <v>14.4</v>
      </c>
      <c r="O98" s="91" t="str">
        <f t="shared" si="35"/>
        <v>21.1</v>
      </c>
      <c r="P98" s="92" t="s">
        <v>68</v>
      </c>
      <c r="Q98" s="93" t="s">
        <v>43</v>
      </c>
      <c r="R98" s="92" t="s">
        <v>44</v>
      </c>
      <c r="S98" s="94" t="s">
        <v>146</v>
      </c>
      <c r="T98" s="95" t="s">
        <v>45</v>
      </c>
      <c r="U98" s="96">
        <f t="shared" si="26"/>
        <v>109</v>
      </c>
      <c r="V98" s="97" t="str">
        <f t="shared" si="27"/>
        <v/>
      </c>
      <c r="W98" s="97">
        <f t="shared" si="31"/>
        <v>57</v>
      </c>
      <c r="X98" s="98" t="str">
        <f t="shared" si="28"/>
        <v>★0.5</v>
      </c>
      <c r="Z98" s="99">
        <v>1800</v>
      </c>
      <c r="AA98" s="99"/>
      <c r="AB98" s="100">
        <f t="shared" si="32"/>
        <v>21.1</v>
      </c>
      <c r="AC98" s="101">
        <f t="shared" si="33"/>
        <v>57</v>
      </c>
      <c r="AD98" s="101" t="str">
        <f t="shared" si="36"/>
        <v>★0.5</v>
      </c>
      <c r="AE98" s="100" t="str">
        <f t="shared" si="29"/>
        <v/>
      </c>
      <c r="AF98" s="101" t="str">
        <f t="shared" si="30"/>
        <v/>
      </c>
      <c r="AG98" s="101" t="str">
        <f t="shared" si="37"/>
        <v/>
      </c>
      <c r="AH98" s="102"/>
    </row>
    <row r="99" spans="1:34" ht="24" customHeight="1" x14ac:dyDescent="0.2">
      <c r="A99" s="103"/>
      <c r="B99" s="80"/>
      <c r="C99" s="104"/>
      <c r="D99" s="82" t="s">
        <v>143</v>
      </c>
      <c r="E99" s="83" t="s">
        <v>159</v>
      </c>
      <c r="F99" s="84" t="s">
        <v>59</v>
      </c>
      <c r="G99" s="85">
        <v>1.968</v>
      </c>
      <c r="H99" s="84" t="s">
        <v>53</v>
      </c>
      <c r="I99" s="86">
        <v>1820</v>
      </c>
      <c r="J99" s="87">
        <v>5</v>
      </c>
      <c r="K99" s="88">
        <v>12.2</v>
      </c>
      <c r="L99" s="89">
        <f t="shared" si="34"/>
        <v>190.3</v>
      </c>
      <c r="M99" s="88">
        <f t="shared" si="24"/>
        <v>11.1</v>
      </c>
      <c r="N99" s="90">
        <f t="shared" si="25"/>
        <v>14.4</v>
      </c>
      <c r="O99" s="91" t="str">
        <f t="shared" si="35"/>
        <v>20.9</v>
      </c>
      <c r="P99" s="92" t="s">
        <v>68</v>
      </c>
      <c r="Q99" s="93" t="s">
        <v>43</v>
      </c>
      <c r="R99" s="92" t="s">
        <v>44</v>
      </c>
      <c r="S99" s="94" t="s">
        <v>146</v>
      </c>
      <c r="T99" s="95" t="s">
        <v>45</v>
      </c>
      <c r="U99" s="96">
        <f t="shared" si="26"/>
        <v>109</v>
      </c>
      <c r="V99" s="97" t="str">
        <f t="shared" si="27"/>
        <v/>
      </c>
      <c r="W99" s="97">
        <f t="shared" si="31"/>
        <v>58</v>
      </c>
      <c r="X99" s="98" t="str">
        <f t="shared" si="28"/>
        <v>★0.5</v>
      </c>
      <c r="Z99" s="99">
        <v>1820</v>
      </c>
      <c r="AA99" s="99"/>
      <c r="AB99" s="100">
        <f t="shared" si="32"/>
        <v>20.9</v>
      </c>
      <c r="AC99" s="101">
        <f t="shared" si="33"/>
        <v>58</v>
      </c>
      <c r="AD99" s="101" t="str">
        <f t="shared" si="36"/>
        <v>★0.5</v>
      </c>
      <c r="AE99" s="100" t="str">
        <f t="shared" si="29"/>
        <v/>
      </c>
      <c r="AF99" s="101" t="str">
        <f t="shared" si="30"/>
        <v/>
      </c>
      <c r="AG99" s="101" t="str">
        <f t="shared" si="37"/>
        <v/>
      </c>
      <c r="AH99" s="102"/>
    </row>
    <row r="100" spans="1:34" ht="24" customHeight="1" x14ac:dyDescent="0.2">
      <c r="A100" s="103"/>
      <c r="B100" s="80"/>
      <c r="C100" s="104"/>
      <c r="D100" s="82" t="s">
        <v>143</v>
      </c>
      <c r="E100" s="83" t="s">
        <v>160</v>
      </c>
      <c r="F100" s="84" t="s">
        <v>59</v>
      </c>
      <c r="G100" s="85">
        <v>1.968</v>
      </c>
      <c r="H100" s="84" t="s">
        <v>53</v>
      </c>
      <c r="I100" s="86">
        <v>1780</v>
      </c>
      <c r="J100" s="87">
        <v>5</v>
      </c>
      <c r="K100" s="88">
        <v>12.2</v>
      </c>
      <c r="L100" s="89">
        <f t="shared" si="34"/>
        <v>190.3</v>
      </c>
      <c r="M100" s="88">
        <f t="shared" si="24"/>
        <v>11.1</v>
      </c>
      <c r="N100" s="90">
        <f t="shared" si="25"/>
        <v>14.4</v>
      </c>
      <c r="O100" s="91" t="str">
        <f t="shared" si="35"/>
        <v>21.3</v>
      </c>
      <c r="P100" s="92" t="s">
        <v>68</v>
      </c>
      <c r="Q100" s="93" t="s">
        <v>43</v>
      </c>
      <c r="R100" s="92" t="s">
        <v>44</v>
      </c>
      <c r="S100" s="94" t="s">
        <v>146</v>
      </c>
      <c r="T100" s="95" t="s">
        <v>45</v>
      </c>
      <c r="U100" s="96">
        <f t="shared" si="26"/>
        <v>109</v>
      </c>
      <c r="V100" s="97" t="str">
        <f t="shared" si="27"/>
        <v/>
      </c>
      <c r="W100" s="97">
        <f t="shared" si="31"/>
        <v>57</v>
      </c>
      <c r="X100" s="98" t="str">
        <f t="shared" si="28"/>
        <v>★0.5</v>
      </c>
      <c r="Z100" s="99">
        <v>1780</v>
      </c>
      <c r="AA100" s="99"/>
      <c r="AB100" s="100">
        <f t="shared" si="32"/>
        <v>21.3</v>
      </c>
      <c r="AC100" s="101">
        <f t="shared" si="33"/>
        <v>57</v>
      </c>
      <c r="AD100" s="101" t="str">
        <f t="shared" si="36"/>
        <v>★0.5</v>
      </c>
      <c r="AE100" s="100" t="str">
        <f t="shared" si="29"/>
        <v/>
      </c>
      <c r="AF100" s="101" t="str">
        <f t="shared" si="30"/>
        <v/>
      </c>
      <c r="AG100" s="101" t="str">
        <f t="shared" si="37"/>
        <v/>
      </c>
      <c r="AH100" s="102"/>
    </row>
    <row r="101" spans="1:34" ht="24" customHeight="1" x14ac:dyDescent="0.2">
      <c r="A101" s="103"/>
      <c r="B101" s="80"/>
      <c r="C101" s="104"/>
      <c r="D101" s="82" t="s">
        <v>143</v>
      </c>
      <c r="E101" s="83" t="s">
        <v>161</v>
      </c>
      <c r="F101" s="84" t="s">
        <v>59</v>
      </c>
      <c r="G101" s="85">
        <v>1.968</v>
      </c>
      <c r="H101" s="84" t="s">
        <v>53</v>
      </c>
      <c r="I101" s="86">
        <v>1810</v>
      </c>
      <c r="J101" s="87">
        <v>5</v>
      </c>
      <c r="K101" s="88">
        <v>12.2</v>
      </c>
      <c r="L101" s="89">
        <f t="shared" si="34"/>
        <v>190.3</v>
      </c>
      <c r="M101" s="88">
        <f t="shared" si="24"/>
        <v>11.1</v>
      </c>
      <c r="N101" s="90">
        <f t="shared" si="25"/>
        <v>14.4</v>
      </c>
      <c r="O101" s="91" t="str">
        <f t="shared" si="35"/>
        <v>21.0</v>
      </c>
      <c r="P101" s="92" t="s">
        <v>68</v>
      </c>
      <c r="Q101" s="93" t="s">
        <v>43</v>
      </c>
      <c r="R101" s="92" t="s">
        <v>44</v>
      </c>
      <c r="S101" s="94" t="s">
        <v>146</v>
      </c>
      <c r="T101" s="95" t="s">
        <v>45</v>
      </c>
      <c r="U101" s="96">
        <f t="shared" si="26"/>
        <v>109</v>
      </c>
      <c r="V101" s="97" t="str">
        <f t="shared" si="27"/>
        <v/>
      </c>
      <c r="W101" s="97">
        <f t="shared" si="31"/>
        <v>58</v>
      </c>
      <c r="X101" s="98" t="str">
        <f t="shared" si="28"/>
        <v>★0.5</v>
      </c>
      <c r="Z101" s="99">
        <v>1810</v>
      </c>
      <c r="AA101" s="99"/>
      <c r="AB101" s="100">
        <f t="shared" si="32"/>
        <v>21</v>
      </c>
      <c r="AC101" s="101">
        <f t="shared" si="33"/>
        <v>58</v>
      </c>
      <c r="AD101" s="101" t="str">
        <f t="shared" si="36"/>
        <v>★0.5</v>
      </c>
      <c r="AE101" s="100" t="str">
        <f t="shared" si="29"/>
        <v/>
      </c>
      <c r="AF101" s="101" t="str">
        <f t="shared" si="30"/>
        <v/>
      </c>
      <c r="AG101" s="101" t="str">
        <f t="shared" si="37"/>
        <v/>
      </c>
      <c r="AH101" s="102"/>
    </row>
    <row r="102" spans="1:34" ht="24" customHeight="1" x14ac:dyDescent="0.2">
      <c r="A102" s="103"/>
      <c r="B102" s="80"/>
      <c r="C102" s="104"/>
      <c r="D102" s="82" t="s">
        <v>143</v>
      </c>
      <c r="E102" s="83" t="s">
        <v>162</v>
      </c>
      <c r="F102" s="84" t="s">
        <v>59</v>
      </c>
      <c r="G102" s="85">
        <v>1.968</v>
      </c>
      <c r="H102" s="84" t="s">
        <v>53</v>
      </c>
      <c r="I102" s="86">
        <v>1830</v>
      </c>
      <c r="J102" s="87">
        <v>5</v>
      </c>
      <c r="K102" s="88">
        <v>12.2</v>
      </c>
      <c r="L102" s="89">
        <f t="shared" si="34"/>
        <v>190.3</v>
      </c>
      <c r="M102" s="88">
        <f t="shared" si="24"/>
        <v>11.1</v>
      </c>
      <c r="N102" s="90">
        <f t="shared" si="25"/>
        <v>14.4</v>
      </c>
      <c r="O102" s="91" t="str">
        <f t="shared" si="35"/>
        <v>20.8</v>
      </c>
      <c r="P102" s="92" t="s">
        <v>68</v>
      </c>
      <c r="Q102" s="93" t="s">
        <v>43</v>
      </c>
      <c r="R102" s="92" t="s">
        <v>44</v>
      </c>
      <c r="S102" s="94" t="s">
        <v>146</v>
      </c>
      <c r="T102" s="95" t="s">
        <v>45</v>
      </c>
      <c r="U102" s="96">
        <f t="shared" si="26"/>
        <v>109</v>
      </c>
      <c r="V102" s="97" t="str">
        <f t="shared" si="27"/>
        <v/>
      </c>
      <c r="W102" s="97">
        <f t="shared" si="31"/>
        <v>58</v>
      </c>
      <c r="X102" s="98" t="str">
        <f t="shared" si="28"/>
        <v>★0.5</v>
      </c>
      <c r="Z102" s="99">
        <v>1830</v>
      </c>
      <c r="AA102" s="99"/>
      <c r="AB102" s="100">
        <f t="shared" si="32"/>
        <v>20.8</v>
      </c>
      <c r="AC102" s="101">
        <f t="shared" si="33"/>
        <v>58</v>
      </c>
      <c r="AD102" s="101" t="str">
        <f t="shared" si="36"/>
        <v>★0.5</v>
      </c>
      <c r="AE102" s="100" t="str">
        <f t="shared" si="29"/>
        <v/>
      </c>
      <c r="AF102" s="101" t="str">
        <f t="shared" si="30"/>
        <v/>
      </c>
      <c r="AG102" s="101" t="str">
        <f t="shared" si="37"/>
        <v/>
      </c>
      <c r="AH102" s="102"/>
    </row>
    <row r="103" spans="1:34" ht="24" customHeight="1" x14ac:dyDescent="0.2">
      <c r="A103" s="103"/>
      <c r="B103" s="80"/>
      <c r="C103" s="104"/>
      <c r="D103" s="82" t="s">
        <v>143</v>
      </c>
      <c r="E103" s="83" t="s">
        <v>163</v>
      </c>
      <c r="F103" s="84" t="s">
        <v>59</v>
      </c>
      <c r="G103" s="85">
        <v>1.968</v>
      </c>
      <c r="H103" s="84" t="s">
        <v>53</v>
      </c>
      <c r="I103" s="86">
        <v>1780</v>
      </c>
      <c r="J103" s="87">
        <v>5</v>
      </c>
      <c r="K103" s="88">
        <v>12.2</v>
      </c>
      <c r="L103" s="89">
        <f t="shared" si="34"/>
        <v>190.3</v>
      </c>
      <c r="M103" s="88">
        <f t="shared" si="24"/>
        <v>11.1</v>
      </c>
      <c r="N103" s="90">
        <f t="shared" si="25"/>
        <v>14.4</v>
      </c>
      <c r="O103" s="91" t="str">
        <f t="shared" si="35"/>
        <v>21.3</v>
      </c>
      <c r="P103" s="92" t="s">
        <v>68</v>
      </c>
      <c r="Q103" s="93" t="s">
        <v>43</v>
      </c>
      <c r="R103" s="92" t="s">
        <v>44</v>
      </c>
      <c r="S103" s="94" t="s">
        <v>146</v>
      </c>
      <c r="T103" s="95" t="s">
        <v>45</v>
      </c>
      <c r="U103" s="96">
        <f t="shared" si="26"/>
        <v>109</v>
      </c>
      <c r="V103" s="97" t="str">
        <f t="shared" si="27"/>
        <v/>
      </c>
      <c r="W103" s="97">
        <f t="shared" si="31"/>
        <v>57</v>
      </c>
      <c r="X103" s="98" t="str">
        <f t="shared" si="28"/>
        <v>★0.5</v>
      </c>
      <c r="Z103" s="99">
        <v>1780</v>
      </c>
      <c r="AA103" s="99"/>
      <c r="AB103" s="100">
        <f t="shared" si="32"/>
        <v>21.3</v>
      </c>
      <c r="AC103" s="101">
        <f t="shared" si="33"/>
        <v>57</v>
      </c>
      <c r="AD103" s="101" t="str">
        <f t="shared" si="36"/>
        <v>★0.5</v>
      </c>
      <c r="AE103" s="100" t="str">
        <f t="shared" si="29"/>
        <v/>
      </c>
      <c r="AF103" s="101" t="str">
        <f t="shared" si="30"/>
        <v/>
      </c>
      <c r="AG103" s="101" t="str">
        <f t="shared" si="37"/>
        <v/>
      </c>
      <c r="AH103" s="102"/>
    </row>
    <row r="104" spans="1:34" ht="24" customHeight="1" x14ac:dyDescent="0.2">
      <c r="A104" s="103"/>
      <c r="B104" s="80"/>
      <c r="C104" s="104"/>
      <c r="D104" s="82" t="s">
        <v>143</v>
      </c>
      <c r="E104" s="83" t="s">
        <v>164</v>
      </c>
      <c r="F104" s="84" t="s">
        <v>59</v>
      </c>
      <c r="G104" s="85">
        <v>1.968</v>
      </c>
      <c r="H104" s="84" t="s">
        <v>53</v>
      </c>
      <c r="I104" s="86">
        <v>1800</v>
      </c>
      <c r="J104" s="87">
        <v>5</v>
      </c>
      <c r="K104" s="88">
        <v>12.2</v>
      </c>
      <c r="L104" s="89">
        <f t="shared" si="34"/>
        <v>190.3</v>
      </c>
      <c r="M104" s="88">
        <f t="shared" si="24"/>
        <v>11.1</v>
      </c>
      <c r="N104" s="90">
        <f t="shared" si="25"/>
        <v>14.4</v>
      </c>
      <c r="O104" s="91" t="str">
        <f t="shared" si="35"/>
        <v>21.1</v>
      </c>
      <c r="P104" s="92" t="s">
        <v>68</v>
      </c>
      <c r="Q104" s="93" t="s">
        <v>43</v>
      </c>
      <c r="R104" s="92" t="s">
        <v>44</v>
      </c>
      <c r="S104" s="94" t="s">
        <v>146</v>
      </c>
      <c r="T104" s="95" t="s">
        <v>45</v>
      </c>
      <c r="U104" s="96">
        <f t="shared" si="26"/>
        <v>109</v>
      </c>
      <c r="V104" s="97" t="str">
        <f t="shared" si="27"/>
        <v/>
      </c>
      <c r="W104" s="97">
        <f t="shared" si="31"/>
        <v>57</v>
      </c>
      <c r="X104" s="98" t="str">
        <f t="shared" si="28"/>
        <v>★0.5</v>
      </c>
      <c r="Z104" s="99">
        <v>1800</v>
      </c>
      <c r="AA104" s="99"/>
      <c r="AB104" s="100">
        <f t="shared" si="32"/>
        <v>21.1</v>
      </c>
      <c r="AC104" s="101">
        <f t="shared" si="33"/>
        <v>57</v>
      </c>
      <c r="AD104" s="101" t="str">
        <f t="shared" si="36"/>
        <v>★0.5</v>
      </c>
      <c r="AE104" s="100" t="str">
        <f t="shared" si="29"/>
        <v/>
      </c>
      <c r="AF104" s="101" t="str">
        <f t="shared" si="30"/>
        <v/>
      </c>
      <c r="AG104" s="101" t="str">
        <f t="shared" si="37"/>
        <v/>
      </c>
      <c r="AH104" s="102"/>
    </row>
    <row r="105" spans="1:34" ht="24" customHeight="1" x14ac:dyDescent="0.2">
      <c r="A105" s="103"/>
      <c r="B105" s="80"/>
      <c r="C105" s="104"/>
      <c r="D105" s="82" t="s">
        <v>143</v>
      </c>
      <c r="E105" s="83" t="s">
        <v>165</v>
      </c>
      <c r="F105" s="84" t="s">
        <v>59</v>
      </c>
      <c r="G105" s="85">
        <v>1.968</v>
      </c>
      <c r="H105" s="84" t="s">
        <v>53</v>
      </c>
      <c r="I105" s="86">
        <v>1820</v>
      </c>
      <c r="J105" s="87">
        <v>5</v>
      </c>
      <c r="K105" s="88">
        <v>12.2</v>
      </c>
      <c r="L105" s="89">
        <f t="shared" si="34"/>
        <v>190.3</v>
      </c>
      <c r="M105" s="88">
        <f t="shared" si="24"/>
        <v>11.1</v>
      </c>
      <c r="N105" s="90">
        <f t="shared" si="25"/>
        <v>14.4</v>
      </c>
      <c r="O105" s="91" t="str">
        <f t="shared" si="35"/>
        <v>20.9</v>
      </c>
      <c r="P105" s="92" t="s">
        <v>68</v>
      </c>
      <c r="Q105" s="93" t="s">
        <v>43</v>
      </c>
      <c r="R105" s="92" t="s">
        <v>44</v>
      </c>
      <c r="S105" s="94" t="s">
        <v>146</v>
      </c>
      <c r="T105" s="95" t="s">
        <v>45</v>
      </c>
      <c r="U105" s="96">
        <f t="shared" si="26"/>
        <v>109</v>
      </c>
      <c r="V105" s="97" t="str">
        <f t="shared" si="27"/>
        <v/>
      </c>
      <c r="W105" s="97">
        <f t="shared" si="31"/>
        <v>58</v>
      </c>
      <c r="X105" s="98" t="str">
        <f t="shared" si="28"/>
        <v>★0.5</v>
      </c>
      <c r="Z105" s="99">
        <v>1820</v>
      </c>
      <c r="AA105" s="99"/>
      <c r="AB105" s="100">
        <f t="shared" si="32"/>
        <v>20.9</v>
      </c>
      <c r="AC105" s="101">
        <f t="shared" si="33"/>
        <v>58</v>
      </c>
      <c r="AD105" s="101" t="str">
        <f t="shared" si="36"/>
        <v>★0.5</v>
      </c>
      <c r="AE105" s="100" t="str">
        <f t="shared" si="29"/>
        <v/>
      </c>
      <c r="AF105" s="101" t="str">
        <f t="shared" si="30"/>
        <v/>
      </c>
      <c r="AG105" s="101" t="str">
        <f t="shared" si="37"/>
        <v/>
      </c>
      <c r="AH105" s="102"/>
    </row>
    <row r="106" spans="1:34" ht="24" customHeight="1" x14ac:dyDescent="0.2">
      <c r="A106" s="103"/>
      <c r="B106" s="80"/>
      <c r="C106" s="104"/>
      <c r="D106" s="82" t="s">
        <v>143</v>
      </c>
      <c r="E106" s="83" t="s">
        <v>166</v>
      </c>
      <c r="F106" s="84" t="s">
        <v>59</v>
      </c>
      <c r="G106" s="85">
        <v>1.968</v>
      </c>
      <c r="H106" s="84" t="s">
        <v>53</v>
      </c>
      <c r="I106" s="86">
        <v>1810</v>
      </c>
      <c r="J106" s="87">
        <v>5</v>
      </c>
      <c r="K106" s="88">
        <v>12.2</v>
      </c>
      <c r="L106" s="89">
        <f t="shared" si="34"/>
        <v>190.3</v>
      </c>
      <c r="M106" s="88">
        <f t="shared" si="24"/>
        <v>11.1</v>
      </c>
      <c r="N106" s="90">
        <f t="shared" si="25"/>
        <v>14.4</v>
      </c>
      <c r="O106" s="91" t="str">
        <f t="shared" si="35"/>
        <v>21.0</v>
      </c>
      <c r="P106" s="92" t="s">
        <v>68</v>
      </c>
      <c r="Q106" s="93" t="s">
        <v>43</v>
      </c>
      <c r="R106" s="92" t="s">
        <v>44</v>
      </c>
      <c r="S106" s="94" t="s">
        <v>146</v>
      </c>
      <c r="T106" s="95" t="s">
        <v>45</v>
      </c>
      <c r="U106" s="96">
        <f t="shared" si="26"/>
        <v>109</v>
      </c>
      <c r="V106" s="97" t="str">
        <f t="shared" si="27"/>
        <v/>
      </c>
      <c r="W106" s="97">
        <f t="shared" si="31"/>
        <v>58</v>
      </c>
      <c r="X106" s="98" t="str">
        <f t="shared" si="28"/>
        <v>★0.5</v>
      </c>
      <c r="Z106" s="99">
        <v>1810</v>
      </c>
      <c r="AA106" s="99"/>
      <c r="AB106" s="100">
        <f t="shared" si="32"/>
        <v>21</v>
      </c>
      <c r="AC106" s="101">
        <f t="shared" si="33"/>
        <v>58</v>
      </c>
      <c r="AD106" s="101" t="str">
        <f t="shared" si="36"/>
        <v>★0.5</v>
      </c>
      <c r="AE106" s="100" t="str">
        <f t="shared" si="29"/>
        <v/>
      </c>
      <c r="AF106" s="101" t="str">
        <f t="shared" si="30"/>
        <v/>
      </c>
      <c r="AG106" s="101" t="str">
        <f t="shared" si="37"/>
        <v/>
      </c>
      <c r="AH106" s="102"/>
    </row>
    <row r="107" spans="1:34" ht="24" customHeight="1" x14ac:dyDescent="0.2">
      <c r="A107" s="103"/>
      <c r="B107" s="80"/>
      <c r="C107" s="104"/>
      <c r="D107" s="82" t="s">
        <v>143</v>
      </c>
      <c r="E107" s="83" t="s">
        <v>167</v>
      </c>
      <c r="F107" s="84" t="s">
        <v>59</v>
      </c>
      <c r="G107" s="85">
        <v>1.968</v>
      </c>
      <c r="H107" s="84" t="s">
        <v>53</v>
      </c>
      <c r="I107" s="86">
        <v>1830</v>
      </c>
      <c r="J107" s="87">
        <v>5</v>
      </c>
      <c r="K107" s="88">
        <v>12.2</v>
      </c>
      <c r="L107" s="89">
        <f t="shared" si="34"/>
        <v>190.3</v>
      </c>
      <c r="M107" s="88">
        <f t="shared" si="24"/>
        <v>11.1</v>
      </c>
      <c r="N107" s="90">
        <f t="shared" si="25"/>
        <v>14.4</v>
      </c>
      <c r="O107" s="91" t="str">
        <f t="shared" si="35"/>
        <v>20.8</v>
      </c>
      <c r="P107" s="92" t="s">
        <v>68</v>
      </c>
      <c r="Q107" s="93" t="s">
        <v>43</v>
      </c>
      <c r="R107" s="92" t="s">
        <v>44</v>
      </c>
      <c r="S107" s="94" t="s">
        <v>146</v>
      </c>
      <c r="T107" s="95" t="s">
        <v>45</v>
      </c>
      <c r="U107" s="96">
        <f t="shared" si="26"/>
        <v>109</v>
      </c>
      <c r="V107" s="97" t="str">
        <f t="shared" si="27"/>
        <v/>
      </c>
      <c r="W107" s="97">
        <f t="shared" si="31"/>
        <v>58</v>
      </c>
      <c r="X107" s="98" t="str">
        <f t="shared" si="28"/>
        <v>★0.5</v>
      </c>
      <c r="Z107" s="99">
        <v>1830</v>
      </c>
      <c r="AA107" s="99"/>
      <c r="AB107" s="100">
        <f t="shared" si="32"/>
        <v>20.8</v>
      </c>
      <c r="AC107" s="101">
        <f t="shared" si="33"/>
        <v>58</v>
      </c>
      <c r="AD107" s="101" t="str">
        <f t="shared" si="36"/>
        <v>★0.5</v>
      </c>
      <c r="AE107" s="100" t="str">
        <f t="shared" si="29"/>
        <v/>
      </c>
      <c r="AF107" s="101" t="str">
        <f t="shared" si="30"/>
        <v/>
      </c>
      <c r="AG107" s="101" t="str">
        <f t="shared" si="37"/>
        <v/>
      </c>
      <c r="AH107" s="102"/>
    </row>
    <row r="108" spans="1:34" ht="24" customHeight="1" x14ac:dyDescent="0.2">
      <c r="A108" s="103"/>
      <c r="B108" s="80"/>
      <c r="C108" s="104"/>
      <c r="D108" s="82" t="s">
        <v>143</v>
      </c>
      <c r="E108" s="83" t="s">
        <v>168</v>
      </c>
      <c r="F108" s="84" t="s">
        <v>145</v>
      </c>
      <c r="G108" s="85">
        <v>1.968</v>
      </c>
      <c r="H108" s="84" t="s">
        <v>53</v>
      </c>
      <c r="I108" s="86">
        <v>1930</v>
      </c>
      <c r="J108" s="87">
        <v>5</v>
      </c>
      <c r="K108" s="88">
        <v>11.4</v>
      </c>
      <c r="L108" s="89">
        <f t="shared" si="34"/>
        <v>203.65438596491228</v>
      </c>
      <c r="M108" s="88">
        <f t="shared" si="24"/>
        <v>10.199999999999999</v>
      </c>
      <c r="N108" s="90">
        <f t="shared" si="25"/>
        <v>13.5</v>
      </c>
      <c r="O108" s="91" t="str">
        <f t="shared" si="35"/>
        <v>19.8</v>
      </c>
      <c r="P108" s="92" t="s">
        <v>51</v>
      </c>
      <c r="Q108" s="93" t="s">
        <v>43</v>
      </c>
      <c r="R108" s="92" t="s">
        <v>127</v>
      </c>
      <c r="S108" s="94"/>
      <c r="T108" s="95" t="s">
        <v>45</v>
      </c>
      <c r="U108" s="96">
        <f t="shared" si="26"/>
        <v>111</v>
      </c>
      <c r="V108" s="97" t="str">
        <f t="shared" si="27"/>
        <v/>
      </c>
      <c r="W108" s="97">
        <f t="shared" si="31"/>
        <v>57</v>
      </c>
      <c r="X108" s="98" t="str">
        <f t="shared" si="28"/>
        <v>★0.5</v>
      </c>
      <c r="Z108" s="99">
        <v>1930</v>
      </c>
      <c r="AA108" s="99"/>
      <c r="AB108" s="100">
        <f t="shared" si="32"/>
        <v>19.8</v>
      </c>
      <c r="AC108" s="101">
        <f t="shared" si="33"/>
        <v>57</v>
      </c>
      <c r="AD108" s="101" t="str">
        <f t="shared" si="36"/>
        <v>★0.5</v>
      </c>
      <c r="AE108" s="100" t="str">
        <f t="shared" si="29"/>
        <v/>
      </c>
      <c r="AF108" s="101" t="str">
        <f t="shared" si="30"/>
        <v/>
      </c>
      <c r="AG108" s="101" t="str">
        <f t="shared" si="37"/>
        <v/>
      </c>
      <c r="AH108" s="102"/>
    </row>
    <row r="109" spans="1:34" ht="24" customHeight="1" x14ac:dyDescent="0.2">
      <c r="A109" s="103"/>
      <c r="B109" s="80"/>
      <c r="C109" s="104"/>
      <c r="D109" s="82" t="s">
        <v>143</v>
      </c>
      <c r="E109" s="83" t="s">
        <v>169</v>
      </c>
      <c r="F109" s="84" t="s">
        <v>145</v>
      </c>
      <c r="G109" s="85">
        <v>1.968</v>
      </c>
      <c r="H109" s="84" t="s">
        <v>53</v>
      </c>
      <c r="I109" s="86">
        <v>1950</v>
      </c>
      <c r="J109" s="87">
        <v>5</v>
      </c>
      <c r="K109" s="88">
        <v>11.4</v>
      </c>
      <c r="L109" s="89">
        <f t="shared" si="34"/>
        <v>203.65438596491228</v>
      </c>
      <c r="M109" s="88">
        <f t="shared" si="24"/>
        <v>10.199999999999999</v>
      </c>
      <c r="N109" s="90">
        <f t="shared" si="25"/>
        <v>13.5</v>
      </c>
      <c r="O109" s="91" t="str">
        <f t="shared" si="35"/>
        <v>19.6</v>
      </c>
      <c r="P109" s="92" t="s">
        <v>51</v>
      </c>
      <c r="Q109" s="93" t="s">
        <v>43</v>
      </c>
      <c r="R109" s="92" t="s">
        <v>127</v>
      </c>
      <c r="S109" s="94"/>
      <c r="T109" s="95" t="s">
        <v>45</v>
      </c>
      <c r="U109" s="96">
        <f t="shared" si="26"/>
        <v>111</v>
      </c>
      <c r="V109" s="97" t="str">
        <f t="shared" si="27"/>
        <v/>
      </c>
      <c r="W109" s="97">
        <f t="shared" si="31"/>
        <v>58</v>
      </c>
      <c r="X109" s="98" t="str">
        <f t="shared" si="28"/>
        <v>★0.5</v>
      </c>
      <c r="Z109" s="99">
        <v>1950</v>
      </c>
      <c r="AA109" s="99"/>
      <c r="AB109" s="100">
        <f t="shared" si="32"/>
        <v>19.600000000000001</v>
      </c>
      <c r="AC109" s="101">
        <f t="shared" si="33"/>
        <v>58</v>
      </c>
      <c r="AD109" s="101" t="str">
        <f t="shared" si="36"/>
        <v>★0.5</v>
      </c>
      <c r="AE109" s="100" t="str">
        <f t="shared" si="29"/>
        <v/>
      </c>
      <c r="AF109" s="101" t="str">
        <f t="shared" si="30"/>
        <v/>
      </c>
      <c r="AG109" s="101" t="str">
        <f t="shared" si="37"/>
        <v/>
      </c>
      <c r="AH109" s="102"/>
    </row>
    <row r="110" spans="1:34" ht="24" customHeight="1" x14ac:dyDescent="0.2">
      <c r="A110" s="103"/>
      <c r="B110" s="80"/>
      <c r="C110" s="104"/>
      <c r="D110" s="82" t="s">
        <v>143</v>
      </c>
      <c r="E110" s="83" t="s">
        <v>170</v>
      </c>
      <c r="F110" s="84" t="s">
        <v>145</v>
      </c>
      <c r="G110" s="85">
        <v>1.968</v>
      </c>
      <c r="H110" s="84" t="s">
        <v>53</v>
      </c>
      <c r="I110" s="86">
        <v>1910</v>
      </c>
      <c r="J110" s="87">
        <v>5</v>
      </c>
      <c r="K110" s="88">
        <v>11.4</v>
      </c>
      <c r="L110" s="89">
        <f t="shared" si="34"/>
        <v>203.65438596491228</v>
      </c>
      <c r="M110" s="88">
        <f t="shared" si="24"/>
        <v>10.199999999999999</v>
      </c>
      <c r="N110" s="90">
        <f t="shared" si="25"/>
        <v>13.5</v>
      </c>
      <c r="O110" s="91" t="str">
        <f t="shared" si="35"/>
        <v>20.0</v>
      </c>
      <c r="P110" s="92" t="s">
        <v>51</v>
      </c>
      <c r="Q110" s="93" t="s">
        <v>43</v>
      </c>
      <c r="R110" s="92" t="s">
        <v>127</v>
      </c>
      <c r="S110" s="94"/>
      <c r="T110" s="95" t="s">
        <v>45</v>
      </c>
      <c r="U110" s="96">
        <f t="shared" si="26"/>
        <v>111</v>
      </c>
      <c r="V110" s="97" t="str">
        <f t="shared" si="27"/>
        <v/>
      </c>
      <c r="W110" s="97">
        <f t="shared" si="31"/>
        <v>57</v>
      </c>
      <c r="X110" s="98" t="str">
        <f t="shared" si="28"/>
        <v>★0.5</v>
      </c>
      <c r="Z110" s="99">
        <v>1910</v>
      </c>
      <c r="AA110" s="99"/>
      <c r="AB110" s="100">
        <f t="shared" si="32"/>
        <v>20</v>
      </c>
      <c r="AC110" s="101">
        <f t="shared" si="33"/>
        <v>57</v>
      </c>
      <c r="AD110" s="101" t="str">
        <f t="shared" si="36"/>
        <v>★0.5</v>
      </c>
      <c r="AE110" s="100" t="str">
        <f t="shared" si="29"/>
        <v/>
      </c>
      <c r="AF110" s="101" t="str">
        <f t="shared" si="30"/>
        <v/>
      </c>
      <c r="AG110" s="101" t="str">
        <f t="shared" si="37"/>
        <v/>
      </c>
      <c r="AH110" s="102"/>
    </row>
    <row r="111" spans="1:34" ht="24" customHeight="1" x14ac:dyDescent="0.2">
      <c r="A111" s="103"/>
      <c r="B111" s="80"/>
      <c r="C111" s="104"/>
      <c r="D111" s="82" t="s">
        <v>143</v>
      </c>
      <c r="E111" s="83" t="s">
        <v>171</v>
      </c>
      <c r="F111" s="84" t="s">
        <v>145</v>
      </c>
      <c r="G111" s="85">
        <v>1.968</v>
      </c>
      <c r="H111" s="84" t="s">
        <v>53</v>
      </c>
      <c r="I111" s="86">
        <v>1930</v>
      </c>
      <c r="J111" s="87">
        <v>5</v>
      </c>
      <c r="K111" s="88">
        <v>11</v>
      </c>
      <c r="L111" s="89">
        <f t="shared" si="34"/>
        <v>211.05999999999997</v>
      </c>
      <c r="M111" s="88">
        <f t="shared" si="24"/>
        <v>10.199999999999999</v>
      </c>
      <c r="N111" s="90">
        <f t="shared" si="25"/>
        <v>13.5</v>
      </c>
      <c r="O111" s="91" t="str">
        <f t="shared" si="35"/>
        <v>19.8</v>
      </c>
      <c r="P111" s="92" t="s">
        <v>68</v>
      </c>
      <c r="Q111" s="93" t="s">
        <v>43</v>
      </c>
      <c r="R111" s="92" t="s">
        <v>127</v>
      </c>
      <c r="S111" s="94" t="s">
        <v>146</v>
      </c>
      <c r="T111" s="95" t="s">
        <v>45</v>
      </c>
      <c r="U111" s="96">
        <f t="shared" si="26"/>
        <v>107</v>
      </c>
      <c r="V111" s="97" t="str">
        <f t="shared" si="27"/>
        <v/>
      </c>
      <c r="W111" s="97">
        <f t="shared" si="31"/>
        <v>55</v>
      </c>
      <c r="X111" s="98" t="str">
        <f t="shared" si="28"/>
        <v>★0.5</v>
      </c>
      <c r="Z111" s="99">
        <v>1930</v>
      </c>
      <c r="AA111" s="99"/>
      <c r="AB111" s="100">
        <f t="shared" si="32"/>
        <v>19.8</v>
      </c>
      <c r="AC111" s="101">
        <f t="shared" si="33"/>
        <v>55</v>
      </c>
      <c r="AD111" s="101" t="str">
        <f t="shared" si="36"/>
        <v>★0.5</v>
      </c>
      <c r="AE111" s="100" t="str">
        <f t="shared" si="29"/>
        <v/>
      </c>
      <c r="AF111" s="101" t="str">
        <f t="shared" si="30"/>
        <v/>
      </c>
      <c r="AG111" s="101" t="str">
        <f t="shared" si="37"/>
        <v/>
      </c>
      <c r="AH111" s="102"/>
    </row>
    <row r="112" spans="1:34" ht="24" customHeight="1" x14ac:dyDescent="0.2">
      <c r="A112" s="103"/>
      <c r="B112" s="80"/>
      <c r="C112" s="104"/>
      <c r="D112" s="82" t="s">
        <v>143</v>
      </c>
      <c r="E112" s="83" t="s">
        <v>172</v>
      </c>
      <c r="F112" s="84" t="s">
        <v>145</v>
      </c>
      <c r="G112" s="85">
        <v>1.968</v>
      </c>
      <c r="H112" s="84" t="s">
        <v>53</v>
      </c>
      <c r="I112" s="86">
        <v>1950</v>
      </c>
      <c r="J112" s="87">
        <v>5</v>
      </c>
      <c r="K112" s="88">
        <v>11</v>
      </c>
      <c r="L112" s="89">
        <f t="shared" si="34"/>
        <v>211.05999999999997</v>
      </c>
      <c r="M112" s="88">
        <f t="shared" si="24"/>
        <v>10.199999999999999</v>
      </c>
      <c r="N112" s="90">
        <f t="shared" si="25"/>
        <v>13.5</v>
      </c>
      <c r="O112" s="91" t="str">
        <f t="shared" si="35"/>
        <v>19.6</v>
      </c>
      <c r="P112" s="92" t="s">
        <v>68</v>
      </c>
      <c r="Q112" s="93" t="s">
        <v>43</v>
      </c>
      <c r="R112" s="92" t="s">
        <v>127</v>
      </c>
      <c r="S112" s="94" t="s">
        <v>146</v>
      </c>
      <c r="T112" s="95" t="s">
        <v>45</v>
      </c>
      <c r="U112" s="96">
        <f t="shared" si="26"/>
        <v>107</v>
      </c>
      <c r="V112" s="97" t="str">
        <f t="shared" si="27"/>
        <v/>
      </c>
      <c r="W112" s="97">
        <f t="shared" si="31"/>
        <v>56</v>
      </c>
      <c r="X112" s="98" t="str">
        <f t="shared" si="28"/>
        <v>★0.5</v>
      </c>
      <c r="Z112" s="99">
        <v>1950</v>
      </c>
      <c r="AA112" s="99"/>
      <c r="AB112" s="100">
        <f t="shared" si="32"/>
        <v>19.600000000000001</v>
      </c>
      <c r="AC112" s="101">
        <f t="shared" si="33"/>
        <v>56</v>
      </c>
      <c r="AD112" s="101" t="str">
        <f t="shared" si="36"/>
        <v>★0.5</v>
      </c>
      <c r="AE112" s="100" t="str">
        <f t="shared" si="29"/>
        <v/>
      </c>
      <c r="AF112" s="101" t="str">
        <f t="shared" si="30"/>
        <v/>
      </c>
      <c r="AG112" s="101" t="str">
        <f t="shared" si="37"/>
        <v/>
      </c>
      <c r="AH112" s="102"/>
    </row>
    <row r="113" spans="1:34" ht="24" customHeight="1" x14ac:dyDescent="0.2">
      <c r="A113" s="103"/>
      <c r="B113" s="80"/>
      <c r="C113" s="104"/>
      <c r="D113" s="82" t="s">
        <v>143</v>
      </c>
      <c r="E113" s="83" t="s">
        <v>173</v>
      </c>
      <c r="F113" s="84" t="s">
        <v>145</v>
      </c>
      <c r="G113" s="85">
        <v>1.968</v>
      </c>
      <c r="H113" s="84" t="s">
        <v>53</v>
      </c>
      <c r="I113" s="86">
        <v>1910</v>
      </c>
      <c r="J113" s="87">
        <v>5</v>
      </c>
      <c r="K113" s="88">
        <v>11</v>
      </c>
      <c r="L113" s="89">
        <f t="shared" si="34"/>
        <v>211.05999999999997</v>
      </c>
      <c r="M113" s="88">
        <f t="shared" si="24"/>
        <v>10.199999999999999</v>
      </c>
      <c r="N113" s="90">
        <f t="shared" si="25"/>
        <v>13.5</v>
      </c>
      <c r="O113" s="91" t="str">
        <f t="shared" si="35"/>
        <v>20.0</v>
      </c>
      <c r="P113" s="92" t="s">
        <v>68</v>
      </c>
      <c r="Q113" s="93" t="s">
        <v>43</v>
      </c>
      <c r="R113" s="92" t="s">
        <v>127</v>
      </c>
      <c r="S113" s="94" t="s">
        <v>146</v>
      </c>
      <c r="T113" s="95" t="s">
        <v>45</v>
      </c>
      <c r="U113" s="96">
        <f t="shared" si="26"/>
        <v>107</v>
      </c>
      <c r="V113" s="97" t="str">
        <f t="shared" si="27"/>
        <v/>
      </c>
      <c r="W113" s="97">
        <f t="shared" si="31"/>
        <v>55</v>
      </c>
      <c r="X113" s="98" t="str">
        <f t="shared" si="28"/>
        <v>★0.5</v>
      </c>
      <c r="Z113" s="99">
        <v>1910</v>
      </c>
      <c r="AA113" s="99"/>
      <c r="AB113" s="100">
        <f t="shared" si="32"/>
        <v>20</v>
      </c>
      <c r="AC113" s="101">
        <f t="shared" si="33"/>
        <v>55</v>
      </c>
      <c r="AD113" s="101" t="str">
        <f t="shared" si="36"/>
        <v>★0.5</v>
      </c>
      <c r="AE113" s="100" t="str">
        <f t="shared" si="29"/>
        <v/>
      </c>
      <c r="AF113" s="101" t="str">
        <f t="shared" si="30"/>
        <v/>
      </c>
      <c r="AG113" s="101" t="str">
        <f t="shared" si="37"/>
        <v/>
      </c>
      <c r="AH113" s="102"/>
    </row>
    <row r="114" spans="1:34" ht="24" customHeight="1" x14ac:dyDescent="0.2">
      <c r="A114" s="103"/>
      <c r="B114" s="80"/>
      <c r="C114" s="104"/>
      <c r="D114" s="82" t="s">
        <v>174</v>
      </c>
      <c r="E114" s="83" t="s">
        <v>151</v>
      </c>
      <c r="F114" s="84" t="s">
        <v>126</v>
      </c>
      <c r="G114" s="85">
        <v>1.968</v>
      </c>
      <c r="H114" s="84" t="s">
        <v>53</v>
      </c>
      <c r="I114" s="86">
        <v>1840</v>
      </c>
      <c r="J114" s="87">
        <v>5</v>
      </c>
      <c r="K114" s="88">
        <v>12.5</v>
      </c>
      <c r="L114" s="89">
        <f t="shared" si="34"/>
        <v>185.7328</v>
      </c>
      <c r="M114" s="88">
        <f t="shared" si="24"/>
        <v>11.1</v>
      </c>
      <c r="N114" s="90">
        <f t="shared" si="25"/>
        <v>14.4</v>
      </c>
      <c r="O114" s="91" t="str">
        <f t="shared" si="35"/>
        <v>20.7</v>
      </c>
      <c r="P114" s="92" t="s">
        <v>68</v>
      </c>
      <c r="Q114" s="93" t="s">
        <v>43</v>
      </c>
      <c r="R114" s="92" t="s">
        <v>44</v>
      </c>
      <c r="S114" s="94"/>
      <c r="T114" s="95" t="s">
        <v>45</v>
      </c>
      <c r="U114" s="96">
        <f t="shared" si="26"/>
        <v>112</v>
      </c>
      <c r="V114" s="97" t="str">
        <f t="shared" si="27"/>
        <v/>
      </c>
      <c r="W114" s="97">
        <f t="shared" si="31"/>
        <v>60</v>
      </c>
      <c r="X114" s="98" t="str">
        <f t="shared" si="28"/>
        <v>★1.0</v>
      </c>
      <c r="Z114" s="99">
        <v>1840</v>
      </c>
      <c r="AA114" s="99"/>
      <c r="AB114" s="100">
        <f t="shared" si="32"/>
        <v>20.7</v>
      </c>
      <c r="AC114" s="101">
        <f t="shared" si="33"/>
        <v>60</v>
      </c>
      <c r="AD114" s="101" t="str">
        <f t="shared" si="36"/>
        <v>★1.0</v>
      </c>
      <c r="AE114" s="100" t="str">
        <f t="shared" si="29"/>
        <v/>
      </c>
      <c r="AF114" s="101" t="str">
        <f t="shared" si="30"/>
        <v/>
      </c>
      <c r="AG114" s="101" t="str">
        <f t="shared" si="37"/>
        <v/>
      </c>
      <c r="AH114" s="102"/>
    </row>
    <row r="115" spans="1:34" ht="24" customHeight="1" x14ac:dyDescent="0.2">
      <c r="A115" s="103"/>
      <c r="B115" s="80"/>
      <c r="C115" s="104"/>
      <c r="D115" s="82" t="s">
        <v>174</v>
      </c>
      <c r="E115" s="83" t="s">
        <v>152</v>
      </c>
      <c r="F115" s="84" t="s">
        <v>126</v>
      </c>
      <c r="G115" s="85">
        <v>1.968</v>
      </c>
      <c r="H115" s="84" t="s">
        <v>53</v>
      </c>
      <c r="I115" s="86">
        <v>1860</v>
      </c>
      <c r="J115" s="87">
        <v>5</v>
      </c>
      <c r="K115" s="88">
        <v>12.5</v>
      </c>
      <c r="L115" s="89">
        <f t="shared" si="34"/>
        <v>185.7328</v>
      </c>
      <c r="M115" s="88">
        <f t="shared" si="24"/>
        <v>11.1</v>
      </c>
      <c r="N115" s="90">
        <f t="shared" si="25"/>
        <v>14.4</v>
      </c>
      <c r="O115" s="91" t="str">
        <f t="shared" si="35"/>
        <v>20.5</v>
      </c>
      <c r="P115" s="92" t="s">
        <v>68</v>
      </c>
      <c r="Q115" s="93" t="s">
        <v>43</v>
      </c>
      <c r="R115" s="92" t="s">
        <v>44</v>
      </c>
      <c r="S115" s="94"/>
      <c r="T115" s="95" t="s">
        <v>45</v>
      </c>
      <c r="U115" s="96">
        <f t="shared" si="26"/>
        <v>112</v>
      </c>
      <c r="V115" s="97" t="str">
        <f t="shared" si="27"/>
        <v/>
      </c>
      <c r="W115" s="97">
        <f t="shared" si="31"/>
        <v>60</v>
      </c>
      <c r="X115" s="98" t="str">
        <f t="shared" si="28"/>
        <v>★1.0</v>
      </c>
      <c r="Z115" s="99">
        <v>1860</v>
      </c>
      <c r="AA115" s="99"/>
      <c r="AB115" s="100">
        <f t="shared" si="32"/>
        <v>20.5</v>
      </c>
      <c r="AC115" s="101">
        <f t="shared" si="33"/>
        <v>60</v>
      </c>
      <c r="AD115" s="101" t="str">
        <f t="shared" si="36"/>
        <v>★1.0</v>
      </c>
      <c r="AE115" s="100" t="str">
        <f t="shared" si="29"/>
        <v/>
      </c>
      <c r="AF115" s="101" t="str">
        <f t="shared" si="30"/>
        <v/>
      </c>
      <c r="AG115" s="101" t="str">
        <f t="shared" si="37"/>
        <v/>
      </c>
      <c r="AH115" s="102"/>
    </row>
    <row r="116" spans="1:34" ht="24" customHeight="1" x14ac:dyDescent="0.2">
      <c r="A116" s="103"/>
      <c r="B116" s="80"/>
      <c r="C116" s="104"/>
      <c r="D116" s="82" t="s">
        <v>148</v>
      </c>
      <c r="E116" s="83" t="s">
        <v>153</v>
      </c>
      <c r="F116" s="84" t="s">
        <v>59</v>
      </c>
      <c r="G116" s="85">
        <v>1.968</v>
      </c>
      <c r="H116" s="84" t="s">
        <v>53</v>
      </c>
      <c r="I116" s="86">
        <v>1840</v>
      </c>
      <c r="J116" s="87">
        <v>5</v>
      </c>
      <c r="K116" s="88">
        <v>12.4</v>
      </c>
      <c r="L116" s="89">
        <f t="shared" si="34"/>
        <v>187.23064516129031</v>
      </c>
      <c r="M116" s="88">
        <f t="shared" si="24"/>
        <v>11.1</v>
      </c>
      <c r="N116" s="90">
        <f t="shared" si="25"/>
        <v>14.4</v>
      </c>
      <c r="O116" s="91" t="str">
        <f t="shared" si="35"/>
        <v>20.7</v>
      </c>
      <c r="P116" s="92" t="s">
        <v>51</v>
      </c>
      <c r="Q116" s="93" t="s">
        <v>43</v>
      </c>
      <c r="R116" s="92" t="s">
        <v>44</v>
      </c>
      <c r="S116" s="94"/>
      <c r="T116" s="95" t="s">
        <v>45</v>
      </c>
      <c r="U116" s="96">
        <f t="shared" si="26"/>
        <v>111</v>
      </c>
      <c r="V116" s="97" t="str">
        <f t="shared" si="27"/>
        <v/>
      </c>
      <c r="W116" s="97">
        <f t="shared" si="31"/>
        <v>59</v>
      </c>
      <c r="X116" s="98" t="str">
        <f t="shared" si="28"/>
        <v>★0.5</v>
      </c>
      <c r="Z116" s="99">
        <v>1840</v>
      </c>
      <c r="AA116" s="99"/>
      <c r="AB116" s="100">
        <f t="shared" si="32"/>
        <v>20.7</v>
      </c>
      <c r="AC116" s="101">
        <f t="shared" si="33"/>
        <v>59</v>
      </c>
      <c r="AD116" s="101" t="str">
        <f t="shared" si="36"/>
        <v>★0.5</v>
      </c>
      <c r="AE116" s="100" t="str">
        <f t="shared" si="29"/>
        <v/>
      </c>
      <c r="AF116" s="101" t="str">
        <f t="shared" si="30"/>
        <v/>
      </c>
      <c r="AG116" s="101" t="str">
        <f t="shared" si="37"/>
        <v/>
      </c>
      <c r="AH116" s="102"/>
    </row>
    <row r="117" spans="1:34" ht="24" customHeight="1" x14ac:dyDescent="0.2">
      <c r="A117" s="103"/>
      <c r="B117" s="80"/>
      <c r="C117" s="104"/>
      <c r="D117" s="82" t="s">
        <v>148</v>
      </c>
      <c r="E117" s="83" t="s">
        <v>154</v>
      </c>
      <c r="F117" s="84" t="s">
        <v>59</v>
      </c>
      <c r="G117" s="85">
        <v>1.968</v>
      </c>
      <c r="H117" s="84" t="s">
        <v>53</v>
      </c>
      <c r="I117" s="86">
        <v>1860</v>
      </c>
      <c r="J117" s="87">
        <v>5</v>
      </c>
      <c r="K117" s="88">
        <v>12.4</v>
      </c>
      <c r="L117" s="89">
        <f t="shared" si="34"/>
        <v>187.23064516129031</v>
      </c>
      <c r="M117" s="88">
        <f t="shared" si="24"/>
        <v>11.1</v>
      </c>
      <c r="N117" s="90">
        <f t="shared" si="25"/>
        <v>14.4</v>
      </c>
      <c r="O117" s="91" t="str">
        <f t="shared" si="35"/>
        <v>20.5</v>
      </c>
      <c r="P117" s="92" t="s">
        <v>51</v>
      </c>
      <c r="Q117" s="93" t="s">
        <v>43</v>
      </c>
      <c r="R117" s="92" t="s">
        <v>44</v>
      </c>
      <c r="S117" s="94"/>
      <c r="T117" s="95" t="s">
        <v>45</v>
      </c>
      <c r="U117" s="96">
        <f t="shared" si="26"/>
        <v>111</v>
      </c>
      <c r="V117" s="97" t="str">
        <f t="shared" si="27"/>
        <v/>
      </c>
      <c r="W117" s="97">
        <f t="shared" si="31"/>
        <v>60</v>
      </c>
      <c r="X117" s="98" t="str">
        <f t="shared" si="28"/>
        <v>★1.0</v>
      </c>
      <c r="Z117" s="99">
        <v>1860</v>
      </c>
      <c r="AA117" s="99"/>
      <c r="AB117" s="100">
        <f t="shared" si="32"/>
        <v>20.5</v>
      </c>
      <c r="AC117" s="101">
        <f t="shared" si="33"/>
        <v>60</v>
      </c>
      <c r="AD117" s="101" t="str">
        <f t="shared" si="36"/>
        <v>★1.0</v>
      </c>
      <c r="AE117" s="100" t="str">
        <f t="shared" si="29"/>
        <v/>
      </c>
      <c r="AF117" s="101" t="str">
        <f t="shared" si="30"/>
        <v/>
      </c>
      <c r="AG117" s="101" t="str">
        <f t="shared" si="37"/>
        <v/>
      </c>
      <c r="AH117" s="102"/>
    </row>
    <row r="118" spans="1:34" ht="24" customHeight="1" x14ac:dyDescent="0.2">
      <c r="A118" s="103"/>
      <c r="B118" s="80"/>
      <c r="C118" s="104"/>
      <c r="D118" s="82" t="s">
        <v>148</v>
      </c>
      <c r="E118" s="83" t="s">
        <v>175</v>
      </c>
      <c r="F118" s="84" t="s">
        <v>59</v>
      </c>
      <c r="G118" s="85">
        <v>1.968</v>
      </c>
      <c r="H118" s="84" t="s">
        <v>53</v>
      </c>
      <c r="I118" s="86">
        <v>1820</v>
      </c>
      <c r="J118" s="87">
        <v>5</v>
      </c>
      <c r="K118" s="88">
        <v>12.4</v>
      </c>
      <c r="L118" s="89">
        <f t="shared" si="34"/>
        <v>187.23064516129031</v>
      </c>
      <c r="M118" s="88">
        <f t="shared" si="24"/>
        <v>11.1</v>
      </c>
      <c r="N118" s="90">
        <f t="shared" si="25"/>
        <v>14.4</v>
      </c>
      <c r="O118" s="91" t="str">
        <f t="shared" si="35"/>
        <v>20.9</v>
      </c>
      <c r="P118" s="92" t="s">
        <v>51</v>
      </c>
      <c r="Q118" s="93" t="s">
        <v>43</v>
      </c>
      <c r="R118" s="92" t="s">
        <v>44</v>
      </c>
      <c r="S118" s="94"/>
      <c r="T118" s="95" t="s">
        <v>45</v>
      </c>
      <c r="U118" s="96">
        <f t="shared" si="26"/>
        <v>111</v>
      </c>
      <c r="V118" s="97" t="str">
        <f t="shared" si="27"/>
        <v/>
      </c>
      <c r="W118" s="97">
        <f t="shared" si="31"/>
        <v>59</v>
      </c>
      <c r="X118" s="98" t="str">
        <f t="shared" si="28"/>
        <v>★0.5</v>
      </c>
      <c r="Z118" s="99">
        <v>1820</v>
      </c>
      <c r="AA118" s="99"/>
      <c r="AB118" s="100">
        <f t="shared" si="32"/>
        <v>20.9</v>
      </c>
      <c r="AC118" s="101">
        <f t="shared" si="33"/>
        <v>59</v>
      </c>
      <c r="AD118" s="101" t="str">
        <f t="shared" si="36"/>
        <v>★0.5</v>
      </c>
      <c r="AE118" s="100" t="str">
        <f t="shared" si="29"/>
        <v/>
      </c>
      <c r="AF118" s="101" t="str">
        <f t="shared" si="30"/>
        <v/>
      </c>
      <c r="AG118" s="101" t="str">
        <f t="shared" si="37"/>
        <v/>
      </c>
      <c r="AH118" s="102"/>
    </row>
    <row r="119" spans="1:34" ht="24" customHeight="1" x14ac:dyDescent="0.2">
      <c r="A119" s="103"/>
      <c r="B119" s="80"/>
      <c r="C119" s="104"/>
      <c r="D119" s="82" t="s">
        <v>148</v>
      </c>
      <c r="E119" s="83" t="s">
        <v>156</v>
      </c>
      <c r="F119" s="84" t="s">
        <v>59</v>
      </c>
      <c r="G119" s="85">
        <v>1.968</v>
      </c>
      <c r="H119" s="84" t="s">
        <v>53</v>
      </c>
      <c r="I119" s="86">
        <v>1850</v>
      </c>
      <c r="J119" s="87">
        <v>5</v>
      </c>
      <c r="K119" s="88">
        <v>12.4</v>
      </c>
      <c r="L119" s="89">
        <f t="shared" si="34"/>
        <v>187.23064516129031</v>
      </c>
      <c r="M119" s="88">
        <f t="shared" si="24"/>
        <v>11.1</v>
      </c>
      <c r="N119" s="90">
        <f t="shared" si="25"/>
        <v>14.4</v>
      </c>
      <c r="O119" s="91" t="str">
        <f t="shared" si="35"/>
        <v>20.6</v>
      </c>
      <c r="P119" s="92" t="s">
        <v>51</v>
      </c>
      <c r="Q119" s="93" t="s">
        <v>43</v>
      </c>
      <c r="R119" s="92" t="s">
        <v>44</v>
      </c>
      <c r="S119" s="94"/>
      <c r="T119" s="95" t="s">
        <v>45</v>
      </c>
      <c r="U119" s="96">
        <f t="shared" si="26"/>
        <v>111</v>
      </c>
      <c r="V119" s="97" t="str">
        <f t="shared" si="27"/>
        <v/>
      </c>
      <c r="W119" s="97">
        <f t="shared" si="31"/>
        <v>60</v>
      </c>
      <c r="X119" s="98" t="str">
        <f t="shared" si="28"/>
        <v>★1.0</v>
      </c>
      <c r="Z119" s="99">
        <v>1850</v>
      </c>
      <c r="AA119" s="99"/>
      <c r="AB119" s="100">
        <f t="shared" si="32"/>
        <v>20.6</v>
      </c>
      <c r="AC119" s="101">
        <f t="shared" si="33"/>
        <v>60</v>
      </c>
      <c r="AD119" s="101" t="str">
        <f t="shared" si="36"/>
        <v>★1.0</v>
      </c>
      <c r="AE119" s="100" t="str">
        <f t="shared" si="29"/>
        <v/>
      </c>
      <c r="AF119" s="101" t="str">
        <f t="shared" si="30"/>
        <v/>
      </c>
      <c r="AG119" s="101" t="str">
        <f t="shared" si="37"/>
        <v/>
      </c>
      <c r="AH119" s="102"/>
    </row>
    <row r="120" spans="1:34" ht="24" customHeight="1" x14ac:dyDescent="0.2">
      <c r="A120" s="103"/>
      <c r="B120" s="80"/>
      <c r="C120" s="104"/>
      <c r="D120" s="82" t="s">
        <v>148</v>
      </c>
      <c r="E120" s="83" t="s">
        <v>157</v>
      </c>
      <c r="F120" s="84" t="s">
        <v>59</v>
      </c>
      <c r="G120" s="85">
        <v>1.968</v>
      </c>
      <c r="H120" s="84" t="s">
        <v>53</v>
      </c>
      <c r="I120" s="86">
        <v>1870</v>
      </c>
      <c r="J120" s="87">
        <v>5</v>
      </c>
      <c r="K120" s="88">
        <v>12.4</v>
      </c>
      <c r="L120" s="89">
        <f t="shared" si="34"/>
        <v>187.23064516129031</v>
      </c>
      <c r="M120" s="88">
        <f t="shared" si="24"/>
        <v>11.1</v>
      </c>
      <c r="N120" s="90">
        <f t="shared" si="25"/>
        <v>14.4</v>
      </c>
      <c r="O120" s="91" t="str">
        <f t="shared" si="35"/>
        <v>20.4</v>
      </c>
      <c r="P120" s="92" t="s">
        <v>51</v>
      </c>
      <c r="Q120" s="93" t="s">
        <v>43</v>
      </c>
      <c r="R120" s="92" t="s">
        <v>44</v>
      </c>
      <c r="S120" s="94"/>
      <c r="T120" s="95" t="s">
        <v>45</v>
      </c>
      <c r="U120" s="96">
        <f t="shared" si="26"/>
        <v>111</v>
      </c>
      <c r="V120" s="97" t="str">
        <f t="shared" si="27"/>
        <v/>
      </c>
      <c r="W120" s="97">
        <f t="shared" si="31"/>
        <v>60</v>
      </c>
      <c r="X120" s="98" t="str">
        <f t="shared" si="28"/>
        <v>★1.0</v>
      </c>
      <c r="Z120" s="99">
        <v>1870</v>
      </c>
      <c r="AA120" s="99"/>
      <c r="AB120" s="100">
        <f t="shared" si="32"/>
        <v>20.399999999999999</v>
      </c>
      <c r="AC120" s="101">
        <f t="shared" si="33"/>
        <v>60</v>
      </c>
      <c r="AD120" s="101" t="str">
        <f t="shared" si="36"/>
        <v>★1.0</v>
      </c>
      <c r="AE120" s="100" t="str">
        <f t="shared" si="29"/>
        <v/>
      </c>
      <c r="AF120" s="101" t="str">
        <f t="shared" si="30"/>
        <v/>
      </c>
      <c r="AG120" s="101" t="str">
        <f t="shared" si="37"/>
        <v/>
      </c>
      <c r="AH120" s="102"/>
    </row>
    <row r="121" spans="1:34" ht="24" customHeight="1" x14ac:dyDescent="0.2">
      <c r="A121" s="103"/>
      <c r="B121" s="80"/>
      <c r="C121" s="104"/>
      <c r="D121" s="82" t="s">
        <v>148</v>
      </c>
      <c r="E121" s="83" t="s">
        <v>158</v>
      </c>
      <c r="F121" s="84" t="s">
        <v>59</v>
      </c>
      <c r="G121" s="85">
        <v>1.968</v>
      </c>
      <c r="H121" s="84" t="s">
        <v>53</v>
      </c>
      <c r="I121" s="86">
        <v>1840</v>
      </c>
      <c r="J121" s="87">
        <v>5</v>
      </c>
      <c r="K121" s="88">
        <v>12.2</v>
      </c>
      <c r="L121" s="89">
        <f t="shared" si="34"/>
        <v>190.3</v>
      </c>
      <c r="M121" s="88">
        <f t="shared" si="24"/>
        <v>11.1</v>
      </c>
      <c r="N121" s="90">
        <f t="shared" si="25"/>
        <v>14.4</v>
      </c>
      <c r="O121" s="91" t="str">
        <f t="shared" si="35"/>
        <v>20.7</v>
      </c>
      <c r="P121" s="92" t="s">
        <v>68</v>
      </c>
      <c r="Q121" s="93" t="s">
        <v>43</v>
      </c>
      <c r="R121" s="92" t="s">
        <v>44</v>
      </c>
      <c r="S121" s="94" t="s">
        <v>146</v>
      </c>
      <c r="T121" s="95" t="s">
        <v>45</v>
      </c>
      <c r="U121" s="96">
        <f t="shared" si="26"/>
        <v>109</v>
      </c>
      <c r="V121" s="97" t="str">
        <f t="shared" si="27"/>
        <v/>
      </c>
      <c r="W121" s="97">
        <f t="shared" si="31"/>
        <v>58</v>
      </c>
      <c r="X121" s="98" t="str">
        <f t="shared" si="28"/>
        <v>★0.5</v>
      </c>
      <c r="Z121" s="99">
        <v>1840</v>
      </c>
      <c r="AA121" s="99"/>
      <c r="AB121" s="100">
        <f t="shared" si="32"/>
        <v>20.7</v>
      </c>
      <c r="AC121" s="101">
        <f t="shared" si="33"/>
        <v>58</v>
      </c>
      <c r="AD121" s="101" t="str">
        <f t="shared" si="36"/>
        <v>★0.5</v>
      </c>
      <c r="AE121" s="100" t="str">
        <f t="shared" si="29"/>
        <v/>
      </c>
      <c r="AF121" s="101" t="str">
        <f t="shared" si="30"/>
        <v/>
      </c>
      <c r="AG121" s="101" t="str">
        <f t="shared" si="37"/>
        <v/>
      </c>
      <c r="AH121" s="102"/>
    </row>
    <row r="122" spans="1:34" ht="24" customHeight="1" x14ac:dyDescent="0.2">
      <c r="A122" s="103"/>
      <c r="B122" s="80"/>
      <c r="C122" s="104"/>
      <c r="D122" s="82" t="s">
        <v>148</v>
      </c>
      <c r="E122" s="83" t="s">
        <v>159</v>
      </c>
      <c r="F122" s="84" t="s">
        <v>59</v>
      </c>
      <c r="G122" s="85">
        <v>1.968</v>
      </c>
      <c r="H122" s="84" t="s">
        <v>53</v>
      </c>
      <c r="I122" s="86">
        <v>1860</v>
      </c>
      <c r="J122" s="87">
        <v>5</v>
      </c>
      <c r="K122" s="88">
        <v>12.2</v>
      </c>
      <c r="L122" s="89">
        <f t="shared" si="34"/>
        <v>190.3</v>
      </c>
      <c r="M122" s="88">
        <f t="shared" si="24"/>
        <v>11.1</v>
      </c>
      <c r="N122" s="90">
        <f t="shared" si="25"/>
        <v>14.4</v>
      </c>
      <c r="O122" s="91" t="str">
        <f t="shared" si="35"/>
        <v>20.5</v>
      </c>
      <c r="P122" s="92" t="s">
        <v>68</v>
      </c>
      <c r="Q122" s="93" t="s">
        <v>43</v>
      </c>
      <c r="R122" s="92" t="s">
        <v>44</v>
      </c>
      <c r="S122" s="94" t="s">
        <v>146</v>
      </c>
      <c r="T122" s="95" t="s">
        <v>45</v>
      </c>
      <c r="U122" s="96">
        <f t="shared" si="26"/>
        <v>109</v>
      </c>
      <c r="V122" s="97" t="str">
        <f t="shared" si="27"/>
        <v/>
      </c>
      <c r="W122" s="97">
        <f t="shared" si="31"/>
        <v>59</v>
      </c>
      <c r="X122" s="98" t="str">
        <f t="shared" si="28"/>
        <v>★0.5</v>
      </c>
      <c r="Z122" s="99">
        <v>1860</v>
      </c>
      <c r="AA122" s="99"/>
      <c r="AB122" s="100">
        <f t="shared" si="32"/>
        <v>20.5</v>
      </c>
      <c r="AC122" s="101">
        <f t="shared" si="33"/>
        <v>59</v>
      </c>
      <c r="AD122" s="101" t="str">
        <f t="shared" si="36"/>
        <v>★0.5</v>
      </c>
      <c r="AE122" s="100" t="str">
        <f t="shared" si="29"/>
        <v/>
      </c>
      <c r="AF122" s="101" t="str">
        <f t="shared" si="30"/>
        <v/>
      </c>
      <c r="AG122" s="101" t="str">
        <f t="shared" si="37"/>
        <v/>
      </c>
      <c r="AH122" s="102"/>
    </row>
    <row r="123" spans="1:34" ht="24" customHeight="1" x14ac:dyDescent="0.2">
      <c r="A123" s="103"/>
      <c r="B123" s="80"/>
      <c r="C123" s="104"/>
      <c r="D123" s="82" t="s">
        <v>148</v>
      </c>
      <c r="E123" s="83" t="s">
        <v>176</v>
      </c>
      <c r="F123" s="84" t="s">
        <v>59</v>
      </c>
      <c r="G123" s="85">
        <v>1.968</v>
      </c>
      <c r="H123" s="84" t="s">
        <v>53</v>
      </c>
      <c r="I123" s="86">
        <v>1820</v>
      </c>
      <c r="J123" s="87">
        <v>5</v>
      </c>
      <c r="K123" s="88">
        <v>12.2</v>
      </c>
      <c r="L123" s="89">
        <f t="shared" si="34"/>
        <v>190.3</v>
      </c>
      <c r="M123" s="88">
        <f t="shared" si="24"/>
        <v>11.1</v>
      </c>
      <c r="N123" s="90">
        <f t="shared" si="25"/>
        <v>14.4</v>
      </c>
      <c r="O123" s="91" t="str">
        <f t="shared" si="35"/>
        <v>20.9</v>
      </c>
      <c r="P123" s="92" t="s">
        <v>68</v>
      </c>
      <c r="Q123" s="93" t="s">
        <v>43</v>
      </c>
      <c r="R123" s="92" t="s">
        <v>44</v>
      </c>
      <c r="S123" s="94" t="s">
        <v>146</v>
      </c>
      <c r="T123" s="95" t="s">
        <v>45</v>
      </c>
      <c r="U123" s="96">
        <f t="shared" si="26"/>
        <v>109</v>
      </c>
      <c r="V123" s="97" t="str">
        <f t="shared" si="27"/>
        <v/>
      </c>
      <c r="W123" s="97">
        <f t="shared" si="31"/>
        <v>58</v>
      </c>
      <c r="X123" s="98" t="str">
        <f t="shared" si="28"/>
        <v>★0.5</v>
      </c>
      <c r="Z123" s="99">
        <v>1820</v>
      </c>
      <c r="AA123" s="99"/>
      <c r="AB123" s="100">
        <f t="shared" si="32"/>
        <v>20.9</v>
      </c>
      <c r="AC123" s="101">
        <f t="shared" si="33"/>
        <v>58</v>
      </c>
      <c r="AD123" s="101" t="str">
        <f t="shared" si="36"/>
        <v>★0.5</v>
      </c>
      <c r="AE123" s="100" t="str">
        <f t="shared" si="29"/>
        <v/>
      </c>
      <c r="AF123" s="101" t="str">
        <f t="shared" si="30"/>
        <v/>
      </c>
      <c r="AG123" s="101" t="str">
        <f t="shared" si="37"/>
        <v/>
      </c>
      <c r="AH123" s="102"/>
    </row>
    <row r="124" spans="1:34" ht="24" customHeight="1" x14ac:dyDescent="0.2">
      <c r="A124" s="103"/>
      <c r="B124" s="80"/>
      <c r="C124" s="104"/>
      <c r="D124" s="82" t="s">
        <v>148</v>
      </c>
      <c r="E124" s="83" t="s">
        <v>161</v>
      </c>
      <c r="F124" s="84" t="s">
        <v>59</v>
      </c>
      <c r="G124" s="85">
        <v>1.968</v>
      </c>
      <c r="H124" s="84" t="s">
        <v>53</v>
      </c>
      <c r="I124" s="86">
        <v>1850</v>
      </c>
      <c r="J124" s="87">
        <v>5</v>
      </c>
      <c r="K124" s="88">
        <v>12.2</v>
      </c>
      <c r="L124" s="89">
        <f t="shared" si="34"/>
        <v>190.3</v>
      </c>
      <c r="M124" s="88">
        <f t="shared" si="24"/>
        <v>11.1</v>
      </c>
      <c r="N124" s="90">
        <f t="shared" si="25"/>
        <v>14.4</v>
      </c>
      <c r="O124" s="91" t="str">
        <f t="shared" si="35"/>
        <v>20.6</v>
      </c>
      <c r="P124" s="92" t="s">
        <v>68</v>
      </c>
      <c r="Q124" s="93" t="s">
        <v>43</v>
      </c>
      <c r="R124" s="92" t="s">
        <v>44</v>
      </c>
      <c r="S124" s="94" t="s">
        <v>146</v>
      </c>
      <c r="T124" s="95" t="s">
        <v>45</v>
      </c>
      <c r="U124" s="96">
        <f t="shared" si="26"/>
        <v>109</v>
      </c>
      <c r="V124" s="97" t="str">
        <f t="shared" si="27"/>
        <v/>
      </c>
      <c r="W124" s="97">
        <f t="shared" si="31"/>
        <v>59</v>
      </c>
      <c r="X124" s="98" t="str">
        <f t="shared" si="28"/>
        <v>★0.5</v>
      </c>
      <c r="Z124" s="99">
        <v>1850</v>
      </c>
      <c r="AA124" s="99"/>
      <c r="AB124" s="100">
        <f t="shared" si="32"/>
        <v>20.6</v>
      </c>
      <c r="AC124" s="101">
        <f t="shared" si="33"/>
        <v>59</v>
      </c>
      <c r="AD124" s="101" t="str">
        <f t="shared" si="36"/>
        <v>★0.5</v>
      </c>
      <c r="AE124" s="100" t="str">
        <f t="shared" si="29"/>
        <v/>
      </c>
      <c r="AF124" s="101" t="str">
        <f t="shared" si="30"/>
        <v/>
      </c>
      <c r="AG124" s="101" t="str">
        <f t="shared" si="37"/>
        <v/>
      </c>
      <c r="AH124" s="102"/>
    </row>
    <row r="125" spans="1:34" ht="24" customHeight="1" x14ac:dyDescent="0.2">
      <c r="A125" s="103"/>
      <c r="B125" s="80"/>
      <c r="C125" s="104"/>
      <c r="D125" s="82" t="s">
        <v>148</v>
      </c>
      <c r="E125" s="83" t="s">
        <v>162</v>
      </c>
      <c r="F125" s="84" t="s">
        <v>59</v>
      </c>
      <c r="G125" s="85">
        <v>1.968</v>
      </c>
      <c r="H125" s="84" t="s">
        <v>53</v>
      </c>
      <c r="I125" s="86">
        <v>1870</v>
      </c>
      <c r="J125" s="87">
        <v>5</v>
      </c>
      <c r="K125" s="88">
        <v>12.2</v>
      </c>
      <c r="L125" s="89">
        <f t="shared" si="34"/>
        <v>190.3</v>
      </c>
      <c r="M125" s="88">
        <f t="shared" si="24"/>
        <v>11.1</v>
      </c>
      <c r="N125" s="90">
        <f t="shared" si="25"/>
        <v>14.4</v>
      </c>
      <c r="O125" s="91" t="str">
        <f t="shared" si="35"/>
        <v>20.4</v>
      </c>
      <c r="P125" s="92" t="s">
        <v>68</v>
      </c>
      <c r="Q125" s="93" t="s">
        <v>43</v>
      </c>
      <c r="R125" s="92" t="s">
        <v>44</v>
      </c>
      <c r="S125" s="94" t="s">
        <v>146</v>
      </c>
      <c r="T125" s="95" t="s">
        <v>45</v>
      </c>
      <c r="U125" s="96">
        <f t="shared" si="26"/>
        <v>109</v>
      </c>
      <c r="V125" s="97" t="str">
        <f t="shared" si="27"/>
        <v/>
      </c>
      <c r="W125" s="97">
        <f t="shared" si="31"/>
        <v>59</v>
      </c>
      <c r="X125" s="98" t="str">
        <f t="shared" si="28"/>
        <v>★0.5</v>
      </c>
      <c r="Z125" s="99">
        <v>1870</v>
      </c>
      <c r="AA125" s="99"/>
      <c r="AB125" s="100">
        <f t="shared" si="32"/>
        <v>20.399999999999999</v>
      </c>
      <c r="AC125" s="101">
        <f t="shared" si="33"/>
        <v>59</v>
      </c>
      <c r="AD125" s="101" t="str">
        <f t="shared" si="36"/>
        <v>★0.5</v>
      </c>
      <c r="AE125" s="100" t="str">
        <f t="shared" si="29"/>
        <v/>
      </c>
      <c r="AF125" s="101" t="str">
        <f t="shared" si="30"/>
        <v/>
      </c>
      <c r="AG125" s="101" t="str">
        <f t="shared" si="37"/>
        <v/>
      </c>
      <c r="AH125" s="102"/>
    </row>
    <row r="126" spans="1:34" ht="24" customHeight="1" x14ac:dyDescent="0.2">
      <c r="A126" s="103"/>
      <c r="B126" s="80"/>
      <c r="C126" s="104"/>
      <c r="D126" s="82" t="s">
        <v>148</v>
      </c>
      <c r="E126" s="83" t="s">
        <v>163</v>
      </c>
      <c r="F126" s="84" t="s">
        <v>59</v>
      </c>
      <c r="G126" s="85">
        <v>1.968</v>
      </c>
      <c r="H126" s="84" t="s">
        <v>53</v>
      </c>
      <c r="I126" s="86">
        <v>1820</v>
      </c>
      <c r="J126" s="87">
        <v>5</v>
      </c>
      <c r="K126" s="88">
        <v>12.2</v>
      </c>
      <c r="L126" s="89">
        <f t="shared" si="34"/>
        <v>190.3</v>
      </c>
      <c r="M126" s="88">
        <f t="shared" si="24"/>
        <v>11.1</v>
      </c>
      <c r="N126" s="90">
        <f t="shared" si="25"/>
        <v>14.4</v>
      </c>
      <c r="O126" s="91" t="str">
        <f t="shared" si="35"/>
        <v>20.9</v>
      </c>
      <c r="P126" s="92" t="s">
        <v>68</v>
      </c>
      <c r="Q126" s="93" t="s">
        <v>43</v>
      </c>
      <c r="R126" s="92" t="s">
        <v>44</v>
      </c>
      <c r="S126" s="94" t="s">
        <v>146</v>
      </c>
      <c r="T126" s="95" t="s">
        <v>45</v>
      </c>
      <c r="U126" s="96">
        <f t="shared" si="26"/>
        <v>109</v>
      </c>
      <c r="V126" s="97" t="str">
        <f t="shared" si="27"/>
        <v/>
      </c>
      <c r="W126" s="97">
        <f t="shared" si="31"/>
        <v>58</v>
      </c>
      <c r="X126" s="98" t="str">
        <f t="shared" si="28"/>
        <v>★0.5</v>
      </c>
      <c r="Z126" s="99">
        <v>1820</v>
      </c>
      <c r="AA126" s="99"/>
      <c r="AB126" s="100">
        <f t="shared" si="32"/>
        <v>20.9</v>
      </c>
      <c r="AC126" s="101">
        <f t="shared" si="33"/>
        <v>58</v>
      </c>
      <c r="AD126" s="101" t="str">
        <f t="shared" si="36"/>
        <v>★0.5</v>
      </c>
      <c r="AE126" s="100" t="str">
        <f t="shared" si="29"/>
        <v/>
      </c>
      <c r="AF126" s="101" t="str">
        <f t="shared" si="30"/>
        <v/>
      </c>
      <c r="AG126" s="101" t="str">
        <f t="shared" si="37"/>
        <v/>
      </c>
      <c r="AH126" s="102"/>
    </row>
    <row r="127" spans="1:34" ht="24" customHeight="1" x14ac:dyDescent="0.2">
      <c r="A127" s="103"/>
      <c r="B127" s="80"/>
      <c r="C127" s="104"/>
      <c r="D127" s="82" t="s">
        <v>148</v>
      </c>
      <c r="E127" s="83" t="s">
        <v>164</v>
      </c>
      <c r="F127" s="84" t="s">
        <v>59</v>
      </c>
      <c r="G127" s="85">
        <v>1.968</v>
      </c>
      <c r="H127" s="84" t="s">
        <v>53</v>
      </c>
      <c r="I127" s="86">
        <v>1840</v>
      </c>
      <c r="J127" s="87">
        <v>5</v>
      </c>
      <c r="K127" s="88">
        <v>12.2</v>
      </c>
      <c r="L127" s="89">
        <f t="shared" si="34"/>
        <v>190.3</v>
      </c>
      <c r="M127" s="88">
        <f t="shared" si="24"/>
        <v>11.1</v>
      </c>
      <c r="N127" s="90">
        <f t="shared" si="25"/>
        <v>14.4</v>
      </c>
      <c r="O127" s="91" t="str">
        <f t="shared" si="35"/>
        <v>20.7</v>
      </c>
      <c r="P127" s="92" t="s">
        <v>68</v>
      </c>
      <c r="Q127" s="93" t="s">
        <v>43</v>
      </c>
      <c r="R127" s="92" t="s">
        <v>44</v>
      </c>
      <c r="S127" s="94" t="s">
        <v>146</v>
      </c>
      <c r="T127" s="95" t="s">
        <v>45</v>
      </c>
      <c r="U127" s="96">
        <f t="shared" si="26"/>
        <v>109</v>
      </c>
      <c r="V127" s="97" t="str">
        <f t="shared" si="27"/>
        <v/>
      </c>
      <c r="W127" s="97">
        <f t="shared" si="31"/>
        <v>58</v>
      </c>
      <c r="X127" s="98" t="str">
        <f t="shared" si="28"/>
        <v>★0.5</v>
      </c>
      <c r="Z127" s="99">
        <v>1840</v>
      </c>
      <c r="AA127" s="99"/>
      <c r="AB127" s="100">
        <f t="shared" si="32"/>
        <v>20.7</v>
      </c>
      <c r="AC127" s="101">
        <f t="shared" si="33"/>
        <v>58</v>
      </c>
      <c r="AD127" s="101" t="str">
        <f t="shared" si="36"/>
        <v>★0.5</v>
      </c>
      <c r="AE127" s="100" t="str">
        <f t="shared" si="29"/>
        <v/>
      </c>
      <c r="AF127" s="101" t="str">
        <f t="shared" si="30"/>
        <v/>
      </c>
      <c r="AG127" s="101" t="str">
        <f t="shared" si="37"/>
        <v/>
      </c>
      <c r="AH127" s="102"/>
    </row>
    <row r="128" spans="1:34" ht="24" customHeight="1" x14ac:dyDescent="0.2">
      <c r="A128" s="103"/>
      <c r="B128" s="80"/>
      <c r="C128" s="104"/>
      <c r="D128" s="82" t="s">
        <v>148</v>
      </c>
      <c r="E128" s="83" t="s">
        <v>165</v>
      </c>
      <c r="F128" s="84" t="s">
        <v>59</v>
      </c>
      <c r="G128" s="85">
        <v>1.968</v>
      </c>
      <c r="H128" s="84" t="s">
        <v>53</v>
      </c>
      <c r="I128" s="86">
        <v>1860</v>
      </c>
      <c r="J128" s="87">
        <v>5</v>
      </c>
      <c r="K128" s="88">
        <v>12.2</v>
      </c>
      <c r="L128" s="89">
        <f t="shared" si="34"/>
        <v>190.3</v>
      </c>
      <c r="M128" s="88">
        <f t="shared" si="24"/>
        <v>11.1</v>
      </c>
      <c r="N128" s="90">
        <f t="shared" si="25"/>
        <v>14.4</v>
      </c>
      <c r="O128" s="91" t="str">
        <f t="shared" si="35"/>
        <v>20.5</v>
      </c>
      <c r="P128" s="92" t="s">
        <v>68</v>
      </c>
      <c r="Q128" s="93" t="s">
        <v>43</v>
      </c>
      <c r="R128" s="92" t="s">
        <v>44</v>
      </c>
      <c r="S128" s="94" t="s">
        <v>146</v>
      </c>
      <c r="T128" s="95" t="s">
        <v>45</v>
      </c>
      <c r="U128" s="96">
        <f t="shared" si="26"/>
        <v>109</v>
      </c>
      <c r="V128" s="97" t="str">
        <f t="shared" si="27"/>
        <v/>
      </c>
      <c r="W128" s="97">
        <f t="shared" si="31"/>
        <v>59</v>
      </c>
      <c r="X128" s="98" t="str">
        <f t="shared" si="28"/>
        <v>★0.5</v>
      </c>
      <c r="Z128" s="99">
        <v>1860</v>
      </c>
      <c r="AA128" s="99"/>
      <c r="AB128" s="100">
        <f t="shared" si="32"/>
        <v>20.5</v>
      </c>
      <c r="AC128" s="101">
        <f t="shared" si="33"/>
        <v>59</v>
      </c>
      <c r="AD128" s="101" t="str">
        <f t="shared" si="36"/>
        <v>★0.5</v>
      </c>
      <c r="AE128" s="100" t="str">
        <f t="shared" si="29"/>
        <v/>
      </c>
      <c r="AF128" s="101" t="str">
        <f t="shared" si="30"/>
        <v/>
      </c>
      <c r="AG128" s="101" t="str">
        <f t="shared" si="37"/>
        <v/>
      </c>
      <c r="AH128" s="102"/>
    </row>
    <row r="129" spans="1:34" ht="24" customHeight="1" x14ac:dyDescent="0.2">
      <c r="A129" s="103"/>
      <c r="B129" s="80"/>
      <c r="C129" s="104"/>
      <c r="D129" s="82" t="s">
        <v>148</v>
      </c>
      <c r="E129" s="83" t="s">
        <v>166</v>
      </c>
      <c r="F129" s="84" t="s">
        <v>59</v>
      </c>
      <c r="G129" s="85">
        <v>1.968</v>
      </c>
      <c r="H129" s="84" t="s">
        <v>53</v>
      </c>
      <c r="I129" s="86">
        <v>1850</v>
      </c>
      <c r="J129" s="87">
        <v>5</v>
      </c>
      <c r="K129" s="88">
        <v>12.2</v>
      </c>
      <c r="L129" s="89">
        <f t="shared" si="34"/>
        <v>190.3</v>
      </c>
      <c r="M129" s="88">
        <f t="shared" si="24"/>
        <v>11.1</v>
      </c>
      <c r="N129" s="90">
        <f t="shared" si="25"/>
        <v>14.4</v>
      </c>
      <c r="O129" s="91" t="str">
        <f t="shared" si="35"/>
        <v>20.6</v>
      </c>
      <c r="P129" s="92" t="s">
        <v>68</v>
      </c>
      <c r="Q129" s="93" t="s">
        <v>43</v>
      </c>
      <c r="R129" s="92" t="s">
        <v>44</v>
      </c>
      <c r="S129" s="94" t="s">
        <v>146</v>
      </c>
      <c r="T129" s="95" t="s">
        <v>45</v>
      </c>
      <c r="U129" s="96">
        <f t="shared" si="26"/>
        <v>109</v>
      </c>
      <c r="V129" s="97" t="str">
        <f t="shared" si="27"/>
        <v/>
      </c>
      <c r="W129" s="97">
        <f t="shared" si="31"/>
        <v>59</v>
      </c>
      <c r="X129" s="98" t="str">
        <f t="shared" si="28"/>
        <v>★0.5</v>
      </c>
      <c r="Z129" s="99">
        <v>1850</v>
      </c>
      <c r="AA129" s="99"/>
      <c r="AB129" s="100">
        <f t="shared" si="32"/>
        <v>20.6</v>
      </c>
      <c r="AC129" s="101">
        <f t="shared" si="33"/>
        <v>59</v>
      </c>
      <c r="AD129" s="101" t="str">
        <f t="shared" si="36"/>
        <v>★0.5</v>
      </c>
      <c r="AE129" s="100" t="str">
        <f t="shared" si="29"/>
        <v/>
      </c>
      <c r="AF129" s="101" t="str">
        <f t="shared" si="30"/>
        <v/>
      </c>
      <c r="AG129" s="101" t="str">
        <f t="shared" si="37"/>
        <v/>
      </c>
      <c r="AH129" s="102"/>
    </row>
    <row r="130" spans="1:34" ht="24" customHeight="1" x14ac:dyDescent="0.2">
      <c r="A130" s="103"/>
      <c r="B130" s="80"/>
      <c r="C130" s="104"/>
      <c r="D130" s="82" t="s">
        <v>148</v>
      </c>
      <c r="E130" s="83" t="s">
        <v>167</v>
      </c>
      <c r="F130" s="84" t="s">
        <v>59</v>
      </c>
      <c r="G130" s="85">
        <v>1.968</v>
      </c>
      <c r="H130" s="84" t="s">
        <v>53</v>
      </c>
      <c r="I130" s="86">
        <v>1870</v>
      </c>
      <c r="J130" s="87">
        <v>5</v>
      </c>
      <c r="K130" s="88">
        <v>12.2</v>
      </c>
      <c r="L130" s="89">
        <f t="shared" si="34"/>
        <v>190.3</v>
      </c>
      <c r="M130" s="88">
        <f t="shared" si="24"/>
        <v>11.1</v>
      </c>
      <c r="N130" s="90">
        <f t="shared" si="25"/>
        <v>14.4</v>
      </c>
      <c r="O130" s="91" t="str">
        <f t="shared" si="35"/>
        <v>20.4</v>
      </c>
      <c r="P130" s="92" t="s">
        <v>68</v>
      </c>
      <c r="Q130" s="93" t="s">
        <v>43</v>
      </c>
      <c r="R130" s="92" t="s">
        <v>44</v>
      </c>
      <c r="S130" s="94" t="s">
        <v>146</v>
      </c>
      <c r="T130" s="95" t="s">
        <v>45</v>
      </c>
      <c r="U130" s="96">
        <f t="shared" si="26"/>
        <v>109</v>
      </c>
      <c r="V130" s="97" t="str">
        <f t="shared" si="27"/>
        <v/>
      </c>
      <c r="W130" s="97">
        <f t="shared" si="31"/>
        <v>59</v>
      </c>
      <c r="X130" s="98" t="str">
        <f t="shared" si="28"/>
        <v>★0.5</v>
      </c>
      <c r="Z130" s="99">
        <v>1870</v>
      </c>
      <c r="AA130" s="99"/>
      <c r="AB130" s="100">
        <f t="shared" si="32"/>
        <v>20.399999999999999</v>
      </c>
      <c r="AC130" s="101">
        <f t="shared" si="33"/>
        <v>59</v>
      </c>
      <c r="AD130" s="101" t="str">
        <f t="shared" si="36"/>
        <v>★0.5</v>
      </c>
      <c r="AE130" s="100" t="str">
        <f t="shared" si="29"/>
        <v/>
      </c>
      <c r="AF130" s="101" t="str">
        <f t="shared" si="30"/>
        <v/>
      </c>
      <c r="AG130" s="101" t="str">
        <f t="shared" si="37"/>
        <v/>
      </c>
      <c r="AH130" s="102"/>
    </row>
    <row r="131" spans="1:34" ht="24" customHeight="1" x14ac:dyDescent="0.2">
      <c r="A131" s="103"/>
      <c r="B131" s="80"/>
      <c r="C131" s="104"/>
      <c r="D131" s="82" t="s">
        <v>148</v>
      </c>
      <c r="E131" s="83" t="s">
        <v>168</v>
      </c>
      <c r="F131" s="84" t="s">
        <v>145</v>
      </c>
      <c r="G131" s="85">
        <v>1.968</v>
      </c>
      <c r="H131" s="84" t="s">
        <v>53</v>
      </c>
      <c r="I131" s="86">
        <v>1960</v>
      </c>
      <c r="J131" s="87">
        <v>5</v>
      </c>
      <c r="K131" s="88">
        <v>11.4</v>
      </c>
      <c r="L131" s="89">
        <f t="shared" si="34"/>
        <v>203.65438596491228</v>
      </c>
      <c r="M131" s="88">
        <f t="shared" si="24"/>
        <v>10.199999999999999</v>
      </c>
      <c r="N131" s="90">
        <f t="shared" si="25"/>
        <v>13.5</v>
      </c>
      <c r="O131" s="91" t="str">
        <f t="shared" si="35"/>
        <v>19.5</v>
      </c>
      <c r="P131" s="92" t="s">
        <v>51</v>
      </c>
      <c r="Q131" s="93" t="s">
        <v>43</v>
      </c>
      <c r="R131" s="92" t="s">
        <v>127</v>
      </c>
      <c r="S131" s="94"/>
      <c r="T131" s="95" t="s">
        <v>45</v>
      </c>
      <c r="U131" s="96">
        <f t="shared" si="26"/>
        <v>111</v>
      </c>
      <c r="V131" s="97" t="str">
        <f t="shared" si="27"/>
        <v/>
      </c>
      <c r="W131" s="97">
        <f t="shared" si="31"/>
        <v>58</v>
      </c>
      <c r="X131" s="98" t="str">
        <f t="shared" si="28"/>
        <v>★0.5</v>
      </c>
      <c r="Z131" s="99">
        <v>1960</v>
      </c>
      <c r="AA131" s="99"/>
      <c r="AB131" s="100">
        <f t="shared" si="32"/>
        <v>19.5</v>
      </c>
      <c r="AC131" s="101">
        <f t="shared" si="33"/>
        <v>58</v>
      </c>
      <c r="AD131" s="101" t="str">
        <f t="shared" si="36"/>
        <v>★0.5</v>
      </c>
      <c r="AE131" s="100" t="str">
        <f t="shared" si="29"/>
        <v/>
      </c>
      <c r="AF131" s="101" t="str">
        <f t="shared" si="30"/>
        <v/>
      </c>
      <c r="AG131" s="101" t="str">
        <f t="shared" si="37"/>
        <v/>
      </c>
      <c r="AH131" s="102"/>
    </row>
    <row r="132" spans="1:34" ht="24" customHeight="1" x14ac:dyDescent="0.2">
      <c r="A132" s="103"/>
      <c r="B132" s="80"/>
      <c r="C132" s="104"/>
      <c r="D132" s="82" t="s">
        <v>148</v>
      </c>
      <c r="E132" s="83" t="s">
        <v>169</v>
      </c>
      <c r="F132" s="84" t="s">
        <v>145</v>
      </c>
      <c r="G132" s="85">
        <v>1.968</v>
      </c>
      <c r="H132" s="84" t="s">
        <v>53</v>
      </c>
      <c r="I132" s="86">
        <v>1980</v>
      </c>
      <c r="J132" s="87">
        <v>5</v>
      </c>
      <c r="K132" s="88">
        <v>11.4</v>
      </c>
      <c r="L132" s="89">
        <f t="shared" si="34"/>
        <v>203.65438596491228</v>
      </c>
      <c r="M132" s="88">
        <f t="shared" si="24"/>
        <v>10.199999999999999</v>
      </c>
      <c r="N132" s="90">
        <f t="shared" si="25"/>
        <v>13.5</v>
      </c>
      <c r="O132" s="91" t="str">
        <f t="shared" si="35"/>
        <v>19.3</v>
      </c>
      <c r="P132" s="92" t="s">
        <v>51</v>
      </c>
      <c r="Q132" s="93" t="s">
        <v>43</v>
      </c>
      <c r="R132" s="92" t="s">
        <v>127</v>
      </c>
      <c r="S132" s="94"/>
      <c r="T132" s="95" t="s">
        <v>45</v>
      </c>
      <c r="U132" s="96">
        <f t="shared" si="26"/>
        <v>111</v>
      </c>
      <c r="V132" s="97" t="str">
        <f t="shared" si="27"/>
        <v/>
      </c>
      <c r="W132" s="97">
        <f t="shared" si="31"/>
        <v>59</v>
      </c>
      <c r="X132" s="98" t="str">
        <f t="shared" si="28"/>
        <v>★0.5</v>
      </c>
      <c r="Z132" s="99">
        <v>1980</v>
      </c>
      <c r="AA132" s="99"/>
      <c r="AB132" s="100">
        <f t="shared" si="32"/>
        <v>19.3</v>
      </c>
      <c r="AC132" s="101">
        <f t="shared" si="33"/>
        <v>59</v>
      </c>
      <c r="AD132" s="101" t="str">
        <f t="shared" si="36"/>
        <v>★0.5</v>
      </c>
      <c r="AE132" s="100" t="str">
        <f t="shared" si="29"/>
        <v/>
      </c>
      <c r="AF132" s="101" t="str">
        <f t="shared" si="30"/>
        <v/>
      </c>
      <c r="AG132" s="101" t="str">
        <f t="shared" si="37"/>
        <v/>
      </c>
      <c r="AH132" s="102"/>
    </row>
    <row r="133" spans="1:34" ht="24" customHeight="1" x14ac:dyDescent="0.2">
      <c r="A133" s="103"/>
      <c r="B133" s="80"/>
      <c r="C133" s="104"/>
      <c r="D133" s="82" t="s">
        <v>148</v>
      </c>
      <c r="E133" s="83" t="s">
        <v>170</v>
      </c>
      <c r="F133" s="84" t="s">
        <v>145</v>
      </c>
      <c r="G133" s="85">
        <v>1.968</v>
      </c>
      <c r="H133" s="84" t="s">
        <v>53</v>
      </c>
      <c r="I133" s="86">
        <v>1940</v>
      </c>
      <c r="J133" s="87">
        <v>5</v>
      </c>
      <c r="K133" s="88">
        <v>11.4</v>
      </c>
      <c r="L133" s="89">
        <f t="shared" si="34"/>
        <v>203.65438596491228</v>
      </c>
      <c r="M133" s="88">
        <f t="shared" si="24"/>
        <v>10.199999999999999</v>
      </c>
      <c r="N133" s="90">
        <f t="shared" si="25"/>
        <v>13.5</v>
      </c>
      <c r="O133" s="91" t="str">
        <f t="shared" si="35"/>
        <v>19.7</v>
      </c>
      <c r="P133" s="92" t="s">
        <v>51</v>
      </c>
      <c r="Q133" s="93" t="s">
        <v>43</v>
      </c>
      <c r="R133" s="92" t="s">
        <v>127</v>
      </c>
      <c r="S133" s="94"/>
      <c r="T133" s="95" t="s">
        <v>45</v>
      </c>
      <c r="U133" s="96">
        <f t="shared" si="26"/>
        <v>111</v>
      </c>
      <c r="V133" s="97" t="str">
        <f t="shared" si="27"/>
        <v/>
      </c>
      <c r="W133" s="97">
        <f t="shared" si="31"/>
        <v>57</v>
      </c>
      <c r="X133" s="98" t="str">
        <f t="shared" si="28"/>
        <v>★0.5</v>
      </c>
      <c r="Z133" s="99">
        <v>1940</v>
      </c>
      <c r="AA133" s="99"/>
      <c r="AB133" s="100">
        <f t="shared" si="32"/>
        <v>19.7</v>
      </c>
      <c r="AC133" s="101">
        <f t="shared" si="33"/>
        <v>57</v>
      </c>
      <c r="AD133" s="101" t="str">
        <f t="shared" si="36"/>
        <v>★0.5</v>
      </c>
      <c r="AE133" s="100" t="str">
        <f t="shared" si="29"/>
        <v/>
      </c>
      <c r="AF133" s="101" t="str">
        <f t="shared" si="30"/>
        <v/>
      </c>
      <c r="AG133" s="101" t="str">
        <f t="shared" si="37"/>
        <v/>
      </c>
      <c r="AH133" s="102"/>
    </row>
    <row r="134" spans="1:34" ht="24" customHeight="1" x14ac:dyDescent="0.2">
      <c r="A134" s="103"/>
      <c r="B134" s="80"/>
      <c r="C134" s="104"/>
      <c r="D134" s="82" t="s">
        <v>148</v>
      </c>
      <c r="E134" s="83" t="s">
        <v>171</v>
      </c>
      <c r="F134" s="84" t="s">
        <v>145</v>
      </c>
      <c r="G134" s="85">
        <v>1.968</v>
      </c>
      <c r="H134" s="84" t="s">
        <v>53</v>
      </c>
      <c r="I134" s="86">
        <v>1960</v>
      </c>
      <c r="J134" s="87">
        <v>5</v>
      </c>
      <c r="K134" s="88">
        <v>11</v>
      </c>
      <c r="L134" s="89">
        <f t="shared" si="34"/>
        <v>211.05999999999997</v>
      </c>
      <c r="M134" s="88">
        <f t="shared" si="24"/>
        <v>10.199999999999999</v>
      </c>
      <c r="N134" s="90">
        <f t="shared" si="25"/>
        <v>13.5</v>
      </c>
      <c r="O134" s="91" t="str">
        <f t="shared" si="35"/>
        <v>19.5</v>
      </c>
      <c r="P134" s="92" t="s">
        <v>68</v>
      </c>
      <c r="Q134" s="93" t="s">
        <v>43</v>
      </c>
      <c r="R134" s="92" t="s">
        <v>127</v>
      </c>
      <c r="S134" s="94" t="s">
        <v>146</v>
      </c>
      <c r="T134" s="95" t="s">
        <v>45</v>
      </c>
      <c r="U134" s="96">
        <f t="shared" si="26"/>
        <v>107</v>
      </c>
      <c r="V134" s="97" t="str">
        <f t="shared" si="27"/>
        <v/>
      </c>
      <c r="W134" s="97">
        <f t="shared" si="31"/>
        <v>56</v>
      </c>
      <c r="X134" s="98" t="str">
        <f t="shared" si="28"/>
        <v>★0.5</v>
      </c>
      <c r="Z134" s="99">
        <v>1960</v>
      </c>
      <c r="AA134" s="99"/>
      <c r="AB134" s="100">
        <f t="shared" si="32"/>
        <v>19.5</v>
      </c>
      <c r="AC134" s="101">
        <f t="shared" si="33"/>
        <v>56</v>
      </c>
      <c r="AD134" s="101" t="str">
        <f t="shared" si="36"/>
        <v>★0.5</v>
      </c>
      <c r="AE134" s="100" t="str">
        <f t="shared" si="29"/>
        <v/>
      </c>
      <c r="AF134" s="101" t="str">
        <f t="shared" si="30"/>
        <v/>
      </c>
      <c r="AG134" s="101" t="str">
        <f t="shared" si="37"/>
        <v/>
      </c>
      <c r="AH134" s="102"/>
    </row>
    <row r="135" spans="1:34" ht="24" customHeight="1" x14ac:dyDescent="0.2">
      <c r="A135" s="103"/>
      <c r="B135" s="80"/>
      <c r="C135" s="104"/>
      <c r="D135" s="82" t="s">
        <v>148</v>
      </c>
      <c r="E135" s="83" t="s">
        <v>172</v>
      </c>
      <c r="F135" s="84" t="s">
        <v>145</v>
      </c>
      <c r="G135" s="85">
        <v>1.968</v>
      </c>
      <c r="H135" s="84" t="s">
        <v>53</v>
      </c>
      <c r="I135" s="86">
        <v>1980</v>
      </c>
      <c r="J135" s="87">
        <v>5</v>
      </c>
      <c r="K135" s="88">
        <v>11</v>
      </c>
      <c r="L135" s="89">
        <f t="shared" si="34"/>
        <v>211.05999999999997</v>
      </c>
      <c r="M135" s="88">
        <f t="shared" si="24"/>
        <v>10.199999999999999</v>
      </c>
      <c r="N135" s="90">
        <f t="shared" si="25"/>
        <v>13.5</v>
      </c>
      <c r="O135" s="91" t="str">
        <f t="shared" si="35"/>
        <v>19.3</v>
      </c>
      <c r="P135" s="92" t="s">
        <v>68</v>
      </c>
      <c r="Q135" s="93" t="s">
        <v>43</v>
      </c>
      <c r="R135" s="92" t="s">
        <v>127</v>
      </c>
      <c r="S135" s="94" t="s">
        <v>146</v>
      </c>
      <c r="T135" s="95" t="s">
        <v>45</v>
      </c>
      <c r="U135" s="96">
        <f t="shared" si="26"/>
        <v>107</v>
      </c>
      <c r="V135" s="97" t="str">
        <f t="shared" si="27"/>
        <v/>
      </c>
      <c r="W135" s="97">
        <f t="shared" si="31"/>
        <v>56</v>
      </c>
      <c r="X135" s="98" t="str">
        <f t="shared" si="28"/>
        <v>★0.5</v>
      </c>
      <c r="Z135" s="99">
        <v>1980</v>
      </c>
      <c r="AA135" s="99"/>
      <c r="AB135" s="100">
        <f t="shared" si="32"/>
        <v>19.3</v>
      </c>
      <c r="AC135" s="101">
        <f t="shared" si="33"/>
        <v>56</v>
      </c>
      <c r="AD135" s="101" t="str">
        <f t="shared" si="36"/>
        <v>★0.5</v>
      </c>
      <c r="AE135" s="100" t="str">
        <f t="shared" si="29"/>
        <v/>
      </c>
      <c r="AF135" s="101" t="str">
        <f t="shared" si="30"/>
        <v/>
      </c>
      <c r="AG135" s="101" t="str">
        <f t="shared" si="37"/>
        <v/>
      </c>
      <c r="AH135" s="102"/>
    </row>
    <row r="136" spans="1:34" ht="24" customHeight="1" x14ac:dyDescent="0.2">
      <c r="A136" s="103"/>
      <c r="B136" s="106"/>
      <c r="C136" s="107"/>
      <c r="D136" s="82" t="s">
        <v>148</v>
      </c>
      <c r="E136" s="83" t="s">
        <v>173</v>
      </c>
      <c r="F136" s="84" t="s">
        <v>145</v>
      </c>
      <c r="G136" s="85">
        <v>1.968</v>
      </c>
      <c r="H136" s="84" t="s">
        <v>53</v>
      </c>
      <c r="I136" s="86">
        <v>1940</v>
      </c>
      <c r="J136" s="87">
        <v>5</v>
      </c>
      <c r="K136" s="88">
        <v>11</v>
      </c>
      <c r="L136" s="89">
        <f t="shared" si="34"/>
        <v>211.05999999999997</v>
      </c>
      <c r="M136" s="88">
        <f t="shared" si="24"/>
        <v>10.199999999999999</v>
      </c>
      <c r="N136" s="90">
        <f t="shared" si="25"/>
        <v>13.5</v>
      </c>
      <c r="O136" s="91" t="str">
        <f t="shared" si="35"/>
        <v>19.7</v>
      </c>
      <c r="P136" s="92" t="s">
        <v>68</v>
      </c>
      <c r="Q136" s="93" t="s">
        <v>43</v>
      </c>
      <c r="R136" s="92" t="s">
        <v>127</v>
      </c>
      <c r="S136" s="94" t="s">
        <v>146</v>
      </c>
      <c r="T136" s="95" t="s">
        <v>45</v>
      </c>
      <c r="U136" s="96">
        <f t="shared" si="26"/>
        <v>107</v>
      </c>
      <c r="V136" s="97" t="str">
        <f t="shared" si="27"/>
        <v/>
      </c>
      <c r="W136" s="97">
        <f t="shared" si="31"/>
        <v>55</v>
      </c>
      <c r="X136" s="98" t="str">
        <f t="shared" si="28"/>
        <v>★0.5</v>
      </c>
      <c r="Z136" s="99">
        <v>1940</v>
      </c>
      <c r="AA136" s="99"/>
      <c r="AB136" s="100">
        <f t="shared" si="32"/>
        <v>19.7</v>
      </c>
      <c r="AC136" s="101">
        <f t="shared" si="33"/>
        <v>55</v>
      </c>
      <c r="AD136" s="101" t="str">
        <f t="shared" si="36"/>
        <v>★0.5</v>
      </c>
      <c r="AE136" s="100" t="str">
        <f t="shared" si="29"/>
        <v/>
      </c>
      <c r="AF136" s="101" t="str">
        <f t="shared" si="30"/>
        <v/>
      </c>
      <c r="AG136" s="101" t="str">
        <f t="shared" si="37"/>
        <v/>
      </c>
      <c r="AH136" s="102"/>
    </row>
    <row r="137" spans="1:34" ht="24" customHeight="1" x14ac:dyDescent="0.2">
      <c r="A137" s="103"/>
      <c r="B137" s="80"/>
      <c r="C137" s="81" t="s">
        <v>177</v>
      </c>
      <c r="D137" s="82" t="s">
        <v>143</v>
      </c>
      <c r="E137" s="83" t="s">
        <v>178</v>
      </c>
      <c r="F137" s="84" t="s">
        <v>59</v>
      </c>
      <c r="G137" s="85">
        <v>1.968</v>
      </c>
      <c r="H137" s="84" t="s">
        <v>53</v>
      </c>
      <c r="I137" s="86">
        <v>1900</v>
      </c>
      <c r="J137" s="87">
        <v>5</v>
      </c>
      <c r="K137" s="88">
        <v>11.8</v>
      </c>
      <c r="L137" s="89">
        <f t="shared" si="34"/>
        <v>196.75084745762712</v>
      </c>
      <c r="M137" s="88">
        <f t="shared" ref="M137:M204" si="38">IFERROR(VALUE(IF(Z137="","",(IF(Z137&gt;=2271,"7.4",IF(Z137&gt;=2101,"8.7",IF(Z137&gt;=1991,"9.4",IF(Z137&gt;=1871,"10.2",IF(Z137&gt;=1761,"11.1",IF(Z137&gt;=1651,"12.2",IF(Z137&gt;=1531,"13.2",IF(Z137&gt;=1421,"14.4",IF(Z137&gt;=1311,"15.8",IF(Z137&gt;=1196,"17.2",IF(Z137&gt;=1081,"18.7",IF(Z137&gt;=971,"20.5",IF(Z137&gt;=856,"20.8",IF(Z137&gt;=741,"21.0",IF(Z137&gt;=601,"21.8","22.5")))))))))))))))))),"")</f>
        <v>10.199999999999999</v>
      </c>
      <c r="N137" s="90">
        <f t="shared" ref="N137:N204" si="39">IFERROR(VALUE(IF(Z137="","",(IF(Z137&gt;=2271,"10.6",IF(Z137&gt;=2101,"11.9",IF(Z137&gt;=1991,"12.7",IF(Z137&gt;=1871,"13.5",IF(Z137&gt;=1761,"14.4",IF(Z137&gt;=1651,"15.4",IF(Z137&gt;=1531,"16.5",IF(Z137&gt;=1421,"17.6",IF(Z137&gt;=1311,"19.0",IF(Z137&gt;=1196,"20.3",IF(Z137&gt;=1081,"21.8",IF(Z137&gt;=971,"23.4",IF(Z137&gt;=856,"23.7",IF(Z137&gt;=741,"24.5","24.6"))))))))))))))))),"")</f>
        <v>13.5</v>
      </c>
      <c r="O137" s="91" t="str">
        <f t="shared" si="35"/>
        <v>20.1</v>
      </c>
      <c r="P137" s="92" t="s">
        <v>51</v>
      </c>
      <c r="Q137" s="93" t="s">
        <v>43</v>
      </c>
      <c r="R137" s="92" t="s">
        <v>127</v>
      </c>
      <c r="S137" s="94"/>
      <c r="T137" s="95" t="s">
        <v>45</v>
      </c>
      <c r="U137" s="96">
        <f t="shared" ref="U137:U204" si="40">IFERROR(IF(K137&lt;M137,"",(ROUNDDOWN(K137/M137*100,0))),"")</f>
        <v>115</v>
      </c>
      <c r="V137" s="97" t="str">
        <f t="shared" ref="V137:V204" si="41">IFERROR(IF(K137&lt;N137,"",(ROUNDDOWN(K137/N137*100,0))),"")</f>
        <v/>
      </c>
      <c r="W137" s="97">
        <f t="shared" si="31"/>
        <v>58</v>
      </c>
      <c r="X137" s="98" t="str">
        <f t="shared" ref="X137:X204" si="42">IF(AC137&lt;55,"",AD137)</f>
        <v>★0.5</v>
      </c>
      <c r="Z137" s="86">
        <v>1900</v>
      </c>
      <c r="AA137" s="99"/>
      <c r="AB137" s="100">
        <f t="shared" si="32"/>
        <v>20.100000000000001</v>
      </c>
      <c r="AC137" s="101">
        <f t="shared" si="33"/>
        <v>58</v>
      </c>
      <c r="AD137" s="101" t="str">
        <f t="shared" si="36"/>
        <v>★0.5</v>
      </c>
      <c r="AE137" s="100" t="str">
        <f t="shared" ref="AE137:AE204" si="43">IF(AA137="","",(ROUND(IF(AA137&gt;=2759,9.5,IF(AA137&lt;2759,(-2.47/1000000*AA137*AA137)-(8.52/10000*AA137)+30.65)),1)))</f>
        <v/>
      </c>
      <c r="AF137" s="101" t="str">
        <f t="shared" ref="AF137:AF204" si="44">IF(AE137="","",IF(K137="","",ROUNDDOWN(K137/AE137*100,0)))</f>
        <v/>
      </c>
      <c r="AG137" s="101" t="str">
        <f t="shared" si="37"/>
        <v/>
      </c>
      <c r="AH137" s="102"/>
    </row>
    <row r="138" spans="1:34" ht="24" customHeight="1" x14ac:dyDescent="0.2">
      <c r="A138" s="103"/>
      <c r="B138" s="80"/>
      <c r="C138" s="104"/>
      <c r="D138" s="82" t="s">
        <v>143</v>
      </c>
      <c r="E138" s="83" t="s">
        <v>179</v>
      </c>
      <c r="F138" s="84" t="s">
        <v>59</v>
      </c>
      <c r="G138" s="85">
        <v>1.968</v>
      </c>
      <c r="H138" s="84" t="s">
        <v>53</v>
      </c>
      <c r="I138" s="86">
        <v>1920</v>
      </c>
      <c r="J138" s="87">
        <v>5</v>
      </c>
      <c r="K138" s="88">
        <v>11.8</v>
      </c>
      <c r="L138" s="89">
        <f t="shared" si="34"/>
        <v>196.75084745762712</v>
      </c>
      <c r="M138" s="88">
        <f t="shared" si="38"/>
        <v>10.199999999999999</v>
      </c>
      <c r="N138" s="90">
        <f t="shared" si="39"/>
        <v>13.5</v>
      </c>
      <c r="O138" s="91" t="str">
        <f t="shared" si="35"/>
        <v>19.9</v>
      </c>
      <c r="P138" s="92" t="s">
        <v>51</v>
      </c>
      <c r="Q138" s="93" t="s">
        <v>43</v>
      </c>
      <c r="R138" s="92" t="s">
        <v>127</v>
      </c>
      <c r="S138" s="94"/>
      <c r="T138" s="95" t="s">
        <v>45</v>
      </c>
      <c r="U138" s="96">
        <f t="shared" si="40"/>
        <v>115</v>
      </c>
      <c r="V138" s="97" t="str">
        <f t="shared" si="41"/>
        <v/>
      </c>
      <c r="W138" s="97">
        <f t="shared" ref="W138:W205" si="45">IF(AC138&lt;55,"",IF(AA138="",AC138,IF(AF138-AC138&gt;0,CONCATENATE(AC138,"~",AF138),AC138)))</f>
        <v>59</v>
      </c>
      <c r="X138" s="98" t="str">
        <f t="shared" si="42"/>
        <v>★0.5</v>
      </c>
      <c r="Z138" s="86">
        <v>1920</v>
      </c>
      <c r="AA138" s="99"/>
      <c r="AB138" s="100">
        <f t="shared" ref="AB138:AB205" si="46">IF(Z138="","",(ROUND(IF(Z138&gt;=2759,9.5,IF(Z138&lt;2759,(-2.47/1000000*Z138*Z138)-(8.52/10000*Z138)+30.65)),1)))</f>
        <v>19.899999999999999</v>
      </c>
      <c r="AC138" s="101">
        <f t="shared" ref="AC138:AC205" si="47">IF(K138="","",ROUNDDOWN(K138/AB138*100,0))</f>
        <v>59</v>
      </c>
      <c r="AD138" s="101" t="str">
        <f t="shared" si="36"/>
        <v>★0.5</v>
      </c>
      <c r="AE138" s="100" t="str">
        <f t="shared" si="43"/>
        <v/>
      </c>
      <c r="AF138" s="101" t="str">
        <f t="shared" si="44"/>
        <v/>
      </c>
      <c r="AG138" s="101" t="str">
        <f t="shared" si="37"/>
        <v/>
      </c>
      <c r="AH138" s="102"/>
    </row>
    <row r="139" spans="1:34" ht="24" customHeight="1" x14ac:dyDescent="0.2">
      <c r="A139" s="103"/>
      <c r="B139" s="80"/>
      <c r="C139" s="104"/>
      <c r="D139" s="82" t="s">
        <v>143</v>
      </c>
      <c r="E139" s="83" t="s">
        <v>180</v>
      </c>
      <c r="F139" s="84" t="s">
        <v>59</v>
      </c>
      <c r="G139" s="85">
        <v>1.968</v>
      </c>
      <c r="H139" s="84" t="s">
        <v>53</v>
      </c>
      <c r="I139" s="86">
        <v>1890</v>
      </c>
      <c r="J139" s="87">
        <v>5</v>
      </c>
      <c r="K139" s="88">
        <v>11.8</v>
      </c>
      <c r="L139" s="89">
        <f t="shared" si="34"/>
        <v>196.75084745762712</v>
      </c>
      <c r="M139" s="88">
        <f t="shared" si="38"/>
        <v>10.199999999999999</v>
      </c>
      <c r="N139" s="90">
        <f t="shared" si="39"/>
        <v>13.5</v>
      </c>
      <c r="O139" s="91" t="str">
        <f t="shared" si="35"/>
        <v>20.2</v>
      </c>
      <c r="P139" s="92" t="s">
        <v>51</v>
      </c>
      <c r="Q139" s="93" t="s">
        <v>43</v>
      </c>
      <c r="R139" s="92" t="s">
        <v>127</v>
      </c>
      <c r="S139" s="94"/>
      <c r="T139" s="95" t="s">
        <v>45</v>
      </c>
      <c r="U139" s="96">
        <f t="shared" si="40"/>
        <v>115</v>
      </c>
      <c r="V139" s="97" t="str">
        <f t="shared" si="41"/>
        <v/>
      </c>
      <c r="W139" s="97">
        <f t="shared" si="45"/>
        <v>58</v>
      </c>
      <c r="X139" s="98" t="str">
        <f t="shared" si="42"/>
        <v>★0.5</v>
      </c>
      <c r="Z139" s="86">
        <v>1890</v>
      </c>
      <c r="AA139" s="99"/>
      <c r="AB139" s="100">
        <f t="shared" si="46"/>
        <v>20.2</v>
      </c>
      <c r="AC139" s="101">
        <f t="shared" si="47"/>
        <v>58</v>
      </c>
      <c r="AD139" s="101" t="str">
        <f t="shared" si="36"/>
        <v>★0.5</v>
      </c>
      <c r="AE139" s="100" t="str">
        <f t="shared" si="43"/>
        <v/>
      </c>
      <c r="AF139" s="101" t="str">
        <f t="shared" si="44"/>
        <v/>
      </c>
      <c r="AG139" s="101" t="str">
        <f t="shared" si="37"/>
        <v/>
      </c>
      <c r="AH139" s="102"/>
    </row>
    <row r="140" spans="1:34" ht="24" customHeight="1" x14ac:dyDescent="0.2">
      <c r="A140" s="103"/>
      <c r="B140" s="80"/>
      <c r="C140" s="104"/>
      <c r="D140" s="82" t="s">
        <v>143</v>
      </c>
      <c r="E140" s="83" t="s">
        <v>181</v>
      </c>
      <c r="F140" s="84" t="s">
        <v>59</v>
      </c>
      <c r="G140" s="85">
        <v>1.968</v>
      </c>
      <c r="H140" s="84" t="s">
        <v>53</v>
      </c>
      <c r="I140" s="86">
        <v>1910</v>
      </c>
      <c r="J140" s="87">
        <v>5</v>
      </c>
      <c r="K140" s="88">
        <v>11.8</v>
      </c>
      <c r="L140" s="89">
        <f t="shared" si="34"/>
        <v>196.75084745762712</v>
      </c>
      <c r="M140" s="88">
        <f t="shared" si="38"/>
        <v>10.199999999999999</v>
      </c>
      <c r="N140" s="90">
        <f t="shared" si="39"/>
        <v>13.5</v>
      </c>
      <c r="O140" s="91" t="str">
        <f t="shared" si="35"/>
        <v>20.0</v>
      </c>
      <c r="P140" s="92" t="s">
        <v>51</v>
      </c>
      <c r="Q140" s="93" t="s">
        <v>43</v>
      </c>
      <c r="R140" s="92" t="s">
        <v>127</v>
      </c>
      <c r="S140" s="94"/>
      <c r="T140" s="95" t="s">
        <v>45</v>
      </c>
      <c r="U140" s="96">
        <f t="shared" si="40"/>
        <v>115</v>
      </c>
      <c r="V140" s="97" t="str">
        <f t="shared" si="41"/>
        <v/>
      </c>
      <c r="W140" s="97">
        <f t="shared" si="45"/>
        <v>59</v>
      </c>
      <c r="X140" s="98" t="str">
        <f t="shared" si="42"/>
        <v>★0.5</v>
      </c>
      <c r="Z140" s="86">
        <v>1910</v>
      </c>
      <c r="AA140" s="99"/>
      <c r="AB140" s="100">
        <f t="shared" si="46"/>
        <v>20</v>
      </c>
      <c r="AC140" s="101">
        <f t="shared" si="47"/>
        <v>59</v>
      </c>
      <c r="AD140" s="101" t="str">
        <f t="shared" si="36"/>
        <v>★0.5</v>
      </c>
      <c r="AE140" s="100" t="str">
        <f t="shared" si="43"/>
        <v/>
      </c>
      <c r="AF140" s="101" t="str">
        <f t="shared" si="44"/>
        <v/>
      </c>
      <c r="AG140" s="101" t="str">
        <f t="shared" si="37"/>
        <v/>
      </c>
      <c r="AH140" s="102"/>
    </row>
    <row r="141" spans="1:34" ht="24" customHeight="1" x14ac:dyDescent="0.2">
      <c r="A141" s="103"/>
      <c r="B141" s="80"/>
      <c r="C141" s="104"/>
      <c r="D141" s="82" t="s">
        <v>143</v>
      </c>
      <c r="E141" s="83" t="s">
        <v>182</v>
      </c>
      <c r="F141" s="84" t="s">
        <v>59</v>
      </c>
      <c r="G141" s="85">
        <v>1.968</v>
      </c>
      <c r="H141" s="84" t="s">
        <v>53</v>
      </c>
      <c r="I141" s="86">
        <v>1900</v>
      </c>
      <c r="J141" s="87">
        <v>5</v>
      </c>
      <c r="K141" s="88">
        <v>11.6</v>
      </c>
      <c r="L141" s="89">
        <f t="shared" si="34"/>
        <v>200.14310344827587</v>
      </c>
      <c r="M141" s="88">
        <f t="shared" si="38"/>
        <v>10.199999999999999</v>
      </c>
      <c r="N141" s="90">
        <f t="shared" si="39"/>
        <v>13.5</v>
      </c>
      <c r="O141" s="91" t="str">
        <f t="shared" si="35"/>
        <v>20.1</v>
      </c>
      <c r="P141" s="92" t="s">
        <v>68</v>
      </c>
      <c r="Q141" s="93" t="s">
        <v>43</v>
      </c>
      <c r="R141" s="92" t="s">
        <v>127</v>
      </c>
      <c r="S141" s="94" t="s">
        <v>146</v>
      </c>
      <c r="T141" s="95" t="s">
        <v>45</v>
      </c>
      <c r="U141" s="96">
        <f t="shared" si="40"/>
        <v>113</v>
      </c>
      <c r="V141" s="97" t="str">
        <f t="shared" si="41"/>
        <v/>
      </c>
      <c r="W141" s="97">
        <f t="shared" si="45"/>
        <v>57</v>
      </c>
      <c r="X141" s="98" t="str">
        <f t="shared" si="42"/>
        <v>★0.5</v>
      </c>
      <c r="Z141" s="86">
        <v>1900</v>
      </c>
      <c r="AA141" s="99"/>
      <c r="AB141" s="100">
        <f t="shared" si="46"/>
        <v>20.100000000000001</v>
      </c>
      <c r="AC141" s="101">
        <f t="shared" si="47"/>
        <v>57</v>
      </c>
      <c r="AD141" s="101" t="str">
        <f t="shared" si="36"/>
        <v>★0.5</v>
      </c>
      <c r="AE141" s="100" t="str">
        <f t="shared" si="43"/>
        <v/>
      </c>
      <c r="AF141" s="101" t="str">
        <f t="shared" si="44"/>
        <v/>
      </c>
      <c r="AG141" s="101" t="str">
        <f t="shared" si="37"/>
        <v/>
      </c>
      <c r="AH141" s="102"/>
    </row>
    <row r="142" spans="1:34" ht="24" customHeight="1" x14ac:dyDescent="0.2">
      <c r="A142" s="103"/>
      <c r="B142" s="80"/>
      <c r="C142" s="104"/>
      <c r="D142" s="82" t="s">
        <v>143</v>
      </c>
      <c r="E142" s="83" t="s">
        <v>183</v>
      </c>
      <c r="F142" s="84" t="s">
        <v>59</v>
      </c>
      <c r="G142" s="85">
        <v>1.968</v>
      </c>
      <c r="H142" s="84" t="s">
        <v>53</v>
      </c>
      <c r="I142" s="86">
        <v>1920</v>
      </c>
      <c r="J142" s="87">
        <v>5</v>
      </c>
      <c r="K142" s="88">
        <v>11.6</v>
      </c>
      <c r="L142" s="89">
        <f t="shared" si="34"/>
        <v>200.14310344827587</v>
      </c>
      <c r="M142" s="88">
        <f t="shared" si="38"/>
        <v>10.199999999999999</v>
      </c>
      <c r="N142" s="90">
        <f t="shared" si="39"/>
        <v>13.5</v>
      </c>
      <c r="O142" s="91" t="str">
        <f t="shared" si="35"/>
        <v>19.9</v>
      </c>
      <c r="P142" s="92" t="s">
        <v>68</v>
      </c>
      <c r="Q142" s="93" t="s">
        <v>43</v>
      </c>
      <c r="R142" s="92" t="s">
        <v>127</v>
      </c>
      <c r="S142" s="94" t="s">
        <v>146</v>
      </c>
      <c r="T142" s="95" t="s">
        <v>45</v>
      </c>
      <c r="U142" s="96">
        <f t="shared" si="40"/>
        <v>113</v>
      </c>
      <c r="V142" s="97" t="str">
        <f t="shared" si="41"/>
        <v/>
      </c>
      <c r="W142" s="97">
        <f t="shared" si="45"/>
        <v>58</v>
      </c>
      <c r="X142" s="98" t="str">
        <f t="shared" si="42"/>
        <v>★0.5</v>
      </c>
      <c r="Z142" s="86">
        <v>1920</v>
      </c>
      <c r="AA142" s="99"/>
      <c r="AB142" s="100">
        <f t="shared" si="46"/>
        <v>19.899999999999999</v>
      </c>
      <c r="AC142" s="101">
        <f t="shared" si="47"/>
        <v>58</v>
      </c>
      <c r="AD142" s="101" t="str">
        <f t="shared" si="36"/>
        <v>★0.5</v>
      </c>
      <c r="AE142" s="100" t="str">
        <f t="shared" si="43"/>
        <v/>
      </c>
      <c r="AF142" s="101" t="str">
        <f t="shared" si="44"/>
        <v/>
      </c>
      <c r="AG142" s="101" t="str">
        <f t="shared" si="37"/>
        <v/>
      </c>
      <c r="AH142" s="102"/>
    </row>
    <row r="143" spans="1:34" ht="24" customHeight="1" x14ac:dyDescent="0.2">
      <c r="A143" s="103"/>
      <c r="B143" s="80"/>
      <c r="C143" s="104"/>
      <c r="D143" s="82" t="s">
        <v>143</v>
      </c>
      <c r="E143" s="83" t="s">
        <v>184</v>
      </c>
      <c r="F143" s="84" t="s">
        <v>59</v>
      </c>
      <c r="G143" s="85">
        <v>1.968</v>
      </c>
      <c r="H143" s="84" t="s">
        <v>53</v>
      </c>
      <c r="I143" s="86">
        <v>1890</v>
      </c>
      <c r="J143" s="87">
        <v>5</v>
      </c>
      <c r="K143" s="88">
        <v>11.6</v>
      </c>
      <c r="L143" s="89">
        <f t="shared" si="34"/>
        <v>200.14310344827587</v>
      </c>
      <c r="M143" s="88">
        <f t="shared" si="38"/>
        <v>10.199999999999999</v>
      </c>
      <c r="N143" s="90">
        <f t="shared" si="39"/>
        <v>13.5</v>
      </c>
      <c r="O143" s="91" t="str">
        <f t="shared" si="35"/>
        <v>20.2</v>
      </c>
      <c r="P143" s="92" t="s">
        <v>68</v>
      </c>
      <c r="Q143" s="93" t="s">
        <v>43</v>
      </c>
      <c r="R143" s="92" t="s">
        <v>127</v>
      </c>
      <c r="S143" s="94" t="s">
        <v>146</v>
      </c>
      <c r="T143" s="95" t="s">
        <v>45</v>
      </c>
      <c r="U143" s="96">
        <f t="shared" si="40"/>
        <v>113</v>
      </c>
      <c r="V143" s="97" t="str">
        <f t="shared" si="41"/>
        <v/>
      </c>
      <c r="W143" s="97">
        <f t="shared" si="45"/>
        <v>57</v>
      </c>
      <c r="X143" s="98" t="str">
        <f t="shared" si="42"/>
        <v>★0.5</v>
      </c>
      <c r="Z143" s="86">
        <v>1890</v>
      </c>
      <c r="AA143" s="99"/>
      <c r="AB143" s="100">
        <f t="shared" si="46"/>
        <v>20.2</v>
      </c>
      <c r="AC143" s="101">
        <f t="shared" si="47"/>
        <v>57</v>
      </c>
      <c r="AD143" s="101" t="str">
        <f t="shared" si="36"/>
        <v>★0.5</v>
      </c>
      <c r="AE143" s="100" t="str">
        <f t="shared" si="43"/>
        <v/>
      </c>
      <c r="AF143" s="101" t="str">
        <f t="shared" si="44"/>
        <v/>
      </c>
      <c r="AG143" s="101" t="str">
        <f t="shared" si="37"/>
        <v/>
      </c>
      <c r="AH143" s="102"/>
    </row>
    <row r="144" spans="1:34" ht="24" customHeight="1" x14ac:dyDescent="0.2">
      <c r="A144" s="103"/>
      <c r="B144" s="80"/>
      <c r="C144" s="104"/>
      <c r="D144" s="82" t="s">
        <v>143</v>
      </c>
      <c r="E144" s="83" t="s">
        <v>185</v>
      </c>
      <c r="F144" s="84" t="s">
        <v>59</v>
      </c>
      <c r="G144" s="85">
        <v>1.968</v>
      </c>
      <c r="H144" s="84" t="s">
        <v>53</v>
      </c>
      <c r="I144" s="86">
        <v>1910</v>
      </c>
      <c r="J144" s="87">
        <v>5</v>
      </c>
      <c r="K144" s="88">
        <v>11.6</v>
      </c>
      <c r="L144" s="89">
        <f t="shared" si="34"/>
        <v>200.14310344827587</v>
      </c>
      <c r="M144" s="88">
        <f t="shared" si="38"/>
        <v>10.199999999999999</v>
      </c>
      <c r="N144" s="90">
        <f t="shared" si="39"/>
        <v>13.5</v>
      </c>
      <c r="O144" s="91" t="str">
        <f t="shared" si="35"/>
        <v>20.0</v>
      </c>
      <c r="P144" s="92" t="s">
        <v>68</v>
      </c>
      <c r="Q144" s="93" t="s">
        <v>43</v>
      </c>
      <c r="R144" s="92" t="s">
        <v>127</v>
      </c>
      <c r="S144" s="94" t="s">
        <v>146</v>
      </c>
      <c r="T144" s="95" t="s">
        <v>45</v>
      </c>
      <c r="U144" s="96">
        <f t="shared" si="40"/>
        <v>113</v>
      </c>
      <c r="V144" s="97" t="str">
        <f t="shared" si="41"/>
        <v/>
      </c>
      <c r="W144" s="97">
        <f t="shared" si="45"/>
        <v>58</v>
      </c>
      <c r="X144" s="98" t="str">
        <f t="shared" si="42"/>
        <v>★0.5</v>
      </c>
      <c r="Z144" s="86">
        <v>1910</v>
      </c>
      <c r="AA144" s="99"/>
      <c r="AB144" s="100">
        <f t="shared" si="46"/>
        <v>20</v>
      </c>
      <c r="AC144" s="101">
        <f t="shared" si="47"/>
        <v>58</v>
      </c>
      <c r="AD144" s="101" t="str">
        <f t="shared" si="36"/>
        <v>★0.5</v>
      </c>
      <c r="AE144" s="100" t="str">
        <f t="shared" si="43"/>
        <v/>
      </c>
      <c r="AF144" s="101" t="str">
        <f t="shared" si="44"/>
        <v/>
      </c>
      <c r="AG144" s="101" t="str">
        <f t="shared" si="37"/>
        <v/>
      </c>
      <c r="AH144" s="102"/>
    </row>
    <row r="145" spans="1:34" ht="24" customHeight="1" x14ac:dyDescent="0.2">
      <c r="A145" s="103"/>
      <c r="B145" s="80"/>
      <c r="C145" s="104"/>
      <c r="D145" s="82" t="s">
        <v>143</v>
      </c>
      <c r="E145" s="83" t="s">
        <v>186</v>
      </c>
      <c r="F145" s="84" t="s">
        <v>59</v>
      </c>
      <c r="G145" s="85">
        <v>1.968</v>
      </c>
      <c r="H145" s="84" t="s">
        <v>53</v>
      </c>
      <c r="I145" s="86">
        <v>1890</v>
      </c>
      <c r="J145" s="87">
        <v>5</v>
      </c>
      <c r="K145" s="88">
        <v>11.6</v>
      </c>
      <c r="L145" s="89">
        <f t="shared" si="34"/>
        <v>200.14310344827587</v>
      </c>
      <c r="M145" s="88">
        <f t="shared" si="38"/>
        <v>10.199999999999999</v>
      </c>
      <c r="N145" s="90">
        <f t="shared" si="39"/>
        <v>13.5</v>
      </c>
      <c r="O145" s="91" t="str">
        <f t="shared" si="35"/>
        <v>20.2</v>
      </c>
      <c r="P145" s="92" t="s">
        <v>68</v>
      </c>
      <c r="Q145" s="93" t="s">
        <v>43</v>
      </c>
      <c r="R145" s="92" t="s">
        <v>127</v>
      </c>
      <c r="S145" s="94" t="s">
        <v>146</v>
      </c>
      <c r="T145" s="95" t="s">
        <v>45</v>
      </c>
      <c r="U145" s="96">
        <f t="shared" si="40"/>
        <v>113</v>
      </c>
      <c r="V145" s="97" t="str">
        <f t="shared" si="41"/>
        <v/>
      </c>
      <c r="W145" s="97">
        <f t="shared" si="45"/>
        <v>57</v>
      </c>
      <c r="X145" s="98" t="str">
        <f t="shared" si="42"/>
        <v>★0.5</v>
      </c>
      <c r="Z145" s="86">
        <v>1890</v>
      </c>
      <c r="AA145" s="99"/>
      <c r="AB145" s="100">
        <f t="shared" si="46"/>
        <v>20.2</v>
      </c>
      <c r="AC145" s="101">
        <f t="shared" si="47"/>
        <v>57</v>
      </c>
      <c r="AD145" s="101" t="str">
        <f t="shared" si="36"/>
        <v>★0.5</v>
      </c>
      <c r="AE145" s="100" t="str">
        <f t="shared" si="43"/>
        <v/>
      </c>
      <c r="AF145" s="101" t="str">
        <f t="shared" si="44"/>
        <v/>
      </c>
      <c r="AG145" s="101" t="str">
        <f t="shared" si="37"/>
        <v/>
      </c>
      <c r="AH145" s="102"/>
    </row>
    <row r="146" spans="1:34" ht="24" customHeight="1" x14ac:dyDescent="0.2">
      <c r="A146" s="103"/>
      <c r="B146" s="80"/>
      <c r="C146" s="104"/>
      <c r="D146" s="82" t="s">
        <v>143</v>
      </c>
      <c r="E146" s="83" t="s">
        <v>187</v>
      </c>
      <c r="F146" s="84" t="s">
        <v>59</v>
      </c>
      <c r="G146" s="85">
        <v>1.968</v>
      </c>
      <c r="H146" s="84" t="s">
        <v>53</v>
      </c>
      <c r="I146" s="86">
        <v>1910</v>
      </c>
      <c r="J146" s="87">
        <v>5</v>
      </c>
      <c r="K146" s="88">
        <v>11.6</v>
      </c>
      <c r="L146" s="89">
        <f t="shared" si="34"/>
        <v>200.14310344827587</v>
      </c>
      <c r="M146" s="88">
        <f t="shared" si="38"/>
        <v>10.199999999999999</v>
      </c>
      <c r="N146" s="90">
        <f t="shared" si="39"/>
        <v>13.5</v>
      </c>
      <c r="O146" s="91" t="str">
        <f t="shared" si="35"/>
        <v>20.0</v>
      </c>
      <c r="P146" s="92" t="s">
        <v>68</v>
      </c>
      <c r="Q146" s="93" t="s">
        <v>43</v>
      </c>
      <c r="R146" s="92" t="s">
        <v>127</v>
      </c>
      <c r="S146" s="94" t="s">
        <v>146</v>
      </c>
      <c r="T146" s="95" t="s">
        <v>45</v>
      </c>
      <c r="U146" s="96">
        <f t="shared" si="40"/>
        <v>113</v>
      </c>
      <c r="V146" s="97" t="str">
        <f t="shared" si="41"/>
        <v/>
      </c>
      <c r="W146" s="97">
        <f t="shared" si="45"/>
        <v>58</v>
      </c>
      <c r="X146" s="98" t="str">
        <f t="shared" si="42"/>
        <v>★0.5</v>
      </c>
      <c r="Z146" s="86">
        <v>1910</v>
      </c>
      <c r="AA146" s="99"/>
      <c r="AB146" s="100">
        <f t="shared" si="46"/>
        <v>20</v>
      </c>
      <c r="AC146" s="101">
        <f t="shared" si="47"/>
        <v>58</v>
      </c>
      <c r="AD146" s="101" t="str">
        <f t="shared" si="36"/>
        <v>★0.5</v>
      </c>
      <c r="AE146" s="100" t="str">
        <f t="shared" si="43"/>
        <v/>
      </c>
      <c r="AF146" s="101" t="str">
        <f t="shared" si="44"/>
        <v/>
      </c>
      <c r="AG146" s="101" t="str">
        <f t="shared" si="37"/>
        <v/>
      </c>
      <c r="AH146" s="102"/>
    </row>
    <row r="147" spans="1:34" ht="24" customHeight="1" x14ac:dyDescent="0.2">
      <c r="A147" s="103"/>
      <c r="B147" s="80"/>
      <c r="C147" s="104"/>
      <c r="D147" s="82" t="s">
        <v>143</v>
      </c>
      <c r="E147" s="83" t="s">
        <v>188</v>
      </c>
      <c r="F147" s="84" t="s">
        <v>59</v>
      </c>
      <c r="G147" s="85">
        <v>1.968</v>
      </c>
      <c r="H147" s="84" t="s">
        <v>53</v>
      </c>
      <c r="I147" s="86">
        <v>1900</v>
      </c>
      <c r="J147" s="87">
        <v>5</v>
      </c>
      <c r="K147" s="88">
        <v>11.6</v>
      </c>
      <c r="L147" s="89">
        <f t="shared" si="34"/>
        <v>200.14310344827587</v>
      </c>
      <c r="M147" s="88">
        <f t="shared" si="38"/>
        <v>10.199999999999999</v>
      </c>
      <c r="N147" s="90">
        <f t="shared" si="39"/>
        <v>13.5</v>
      </c>
      <c r="O147" s="91" t="str">
        <f t="shared" si="35"/>
        <v>20.1</v>
      </c>
      <c r="P147" s="92" t="s">
        <v>68</v>
      </c>
      <c r="Q147" s="93" t="s">
        <v>43</v>
      </c>
      <c r="R147" s="92" t="s">
        <v>127</v>
      </c>
      <c r="S147" s="94" t="s">
        <v>146</v>
      </c>
      <c r="T147" s="95" t="s">
        <v>45</v>
      </c>
      <c r="U147" s="96">
        <f t="shared" si="40"/>
        <v>113</v>
      </c>
      <c r="V147" s="97" t="str">
        <f t="shared" si="41"/>
        <v/>
      </c>
      <c r="W147" s="97">
        <f t="shared" si="45"/>
        <v>57</v>
      </c>
      <c r="X147" s="98" t="str">
        <f t="shared" si="42"/>
        <v>★0.5</v>
      </c>
      <c r="Z147" s="86">
        <v>1900</v>
      </c>
      <c r="AA147" s="99"/>
      <c r="AB147" s="100">
        <f t="shared" si="46"/>
        <v>20.100000000000001</v>
      </c>
      <c r="AC147" s="101">
        <f t="shared" si="47"/>
        <v>57</v>
      </c>
      <c r="AD147" s="101" t="str">
        <f t="shared" si="36"/>
        <v>★0.5</v>
      </c>
      <c r="AE147" s="100" t="str">
        <f t="shared" si="43"/>
        <v/>
      </c>
      <c r="AF147" s="101" t="str">
        <f t="shared" si="44"/>
        <v/>
      </c>
      <c r="AG147" s="101" t="str">
        <f t="shared" si="37"/>
        <v/>
      </c>
      <c r="AH147" s="102"/>
    </row>
    <row r="148" spans="1:34" ht="24" customHeight="1" x14ac:dyDescent="0.2">
      <c r="A148" s="103"/>
      <c r="B148" s="80"/>
      <c r="C148" s="104"/>
      <c r="D148" s="82" t="s">
        <v>143</v>
      </c>
      <c r="E148" s="83" t="s">
        <v>189</v>
      </c>
      <c r="F148" s="84" t="s">
        <v>59</v>
      </c>
      <c r="G148" s="85">
        <v>1.968</v>
      </c>
      <c r="H148" s="84" t="s">
        <v>53</v>
      </c>
      <c r="I148" s="86">
        <v>1920</v>
      </c>
      <c r="J148" s="87">
        <v>5</v>
      </c>
      <c r="K148" s="88">
        <v>11.6</v>
      </c>
      <c r="L148" s="89">
        <f t="shared" si="34"/>
        <v>200.14310344827587</v>
      </c>
      <c r="M148" s="88">
        <f t="shared" si="38"/>
        <v>10.199999999999999</v>
      </c>
      <c r="N148" s="90">
        <f t="shared" si="39"/>
        <v>13.5</v>
      </c>
      <c r="O148" s="91" t="str">
        <f t="shared" si="35"/>
        <v>19.9</v>
      </c>
      <c r="P148" s="92" t="s">
        <v>68</v>
      </c>
      <c r="Q148" s="93" t="s">
        <v>43</v>
      </c>
      <c r="R148" s="92" t="s">
        <v>127</v>
      </c>
      <c r="S148" s="94" t="s">
        <v>146</v>
      </c>
      <c r="T148" s="95" t="s">
        <v>45</v>
      </c>
      <c r="U148" s="96">
        <f t="shared" si="40"/>
        <v>113</v>
      </c>
      <c r="V148" s="97" t="str">
        <f t="shared" si="41"/>
        <v/>
      </c>
      <c r="W148" s="97">
        <f t="shared" si="45"/>
        <v>58</v>
      </c>
      <c r="X148" s="98" t="str">
        <f t="shared" si="42"/>
        <v>★0.5</v>
      </c>
      <c r="Z148" s="86">
        <v>1920</v>
      </c>
      <c r="AA148" s="99"/>
      <c r="AB148" s="100">
        <f t="shared" si="46"/>
        <v>19.899999999999999</v>
      </c>
      <c r="AC148" s="101">
        <f t="shared" si="47"/>
        <v>58</v>
      </c>
      <c r="AD148" s="101" t="str">
        <f t="shared" si="36"/>
        <v>★0.5</v>
      </c>
      <c r="AE148" s="100" t="str">
        <f t="shared" si="43"/>
        <v/>
      </c>
      <c r="AF148" s="101" t="str">
        <f t="shared" si="44"/>
        <v/>
      </c>
      <c r="AG148" s="101" t="str">
        <f t="shared" si="37"/>
        <v/>
      </c>
      <c r="AH148" s="102"/>
    </row>
    <row r="149" spans="1:34" ht="24" customHeight="1" x14ac:dyDescent="0.2">
      <c r="A149" s="103"/>
      <c r="B149" s="80"/>
      <c r="C149" s="104"/>
      <c r="D149" s="82" t="s">
        <v>143</v>
      </c>
      <c r="E149" s="83" t="s">
        <v>190</v>
      </c>
      <c r="F149" s="84" t="s">
        <v>145</v>
      </c>
      <c r="G149" s="85">
        <v>1.968</v>
      </c>
      <c r="H149" s="84" t="s">
        <v>53</v>
      </c>
      <c r="I149" s="86">
        <v>1920</v>
      </c>
      <c r="J149" s="87">
        <v>5</v>
      </c>
      <c r="K149" s="88">
        <v>11.3</v>
      </c>
      <c r="L149" s="89">
        <f t="shared" si="34"/>
        <v>205.45663716814155</v>
      </c>
      <c r="M149" s="88">
        <f t="shared" si="38"/>
        <v>10.199999999999999</v>
      </c>
      <c r="N149" s="90">
        <f t="shared" si="39"/>
        <v>13.5</v>
      </c>
      <c r="O149" s="91" t="str">
        <f t="shared" si="35"/>
        <v>19.9</v>
      </c>
      <c r="P149" s="92" t="s">
        <v>51</v>
      </c>
      <c r="Q149" s="93" t="s">
        <v>43</v>
      </c>
      <c r="R149" s="92" t="s">
        <v>127</v>
      </c>
      <c r="S149" s="94"/>
      <c r="T149" s="95" t="s">
        <v>45</v>
      </c>
      <c r="U149" s="96">
        <f t="shared" si="40"/>
        <v>110</v>
      </c>
      <c r="V149" s="97" t="str">
        <f t="shared" si="41"/>
        <v/>
      </c>
      <c r="W149" s="97">
        <f t="shared" si="45"/>
        <v>56</v>
      </c>
      <c r="X149" s="98" t="str">
        <f t="shared" si="42"/>
        <v>★0.5</v>
      </c>
      <c r="Z149" s="86">
        <v>1920</v>
      </c>
      <c r="AA149" s="99"/>
      <c r="AB149" s="100">
        <f t="shared" si="46"/>
        <v>19.899999999999999</v>
      </c>
      <c r="AC149" s="101">
        <f t="shared" si="47"/>
        <v>56</v>
      </c>
      <c r="AD149" s="101" t="str">
        <f t="shared" si="36"/>
        <v>★0.5</v>
      </c>
      <c r="AE149" s="100" t="str">
        <f t="shared" si="43"/>
        <v/>
      </c>
      <c r="AF149" s="101" t="str">
        <f t="shared" si="44"/>
        <v/>
      </c>
      <c r="AG149" s="101" t="str">
        <f t="shared" si="37"/>
        <v/>
      </c>
      <c r="AH149" s="102"/>
    </row>
    <row r="150" spans="1:34" ht="24" customHeight="1" x14ac:dyDescent="0.2">
      <c r="A150" s="103"/>
      <c r="B150" s="80"/>
      <c r="C150" s="104"/>
      <c r="D150" s="82" t="s">
        <v>143</v>
      </c>
      <c r="E150" s="83" t="s">
        <v>191</v>
      </c>
      <c r="F150" s="84" t="s">
        <v>145</v>
      </c>
      <c r="G150" s="85">
        <v>1.968</v>
      </c>
      <c r="H150" s="84" t="s">
        <v>53</v>
      </c>
      <c r="I150" s="86">
        <v>1940</v>
      </c>
      <c r="J150" s="87">
        <v>5</v>
      </c>
      <c r="K150" s="88">
        <v>11.3</v>
      </c>
      <c r="L150" s="89">
        <f t="shared" si="34"/>
        <v>205.45663716814155</v>
      </c>
      <c r="M150" s="88">
        <f t="shared" si="38"/>
        <v>10.199999999999999</v>
      </c>
      <c r="N150" s="90">
        <f t="shared" si="39"/>
        <v>13.5</v>
      </c>
      <c r="O150" s="91" t="str">
        <f t="shared" si="35"/>
        <v>19.7</v>
      </c>
      <c r="P150" s="92" t="s">
        <v>51</v>
      </c>
      <c r="Q150" s="93" t="s">
        <v>43</v>
      </c>
      <c r="R150" s="92" t="s">
        <v>127</v>
      </c>
      <c r="S150" s="94"/>
      <c r="T150" s="95" t="s">
        <v>45</v>
      </c>
      <c r="U150" s="96">
        <f t="shared" si="40"/>
        <v>110</v>
      </c>
      <c r="V150" s="97" t="str">
        <f t="shared" si="41"/>
        <v/>
      </c>
      <c r="W150" s="97">
        <f t="shared" si="45"/>
        <v>57</v>
      </c>
      <c r="X150" s="98" t="str">
        <f t="shared" si="42"/>
        <v>★0.5</v>
      </c>
      <c r="Z150" s="86">
        <v>1940</v>
      </c>
      <c r="AA150" s="99"/>
      <c r="AB150" s="100">
        <f t="shared" si="46"/>
        <v>19.7</v>
      </c>
      <c r="AC150" s="101">
        <f t="shared" si="47"/>
        <v>57</v>
      </c>
      <c r="AD150" s="101" t="str">
        <f t="shared" si="36"/>
        <v>★0.5</v>
      </c>
      <c r="AE150" s="100" t="str">
        <f t="shared" si="43"/>
        <v/>
      </c>
      <c r="AF150" s="101" t="str">
        <f t="shared" si="44"/>
        <v/>
      </c>
      <c r="AG150" s="101" t="str">
        <f t="shared" si="37"/>
        <v/>
      </c>
      <c r="AH150" s="102"/>
    </row>
    <row r="151" spans="1:34" ht="24" customHeight="1" x14ac:dyDescent="0.2">
      <c r="A151" s="103"/>
      <c r="B151" s="80"/>
      <c r="C151" s="104"/>
      <c r="D151" s="82" t="s">
        <v>143</v>
      </c>
      <c r="E151" s="83" t="s">
        <v>192</v>
      </c>
      <c r="F151" s="84" t="s">
        <v>145</v>
      </c>
      <c r="G151" s="85">
        <v>1.968</v>
      </c>
      <c r="H151" s="84" t="s">
        <v>53</v>
      </c>
      <c r="I151" s="86">
        <v>1920</v>
      </c>
      <c r="J151" s="87">
        <v>5</v>
      </c>
      <c r="K151" s="88">
        <v>11</v>
      </c>
      <c r="L151" s="89">
        <f t="shared" si="34"/>
        <v>211.05999999999997</v>
      </c>
      <c r="M151" s="88">
        <f t="shared" si="38"/>
        <v>10.199999999999999</v>
      </c>
      <c r="N151" s="90">
        <f t="shared" si="39"/>
        <v>13.5</v>
      </c>
      <c r="O151" s="91" t="str">
        <f t="shared" si="35"/>
        <v>19.9</v>
      </c>
      <c r="P151" s="92" t="s">
        <v>68</v>
      </c>
      <c r="Q151" s="93" t="s">
        <v>43</v>
      </c>
      <c r="R151" s="92" t="s">
        <v>127</v>
      </c>
      <c r="S151" s="94" t="s">
        <v>146</v>
      </c>
      <c r="T151" s="95" t="s">
        <v>45</v>
      </c>
      <c r="U151" s="96">
        <f t="shared" si="40"/>
        <v>107</v>
      </c>
      <c r="V151" s="97" t="str">
        <f t="shared" si="41"/>
        <v/>
      </c>
      <c r="W151" s="97">
        <f t="shared" si="45"/>
        <v>55</v>
      </c>
      <c r="X151" s="98" t="str">
        <f t="shared" si="42"/>
        <v>★0.5</v>
      </c>
      <c r="Z151" s="86">
        <v>1920</v>
      </c>
      <c r="AA151" s="99"/>
      <c r="AB151" s="100">
        <f t="shared" si="46"/>
        <v>19.899999999999999</v>
      </c>
      <c r="AC151" s="101">
        <f t="shared" si="47"/>
        <v>55</v>
      </c>
      <c r="AD151" s="101" t="str">
        <f t="shared" si="36"/>
        <v>★0.5</v>
      </c>
      <c r="AE151" s="100" t="str">
        <f t="shared" si="43"/>
        <v/>
      </c>
      <c r="AF151" s="101" t="str">
        <f t="shared" si="44"/>
        <v/>
      </c>
      <c r="AG151" s="101" t="str">
        <f t="shared" si="37"/>
        <v/>
      </c>
      <c r="AH151" s="102"/>
    </row>
    <row r="152" spans="1:34" ht="24" customHeight="1" x14ac:dyDescent="0.2">
      <c r="A152" s="103"/>
      <c r="B152" s="80"/>
      <c r="C152" s="104"/>
      <c r="D152" s="82" t="s">
        <v>143</v>
      </c>
      <c r="E152" s="83" t="s">
        <v>193</v>
      </c>
      <c r="F152" s="84" t="s">
        <v>145</v>
      </c>
      <c r="G152" s="85">
        <v>1.968</v>
      </c>
      <c r="H152" s="84" t="s">
        <v>53</v>
      </c>
      <c r="I152" s="86">
        <v>1940</v>
      </c>
      <c r="J152" s="87">
        <v>5</v>
      </c>
      <c r="K152" s="88">
        <v>11</v>
      </c>
      <c r="L152" s="89">
        <f t="shared" si="34"/>
        <v>211.05999999999997</v>
      </c>
      <c r="M152" s="88">
        <f t="shared" si="38"/>
        <v>10.199999999999999</v>
      </c>
      <c r="N152" s="90">
        <f t="shared" si="39"/>
        <v>13.5</v>
      </c>
      <c r="O152" s="91" t="str">
        <f t="shared" si="35"/>
        <v>19.7</v>
      </c>
      <c r="P152" s="92" t="s">
        <v>68</v>
      </c>
      <c r="Q152" s="93" t="s">
        <v>43</v>
      </c>
      <c r="R152" s="92" t="s">
        <v>127</v>
      </c>
      <c r="S152" s="94" t="s">
        <v>146</v>
      </c>
      <c r="T152" s="95" t="s">
        <v>45</v>
      </c>
      <c r="U152" s="96">
        <f t="shared" si="40"/>
        <v>107</v>
      </c>
      <c r="V152" s="97" t="str">
        <f t="shared" si="41"/>
        <v/>
      </c>
      <c r="W152" s="97">
        <f t="shared" si="45"/>
        <v>55</v>
      </c>
      <c r="X152" s="98" t="str">
        <f t="shared" si="42"/>
        <v>★0.5</v>
      </c>
      <c r="Z152" s="86">
        <v>1940</v>
      </c>
      <c r="AA152" s="99"/>
      <c r="AB152" s="100">
        <f t="shared" si="46"/>
        <v>19.7</v>
      </c>
      <c r="AC152" s="101">
        <f t="shared" si="47"/>
        <v>55</v>
      </c>
      <c r="AD152" s="101" t="str">
        <f t="shared" si="36"/>
        <v>★0.5</v>
      </c>
      <c r="AE152" s="100" t="str">
        <f t="shared" si="43"/>
        <v/>
      </c>
      <c r="AF152" s="101" t="str">
        <f t="shared" si="44"/>
        <v/>
      </c>
      <c r="AG152" s="101" t="str">
        <f t="shared" si="37"/>
        <v/>
      </c>
      <c r="AH152" s="102"/>
    </row>
    <row r="153" spans="1:34" ht="24" customHeight="1" x14ac:dyDescent="0.2">
      <c r="A153" s="103"/>
      <c r="B153" s="80"/>
      <c r="C153" s="104"/>
      <c r="D153" s="82" t="s">
        <v>148</v>
      </c>
      <c r="E153" s="83" t="s">
        <v>178</v>
      </c>
      <c r="F153" s="84" t="s">
        <v>59</v>
      </c>
      <c r="G153" s="85">
        <v>1.968</v>
      </c>
      <c r="H153" s="84" t="s">
        <v>53</v>
      </c>
      <c r="I153" s="86">
        <v>1930</v>
      </c>
      <c r="J153" s="87">
        <v>5</v>
      </c>
      <c r="K153" s="88">
        <v>11.8</v>
      </c>
      <c r="L153" s="89">
        <f t="shared" ref="L153:L220" si="48">IF(K153&gt;0,1/K153*34.6*67.1,"")</f>
        <v>196.75084745762712</v>
      </c>
      <c r="M153" s="88">
        <f t="shared" si="38"/>
        <v>10.199999999999999</v>
      </c>
      <c r="N153" s="90">
        <f t="shared" si="39"/>
        <v>13.5</v>
      </c>
      <c r="O153" s="91" t="str">
        <f t="shared" ref="O153:O220" si="49">IF(Z153="","",IF(AE153="",TEXT(AB153,"#,##0.0"),IF(AB153-AE153&gt;0,CONCATENATE(TEXT(AE153,"#,##0.0"),"~",TEXT(AB153,"#,##0.0")),TEXT(AB153,"#,##0.0"))))</f>
        <v>19.8</v>
      </c>
      <c r="P153" s="92" t="s">
        <v>51</v>
      </c>
      <c r="Q153" s="93" t="s">
        <v>43</v>
      </c>
      <c r="R153" s="92" t="s">
        <v>127</v>
      </c>
      <c r="S153" s="94"/>
      <c r="T153" s="95" t="s">
        <v>45</v>
      </c>
      <c r="U153" s="96">
        <f t="shared" si="40"/>
        <v>115</v>
      </c>
      <c r="V153" s="97" t="str">
        <f t="shared" si="41"/>
        <v/>
      </c>
      <c r="W153" s="97">
        <f t="shared" si="45"/>
        <v>59</v>
      </c>
      <c r="X153" s="98" t="str">
        <f t="shared" si="42"/>
        <v>★0.5</v>
      </c>
      <c r="Z153" s="86">
        <v>1930</v>
      </c>
      <c r="AA153" s="99"/>
      <c r="AB153" s="100">
        <f t="shared" si="46"/>
        <v>19.8</v>
      </c>
      <c r="AC153" s="101">
        <f t="shared" si="47"/>
        <v>59</v>
      </c>
      <c r="AD153" s="101" t="str">
        <f t="shared" ref="AD153:AD220" si="50">IF(AC153="","",IF(AC153&gt;=125,"★7.5",IF(AC153&gt;=120,"★7.0",IF(AC153&gt;=115,"★6.5",IF(AC153&gt;=110,"★6.0",IF(AC153&gt;=105,"★5.5",IF(AC153&gt;=100,"★5.0",IF(AC153&gt;=95,"★4.5",IF(AC153&gt;=90,"★4.0",IF(AC153&gt;=85,"★3.5",IF(AC153&gt;=80,"★3.0",IF(AC153&gt;=75,"★2.5",IF(AC153&gt;=70,"★2.0",IF(AC153&gt;=65,"★1.5",IF(AC153&gt;=60,"★1.0",IF(AC153&gt;=55,"★0.5"," "))))))))))))))))</f>
        <v>★0.5</v>
      </c>
      <c r="AE153" s="100" t="str">
        <f t="shared" si="43"/>
        <v/>
      </c>
      <c r="AF153" s="101" t="str">
        <f t="shared" si="44"/>
        <v/>
      </c>
      <c r="AG153" s="101" t="str">
        <f t="shared" ref="AG153:AG220" si="51">IF(AF153="","",IF(AF153&gt;=125,"★7.5",IF(AF153&gt;=120,"★7.0",IF(AF153&gt;=115,"★6.5",IF(AF153&gt;=110,"★6.0",IF(AF153&gt;=105,"★5.5",IF(AF153&gt;=100,"★5.0",IF(AF153&gt;=95,"★4.5",IF(AF153&gt;=90,"★4.0",IF(AF153&gt;=85,"★3.5",IF(AF153&gt;=80,"★3.0",IF(AF153&gt;=75,"★2.5",IF(AF153&gt;=70,"★2.0",IF(AF153&gt;=65,"★1.5",IF(AF153&gt;=60,"★1.0",IF(AF153&gt;=55,"★0.5"," "))))))))))))))))</f>
        <v/>
      </c>
      <c r="AH153" s="102"/>
    </row>
    <row r="154" spans="1:34" ht="24" customHeight="1" x14ac:dyDescent="0.2">
      <c r="A154" s="103"/>
      <c r="B154" s="80"/>
      <c r="C154" s="104"/>
      <c r="D154" s="82" t="s">
        <v>148</v>
      </c>
      <c r="E154" s="83" t="s">
        <v>179</v>
      </c>
      <c r="F154" s="84" t="s">
        <v>59</v>
      </c>
      <c r="G154" s="85">
        <v>1.968</v>
      </c>
      <c r="H154" s="84" t="s">
        <v>53</v>
      </c>
      <c r="I154" s="86">
        <v>1950</v>
      </c>
      <c r="J154" s="87">
        <v>5</v>
      </c>
      <c r="K154" s="88">
        <v>11.8</v>
      </c>
      <c r="L154" s="89">
        <f t="shared" si="48"/>
        <v>196.75084745762712</v>
      </c>
      <c r="M154" s="88">
        <f t="shared" si="38"/>
        <v>10.199999999999999</v>
      </c>
      <c r="N154" s="90">
        <f t="shared" si="39"/>
        <v>13.5</v>
      </c>
      <c r="O154" s="91" t="str">
        <f t="shared" si="49"/>
        <v>19.6</v>
      </c>
      <c r="P154" s="92" t="s">
        <v>51</v>
      </c>
      <c r="Q154" s="93" t="s">
        <v>43</v>
      </c>
      <c r="R154" s="92" t="s">
        <v>127</v>
      </c>
      <c r="S154" s="94"/>
      <c r="T154" s="95" t="s">
        <v>45</v>
      </c>
      <c r="U154" s="96">
        <f t="shared" si="40"/>
        <v>115</v>
      </c>
      <c r="V154" s="97" t="str">
        <f t="shared" si="41"/>
        <v/>
      </c>
      <c r="W154" s="97">
        <f t="shared" si="45"/>
        <v>60</v>
      </c>
      <c r="X154" s="98" t="str">
        <f t="shared" si="42"/>
        <v>★1.0</v>
      </c>
      <c r="Z154" s="86">
        <v>1950</v>
      </c>
      <c r="AA154" s="99"/>
      <c r="AB154" s="100">
        <f t="shared" si="46"/>
        <v>19.600000000000001</v>
      </c>
      <c r="AC154" s="101">
        <f t="shared" si="47"/>
        <v>60</v>
      </c>
      <c r="AD154" s="101" t="str">
        <f t="shared" si="50"/>
        <v>★1.0</v>
      </c>
      <c r="AE154" s="100" t="str">
        <f t="shared" si="43"/>
        <v/>
      </c>
      <c r="AF154" s="101" t="str">
        <f t="shared" si="44"/>
        <v/>
      </c>
      <c r="AG154" s="101" t="str">
        <f t="shared" si="51"/>
        <v/>
      </c>
      <c r="AH154" s="102"/>
    </row>
    <row r="155" spans="1:34" ht="24" customHeight="1" x14ac:dyDescent="0.2">
      <c r="A155" s="103"/>
      <c r="B155" s="80"/>
      <c r="C155" s="104"/>
      <c r="D155" s="82" t="s">
        <v>148</v>
      </c>
      <c r="E155" s="83" t="s">
        <v>180</v>
      </c>
      <c r="F155" s="84" t="s">
        <v>59</v>
      </c>
      <c r="G155" s="85">
        <v>1.968</v>
      </c>
      <c r="H155" s="84" t="s">
        <v>53</v>
      </c>
      <c r="I155" s="86">
        <v>1920</v>
      </c>
      <c r="J155" s="87">
        <v>5</v>
      </c>
      <c r="K155" s="88">
        <v>11.8</v>
      </c>
      <c r="L155" s="89">
        <f t="shared" si="48"/>
        <v>196.75084745762712</v>
      </c>
      <c r="M155" s="88">
        <f t="shared" si="38"/>
        <v>10.199999999999999</v>
      </c>
      <c r="N155" s="90">
        <f t="shared" si="39"/>
        <v>13.5</v>
      </c>
      <c r="O155" s="91" t="str">
        <f t="shared" si="49"/>
        <v>19.9</v>
      </c>
      <c r="P155" s="92" t="s">
        <v>51</v>
      </c>
      <c r="Q155" s="93" t="s">
        <v>43</v>
      </c>
      <c r="R155" s="92" t="s">
        <v>127</v>
      </c>
      <c r="S155" s="94"/>
      <c r="T155" s="95" t="s">
        <v>45</v>
      </c>
      <c r="U155" s="96">
        <f t="shared" si="40"/>
        <v>115</v>
      </c>
      <c r="V155" s="97" t="str">
        <f t="shared" si="41"/>
        <v/>
      </c>
      <c r="W155" s="97">
        <f t="shared" si="45"/>
        <v>59</v>
      </c>
      <c r="X155" s="98" t="str">
        <f t="shared" si="42"/>
        <v>★0.5</v>
      </c>
      <c r="Z155" s="86">
        <v>1920</v>
      </c>
      <c r="AA155" s="99"/>
      <c r="AB155" s="100">
        <f t="shared" si="46"/>
        <v>19.899999999999999</v>
      </c>
      <c r="AC155" s="101">
        <f t="shared" si="47"/>
        <v>59</v>
      </c>
      <c r="AD155" s="101" t="str">
        <f t="shared" si="50"/>
        <v>★0.5</v>
      </c>
      <c r="AE155" s="100" t="str">
        <f t="shared" si="43"/>
        <v/>
      </c>
      <c r="AF155" s="101" t="str">
        <f t="shared" si="44"/>
        <v/>
      </c>
      <c r="AG155" s="101" t="str">
        <f t="shared" si="51"/>
        <v/>
      </c>
      <c r="AH155" s="102"/>
    </row>
    <row r="156" spans="1:34" ht="24" customHeight="1" x14ac:dyDescent="0.2">
      <c r="A156" s="103"/>
      <c r="B156" s="80"/>
      <c r="C156" s="104"/>
      <c r="D156" s="82" t="s">
        <v>148</v>
      </c>
      <c r="E156" s="83" t="s">
        <v>181</v>
      </c>
      <c r="F156" s="84" t="s">
        <v>59</v>
      </c>
      <c r="G156" s="85">
        <v>1.968</v>
      </c>
      <c r="H156" s="84" t="s">
        <v>53</v>
      </c>
      <c r="I156" s="86">
        <v>1940</v>
      </c>
      <c r="J156" s="87">
        <v>5</v>
      </c>
      <c r="K156" s="88">
        <v>11.8</v>
      </c>
      <c r="L156" s="89">
        <f t="shared" si="48"/>
        <v>196.75084745762712</v>
      </c>
      <c r="M156" s="88">
        <f t="shared" si="38"/>
        <v>10.199999999999999</v>
      </c>
      <c r="N156" s="90">
        <f t="shared" si="39"/>
        <v>13.5</v>
      </c>
      <c r="O156" s="91" t="str">
        <f t="shared" si="49"/>
        <v>19.7</v>
      </c>
      <c r="P156" s="92" t="s">
        <v>51</v>
      </c>
      <c r="Q156" s="93" t="s">
        <v>43</v>
      </c>
      <c r="R156" s="92" t="s">
        <v>127</v>
      </c>
      <c r="S156" s="94"/>
      <c r="T156" s="95" t="s">
        <v>45</v>
      </c>
      <c r="U156" s="96">
        <f t="shared" si="40"/>
        <v>115</v>
      </c>
      <c r="V156" s="97" t="str">
        <f t="shared" si="41"/>
        <v/>
      </c>
      <c r="W156" s="97">
        <f t="shared" si="45"/>
        <v>59</v>
      </c>
      <c r="X156" s="98" t="str">
        <f t="shared" si="42"/>
        <v>★0.5</v>
      </c>
      <c r="Z156" s="86">
        <v>1940</v>
      </c>
      <c r="AA156" s="99"/>
      <c r="AB156" s="100">
        <f t="shared" si="46"/>
        <v>19.7</v>
      </c>
      <c r="AC156" s="101">
        <f t="shared" si="47"/>
        <v>59</v>
      </c>
      <c r="AD156" s="101" t="str">
        <f t="shared" si="50"/>
        <v>★0.5</v>
      </c>
      <c r="AE156" s="100" t="str">
        <f t="shared" si="43"/>
        <v/>
      </c>
      <c r="AF156" s="101" t="str">
        <f t="shared" si="44"/>
        <v/>
      </c>
      <c r="AG156" s="101" t="str">
        <f t="shared" si="51"/>
        <v/>
      </c>
      <c r="AH156" s="102"/>
    </row>
    <row r="157" spans="1:34" ht="24" customHeight="1" x14ac:dyDescent="0.2">
      <c r="A157" s="103"/>
      <c r="B157" s="80"/>
      <c r="C157" s="104"/>
      <c r="D157" s="82" t="s">
        <v>148</v>
      </c>
      <c r="E157" s="83" t="s">
        <v>182</v>
      </c>
      <c r="F157" s="84" t="s">
        <v>59</v>
      </c>
      <c r="G157" s="85">
        <v>1.968</v>
      </c>
      <c r="H157" s="84" t="s">
        <v>53</v>
      </c>
      <c r="I157" s="86">
        <v>1930</v>
      </c>
      <c r="J157" s="87">
        <v>5</v>
      </c>
      <c r="K157" s="88">
        <v>11.6</v>
      </c>
      <c r="L157" s="89">
        <f t="shared" si="48"/>
        <v>200.14310344827587</v>
      </c>
      <c r="M157" s="88">
        <f t="shared" si="38"/>
        <v>10.199999999999999</v>
      </c>
      <c r="N157" s="90">
        <f t="shared" si="39"/>
        <v>13.5</v>
      </c>
      <c r="O157" s="91" t="str">
        <f t="shared" si="49"/>
        <v>19.8</v>
      </c>
      <c r="P157" s="92" t="s">
        <v>68</v>
      </c>
      <c r="Q157" s="93" t="s">
        <v>43</v>
      </c>
      <c r="R157" s="92" t="s">
        <v>127</v>
      </c>
      <c r="S157" s="94" t="s">
        <v>146</v>
      </c>
      <c r="T157" s="95" t="s">
        <v>45</v>
      </c>
      <c r="U157" s="96">
        <f t="shared" si="40"/>
        <v>113</v>
      </c>
      <c r="V157" s="97" t="str">
        <f t="shared" si="41"/>
        <v/>
      </c>
      <c r="W157" s="97">
        <f t="shared" si="45"/>
        <v>58</v>
      </c>
      <c r="X157" s="98" t="str">
        <f t="shared" si="42"/>
        <v>★0.5</v>
      </c>
      <c r="Z157" s="86">
        <v>1930</v>
      </c>
      <c r="AA157" s="99"/>
      <c r="AB157" s="100">
        <f t="shared" si="46"/>
        <v>19.8</v>
      </c>
      <c r="AC157" s="101">
        <f t="shared" si="47"/>
        <v>58</v>
      </c>
      <c r="AD157" s="101" t="str">
        <f t="shared" si="50"/>
        <v>★0.5</v>
      </c>
      <c r="AE157" s="100" t="str">
        <f t="shared" si="43"/>
        <v/>
      </c>
      <c r="AF157" s="101" t="str">
        <f t="shared" si="44"/>
        <v/>
      </c>
      <c r="AG157" s="101" t="str">
        <f t="shared" si="51"/>
        <v/>
      </c>
      <c r="AH157" s="102"/>
    </row>
    <row r="158" spans="1:34" ht="24" customHeight="1" x14ac:dyDescent="0.2">
      <c r="A158" s="103"/>
      <c r="B158" s="80"/>
      <c r="C158" s="104"/>
      <c r="D158" s="82" t="s">
        <v>148</v>
      </c>
      <c r="E158" s="83" t="s">
        <v>183</v>
      </c>
      <c r="F158" s="84" t="s">
        <v>59</v>
      </c>
      <c r="G158" s="85">
        <v>1.968</v>
      </c>
      <c r="H158" s="84" t="s">
        <v>53</v>
      </c>
      <c r="I158" s="86">
        <v>1950</v>
      </c>
      <c r="J158" s="87">
        <v>5</v>
      </c>
      <c r="K158" s="88">
        <v>11.6</v>
      </c>
      <c r="L158" s="89">
        <f t="shared" si="48"/>
        <v>200.14310344827587</v>
      </c>
      <c r="M158" s="88">
        <f t="shared" si="38"/>
        <v>10.199999999999999</v>
      </c>
      <c r="N158" s="90">
        <f t="shared" si="39"/>
        <v>13.5</v>
      </c>
      <c r="O158" s="91" t="str">
        <f t="shared" si="49"/>
        <v>19.6</v>
      </c>
      <c r="P158" s="92" t="s">
        <v>68</v>
      </c>
      <c r="Q158" s="93" t="s">
        <v>43</v>
      </c>
      <c r="R158" s="92" t="s">
        <v>127</v>
      </c>
      <c r="S158" s="94" t="s">
        <v>146</v>
      </c>
      <c r="T158" s="95" t="s">
        <v>45</v>
      </c>
      <c r="U158" s="96">
        <f t="shared" si="40"/>
        <v>113</v>
      </c>
      <c r="V158" s="97" t="str">
        <f t="shared" si="41"/>
        <v/>
      </c>
      <c r="W158" s="97">
        <f t="shared" si="45"/>
        <v>59</v>
      </c>
      <c r="X158" s="98" t="str">
        <f t="shared" si="42"/>
        <v>★0.5</v>
      </c>
      <c r="Z158" s="86">
        <v>1950</v>
      </c>
      <c r="AA158" s="99"/>
      <c r="AB158" s="100">
        <f t="shared" si="46"/>
        <v>19.600000000000001</v>
      </c>
      <c r="AC158" s="101">
        <f t="shared" si="47"/>
        <v>59</v>
      </c>
      <c r="AD158" s="101" t="str">
        <f t="shared" si="50"/>
        <v>★0.5</v>
      </c>
      <c r="AE158" s="100" t="str">
        <f t="shared" si="43"/>
        <v/>
      </c>
      <c r="AF158" s="101" t="str">
        <f t="shared" si="44"/>
        <v/>
      </c>
      <c r="AG158" s="101" t="str">
        <f t="shared" si="51"/>
        <v/>
      </c>
      <c r="AH158" s="102"/>
    </row>
    <row r="159" spans="1:34" ht="24" customHeight="1" x14ac:dyDescent="0.2">
      <c r="A159" s="103"/>
      <c r="B159" s="80"/>
      <c r="C159" s="104"/>
      <c r="D159" s="82" t="s">
        <v>148</v>
      </c>
      <c r="E159" s="83" t="s">
        <v>184</v>
      </c>
      <c r="F159" s="84" t="s">
        <v>59</v>
      </c>
      <c r="G159" s="85">
        <v>1.968</v>
      </c>
      <c r="H159" s="84" t="s">
        <v>53</v>
      </c>
      <c r="I159" s="86">
        <v>1920</v>
      </c>
      <c r="J159" s="87">
        <v>5</v>
      </c>
      <c r="K159" s="88">
        <v>11.6</v>
      </c>
      <c r="L159" s="89">
        <f t="shared" si="48"/>
        <v>200.14310344827587</v>
      </c>
      <c r="M159" s="88">
        <f t="shared" si="38"/>
        <v>10.199999999999999</v>
      </c>
      <c r="N159" s="90">
        <f t="shared" si="39"/>
        <v>13.5</v>
      </c>
      <c r="O159" s="91" t="str">
        <f t="shared" si="49"/>
        <v>19.9</v>
      </c>
      <c r="P159" s="92" t="s">
        <v>68</v>
      </c>
      <c r="Q159" s="93" t="s">
        <v>43</v>
      </c>
      <c r="R159" s="92" t="s">
        <v>127</v>
      </c>
      <c r="S159" s="94" t="s">
        <v>146</v>
      </c>
      <c r="T159" s="95" t="s">
        <v>45</v>
      </c>
      <c r="U159" s="96">
        <f t="shared" si="40"/>
        <v>113</v>
      </c>
      <c r="V159" s="97" t="str">
        <f t="shared" si="41"/>
        <v/>
      </c>
      <c r="W159" s="97">
        <f t="shared" si="45"/>
        <v>58</v>
      </c>
      <c r="X159" s="98" t="str">
        <f t="shared" si="42"/>
        <v>★0.5</v>
      </c>
      <c r="Z159" s="86">
        <v>1920</v>
      </c>
      <c r="AA159" s="99"/>
      <c r="AB159" s="100">
        <f t="shared" si="46"/>
        <v>19.899999999999999</v>
      </c>
      <c r="AC159" s="101">
        <f t="shared" si="47"/>
        <v>58</v>
      </c>
      <c r="AD159" s="101" t="str">
        <f t="shared" si="50"/>
        <v>★0.5</v>
      </c>
      <c r="AE159" s="100" t="str">
        <f t="shared" si="43"/>
        <v/>
      </c>
      <c r="AF159" s="101" t="str">
        <f t="shared" si="44"/>
        <v/>
      </c>
      <c r="AG159" s="101" t="str">
        <f t="shared" si="51"/>
        <v/>
      </c>
      <c r="AH159" s="102"/>
    </row>
    <row r="160" spans="1:34" ht="24" customHeight="1" x14ac:dyDescent="0.2">
      <c r="A160" s="103"/>
      <c r="B160" s="80"/>
      <c r="C160" s="104"/>
      <c r="D160" s="82" t="s">
        <v>148</v>
      </c>
      <c r="E160" s="83" t="s">
        <v>185</v>
      </c>
      <c r="F160" s="84" t="s">
        <v>59</v>
      </c>
      <c r="G160" s="85">
        <v>1.968</v>
      </c>
      <c r="H160" s="84" t="s">
        <v>53</v>
      </c>
      <c r="I160" s="86">
        <v>1940</v>
      </c>
      <c r="J160" s="87">
        <v>5</v>
      </c>
      <c r="K160" s="88">
        <v>11.6</v>
      </c>
      <c r="L160" s="89">
        <f t="shared" si="48"/>
        <v>200.14310344827587</v>
      </c>
      <c r="M160" s="88">
        <f t="shared" si="38"/>
        <v>10.199999999999999</v>
      </c>
      <c r="N160" s="90">
        <f t="shared" si="39"/>
        <v>13.5</v>
      </c>
      <c r="O160" s="91" t="str">
        <f t="shared" si="49"/>
        <v>19.7</v>
      </c>
      <c r="P160" s="92" t="s">
        <v>68</v>
      </c>
      <c r="Q160" s="93" t="s">
        <v>43</v>
      </c>
      <c r="R160" s="92" t="s">
        <v>127</v>
      </c>
      <c r="S160" s="94" t="s">
        <v>146</v>
      </c>
      <c r="T160" s="95" t="s">
        <v>45</v>
      </c>
      <c r="U160" s="96">
        <f t="shared" si="40"/>
        <v>113</v>
      </c>
      <c r="V160" s="97" t="str">
        <f t="shared" si="41"/>
        <v/>
      </c>
      <c r="W160" s="97">
        <f t="shared" si="45"/>
        <v>58</v>
      </c>
      <c r="X160" s="98" t="str">
        <f t="shared" si="42"/>
        <v>★0.5</v>
      </c>
      <c r="Z160" s="86">
        <v>1940</v>
      </c>
      <c r="AA160" s="99"/>
      <c r="AB160" s="100">
        <f t="shared" si="46"/>
        <v>19.7</v>
      </c>
      <c r="AC160" s="101">
        <f t="shared" si="47"/>
        <v>58</v>
      </c>
      <c r="AD160" s="101" t="str">
        <f t="shared" si="50"/>
        <v>★0.5</v>
      </c>
      <c r="AE160" s="100" t="str">
        <f t="shared" si="43"/>
        <v/>
      </c>
      <c r="AF160" s="101" t="str">
        <f t="shared" si="44"/>
        <v/>
      </c>
      <c r="AG160" s="101" t="str">
        <f t="shared" si="51"/>
        <v/>
      </c>
      <c r="AH160" s="102"/>
    </row>
    <row r="161" spans="1:34" ht="24" customHeight="1" x14ac:dyDescent="0.2">
      <c r="A161" s="103"/>
      <c r="B161" s="80"/>
      <c r="C161" s="104"/>
      <c r="D161" s="82" t="s">
        <v>148</v>
      </c>
      <c r="E161" s="83" t="s">
        <v>186</v>
      </c>
      <c r="F161" s="84" t="s">
        <v>59</v>
      </c>
      <c r="G161" s="85">
        <v>1.968</v>
      </c>
      <c r="H161" s="84" t="s">
        <v>53</v>
      </c>
      <c r="I161" s="86">
        <v>1920</v>
      </c>
      <c r="J161" s="87">
        <v>5</v>
      </c>
      <c r="K161" s="88">
        <v>11.6</v>
      </c>
      <c r="L161" s="89">
        <f t="shared" si="48"/>
        <v>200.14310344827587</v>
      </c>
      <c r="M161" s="88">
        <f t="shared" si="38"/>
        <v>10.199999999999999</v>
      </c>
      <c r="N161" s="90">
        <f t="shared" si="39"/>
        <v>13.5</v>
      </c>
      <c r="O161" s="91" t="str">
        <f t="shared" si="49"/>
        <v>19.9</v>
      </c>
      <c r="P161" s="92" t="s">
        <v>68</v>
      </c>
      <c r="Q161" s="93" t="s">
        <v>43</v>
      </c>
      <c r="R161" s="92" t="s">
        <v>127</v>
      </c>
      <c r="S161" s="94" t="s">
        <v>146</v>
      </c>
      <c r="T161" s="95" t="s">
        <v>45</v>
      </c>
      <c r="U161" s="96">
        <f t="shared" si="40"/>
        <v>113</v>
      </c>
      <c r="V161" s="97" t="str">
        <f t="shared" si="41"/>
        <v/>
      </c>
      <c r="W161" s="97">
        <f t="shared" si="45"/>
        <v>58</v>
      </c>
      <c r="X161" s="98" t="str">
        <f t="shared" si="42"/>
        <v>★0.5</v>
      </c>
      <c r="Z161" s="86">
        <v>1920</v>
      </c>
      <c r="AA161" s="99"/>
      <c r="AB161" s="100">
        <f t="shared" si="46"/>
        <v>19.899999999999999</v>
      </c>
      <c r="AC161" s="101">
        <f t="shared" si="47"/>
        <v>58</v>
      </c>
      <c r="AD161" s="101" t="str">
        <f t="shared" si="50"/>
        <v>★0.5</v>
      </c>
      <c r="AE161" s="100" t="str">
        <f t="shared" si="43"/>
        <v/>
      </c>
      <c r="AF161" s="101" t="str">
        <f t="shared" si="44"/>
        <v/>
      </c>
      <c r="AG161" s="101" t="str">
        <f t="shared" si="51"/>
        <v/>
      </c>
      <c r="AH161" s="102"/>
    </row>
    <row r="162" spans="1:34" ht="24" customHeight="1" x14ac:dyDescent="0.2">
      <c r="A162" s="103"/>
      <c r="B162" s="80"/>
      <c r="C162" s="104"/>
      <c r="D162" s="82" t="s">
        <v>148</v>
      </c>
      <c r="E162" s="83" t="s">
        <v>187</v>
      </c>
      <c r="F162" s="84" t="s">
        <v>59</v>
      </c>
      <c r="G162" s="85">
        <v>1.968</v>
      </c>
      <c r="H162" s="84" t="s">
        <v>53</v>
      </c>
      <c r="I162" s="86">
        <v>1940</v>
      </c>
      <c r="J162" s="87">
        <v>5</v>
      </c>
      <c r="K162" s="88">
        <v>11.6</v>
      </c>
      <c r="L162" s="89">
        <f t="shared" si="48"/>
        <v>200.14310344827587</v>
      </c>
      <c r="M162" s="88">
        <f t="shared" si="38"/>
        <v>10.199999999999999</v>
      </c>
      <c r="N162" s="90">
        <f t="shared" si="39"/>
        <v>13.5</v>
      </c>
      <c r="O162" s="91" t="str">
        <f t="shared" si="49"/>
        <v>19.7</v>
      </c>
      <c r="P162" s="92" t="s">
        <v>68</v>
      </c>
      <c r="Q162" s="93" t="s">
        <v>43</v>
      </c>
      <c r="R162" s="92" t="s">
        <v>127</v>
      </c>
      <c r="S162" s="94" t="s">
        <v>146</v>
      </c>
      <c r="T162" s="95" t="s">
        <v>45</v>
      </c>
      <c r="U162" s="96">
        <f t="shared" si="40"/>
        <v>113</v>
      </c>
      <c r="V162" s="97" t="str">
        <f t="shared" si="41"/>
        <v/>
      </c>
      <c r="W162" s="97">
        <f t="shared" si="45"/>
        <v>58</v>
      </c>
      <c r="X162" s="98" t="str">
        <f t="shared" si="42"/>
        <v>★0.5</v>
      </c>
      <c r="Z162" s="86">
        <v>1940</v>
      </c>
      <c r="AA162" s="99"/>
      <c r="AB162" s="100">
        <f t="shared" si="46"/>
        <v>19.7</v>
      </c>
      <c r="AC162" s="101">
        <f t="shared" si="47"/>
        <v>58</v>
      </c>
      <c r="AD162" s="101" t="str">
        <f t="shared" si="50"/>
        <v>★0.5</v>
      </c>
      <c r="AE162" s="100" t="str">
        <f t="shared" si="43"/>
        <v/>
      </c>
      <c r="AF162" s="101" t="str">
        <f t="shared" si="44"/>
        <v/>
      </c>
      <c r="AG162" s="101" t="str">
        <f t="shared" si="51"/>
        <v/>
      </c>
      <c r="AH162" s="102"/>
    </row>
    <row r="163" spans="1:34" ht="24" customHeight="1" x14ac:dyDescent="0.2">
      <c r="A163" s="103"/>
      <c r="B163" s="80"/>
      <c r="C163" s="104"/>
      <c r="D163" s="82" t="s">
        <v>148</v>
      </c>
      <c r="E163" s="83" t="s">
        <v>188</v>
      </c>
      <c r="F163" s="84" t="s">
        <v>59</v>
      </c>
      <c r="G163" s="85">
        <v>1.968</v>
      </c>
      <c r="H163" s="84" t="s">
        <v>53</v>
      </c>
      <c r="I163" s="86">
        <v>1930</v>
      </c>
      <c r="J163" s="87">
        <v>5</v>
      </c>
      <c r="K163" s="88">
        <v>11.6</v>
      </c>
      <c r="L163" s="89">
        <f t="shared" si="48"/>
        <v>200.14310344827587</v>
      </c>
      <c r="M163" s="88">
        <f t="shared" si="38"/>
        <v>10.199999999999999</v>
      </c>
      <c r="N163" s="90">
        <f t="shared" si="39"/>
        <v>13.5</v>
      </c>
      <c r="O163" s="91" t="str">
        <f t="shared" si="49"/>
        <v>19.8</v>
      </c>
      <c r="P163" s="92" t="s">
        <v>68</v>
      </c>
      <c r="Q163" s="93" t="s">
        <v>43</v>
      </c>
      <c r="R163" s="92" t="s">
        <v>127</v>
      </c>
      <c r="S163" s="94" t="s">
        <v>146</v>
      </c>
      <c r="T163" s="95" t="s">
        <v>45</v>
      </c>
      <c r="U163" s="96">
        <f t="shared" si="40"/>
        <v>113</v>
      </c>
      <c r="V163" s="97" t="str">
        <f t="shared" si="41"/>
        <v/>
      </c>
      <c r="W163" s="97">
        <f t="shared" si="45"/>
        <v>58</v>
      </c>
      <c r="X163" s="98" t="str">
        <f t="shared" si="42"/>
        <v>★0.5</v>
      </c>
      <c r="Z163" s="86">
        <v>1930</v>
      </c>
      <c r="AA163" s="99"/>
      <c r="AB163" s="100">
        <f t="shared" si="46"/>
        <v>19.8</v>
      </c>
      <c r="AC163" s="101">
        <f t="shared" si="47"/>
        <v>58</v>
      </c>
      <c r="AD163" s="101" t="str">
        <f t="shared" si="50"/>
        <v>★0.5</v>
      </c>
      <c r="AE163" s="100" t="str">
        <f t="shared" si="43"/>
        <v/>
      </c>
      <c r="AF163" s="101" t="str">
        <f t="shared" si="44"/>
        <v/>
      </c>
      <c r="AG163" s="101" t="str">
        <f t="shared" si="51"/>
        <v/>
      </c>
      <c r="AH163" s="102"/>
    </row>
    <row r="164" spans="1:34" ht="24" customHeight="1" x14ac:dyDescent="0.2">
      <c r="A164" s="103"/>
      <c r="B164" s="80"/>
      <c r="C164" s="104"/>
      <c r="D164" s="82" t="s">
        <v>148</v>
      </c>
      <c r="E164" s="83" t="s">
        <v>189</v>
      </c>
      <c r="F164" s="84" t="s">
        <v>59</v>
      </c>
      <c r="G164" s="85">
        <v>1.968</v>
      </c>
      <c r="H164" s="84" t="s">
        <v>53</v>
      </c>
      <c r="I164" s="86">
        <v>1950</v>
      </c>
      <c r="J164" s="87">
        <v>5</v>
      </c>
      <c r="K164" s="88">
        <v>11.6</v>
      </c>
      <c r="L164" s="89">
        <f t="shared" si="48"/>
        <v>200.14310344827587</v>
      </c>
      <c r="M164" s="88">
        <f t="shared" si="38"/>
        <v>10.199999999999999</v>
      </c>
      <c r="N164" s="90">
        <f t="shared" si="39"/>
        <v>13.5</v>
      </c>
      <c r="O164" s="91" t="str">
        <f t="shared" si="49"/>
        <v>19.6</v>
      </c>
      <c r="P164" s="92" t="s">
        <v>68</v>
      </c>
      <c r="Q164" s="93" t="s">
        <v>43</v>
      </c>
      <c r="R164" s="92" t="s">
        <v>127</v>
      </c>
      <c r="S164" s="94" t="s">
        <v>146</v>
      </c>
      <c r="T164" s="95" t="s">
        <v>45</v>
      </c>
      <c r="U164" s="96">
        <f t="shared" si="40"/>
        <v>113</v>
      </c>
      <c r="V164" s="97" t="str">
        <f t="shared" si="41"/>
        <v/>
      </c>
      <c r="W164" s="97">
        <f t="shared" si="45"/>
        <v>59</v>
      </c>
      <c r="X164" s="98" t="str">
        <f t="shared" si="42"/>
        <v>★0.5</v>
      </c>
      <c r="Z164" s="86">
        <v>1950</v>
      </c>
      <c r="AA164" s="99"/>
      <c r="AB164" s="100">
        <f t="shared" si="46"/>
        <v>19.600000000000001</v>
      </c>
      <c r="AC164" s="101">
        <f t="shared" si="47"/>
        <v>59</v>
      </c>
      <c r="AD164" s="101" t="str">
        <f t="shared" si="50"/>
        <v>★0.5</v>
      </c>
      <c r="AE164" s="100" t="str">
        <f t="shared" si="43"/>
        <v/>
      </c>
      <c r="AF164" s="101" t="str">
        <f t="shared" si="44"/>
        <v/>
      </c>
      <c r="AG164" s="101" t="str">
        <f t="shared" si="51"/>
        <v/>
      </c>
      <c r="AH164" s="102"/>
    </row>
    <row r="165" spans="1:34" ht="24" customHeight="1" x14ac:dyDescent="0.2">
      <c r="A165" s="103"/>
      <c r="B165" s="80"/>
      <c r="C165" s="104"/>
      <c r="D165" s="82" t="s">
        <v>148</v>
      </c>
      <c r="E165" s="83" t="s">
        <v>190</v>
      </c>
      <c r="F165" s="84" t="s">
        <v>145</v>
      </c>
      <c r="G165" s="85">
        <v>1.968</v>
      </c>
      <c r="H165" s="84" t="s">
        <v>53</v>
      </c>
      <c r="I165" s="86">
        <v>1950</v>
      </c>
      <c r="J165" s="87">
        <v>5</v>
      </c>
      <c r="K165" s="88">
        <v>11.3</v>
      </c>
      <c r="L165" s="89">
        <f t="shared" si="48"/>
        <v>205.45663716814155</v>
      </c>
      <c r="M165" s="88">
        <f t="shared" si="38"/>
        <v>10.199999999999999</v>
      </c>
      <c r="N165" s="90">
        <f t="shared" si="39"/>
        <v>13.5</v>
      </c>
      <c r="O165" s="91" t="str">
        <f t="shared" si="49"/>
        <v>19.6</v>
      </c>
      <c r="P165" s="92" t="s">
        <v>51</v>
      </c>
      <c r="Q165" s="93" t="s">
        <v>43</v>
      </c>
      <c r="R165" s="92" t="s">
        <v>127</v>
      </c>
      <c r="S165" s="94"/>
      <c r="T165" s="95" t="s">
        <v>45</v>
      </c>
      <c r="U165" s="96">
        <f t="shared" si="40"/>
        <v>110</v>
      </c>
      <c r="V165" s="97" t="str">
        <f t="shared" si="41"/>
        <v/>
      </c>
      <c r="W165" s="97">
        <f t="shared" si="45"/>
        <v>57</v>
      </c>
      <c r="X165" s="98" t="str">
        <f t="shared" si="42"/>
        <v>★0.5</v>
      </c>
      <c r="Z165" s="86">
        <v>1950</v>
      </c>
      <c r="AA165" s="99"/>
      <c r="AB165" s="100">
        <f t="shared" si="46"/>
        <v>19.600000000000001</v>
      </c>
      <c r="AC165" s="101">
        <f t="shared" si="47"/>
        <v>57</v>
      </c>
      <c r="AD165" s="101" t="str">
        <f t="shared" si="50"/>
        <v>★0.5</v>
      </c>
      <c r="AE165" s="100" t="str">
        <f t="shared" si="43"/>
        <v/>
      </c>
      <c r="AF165" s="101" t="str">
        <f t="shared" si="44"/>
        <v/>
      </c>
      <c r="AG165" s="101" t="str">
        <f t="shared" si="51"/>
        <v/>
      </c>
      <c r="AH165" s="102"/>
    </row>
    <row r="166" spans="1:34" ht="24" customHeight="1" x14ac:dyDescent="0.2">
      <c r="A166" s="103"/>
      <c r="B166" s="80"/>
      <c r="C166" s="104"/>
      <c r="D166" s="82" t="s">
        <v>148</v>
      </c>
      <c r="E166" s="83" t="s">
        <v>191</v>
      </c>
      <c r="F166" s="84" t="s">
        <v>145</v>
      </c>
      <c r="G166" s="85">
        <v>1.968</v>
      </c>
      <c r="H166" s="84" t="s">
        <v>53</v>
      </c>
      <c r="I166" s="86">
        <v>1970</v>
      </c>
      <c r="J166" s="87">
        <v>5</v>
      </c>
      <c r="K166" s="88">
        <v>11.3</v>
      </c>
      <c r="L166" s="89">
        <f t="shared" si="48"/>
        <v>205.45663716814155</v>
      </c>
      <c r="M166" s="88">
        <f t="shared" si="38"/>
        <v>10.199999999999999</v>
      </c>
      <c r="N166" s="90">
        <f t="shared" si="39"/>
        <v>13.5</v>
      </c>
      <c r="O166" s="91" t="str">
        <f t="shared" si="49"/>
        <v>19.4</v>
      </c>
      <c r="P166" s="92" t="s">
        <v>51</v>
      </c>
      <c r="Q166" s="93" t="s">
        <v>43</v>
      </c>
      <c r="R166" s="92" t="s">
        <v>127</v>
      </c>
      <c r="S166" s="94"/>
      <c r="T166" s="95" t="s">
        <v>45</v>
      </c>
      <c r="U166" s="96">
        <f t="shared" si="40"/>
        <v>110</v>
      </c>
      <c r="V166" s="97" t="str">
        <f t="shared" si="41"/>
        <v/>
      </c>
      <c r="W166" s="97">
        <f t="shared" si="45"/>
        <v>58</v>
      </c>
      <c r="X166" s="98" t="str">
        <f t="shared" si="42"/>
        <v>★0.5</v>
      </c>
      <c r="Z166" s="86">
        <v>1970</v>
      </c>
      <c r="AA166" s="99"/>
      <c r="AB166" s="100">
        <f t="shared" si="46"/>
        <v>19.399999999999999</v>
      </c>
      <c r="AC166" s="101">
        <f t="shared" si="47"/>
        <v>58</v>
      </c>
      <c r="AD166" s="101" t="str">
        <f t="shared" si="50"/>
        <v>★0.5</v>
      </c>
      <c r="AE166" s="100" t="str">
        <f t="shared" si="43"/>
        <v/>
      </c>
      <c r="AF166" s="101" t="str">
        <f t="shared" si="44"/>
        <v/>
      </c>
      <c r="AG166" s="101" t="str">
        <f t="shared" si="51"/>
        <v/>
      </c>
      <c r="AH166" s="102"/>
    </row>
    <row r="167" spans="1:34" ht="24" customHeight="1" x14ac:dyDescent="0.2">
      <c r="A167" s="103"/>
      <c r="B167" s="80"/>
      <c r="C167" s="104"/>
      <c r="D167" s="82" t="s">
        <v>148</v>
      </c>
      <c r="E167" s="83" t="s">
        <v>192</v>
      </c>
      <c r="F167" s="84" t="s">
        <v>145</v>
      </c>
      <c r="G167" s="85">
        <v>1.968</v>
      </c>
      <c r="H167" s="84" t="s">
        <v>53</v>
      </c>
      <c r="I167" s="86">
        <v>1950</v>
      </c>
      <c r="J167" s="87">
        <v>5</v>
      </c>
      <c r="K167" s="88">
        <v>11</v>
      </c>
      <c r="L167" s="89">
        <f t="shared" si="48"/>
        <v>211.05999999999997</v>
      </c>
      <c r="M167" s="88">
        <f t="shared" si="38"/>
        <v>10.199999999999999</v>
      </c>
      <c r="N167" s="90">
        <f t="shared" si="39"/>
        <v>13.5</v>
      </c>
      <c r="O167" s="91" t="str">
        <f t="shared" si="49"/>
        <v>19.6</v>
      </c>
      <c r="P167" s="92" t="s">
        <v>68</v>
      </c>
      <c r="Q167" s="93" t="s">
        <v>43</v>
      </c>
      <c r="R167" s="92" t="s">
        <v>127</v>
      </c>
      <c r="S167" s="94" t="s">
        <v>146</v>
      </c>
      <c r="T167" s="95" t="s">
        <v>45</v>
      </c>
      <c r="U167" s="96">
        <f t="shared" si="40"/>
        <v>107</v>
      </c>
      <c r="V167" s="97" t="str">
        <f t="shared" si="41"/>
        <v/>
      </c>
      <c r="W167" s="97">
        <f t="shared" si="45"/>
        <v>56</v>
      </c>
      <c r="X167" s="98" t="str">
        <f t="shared" si="42"/>
        <v>★0.5</v>
      </c>
      <c r="Z167" s="86">
        <v>1950</v>
      </c>
      <c r="AA167" s="99"/>
      <c r="AB167" s="100">
        <f t="shared" si="46"/>
        <v>19.600000000000001</v>
      </c>
      <c r="AC167" s="101">
        <f t="shared" si="47"/>
        <v>56</v>
      </c>
      <c r="AD167" s="101" t="str">
        <f t="shared" si="50"/>
        <v>★0.5</v>
      </c>
      <c r="AE167" s="100" t="str">
        <f t="shared" si="43"/>
        <v/>
      </c>
      <c r="AF167" s="101" t="str">
        <f t="shared" si="44"/>
        <v/>
      </c>
      <c r="AG167" s="101" t="str">
        <f t="shared" si="51"/>
        <v/>
      </c>
      <c r="AH167" s="102"/>
    </row>
    <row r="168" spans="1:34" ht="24" customHeight="1" x14ac:dyDescent="0.2">
      <c r="A168" s="103"/>
      <c r="B168" s="106"/>
      <c r="C168" s="107"/>
      <c r="D168" s="82" t="s">
        <v>148</v>
      </c>
      <c r="E168" s="83" t="s">
        <v>193</v>
      </c>
      <c r="F168" s="84" t="s">
        <v>145</v>
      </c>
      <c r="G168" s="85">
        <v>1.968</v>
      </c>
      <c r="H168" s="84" t="s">
        <v>53</v>
      </c>
      <c r="I168" s="86">
        <v>1970</v>
      </c>
      <c r="J168" s="87">
        <v>5</v>
      </c>
      <c r="K168" s="88">
        <v>11</v>
      </c>
      <c r="L168" s="89">
        <f t="shared" si="48"/>
        <v>211.05999999999997</v>
      </c>
      <c r="M168" s="88">
        <f t="shared" si="38"/>
        <v>10.199999999999999</v>
      </c>
      <c r="N168" s="90">
        <f t="shared" si="39"/>
        <v>13.5</v>
      </c>
      <c r="O168" s="91" t="str">
        <f t="shared" si="49"/>
        <v>19.4</v>
      </c>
      <c r="P168" s="92" t="s">
        <v>68</v>
      </c>
      <c r="Q168" s="93" t="s">
        <v>43</v>
      </c>
      <c r="R168" s="92" t="s">
        <v>127</v>
      </c>
      <c r="S168" s="94" t="s">
        <v>146</v>
      </c>
      <c r="T168" s="95" t="s">
        <v>45</v>
      </c>
      <c r="U168" s="96">
        <f t="shared" si="40"/>
        <v>107</v>
      </c>
      <c r="V168" s="97" t="str">
        <f t="shared" si="41"/>
        <v/>
      </c>
      <c r="W168" s="97">
        <f t="shared" si="45"/>
        <v>56</v>
      </c>
      <c r="X168" s="98" t="str">
        <f t="shared" si="42"/>
        <v>★0.5</v>
      </c>
      <c r="Z168" s="86">
        <v>1970</v>
      </c>
      <c r="AA168" s="99"/>
      <c r="AB168" s="100">
        <f t="shared" si="46"/>
        <v>19.399999999999999</v>
      </c>
      <c r="AC168" s="101">
        <f t="shared" si="47"/>
        <v>56</v>
      </c>
      <c r="AD168" s="101" t="str">
        <f t="shared" si="50"/>
        <v>★0.5</v>
      </c>
      <c r="AE168" s="100" t="str">
        <f t="shared" si="43"/>
        <v/>
      </c>
      <c r="AF168" s="101" t="str">
        <f t="shared" si="44"/>
        <v/>
      </c>
      <c r="AG168" s="101" t="str">
        <f t="shared" si="51"/>
        <v/>
      </c>
      <c r="AH168" s="102"/>
    </row>
    <row r="169" spans="1:34" ht="24" customHeight="1" x14ac:dyDescent="0.2">
      <c r="A169" s="103"/>
      <c r="B169" s="80"/>
      <c r="C169" s="81" t="s">
        <v>194</v>
      </c>
      <c r="D169" s="82" t="s">
        <v>195</v>
      </c>
      <c r="E169" s="83" t="s">
        <v>196</v>
      </c>
      <c r="F169" s="84" t="s">
        <v>197</v>
      </c>
      <c r="G169" s="85">
        <v>1.968</v>
      </c>
      <c r="H169" s="84" t="s">
        <v>41</v>
      </c>
      <c r="I169" s="86">
        <v>1660</v>
      </c>
      <c r="J169" s="87">
        <v>5</v>
      </c>
      <c r="K169" s="88">
        <v>14.8</v>
      </c>
      <c r="L169" s="89">
        <f t="shared" si="48"/>
        <v>156.86891891891889</v>
      </c>
      <c r="M169" s="88">
        <f t="shared" si="38"/>
        <v>12.2</v>
      </c>
      <c r="N169" s="90">
        <f t="shared" si="39"/>
        <v>15.4</v>
      </c>
      <c r="O169" s="91" t="str">
        <f t="shared" si="49"/>
        <v>22.4</v>
      </c>
      <c r="P169" s="92" t="s">
        <v>42</v>
      </c>
      <c r="Q169" s="93" t="s">
        <v>43</v>
      </c>
      <c r="R169" s="92" t="s">
        <v>198</v>
      </c>
      <c r="S169" s="94"/>
      <c r="T169" s="95" t="s">
        <v>45</v>
      </c>
      <c r="U169" s="96">
        <f t="shared" si="40"/>
        <v>121</v>
      </c>
      <c r="V169" s="97" t="str">
        <f t="shared" si="41"/>
        <v/>
      </c>
      <c r="W169" s="97">
        <f t="shared" si="45"/>
        <v>66</v>
      </c>
      <c r="X169" s="98" t="str">
        <f t="shared" si="42"/>
        <v>★1.5</v>
      </c>
      <c r="Z169" s="99">
        <v>1660</v>
      </c>
      <c r="AA169" s="99"/>
      <c r="AB169" s="100">
        <f t="shared" si="46"/>
        <v>22.4</v>
      </c>
      <c r="AC169" s="101">
        <f t="shared" si="47"/>
        <v>66</v>
      </c>
      <c r="AD169" s="101" t="str">
        <f t="shared" si="50"/>
        <v>★1.5</v>
      </c>
      <c r="AE169" s="100" t="str">
        <f t="shared" si="43"/>
        <v/>
      </c>
      <c r="AF169" s="101" t="str">
        <f t="shared" si="44"/>
        <v/>
      </c>
      <c r="AG169" s="101" t="str">
        <f t="shared" si="51"/>
        <v/>
      </c>
      <c r="AH169" s="102"/>
    </row>
    <row r="170" spans="1:34" ht="24" customHeight="1" x14ac:dyDescent="0.2">
      <c r="A170" s="103"/>
      <c r="B170" s="80"/>
      <c r="C170" s="104"/>
      <c r="D170" s="82" t="s">
        <v>195</v>
      </c>
      <c r="E170" s="83" t="s">
        <v>199</v>
      </c>
      <c r="F170" s="84" t="s">
        <v>197</v>
      </c>
      <c r="G170" s="85">
        <v>1.968</v>
      </c>
      <c r="H170" s="84" t="s">
        <v>41</v>
      </c>
      <c r="I170" s="86">
        <v>1690</v>
      </c>
      <c r="J170" s="87">
        <v>5</v>
      </c>
      <c r="K170" s="88">
        <v>14.8</v>
      </c>
      <c r="L170" s="89">
        <f t="shared" si="48"/>
        <v>156.86891891891889</v>
      </c>
      <c r="M170" s="88">
        <f t="shared" si="38"/>
        <v>12.2</v>
      </c>
      <c r="N170" s="90">
        <f t="shared" si="39"/>
        <v>15.4</v>
      </c>
      <c r="O170" s="91" t="str">
        <f t="shared" si="49"/>
        <v>22.2</v>
      </c>
      <c r="P170" s="92" t="s">
        <v>200</v>
      </c>
      <c r="Q170" s="93" t="s">
        <v>43</v>
      </c>
      <c r="R170" s="92" t="s">
        <v>198</v>
      </c>
      <c r="S170" s="94"/>
      <c r="T170" s="95" t="s">
        <v>45</v>
      </c>
      <c r="U170" s="96">
        <f t="shared" si="40"/>
        <v>121</v>
      </c>
      <c r="V170" s="97" t="str">
        <f t="shared" si="41"/>
        <v/>
      </c>
      <c r="W170" s="97">
        <f t="shared" si="45"/>
        <v>66</v>
      </c>
      <c r="X170" s="98" t="str">
        <f t="shared" si="42"/>
        <v>★1.5</v>
      </c>
      <c r="Z170" s="99">
        <v>1690</v>
      </c>
      <c r="AA170" s="99"/>
      <c r="AB170" s="100">
        <f t="shared" si="46"/>
        <v>22.2</v>
      </c>
      <c r="AC170" s="101">
        <f t="shared" si="47"/>
        <v>66</v>
      </c>
      <c r="AD170" s="101" t="str">
        <f t="shared" si="50"/>
        <v>★1.5</v>
      </c>
      <c r="AE170" s="100" t="str">
        <f t="shared" si="43"/>
        <v/>
      </c>
      <c r="AF170" s="101" t="str">
        <f t="shared" si="44"/>
        <v/>
      </c>
      <c r="AG170" s="101" t="str">
        <f t="shared" si="51"/>
        <v/>
      </c>
      <c r="AH170" s="102"/>
    </row>
    <row r="171" spans="1:34" ht="24" customHeight="1" x14ac:dyDescent="0.2">
      <c r="A171" s="103"/>
      <c r="B171" s="80"/>
      <c r="C171" s="104"/>
      <c r="D171" s="82" t="s">
        <v>195</v>
      </c>
      <c r="E171" s="83" t="s">
        <v>84</v>
      </c>
      <c r="F171" s="84" t="s">
        <v>40</v>
      </c>
      <c r="G171" s="85">
        <v>1.968</v>
      </c>
      <c r="H171" s="84" t="s">
        <v>41</v>
      </c>
      <c r="I171" s="86">
        <v>1710</v>
      </c>
      <c r="J171" s="87">
        <v>5</v>
      </c>
      <c r="K171" s="88">
        <v>14.2</v>
      </c>
      <c r="L171" s="89">
        <f t="shared" si="48"/>
        <v>163.49718309859156</v>
      </c>
      <c r="M171" s="88">
        <f t="shared" si="38"/>
        <v>12.2</v>
      </c>
      <c r="N171" s="90">
        <f t="shared" si="39"/>
        <v>15.4</v>
      </c>
      <c r="O171" s="91" t="str">
        <f t="shared" si="49"/>
        <v>22.0</v>
      </c>
      <c r="P171" s="92" t="s">
        <v>200</v>
      </c>
      <c r="Q171" s="93" t="s">
        <v>43</v>
      </c>
      <c r="R171" s="92" t="s">
        <v>201</v>
      </c>
      <c r="S171" s="94"/>
      <c r="T171" s="95" t="s">
        <v>45</v>
      </c>
      <c r="U171" s="96">
        <f t="shared" si="40"/>
        <v>116</v>
      </c>
      <c r="V171" s="97" t="str">
        <f t="shared" si="41"/>
        <v/>
      </c>
      <c r="W171" s="97">
        <f t="shared" si="45"/>
        <v>64</v>
      </c>
      <c r="X171" s="98" t="str">
        <f t="shared" si="42"/>
        <v>★1.0</v>
      </c>
      <c r="Z171" s="99">
        <v>1710</v>
      </c>
      <c r="AA171" s="99"/>
      <c r="AB171" s="100">
        <f t="shared" si="46"/>
        <v>22</v>
      </c>
      <c r="AC171" s="101">
        <f t="shared" si="47"/>
        <v>64</v>
      </c>
      <c r="AD171" s="101" t="str">
        <f t="shared" si="50"/>
        <v>★1.0</v>
      </c>
      <c r="AE171" s="100" t="str">
        <f t="shared" si="43"/>
        <v/>
      </c>
      <c r="AF171" s="101" t="str">
        <f t="shared" si="44"/>
        <v/>
      </c>
      <c r="AG171" s="101" t="str">
        <f t="shared" si="51"/>
        <v/>
      </c>
      <c r="AH171" s="102"/>
    </row>
    <row r="172" spans="1:34" ht="24" customHeight="1" x14ac:dyDescent="0.2">
      <c r="A172" s="103"/>
      <c r="B172" s="80"/>
      <c r="C172" s="104"/>
      <c r="D172" s="82" t="s">
        <v>195</v>
      </c>
      <c r="E172" s="83" t="s">
        <v>202</v>
      </c>
      <c r="F172" s="84" t="s">
        <v>40</v>
      </c>
      <c r="G172" s="85">
        <v>1.968</v>
      </c>
      <c r="H172" s="84" t="s">
        <v>41</v>
      </c>
      <c r="I172" s="86">
        <v>1740</v>
      </c>
      <c r="J172" s="87">
        <v>5</v>
      </c>
      <c r="K172" s="88">
        <v>14.2</v>
      </c>
      <c r="L172" s="89">
        <f t="shared" si="48"/>
        <v>163.49718309859156</v>
      </c>
      <c r="M172" s="88">
        <f t="shared" si="38"/>
        <v>12.2</v>
      </c>
      <c r="N172" s="90">
        <f t="shared" si="39"/>
        <v>15.4</v>
      </c>
      <c r="O172" s="91" t="str">
        <f t="shared" si="49"/>
        <v>21.7</v>
      </c>
      <c r="P172" s="92" t="s">
        <v>200</v>
      </c>
      <c r="Q172" s="93" t="s">
        <v>43</v>
      </c>
      <c r="R172" s="92" t="s">
        <v>201</v>
      </c>
      <c r="S172" s="94"/>
      <c r="T172" s="95" t="s">
        <v>45</v>
      </c>
      <c r="U172" s="96">
        <f t="shared" si="40"/>
        <v>116</v>
      </c>
      <c r="V172" s="97" t="str">
        <f t="shared" si="41"/>
        <v/>
      </c>
      <c r="W172" s="97">
        <f t="shared" si="45"/>
        <v>65</v>
      </c>
      <c r="X172" s="98" t="str">
        <f t="shared" si="42"/>
        <v>★1.5</v>
      </c>
      <c r="Z172" s="99">
        <v>1740</v>
      </c>
      <c r="AA172" s="99"/>
      <c r="AB172" s="100">
        <f t="shared" si="46"/>
        <v>21.7</v>
      </c>
      <c r="AC172" s="101">
        <f t="shared" si="47"/>
        <v>65</v>
      </c>
      <c r="AD172" s="101" t="str">
        <f t="shared" si="50"/>
        <v>★1.5</v>
      </c>
      <c r="AE172" s="100" t="str">
        <f t="shared" si="43"/>
        <v/>
      </c>
      <c r="AF172" s="101" t="str">
        <f t="shared" si="44"/>
        <v/>
      </c>
      <c r="AG172" s="101" t="str">
        <f t="shared" si="51"/>
        <v/>
      </c>
      <c r="AH172" s="102"/>
    </row>
    <row r="173" spans="1:34" ht="24" customHeight="1" x14ac:dyDescent="0.2">
      <c r="A173" s="103"/>
      <c r="B173" s="80"/>
      <c r="C173" s="104"/>
      <c r="D173" s="82" t="s">
        <v>195</v>
      </c>
      <c r="E173" s="83" t="s">
        <v>203</v>
      </c>
      <c r="F173" s="84" t="s">
        <v>40</v>
      </c>
      <c r="G173" s="85">
        <v>1.968</v>
      </c>
      <c r="H173" s="84" t="s">
        <v>41</v>
      </c>
      <c r="I173" s="86">
        <v>1720</v>
      </c>
      <c r="J173" s="87">
        <v>5</v>
      </c>
      <c r="K173" s="88">
        <v>14.2</v>
      </c>
      <c r="L173" s="89">
        <f t="shared" si="48"/>
        <v>163.49718309859156</v>
      </c>
      <c r="M173" s="88">
        <f t="shared" si="38"/>
        <v>12.2</v>
      </c>
      <c r="N173" s="90">
        <f t="shared" si="39"/>
        <v>15.4</v>
      </c>
      <c r="O173" s="91" t="str">
        <f t="shared" si="49"/>
        <v>21.9</v>
      </c>
      <c r="P173" s="92" t="s">
        <v>200</v>
      </c>
      <c r="Q173" s="93" t="s">
        <v>43</v>
      </c>
      <c r="R173" s="92" t="s">
        <v>201</v>
      </c>
      <c r="S173" s="94"/>
      <c r="T173" s="95" t="s">
        <v>45</v>
      </c>
      <c r="U173" s="96">
        <f t="shared" si="40"/>
        <v>116</v>
      </c>
      <c r="V173" s="97" t="str">
        <f t="shared" si="41"/>
        <v/>
      </c>
      <c r="W173" s="97">
        <f t="shared" si="45"/>
        <v>64</v>
      </c>
      <c r="X173" s="98" t="str">
        <f t="shared" si="42"/>
        <v>★1.0</v>
      </c>
      <c r="Z173" s="99">
        <v>1720</v>
      </c>
      <c r="AA173" s="99"/>
      <c r="AB173" s="100">
        <f t="shared" si="46"/>
        <v>21.9</v>
      </c>
      <c r="AC173" s="101">
        <f t="shared" si="47"/>
        <v>64</v>
      </c>
      <c r="AD173" s="101" t="str">
        <f t="shared" si="50"/>
        <v>★1.0</v>
      </c>
      <c r="AE173" s="100" t="str">
        <f t="shared" si="43"/>
        <v/>
      </c>
      <c r="AF173" s="101" t="str">
        <f t="shared" si="44"/>
        <v/>
      </c>
      <c r="AG173" s="101" t="str">
        <f t="shared" si="51"/>
        <v/>
      </c>
      <c r="AH173" s="102"/>
    </row>
    <row r="174" spans="1:34" ht="24" customHeight="1" x14ac:dyDescent="0.2">
      <c r="A174" s="103"/>
      <c r="B174" s="80"/>
      <c r="C174" s="104"/>
      <c r="D174" s="82" t="s">
        <v>195</v>
      </c>
      <c r="E174" s="83" t="s">
        <v>86</v>
      </c>
      <c r="F174" s="84" t="s">
        <v>40</v>
      </c>
      <c r="G174" s="85">
        <v>1.968</v>
      </c>
      <c r="H174" s="84" t="s">
        <v>41</v>
      </c>
      <c r="I174" s="86">
        <v>1750</v>
      </c>
      <c r="J174" s="87">
        <v>5</v>
      </c>
      <c r="K174" s="88">
        <v>14.2</v>
      </c>
      <c r="L174" s="89">
        <f t="shared" si="48"/>
        <v>163.49718309859156</v>
      </c>
      <c r="M174" s="88">
        <f t="shared" si="38"/>
        <v>12.2</v>
      </c>
      <c r="N174" s="90">
        <f t="shared" si="39"/>
        <v>15.4</v>
      </c>
      <c r="O174" s="91" t="str">
        <f t="shared" si="49"/>
        <v>21.6</v>
      </c>
      <c r="P174" s="92" t="s">
        <v>200</v>
      </c>
      <c r="Q174" s="93" t="s">
        <v>43</v>
      </c>
      <c r="R174" s="92" t="s">
        <v>201</v>
      </c>
      <c r="S174" s="94"/>
      <c r="T174" s="95" t="s">
        <v>45</v>
      </c>
      <c r="U174" s="96">
        <f t="shared" si="40"/>
        <v>116</v>
      </c>
      <c r="V174" s="97" t="str">
        <f t="shared" si="41"/>
        <v/>
      </c>
      <c r="W174" s="97">
        <f t="shared" si="45"/>
        <v>65</v>
      </c>
      <c r="X174" s="98" t="str">
        <f t="shared" si="42"/>
        <v>★1.5</v>
      </c>
      <c r="Z174" s="99">
        <v>1750</v>
      </c>
      <c r="AA174" s="99"/>
      <c r="AB174" s="100">
        <f t="shared" si="46"/>
        <v>21.6</v>
      </c>
      <c r="AC174" s="101">
        <f t="shared" si="47"/>
        <v>65</v>
      </c>
      <c r="AD174" s="101" t="str">
        <f t="shared" si="50"/>
        <v>★1.5</v>
      </c>
      <c r="AE174" s="100" t="str">
        <f t="shared" si="43"/>
        <v/>
      </c>
      <c r="AF174" s="101" t="str">
        <f t="shared" si="44"/>
        <v/>
      </c>
      <c r="AG174" s="101" t="str">
        <f t="shared" si="51"/>
        <v/>
      </c>
      <c r="AH174" s="102"/>
    </row>
    <row r="175" spans="1:34" ht="24" customHeight="1" x14ac:dyDescent="0.2">
      <c r="A175" s="103"/>
      <c r="B175" s="80"/>
      <c r="C175" s="81"/>
      <c r="D175" s="82" t="s">
        <v>204</v>
      </c>
      <c r="E175" s="83" t="s">
        <v>92</v>
      </c>
      <c r="F175" s="84" t="s">
        <v>49</v>
      </c>
      <c r="G175" s="85">
        <v>1.968</v>
      </c>
      <c r="H175" s="84" t="s">
        <v>53</v>
      </c>
      <c r="I175" s="86">
        <v>1670</v>
      </c>
      <c r="J175" s="87">
        <v>5</v>
      </c>
      <c r="K175" s="88">
        <v>12.7</v>
      </c>
      <c r="L175" s="89">
        <f t="shared" si="48"/>
        <v>182.80787401574801</v>
      </c>
      <c r="M175" s="88">
        <f t="shared" si="38"/>
        <v>12.2</v>
      </c>
      <c r="N175" s="90">
        <f t="shared" si="39"/>
        <v>15.4</v>
      </c>
      <c r="O175" s="91" t="str">
        <f t="shared" si="49"/>
        <v>22.3</v>
      </c>
      <c r="P175" s="92" t="s">
        <v>200</v>
      </c>
      <c r="Q175" s="93" t="s">
        <v>43</v>
      </c>
      <c r="R175" s="92" t="s">
        <v>44</v>
      </c>
      <c r="S175" s="94"/>
      <c r="T175" s="95" t="s">
        <v>45</v>
      </c>
      <c r="U175" s="96">
        <f t="shared" si="40"/>
        <v>104</v>
      </c>
      <c r="V175" s="97" t="str">
        <f t="shared" si="41"/>
        <v/>
      </c>
      <c r="W175" s="97">
        <f t="shared" si="45"/>
        <v>56</v>
      </c>
      <c r="X175" s="98" t="str">
        <f t="shared" si="42"/>
        <v>★0.5</v>
      </c>
      <c r="Z175" s="99">
        <v>1670</v>
      </c>
      <c r="AA175" s="99"/>
      <c r="AB175" s="100">
        <f t="shared" si="46"/>
        <v>22.3</v>
      </c>
      <c r="AC175" s="101">
        <f t="shared" si="47"/>
        <v>56</v>
      </c>
      <c r="AD175" s="101" t="str">
        <f t="shared" si="50"/>
        <v>★0.5</v>
      </c>
      <c r="AE175" s="100" t="str">
        <f t="shared" si="43"/>
        <v/>
      </c>
      <c r="AF175" s="101" t="str">
        <f t="shared" si="44"/>
        <v/>
      </c>
      <c r="AG175" s="101" t="str">
        <f t="shared" si="51"/>
        <v/>
      </c>
      <c r="AH175" s="102"/>
    </row>
    <row r="176" spans="1:34" ht="24" customHeight="1" x14ac:dyDescent="0.2">
      <c r="A176" s="103"/>
      <c r="B176" s="80"/>
      <c r="C176" s="104"/>
      <c r="D176" s="82" t="s">
        <v>204</v>
      </c>
      <c r="E176" s="83" t="s">
        <v>93</v>
      </c>
      <c r="F176" s="84" t="s">
        <v>49</v>
      </c>
      <c r="G176" s="85">
        <v>1.968</v>
      </c>
      <c r="H176" s="84" t="s">
        <v>53</v>
      </c>
      <c r="I176" s="86">
        <v>1700</v>
      </c>
      <c r="J176" s="87">
        <v>5</v>
      </c>
      <c r="K176" s="88">
        <v>12.7</v>
      </c>
      <c r="L176" s="89">
        <f t="shared" si="48"/>
        <v>182.80787401574801</v>
      </c>
      <c r="M176" s="88">
        <f t="shared" si="38"/>
        <v>12.2</v>
      </c>
      <c r="N176" s="90">
        <f t="shared" si="39"/>
        <v>15.4</v>
      </c>
      <c r="O176" s="91" t="str">
        <f t="shared" si="49"/>
        <v>22.1</v>
      </c>
      <c r="P176" s="92" t="s">
        <v>200</v>
      </c>
      <c r="Q176" s="93" t="s">
        <v>43</v>
      </c>
      <c r="R176" s="92" t="s">
        <v>44</v>
      </c>
      <c r="S176" s="94"/>
      <c r="T176" s="95" t="s">
        <v>45</v>
      </c>
      <c r="U176" s="96">
        <f t="shared" si="40"/>
        <v>104</v>
      </c>
      <c r="V176" s="97" t="str">
        <f t="shared" si="41"/>
        <v/>
      </c>
      <c r="W176" s="97">
        <f t="shared" si="45"/>
        <v>57</v>
      </c>
      <c r="X176" s="98" t="str">
        <f t="shared" si="42"/>
        <v>★0.5</v>
      </c>
      <c r="Z176" s="99">
        <v>1700</v>
      </c>
      <c r="AA176" s="99"/>
      <c r="AB176" s="100">
        <f t="shared" si="46"/>
        <v>22.1</v>
      </c>
      <c r="AC176" s="101">
        <f t="shared" si="47"/>
        <v>57</v>
      </c>
      <c r="AD176" s="101" t="str">
        <f t="shared" si="50"/>
        <v>★0.5</v>
      </c>
      <c r="AE176" s="100" t="str">
        <f t="shared" si="43"/>
        <v/>
      </c>
      <c r="AF176" s="101" t="str">
        <f t="shared" si="44"/>
        <v/>
      </c>
      <c r="AG176" s="101" t="str">
        <f t="shared" si="51"/>
        <v/>
      </c>
      <c r="AH176" s="102"/>
    </row>
    <row r="177" spans="1:34" ht="24" customHeight="1" x14ac:dyDescent="0.2">
      <c r="A177" s="103"/>
      <c r="B177" s="80"/>
      <c r="C177" s="104"/>
      <c r="D177" s="82" t="s">
        <v>204</v>
      </c>
      <c r="E177" s="83" t="s">
        <v>96</v>
      </c>
      <c r="F177" s="84" t="s">
        <v>49</v>
      </c>
      <c r="G177" s="85">
        <v>1.968</v>
      </c>
      <c r="H177" s="84" t="s">
        <v>53</v>
      </c>
      <c r="I177" s="86">
        <v>1690</v>
      </c>
      <c r="J177" s="87">
        <v>5</v>
      </c>
      <c r="K177" s="88">
        <v>12.7</v>
      </c>
      <c r="L177" s="89">
        <f t="shared" si="48"/>
        <v>182.80787401574801</v>
      </c>
      <c r="M177" s="88">
        <f t="shared" si="38"/>
        <v>12.2</v>
      </c>
      <c r="N177" s="90">
        <f t="shared" si="39"/>
        <v>15.4</v>
      </c>
      <c r="O177" s="91" t="str">
        <f t="shared" si="49"/>
        <v>22.2</v>
      </c>
      <c r="P177" s="92" t="s">
        <v>200</v>
      </c>
      <c r="Q177" s="93" t="s">
        <v>43</v>
      </c>
      <c r="R177" s="92" t="s">
        <v>44</v>
      </c>
      <c r="S177" s="94"/>
      <c r="T177" s="95" t="s">
        <v>45</v>
      </c>
      <c r="U177" s="96">
        <f t="shared" si="40"/>
        <v>104</v>
      </c>
      <c r="V177" s="97" t="str">
        <f t="shared" si="41"/>
        <v/>
      </c>
      <c r="W177" s="97">
        <f t="shared" si="45"/>
        <v>57</v>
      </c>
      <c r="X177" s="98" t="str">
        <f t="shared" si="42"/>
        <v>★0.5</v>
      </c>
      <c r="Z177" s="99">
        <v>1690</v>
      </c>
      <c r="AA177" s="99"/>
      <c r="AB177" s="100">
        <f t="shared" si="46"/>
        <v>22.2</v>
      </c>
      <c r="AC177" s="101">
        <f t="shared" si="47"/>
        <v>57</v>
      </c>
      <c r="AD177" s="101" t="str">
        <f t="shared" si="50"/>
        <v>★0.5</v>
      </c>
      <c r="AE177" s="100" t="str">
        <f t="shared" si="43"/>
        <v/>
      </c>
      <c r="AF177" s="101" t="str">
        <f t="shared" si="44"/>
        <v/>
      </c>
      <c r="AG177" s="101" t="str">
        <f t="shared" si="51"/>
        <v/>
      </c>
      <c r="AH177" s="102"/>
    </row>
    <row r="178" spans="1:34" ht="24" customHeight="1" x14ac:dyDescent="0.2">
      <c r="A178" s="103"/>
      <c r="B178" s="80"/>
      <c r="C178" s="104"/>
      <c r="D178" s="82" t="s">
        <v>204</v>
      </c>
      <c r="E178" s="83" t="s">
        <v>205</v>
      </c>
      <c r="F178" s="84" t="s">
        <v>49</v>
      </c>
      <c r="G178" s="85">
        <v>1.968</v>
      </c>
      <c r="H178" s="84" t="s">
        <v>53</v>
      </c>
      <c r="I178" s="86">
        <v>1720</v>
      </c>
      <c r="J178" s="87">
        <v>5</v>
      </c>
      <c r="K178" s="88">
        <v>12.7</v>
      </c>
      <c r="L178" s="89">
        <f t="shared" si="48"/>
        <v>182.80787401574801</v>
      </c>
      <c r="M178" s="88">
        <f t="shared" si="38"/>
        <v>12.2</v>
      </c>
      <c r="N178" s="90">
        <f t="shared" si="39"/>
        <v>15.4</v>
      </c>
      <c r="O178" s="91" t="str">
        <f t="shared" si="49"/>
        <v>21.9</v>
      </c>
      <c r="P178" s="92" t="s">
        <v>200</v>
      </c>
      <c r="Q178" s="93" t="s">
        <v>43</v>
      </c>
      <c r="R178" s="92" t="s">
        <v>44</v>
      </c>
      <c r="S178" s="94"/>
      <c r="T178" s="95" t="s">
        <v>45</v>
      </c>
      <c r="U178" s="96">
        <f t="shared" si="40"/>
        <v>104</v>
      </c>
      <c r="V178" s="97" t="str">
        <f t="shared" si="41"/>
        <v/>
      </c>
      <c r="W178" s="97">
        <f t="shared" si="45"/>
        <v>57</v>
      </c>
      <c r="X178" s="98" t="str">
        <f t="shared" si="42"/>
        <v>★0.5</v>
      </c>
      <c r="Z178" s="99">
        <v>1720</v>
      </c>
      <c r="AA178" s="99"/>
      <c r="AB178" s="100">
        <f t="shared" si="46"/>
        <v>21.9</v>
      </c>
      <c r="AC178" s="101">
        <f t="shared" si="47"/>
        <v>57</v>
      </c>
      <c r="AD178" s="101" t="str">
        <f t="shared" si="50"/>
        <v>★0.5</v>
      </c>
      <c r="AE178" s="100" t="str">
        <f t="shared" si="43"/>
        <v/>
      </c>
      <c r="AF178" s="101" t="str">
        <f t="shared" si="44"/>
        <v/>
      </c>
      <c r="AG178" s="101" t="str">
        <f t="shared" si="51"/>
        <v/>
      </c>
      <c r="AH178" s="102"/>
    </row>
    <row r="179" spans="1:34" ht="24" customHeight="1" x14ac:dyDescent="0.2">
      <c r="A179" s="103"/>
      <c r="B179" s="80"/>
      <c r="C179" s="104"/>
      <c r="D179" s="82" t="s">
        <v>204</v>
      </c>
      <c r="E179" s="83" t="s">
        <v>206</v>
      </c>
      <c r="F179" s="84" t="s">
        <v>49</v>
      </c>
      <c r="G179" s="85">
        <v>1.968</v>
      </c>
      <c r="H179" s="84" t="s">
        <v>53</v>
      </c>
      <c r="I179" s="86">
        <v>1730</v>
      </c>
      <c r="J179" s="87">
        <v>5</v>
      </c>
      <c r="K179" s="88">
        <v>12.5</v>
      </c>
      <c r="L179" s="89">
        <f t="shared" si="48"/>
        <v>185.7328</v>
      </c>
      <c r="M179" s="88">
        <f t="shared" si="38"/>
        <v>12.2</v>
      </c>
      <c r="N179" s="90">
        <f t="shared" si="39"/>
        <v>15.4</v>
      </c>
      <c r="O179" s="91" t="str">
        <f t="shared" si="49"/>
        <v>21.8</v>
      </c>
      <c r="P179" s="92" t="s">
        <v>200</v>
      </c>
      <c r="Q179" s="93" t="s">
        <v>43</v>
      </c>
      <c r="R179" s="92" t="s">
        <v>127</v>
      </c>
      <c r="S179" s="94" t="s">
        <v>63</v>
      </c>
      <c r="T179" s="95" t="s">
        <v>45</v>
      </c>
      <c r="U179" s="96">
        <f t="shared" si="40"/>
        <v>102</v>
      </c>
      <c r="V179" s="97" t="str">
        <f t="shared" si="41"/>
        <v/>
      </c>
      <c r="W179" s="97">
        <f t="shared" si="45"/>
        <v>57</v>
      </c>
      <c r="X179" s="98" t="str">
        <f t="shared" si="42"/>
        <v>★0.5</v>
      </c>
      <c r="Z179" s="99">
        <v>1730</v>
      </c>
      <c r="AA179" s="99"/>
      <c r="AB179" s="100">
        <f t="shared" si="46"/>
        <v>21.8</v>
      </c>
      <c r="AC179" s="101">
        <f t="shared" si="47"/>
        <v>57</v>
      </c>
      <c r="AD179" s="101" t="str">
        <f t="shared" si="50"/>
        <v>★0.5</v>
      </c>
      <c r="AE179" s="100" t="str">
        <f t="shared" si="43"/>
        <v/>
      </c>
      <c r="AF179" s="101" t="str">
        <f t="shared" si="44"/>
        <v/>
      </c>
      <c r="AG179" s="101" t="str">
        <f t="shared" si="51"/>
        <v/>
      </c>
      <c r="AH179" s="102"/>
    </row>
    <row r="180" spans="1:34" ht="24" customHeight="1" x14ac:dyDescent="0.2">
      <c r="A180" s="103"/>
      <c r="B180" s="80"/>
      <c r="C180" s="104"/>
      <c r="D180" s="82" t="s">
        <v>204</v>
      </c>
      <c r="E180" s="83" t="s">
        <v>207</v>
      </c>
      <c r="F180" s="84" t="s">
        <v>49</v>
      </c>
      <c r="G180" s="85">
        <v>1.968</v>
      </c>
      <c r="H180" s="84" t="s">
        <v>53</v>
      </c>
      <c r="I180" s="86">
        <v>1760</v>
      </c>
      <c r="J180" s="87">
        <v>5</v>
      </c>
      <c r="K180" s="88">
        <v>12.5</v>
      </c>
      <c r="L180" s="89">
        <f t="shared" si="48"/>
        <v>185.7328</v>
      </c>
      <c r="M180" s="88">
        <f t="shared" si="38"/>
        <v>12.2</v>
      </c>
      <c r="N180" s="90">
        <f t="shared" si="39"/>
        <v>15.4</v>
      </c>
      <c r="O180" s="91" t="str">
        <f t="shared" si="49"/>
        <v>21.5</v>
      </c>
      <c r="P180" s="92" t="s">
        <v>200</v>
      </c>
      <c r="Q180" s="93" t="s">
        <v>43</v>
      </c>
      <c r="R180" s="92" t="s">
        <v>127</v>
      </c>
      <c r="S180" s="94" t="s">
        <v>63</v>
      </c>
      <c r="T180" s="95" t="s">
        <v>45</v>
      </c>
      <c r="U180" s="96">
        <f t="shared" si="40"/>
        <v>102</v>
      </c>
      <c r="V180" s="97" t="str">
        <f t="shared" si="41"/>
        <v/>
      </c>
      <c r="W180" s="97">
        <f t="shared" si="45"/>
        <v>58</v>
      </c>
      <c r="X180" s="98" t="str">
        <f t="shared" si="42"/>
        <v>★0.5</v>
      </c>
      <c r="Z180" s="99">
        <v>1760</v>
      </c>
      <c r="AA180" s="99"/>
      <c r="AB180" s="100">
        <f t="shared" si="46"/>
        <v>21.5</v>
      </c>
      <c r="AC180" s="101">
        <f t="shared" si="47"/>
        <v>58</v>
      </c>
      <c r="AD180" s="101" t="str">
        <f t="shared" si="50"/>
        <v>★0.5</v>
      </c>
      <c r="AE180" s="100" t="str">
        <f t="shared" si="43"/>
        <v/>
      </c>
      <c r="AF180" s="101" t="str">
        <f t="shared" si="44"/>
        <v/>
      </c>
      <c r="AG180" s="101" t="str">
        <f t="shared" si="51"/>
        <v/>
      </c>
      <c r="AH180" s="102"/>
    </row>
    <row r="181" spans="1:34" ht="24" customHeight="1" x14ac:dyDescent="0.2">
      <c r="A181" s="103"/>
      <c r="B181" s="80"/>
      <c r="C181" s="104"/>
      <c r="D181" s="82" t="s">
        <v>204</v>
      </c>
      <c r="E181" s="83" t="s">
        <v>208</v>
      </c>
      <c r="F181" s="84" t="s">
        <v>49</v>
      </c>
      <c r="G181" s="85">
        <v>1.968</v>
      </c>
      <c r="H181" s="84" t="s">
        <v>53</v>
      </c>
      <c r="I181" s="86">
        <v>1750</v>
      </c>
      <c r="J181" s="87">
        <v>5</v>
      </c>
      <c r="K181" s="88">
        <v>12.5</v>
      </c>
      <c r="L181" s="89">
        <f t="shared" si="48"/>
        <v>185.7328</v>
      </c>
      <c r="M181" s="88">
        <f t="shared" si="38"/>
        <v>12.2</v>
      </c>
      <c r="N181" s="90">
        <f t="shared" si="39"/>
        <v>15.4</v>
      </c>
      <c r="O181" s="91" t="str">
        <f t="shared" si="49"/>
        <v>21.6</v>
      </c>
      <c r="P181" s="92" t="s">
        <v>200</v>
      </c>
      <c r="Q181" s="93" t="s">
        <v>43</v>
      </c>
      <c r="R181" s="92" t="s">
        <v>127</v>
      </c>
      <c r="S181" s="94" t="s">
        <v>63</v>
      </c>
      <c r="T181" s="95" t="s">
        <v>45</v>
      </c>
      <c r="U181" s="96">
        <f t="shared" si="40"/>
        <v>102</v>
      </c>
      <c r="V181" s="97" t="str">
        <f t="shared" si="41"/>
        <v/>
      </c>
      <c r="W181" s="97">
        <f t="shared" si="45"/>
        <v>57</v>
      </c>
      <c r="X181" s="98" t="str">
        <f t="shared" si="42"/>
        <v>★0.5</v>
      </c>
      <c r="Z181" s="99">
        <v>1750</v>
      </c>
      <c r="AA181" s="99"/>
      <c r="AB181" s="100">
        <f t="shared" si="46"/>
        <v>21.6</v>
      </c>
      <c r="AC181" s="101">
        <f t="shared" si="47"/>
        <v>57</v>
      </c>
      <c r="AD181" s="101" t="str">
        <f t="shared" si="50"/>
        <v>★0.5</v>
      </c>
      <c r="AE181" s="100" t="str">
        <f t="shared" si="43"/>
        <v/>
      </c>
      <c r="AF181" s="101" t="str">
        <f t="shared" si="44"/>
        <v/>
      </c>
      <c r="AG181" s="101" t="str">
        <f t="shared" si="51"/>
        <v/>
      </c>
      <c r="AH181" s="102"/>
    </row>
    <row r="182" spans="1:34" ht="24" customHeight="1" x14ac:dyDescent="0.2">
      <c r="A182" s="103"/>
      <c r="B182" s="80"/>
      <c r="C182" s="104"/>
      <c r="D182" s="82" t="s">
        <v>204</v>
      </c>
      <c r="E182" s="83" t="s">
        <v>209</v>
      </c>
      <c r="F182" s="84" t="s">
        <v>49</v>
      </c>
      <c r="G182" s="85">
        <v>1.968</v>
      </c>
      <c r="H182" s="84" t="s">
        <v>53</v>
      </c>
      <c r="I182" s="86">
        <v>1780</v>
      </c>
      <c r="J182" s="87">
        <v>5</v>
      </c>
      <c r="K182" s="88">
        <v>12.5</v>
      </c>
      <c r="L182" s="89">
        <f t="shared" si="48"/>
        <v>185.7328</v>
      </c>
      <c r="M182" s="88">
        <f t="shared" si="38"/>
        <v>11.1</v>
      </c>
      <c r="N182" s="90">
        <f t="shared" si="39"/>
        <v>14.4</v>
      </c>
      <c r="O182" s="91" t="str">
        <f t="shared" si="49"/>
        <v>21.3</v>
      </c>
      <c r="P182" s="92" t="s">
        <v>200</v>
      </c>
      <c r="Q182" s="93" t="s">
        <v>43</v>
      </c>
      <c r="R182" s="92" t="s">
        <v>127</v>
      </c>
      <c r="S182" s="94" t="s">
        <v>63</v>
      </c>
      <c r="T182" s="95" t="s">
        <v>45</v>
      </c>
      <c r="U182" s="96">
        <f t="shared" si="40"/>
        <v>112</v>
      </c>
      <c r="V182" s="97" t="str">
        <f t="shared" si="41"/>
        <v/>
      </c>
      <c r="W182" s="97">
        <f t="shared" si="45"/>
        <v>58</v>
      </c>
      <c r="X182" s="98" t="str">
        <f t="shared" si="42"/>
        <v>★0.5</v>
      </c>
      <c r="Z182" s="99">
        <v>1780</v>
      </c>
      <c r="AA182" s="99"/>
      <c r="AB182" s="100">
        <f t="shared" si="46"/>
        <v>21.3</v>
      </c>
      <c r="AC182" s="101">
        <f t="shared" si="47"/>
        <v>58</v>
      </c>
      <c r="AD182" s="101" t="str">
        <f t="shared" si="50"/>
        <v>★0.5</v>
      </c>
      <c r="AE182" s="100" t="str">
        <f t="shared" si="43"/>
        <v/>
      </c>
      <c r="AF182" s="101" t="str">
        <f t="shared" si="44"/>
        <v/>
      </c>
      <c r="AG182" s="101" t="str">
        <f t="shared" si="51"/>
        <v/>
      </c>
      <c r="AH182" s="102"/>
    </row>
    <row r="183" spans="1:34" ht="24" customHeight="1" x14ac:dyDescent="0.2">
      <c r="A183" s="103"/>
      <c r="B183" s="80"/>
      <c r="C183" s="104"/>
      <c r="D183" s="82" t="s">
        <v>204</v>
      </c>
      <c r="E183" s="83" t="s">
        <v>210</v>
      </c>
      <c r="F183" s="84" t="s">
        <v>59</v>
      </c>
      <c r="G183" s="85">
        <v>1.968</v>
      </c>
      <c r="H183" s="84" t="s">
        <v>53</v>
      </c>
      <c r="I183" s="86">
        <v>1730</v>
      </c>
      <c r="J183" s="87">
        <v>5</v>
      </c>
      <c r="K183" s="88">
        <v>12.8</v>
      </c>
      <c r="L183" s="89">
        <f t="shared" si="48"/>
        <v>181.37968749999999</v>
      </c>
      <c r="M183" s="88">
        <f t="shared" si="38"/>
        <v>12.2</v>
      </c>
      <c r="N183" s="90">
        <f t="shared" si="39"/>
        <v>15.4</v>
      </c>
      <c r="O183" s="91" t="str">
        <f t="shared" si="49"/>
        <v>21.8</v>
      </c>
      <c r="P183" s="92" t="s">
        <v>200</v>
      </c>
      <c r="Q183" s="93" t="s">
        <v>43</v>
      </c>
      <c r="R183" s="92" t="s">
        <v>127</v>
      </c>
      <c r="S183" s="94" t="s">
        <v>63</v>
      </c>
      <c r="T183" s="95" t="s">
        <v>45</v>
      </c>
      <c r="U183" s="96">
        <f t="shared" si="40"/>
        <v>104</v>
      </c>
      <c r="V183" s="97" t="str">
        <f t="shared" si="41"/>
        <v/>
      </c>
      <c r="W183" s="97">
        <f t="shared" si="45"/>
        <v>58</v>
      </c>
      <c r="X183" s="98" t="str">
        <f t="shared" si="42"/>
        <v>★0.5</v>
      </c>
      <c r="Z183" s="99">
        <v>1730</v>
      </c>
      <c r="AA183" s="99"/>
      <c r="AB183" s="100">
        <f t="shared" si="46"/>
        <v>21.8</v>
      </c>
      <c r="AC183" s="101">
        <f t="shared" si="47"/>
        <v>58</v>
      </c>
      <c r="AD183" s="101" t="str">
        <f t="shared" si="50"/>
        <v>★0.5</v>
      </c>
      <c r="AE183" s="100" t="str">
        <f t="shared" si="43"/>
        <v/>
      </c>
      <c r="AF183" s="101" t="str">
        <f t="shared" si="44"/>
        <v/>
      </c>
      <c r="AG183" s="101" t="str">
        <f t="shared" si="51"/>
        <v/>
      </c>
      <c r="AH183" s="102"/>
    </row>
    <row r="184" spans="1:34" ht="24" customHeight="1" x14ac:dyDescent="0.2">
      <c r="A184" s="103"/>
      <c r="B184" s="80"/>
      <c r="C184" s="104"/>
      <c r="D184" s="82" t="s">
        <v>204</v>
      </c>
      <c r="E184" s="83" t="s">
        <v>211</v>
      </c>
      <c r="F184" s="84" t="s">
        <v>59</v>
      </c>
      <c r="G184" s="85">
        <v>1.968</v>
      </c>
      <c r="H184" s="84" t="s">
        <v>53</v>
      </c>
      <c r="I184" s="86">
        <v>1760</v>
      </c>
      <c r="J184" s="87">
        <v>5</v>
      </c>
      <c r="K184" s="88">
        <v>12.8</v>
      </c>
      <c r="L184" s="89">
        <f t="shared" si="48"/>
        <v>181.37968749999999</v>
      </c>
      <c r="M184" s="88">
        <f t="shared" si="38"/>
        <v>12.2</v>
      </c>
      <c r="N184" s="90">
        <f t="shared" si="39"/>
        <v>15.4</v>
      </c>
      <c r="O184" s="91" t="str">
        <f t="shared" si="49"/>
        <v>21.5</v>
      </c>
      <c r="P184" s="92" t="s">
        <v>200</v>
      </c>
      <c r="Q184" s="93" t="s">
        <v>43</v>
      </c>
      <c r="R184" s="92" t="s">
        <v>127</v>
      </c>
      <c r="S184" s="94" t="s">
        <v>63</v>
      </c>
      <c r="T184" s="95" t="s">
        <v>45</v>
      </c>
      <c r="U184" s="96">
        <f t="shared" si="40"/>
        <v>104</v>
      </c>
      <c r="V184" s="97" t="str">
        <f t="shared" si="41"/>
        <v/>
      </c>
      <c r="W184" s="97">
        <f t="shared" si="45"/>
        <v>59</v>
      </c>
      <c r="X184" s="98" t="str">
        <f t="shared" si="42"/>
        <v>★0.5</v>
      </c>
      <c r="Z184" s="99">
        <v>1760</v>
      </c>
      <c r="AA184" s="99"/>
      <c r="AB184" s="100">
        <f t="shared" si="46"/>
        <v>21.5</v>
      </c>
      <c r="AC184" s="101">
        <f t="shared" si="47"/>
        <v>59</v>
      </c>
      <c r="AD184" s="101" t="str">
        <f t="shared" si="50"/>
        <v>★0.5</v>
      </c>
      <c r="AE184" s="100" t="str">
        <f t="shared" si="43"/>
        <v/>
      </c>
      <c r="AF184" s="101" t="str">
        <f t="shared" si="44"/>
        <v/>
      </c>
      <c r="AG184" s="101" t="str">
        <f t="shared" si="51"/>
        <v/>
      </c>
      <c r="AH184" s="102"/>
    </row>
    <row r="185" spans="1:34" ht="24" customHeight="1" x14ac:dyDescent="0.2">
      <c r="A185" s="103"/>
      <c r="B185" s="80"/>
      <c r="C185" s="104"/>
      <c r="D185" s="82" t="s">
        <v>204</v>
      </c>
      <c r="E185" s="83" t="s">
        <v>131</v>
      </c>
      <c r="F185" s="84" t="s">
        <v>59</v>
      </c>
      <c r="G185" s="85">
        <v>1.968</v>
      </c>
      <c r="H185" s="84" t="s">
        <v>53</v>
      </c>
      <c r="I185" s="86">
        <v>1750</v>
      </c>
      <c r="J185" s="87">
        <v>5</v>
      </c>
      <c r="K185" s="88">
        <v>12.8</v>
      </c>
      <c r="L185" s="89">
        <f t="shared" si="48"/>
        <v>181.37968749999999</v>
      </c>
      <c r="M185" s="88">
        <f t="shared" si="38"/>
        <v>12.2</v>
      </c>
      <c r="N185" s="90">
        <f t="shared" si="39"/>
        <v>15.4</v>
      </c>
      <c r="O185" s="91" t="str">
        <f t="shared" si="49"/>
        <v>21.6</v>
      </c>
      <c r="P185" s="92" t="s">
        <v>200</v>
      </c>
      <c r="Q185" s="93" t="s">
        <v>43</v>
      </c>
      <c r="R185" s="92" t="s">
        <v>127</v>
      </c>
      <c r="S185" s="94" t="s">
        <v>63</v>
      </c>
      <c r="T185" s="95" t="s">
        <v>45</v>
      </c>
      <c r="U185" s="96">
        <f t="shared" si="40"/>
        <v>104</v>
      </c>
      <c r="V185" s="97" t="str">
        <f t="shared" si="41"/>
        <v/>
      </c>
      <c r="W185" s="97">
        <f t="shared" si="45"/>
        <v>59</v>
      </c>
      <c r="X185" s="98" t="str">
        <f t="shared" si="42"/>
        <v>★0.5</v>
      </c>
      <c r="Z185" s="99">
        <v>1750</v>
      </c>
      <c r="AA185" s="99"/>
      <c r="AB185" s="100">
        <f t="shared" si="46"/>
        <v>21.6</v>
      </c>
      <c r="AC185" s="101">
        <f t="shared" si="47"/>
        <v>59</v>
      </c>
      <c r="AD185" s="101" t="str">
        <f t="shared" si="50"/>
        <v>★0.5</v>
      </c>
      <c r="AE185" s="100" t="str">
        <f t="shared" si="43"/>
        <v/>
      </c>
      <c r="AF185" s="101" t="str">
        <f t="shared" si="44"/>
        <v/>
      </c>
      <c r="AG185" s="101" t="str">
        <f t="shared" si="51"/>
        <v/>
      </c>
      <c r="AH185" s="102"/>
    </row>
    <row r="186" spans="1:34" ht="24" customHeight="1" x14ac:dyDescent="0.2">
      <c r="A186" s="103"/>
      <c r="B186" s="80"/>
      <c r="C186" s="104"/>
      <c r="D186" s="82" t="s">
        <v>204</v>
      </c>
      <c r="E186" s="83" t="s">
        <v>212</v>
      </c>
      <c r="F186" s="84" t="s">
        <v>59</v>
      </c>
      <c r="G186" s="85">
        <v>1.968</v>
      </c>
      <c r="H186" s="84" t="s">
        <v>53</v>
      </c>
      <c r="I186" s="86">
        <v>1780</v>
      </c>
      <c r="J186" s="87">
        <v>5</v>
      </c>
      <c r="K186" s="88">
        <v>12.8</v>
      </c>
      <c r="L186" s="89">
        <f t="shared" si="48"/>
        <v>181.37968749999999</v>
      </c>
      <c r="M186" s="88">
        <f t="shared" si="38"/>
        <v>11.1</v>
      </c>
      <c r="N186" s="90">
        <f t="shared" si="39"/>
        <v>14.4</v>
      </c>
      <c r="O186" s="91" t="str">
        <f t="shared" si="49"/>
        <v>21.3</v>
      </c>
      <c r="P186" s="92" t="s">
        <v>200</v>
      </c>
      <c r="Q186" s="93" t="s">
        <v>43</v>
      </c>
      <c r="R186" s="92" t="s">
        <v>127</v>
      </c>
      <c r="S186" s="94" t="s">
        <v>63</v>
      </c>
      <c r="T186" s="95" t="s">
        <v>45</v>
      </c>
      <c r="U186" s="96">
        <f t="shared" si="40"/>
        <v>115</v>
      </c>
      <c r="V186" s="97" t="str">
        <f t="shared" si="41"/>
        <v/>
      </c>
      <c r="W186" s="97">
        <f t="shared" si="45"/>
        <v>60</v>
      </c>
      <c r="X186" s="98" t="str">
        <f t="shared" si="42"/>
        <v>★1.0</v>
      </c>
      <c r="Z186" s="99">
        <v>1780</v>
      </c>
      <c r="AA186" s="99"/>
      <c r="AB186" s="100">
        <f t="shared" si="46"/>
        <v>21.3</v>
      </c>
      <c r="AC186" s="101">
        <f t="shared" si="47"/>
        <v>60</v>
      </c>
      <c r="AD186" s="101" t="str">
        <f t="shared" si="50"/>
        <v>★1.0</v>
      </c>
      <c r="AE186" s="100" t="str">
        <f t="shared" si="43"/>
        <v/>
      </c>
      <c r="AF186" s="101" t="str">
        <f t="shared" si="44"/>
        <v/>
      </c>
      <c r="AG186" s="101" t="str">
        <f t="shared" si="51"/>
        <v/>
      </c>
      <c r="AH186" s="102"/>
    </row>
    <row r="187" spans="1:34" ht="24" customHeight="1" x14ac:dyDescent="0.2">
      <c r="A187" s="103"/>
      <c r="B187" s="80"/>
      <c r="C187" s="104"/>
      <c r="D187" s="82" t="s">
        <v>204</v>
      </c>
      <c r="E187" s="83" t="s">
        <v>213</v>
      </c>
      <c r="F187" s="84" t="s">
        <v>49</v>
      </c>
      <c r="G187" s="85">
        <v>1.968</v>
      </c>
      <c r="H187" s="84" t="s">
        <v>53</v>
      </c>
      <c r="I187" s="86">
        <v>1670</v>
      </c>
      <c r="J187" s="87">
        <v>5</v>
      </c>
      <c r="K187" s="88">
        <v>12.3</v>
      </c>
      <c r="L187" s="89">
        <f t="shared" si="48"/>
        <v>188.75284552845525</v>
      </c>
      <c r="M187" s="88">
        <f t="shared" si="38"/>
        <v>12.2</v>
      </c>
      <c r="N187" s="90">
        <f t="shared" si="39"/>
        <v>15.4</v>
      </c>
      <c r="O187" s="91" t="str">
        <f t="shared" si="49"/>
        <v>22.3</v>
      </c>
      <c r="P187" s="92" t="s">
        <v>200</v>
      </c>
      <c r="Q187" s="93" t="s">
        <v>43</v>
      </c>
      <c r="R187" s="92" t="s">
        <v>44</v>
      </c>
      <c r="S187" s="94" t="s">
        <v>146</v>
      </c>
      <c r="T187" s="95" t="s">
        <v>45</v>
      </c>
      <c r="U187" s="96">
        <f t="shared" si="40"/>
        <v>100</v>
      </c>
      <c r="V187" s="97" t="str">
        <f t="shared" si="41"/>
        <v/>
      </c>
      <c r="W187" s="97">
        <f t="shared" si="45"/>
        <v>55</v>
      </c>
      <c r="X187" s="98" t="str">
        <f t="shared" si="42"/>
        <v>★0.5</v>
      </c>
      <c r="Z187" s="99">
        <v>1670</v>
      </c>
      <c r="AA187" s="99"/>
      <c r="AB187" s="100">
        <f t="shared" si="46"/>
        <v>22.3</v>
      </c>
      <c r="AC187" s="101">
        <f t="shared" si="47"/>
        <v>55</v>
      </c>
      <c r="AD187" s="101" t="str">
        <f t="shared" si="50"/>
        <v>★0.5</v>
      </c>
      <c r="AE187" s="100" t="str">
        <f t="shared" si="43"/>
        <v/>
      </c>
      <c r="AF187" s="101" t="str">
        <f t="shared" si="44"/>
        <v/>
      </c>
      <c r="AG187" s="101" t="str">
        <f t="shared" si="51"/>
        <v/>
      </c>
      <c r="AH187" s="102"/>
    </row>
    <row r="188" spans="1:34" ht="24" customHeight="1" x14ac:dyDescent="0.2">
      <c r="A188" s="103"/>
      <c r="B188" s="80"/>
      <c r="C188" s="104"/>
      <c r="D188" s="82" t="s">
        <v>204</v>
      </c>
      <c r="E188" s="83" t="s">
        <v>214</v>
      </c>
      <c r="F188" s="84" t="s">
        <v>49</v>
      </c>
      <c r="G188" s="85">
        <v>1.968</v>
      </c>
      <c r="H188" s="84" t="s">
        <v>53</v>
      </c>
      <c r="I188" s="86">
        <v>1700</v>
      </c>
      <c r="J188" s="87">
        <v>5</v>
      </c>
      <c r="K188" s="88">
        <v>12.3</v>
      </c>
      <c r="L188" s="89">
        <f t="shared" si="48"/>
        <v>188.75284552845525</v>
      </c>
      <c r="M188" s="88">
        <f t="shared" si="38"/>
        <v>12.2</v>
      </c>
      <c r="N188" s="90">
        <f t="shared" si="39"/>
        <v>15.4</v>
      </c>
      <c r="O188" s="91" t="str">
        <f t="shared" si="49"/>
        <v>22.1</v>
      </c>
      <c r="P188" s="92" t="s">
        <v>200</v>
      </c>
      <c r="Q188" s="93" t="s">
        <v>43</v>
      </c>
      <c r="R188" s="92" t="s">
        <v>44</v>
      </c>
      <c r="S188" s="94" t="s">
        <v>146</v>
      </c>
      <c r="T188" s="95" t="s">
        <v>45</v>
      </c>
      <c r="U188" s="96">
        <f t="shared" si="40"/>
        <v>100</v>
      </c>
      <c r="V188" s="97" t="str">
        <f t="shared" si="41"/>
        <v/>
      </c>
      <c r="W188" s="97">
        <f t="shared" si="45"/>
        <v>55</v>
      </c>
      <c r="X188" s="98" t="str">
        <f t="shared" si="42"/>
        <v>★0.5</v>
      </c>
      <c r="Z188" s="99">
        <v>1700</v>
      </c>
      <c r="AA188" s="99"/>
      <c r="AB188" s="100">
        <f t="shared" si="46"/>
        <v>22.1</v>
      </c>
      <c r="AC188" s="101">
        <f t="shared" si="47"/>
        <v>55</v>
      </c>
      <c r="AD188" s="101" t="str">
        <f t="shared" si="50"/>
        <v>★0.5</v>
      </c>
      <c r="AE188" s="100" t="str">
        <f t="shared" si="43"/>
        <v/>
      </c>
      <c r="AF188" s="101" t="str">
        <f t="shared" si="44"/>
        <v/>
      </c>
      <c r="AG188" s="101" t="str">
        <f t="shared" si="51"/>
        <v/>
      </c>
      <c r="AH188" s="102"/>
    </row>
    <row r="189" spans="1:34" ht="24" customHeight="1" x14ac:dyDescent="0.2">
      <c r="A189" s="103"/>
      <c r="B189" s="80"/>
      <c r="C189" s="104"/>
      <c r="D189" s="82" t="s">
        <v>204</v>
      </c>
      <c r="E189" s="83" t="s">
        <v>215</v>
      </c>
      <c r="F189" s="84" t="s">
        <v>49</v>
      </c>
      <c r="G189" s="85">
        <v>1.968</v>
      </c>
      <c r="H189" s="84" t="s">
        <v>53</v>
      </c>
      <c r="I189" s="86">
        <v>1690</v>
      </c>
      <c r="J189" s="87">
        <v>5</v>
      </c>
      <c r="K189" s="88">
        <v>12.3</v>
      </c>
      <c r="L189" s="89">
        <f t="shared" si="48"/>
        <v>188.75284552845525</v>
      </c>
      <c r="M189" s="88">
        <f t="shared" si="38"/>
        <v>12.2</v>
      </c>
      <c r="N189" s="90">
        <f t="shared" si="39"/>
        <v>15.4</v>
      </c>
      <c r="O189" s="91" t="str">
        <f t="shared" si="49"/>
        <v>22.2</v>
      </c>
      <c r="P189" s="92" t="s">
        <v>200</v>
      </c>
      <c r="Q189" s="93" t="s">
        <v>43</v>
      </c>
      <c r="R189" s="92" t="s">
        <v>44</v>
      </c>
      <c r="S189" s="94" t="s">
        <v>146</v>
      </c>
      <c r="T189" s="95" t="s">
        <v>45</v>
      </c>
      <c r="U189" s="96">
        <f t="shared" si="40"/>
        <v>100</v>
      </c>
      <c r="V189" s="97" t="str">
        <f t="shared" si="41"/>
        <v/>
      </c>
      <c r="W189" s="97">
        <f t="shared" si="45"/>
        <v>55</v>
      </c>
      <c r="X189" s="98" t="str">
        <f t="shared" si="42"/>
        <v>★0.5</v>
      </c>
      <c r="Z189" s="99">
        <v>1690</v>
      </c>
      <c r="AA189" s="99"/>
      <c r="AB189" s="100">
        <f t="shared" si="46"/>
        <v>22.2</v>
      </c>
      <c r="AC189" s="101">
        <f t="shared" si="47"/>
        <v>55</v>
      </c>
      <c r="AD189" s="101" t="str">
        <f t="shared" si="50"/>
        <v>★0.5</v>
      </c>
      <c r="AE189" s="100" t="str">
        <f t="shared" si="43"/>
        <v/>
      </c>
      <c r="AF189" s="101" t="str">
        <f t="shared" si="44"/>
        <v/>
      </c>
      <c r="AG189" s="101" t="str">
        <f t="shared" si="51"/>
        <v/>
      </c>
      <c r="AH189" s="102"/>
    </row>
    <row r="190" spans="1:34" ht="24" customHeight="1" x14ac:dyDescent="0.2">
      <c r="A190" s="103"/>
      <c r="B190" s="80"/>
      <c r="C190" s="104"/>
      <c r="D190" s="82" t="s">
        <v>204</v>
      </c>
      <c r="E190" s="83" t="s">
        <v>216</v>
      </c>
      <c r="F190" s="84" t="s">
        <v>49</v>
      </c>
      <c r="G190" s="85">
        <v>1.968</v>
      </c>
      <c r="H190" s="84" t="s">
        <v>53</v>
      </c>
      <c r="I190" s="86">
        <v>1720</v>
      </c>
      <c r="J190" s="87">
        <v>5</v>
      </c>
      <c r="K190" s="88">
        <v>12.3</v>
      </c>
      <c r="L190" s="89">
        <f t="shared" si="48"/>
        <v>188.75284552845525</v>
      </c>
      <c r="M190" s="88">
        <f t="shared" si="38"/>
        <v>12.2</v>
      </c>
      <c r="N190" s="90">
        <f t="shared" si="39"/>
        <v>15.4</v>
      </c>
      <c r="O190" s="91" t="str">
        <f t="shared" si="49"/>
        <v>21.9</v>
      </c>
      <c r="P190" s="92" t="s">
        <v>200</v>
      </c>
      <c r="Q190" s="93" t="s">
        <v>43</v>
      </c>
      <c r="R190" s="92" t="s">
        <v>44</v>
      </c>
      <c r="S190" s="94" t="s">
        <v>146</v>
      </c>
      <c r="T190" s="95" t="s">
        <v>45</v>
      </c>
      <c r="U190" s="96">
        <f t="shared" si="40"/>
        <v>100</v>
      </c>
      <c r="V190" s="97" t="str">
        <f t="shared" si="41"/>
        <v/>
      </c>
      <c r="W190" s="97">
        <f t="shared" si="45"/>
        <v>56</v>
      </c>
      <c r="X190" s="98" t="str">
        <f t="shared" si="42"/>
        <v>★0.5</v>
      </c>
      <c r="Z190" s="99">
        <v>1720</v>
      </c>
      <c r="AA190" s="99"/>
      <c r="AB190" s="100">
        <f t="shared" si="46"/>
        <v>21.9</v>
      </c>
      <c r="AC190" s="101">
        <f t="shared" si="47"/>
        <v>56</v>
      </c>
      <c r="AD190" s="101" t="str">
        <f t="shared" si="50"/>
        <v>★0.5</v>
      </c>
      <c r="AE190" s="100" t="str">
        <f t="shared" si="43"/>
        <v/>
      </c>
      <c r="AF190" s="101" t="str">
        <f t="shared" si="44"/>
        <v/>
      </c>
      <c r="AG190" s="101" t="str">
        <f t="shared" si="51"/>
        <v/>
      </c>
      <c r="AH190" s="102"/>
    </row>
    <row r="191" spans="1:34" ht="24" customHeight="1" x14ac:dyDescent="0.2">
      <c r="A191" s="103"/>
      <c r="B191" s="80"/>
      <c r="C191" s="104"/>
      <c r="D191" s="82" t="s">
        <v>204</v>
      </c>
      <c r="E191" s="83" t="s">
        <v>217</v>
      </c>
      <c r="F191" s="84" t="s">
        <v>49</v>
      </c>
      <c r="G191" s="85">
        <v>1.968</v>
      </c>
      <c r="H191" s="84" t="s">
        <v>53</v>
      </c>
      <c r="I191" s="86">
        <v>1730</v>
      </c>
      <c r="J191" s="87">
        <v>5</v>
      </c>
      <c r="K191" s="88">
        <v>12.2</v>
      </c>
      <c r="L191" s="89">
        <f t="shared" si="48"/>
        <v>190.3</v>
      </c>
      <c r="M191" s="88">
        <f t="shared" si="38"/>
        <v>12.2</v>
      </c>
      <c r="N191" s="90">
        <f t="shared" si="39"/>
        <v>15.4</v>
      </c>
      <c r="O191" s="91" t="str">
        <f t="shared" si="49"/>
        <v>21.8</v>
      </c>
      <c r="P191" s="92" t="s">
        <v>200</v>
      </c>
      <c r="Q191" s="93" t="s">
        <v>43</v>
      </c>
      <c r="R191" s="92" t="s">
        <v>127</v>
      </c>
      <c r="S191" s="105" t="s">
        <v>79</v>
      </c>
      <c r="T191" s="95" t="s">
        <v>45</v>
      </c>
      <c r="U191" s="96">
        <f t="shared" si="40"/>
        <v>100</v>
      </c>
      <c r="V191" s="97" t="str">
        <f t="shared" si="41"/>
        <v/>
      </c>
      <c r="W191" s="97">
        <f t="shared" si="45"/>
        <v>55</v>
      </c>
      <c r="X191" s="98" t="str">
        <f t="shared" si="42"/>
        <v>★0.5</v>
      </c>
      <c r="Z191" s="99">
        <v>1730</v>
      </c>
      <c r="AA191" s="99"/>
      <c r="AB191" s="100">
        <f t="shared" si="46"/>
        <v>21.8</v>
      </c>
      <c r="AC191" s="101">
        <f t="shared" si="47"/>
        <v>55</v>
      </c>
      <c r="AD191" s="101" t="str">
        <f t="shared" si="50"/>
        <v>★0.5</v>
      </c>
      <c r="AE191" s="100" t="str">
        <f t="shared" si="43"/>
        <v/>
      </c>
      <c r="AF191" s="101" t="str">
        <f t="shared" si="44"/>
        <v/>
      </c>
      <c r="AG191" s="101" t="str">
        <f t="shared" si="51"/>
        <v/>
      </c>
      <c r="AH191" s="102"/>
    </row>
    <row r="192" spans="1:34" ht="24" customHeight="1" x14ac:dyDescent="0.2">
      <c r="A192" s="103"/>
      <c r="B192" s="80"/>
      <c r="C192" s="104"/>
      <c r="D192" s="82" t="s">
        <v>204</v>
      </c>
      <c r="E192" s="83" t="s">
        <v>218</v>
      </c>
      <c r="F192" s="84" t="s">
        <v>49</v>
      </c>
      <c r="G192" s="85">
        <v>1.968</v>
      </c>
      <c r="H192" s="84" t="s">
        <v>53</v>
      </c>
      <c r="I192" s="86">
        <v>1760</v>
      </c>
      <c r="J192" s="87">
        <v>5</v>
      </c>
      <c r="K192" s="88">
        <v>12.2</v>
      </c>
      <c r="L192" s="89">
        <f t="shared" si="48"/>
        <v>190.3</v>
      </c>
      <c r="M192" s="88">
        <f t="shared" si="38"/>
        <v>12.2</v>
      </c>
      <c r="N192" s="90">
        <f t="shared" si="39"/>
        <v>15.4</v>
      </c>
      <c r="O192" s="91" t="str">
        <f t="shared" si="49"/>
        <v>21.5</v>
      </c>
      <c r="P192" s="92" t="s">
        <v>200</v>
      </c>
      <c r="Q192" s="93" t="s">
        <v>43</v>
      </c>
      <c r="R192" s="92" t="s">
        <v>127</v>
      </c>
      <c r="S192" s="105" t="s">
        <v>79</v>
      </c>
      <c r="T192" s="95" t="s">
        <v>45</v>
      </c>
      <c r="U192" s="96">
        <f t="shared" si="40"/>
        <v>100</v>
      </c>
      <c r="V192" s="97" t="str">
        <f t="shared" si="41"/>
        <v/>
      </c>
      <c r="W192" s="97">
        <f t="shared" si="45"/>
        <v>56</v>
      </c>
      <c r="X192" s="98" t="str">
        <f t="shared" si="42"/>
        <v>★0.5</v>
      </c>
      <c r="Z192" s="99">
        <v>1760</v>
      </c>
      <c r="AA192" s="99"/>
      <c r="AB192" s="100">
        <f t="shared" si="46"/>
        <v>21.5</v>
      </c>
      <c r="AC192" s="101">
        <f t="shared" si="47"/>
        <v>56</v>
      </c>
      <c r="AD192" s="101" t="str">
        <f t="shared" si="50"/>
        <v>★0.5</v>
      </c>
      <c r="AE192" s="100" t="str">
        <f t="shared" si="43"/>
        <v/>
      </c>
      <c r="AF192" s="101" t="str">
        <f t="shared" si="44"/>
        <v/>
      </c>
      <c r="AG192" s="101" t="str">
        <f t="shared" si="51"/>
        <v/>
      </c>
      <c r="AH192" s="102"/>
    </row>
    <row r="193" spans="1:34" ht="24" customHeight="1" x14ac:dyDescent="0.2">
      <c r="A193" s="103"/>
      <c r="B193" s="80"/>
      <c r="C193" s="104"/>
      <c r="D193" s="82" t="s">
        <v>204</v>
      </c>
      <c r="E193" s="83" t="s">
        <v>219</v>
      </c>
      <c r="F193" s="84" t="s">
        <v>49</v>
      </c>
      <c r="G193" s="85">
        <v>1.968</v>
      </c>
      <c r="H193" s="84" t="s">
        <v>53</v>
      </c>
      <c r="I193" s="86">
        <v>1750</v>
      </c>
      <c r="J193" s="87">
        <v>5</v>
      </c>
      <c r="K193" s="88">
        <v>12.2</v>
      </c>
      <c r="L193" s="89">
        <f t="shared" si="48"/>
        <v>190.3</v>
      </c>
      <c r="M193" s="88">
        <f t="shared" si="38"/>
        <v>12.2</v>
      </c>
      <c r="N193" s="90">
        <f t="shared" si="39"/>
        <v>15.4</v>
      </c>
      <c r="O193" s="91" t="str">
        <f t="shared" si="49"/>
        <v>21.6</v>
      </c>
      <c r="P193" s="92" t="s">
        <v>200</v>
      </c>
      <c r="Q193" s="93" t="s">
        <v>43</v>
      </c>
      <c r="R193" s="92" t="s">
        <v>127</v>
      </c>
      <c r="S193" s="105" t="s">
        <v>79</v>
      </c>
      <c r="T193" s="95" t="s">
        <v>45</v>
      </c>
      <c r="U193" s="96">
        <f t="shared" si="40"/>
        <v>100</v>
      </c>
      <c r="V193" s="97" t="str">
        <f t="shared" si="41"/>
        <v/>
      </c>
      <c r="W193" s="97">
        <f t="shared" si="45"/>
        <v>56</v>
      </c>
      <c r="X193" s="98" t="str">
        <f t="shared" si="42"/>
        <v>★0.5</v>
      </c>
      <c r="Z193" s="99">
        <v>1750</v>
      </c>
      <c r="AA193" s="99"/>
      <c r="AB193" s="100">
        <f t="shared" si="46"/>
        <v>21.6</v>
      </c>
      <c r="AC193" s="101">
        <f t="shared" si="47"/>
        <v>56</v>
      </c>
      <c r="AD193" s="101" t="str">
        <f t="shared" si="50"/>
        <v>★0.5</v>
      </c>
      <c r="AE193" s="100" t="str">
        <f t="shared" si="43"/>
        <v/>
      </c>
      <c r="AF193" s="101" t="str">
        <f t="shared" si="44"/>
        <v/>
      </c>
      <c r="AG193" s="101" t="str">
        <f t="shared" si="51"/>
        <v/>
      </c>
      <c r="AH193" s="102"/>
    </row>
    <row r="194" spans="1:34" ht="24" customHeight="1" x14ac:dyDescent="0.2">
      <c r="A194" s="103"/>
      <c r="B194" s="80"/>
      <c r="C194" s="104"/>
      <c r="D194" s="82" t="s">
        <v>204</v>
      </c>
      <c r="E194" s="83" t="s">
        <v>220</v>
      </c>
      <c r="F194" s="84" t="s">
        <v>49</v>
      </c>
      <c r="G194" s="85">
        <v>1.968</v>
      </c>
      <c r="H194" s="84" t="s">
        <v>53</v>
      </c>
      <c r="I194" s="86">
        <v>1780</v>
      </c>
      <c r="J194" s="87">
        <v>5</v>
      </c>
      <c r="K194" s="88">
        <v>12.2</v>
      </c>
      <c r="L194" s="89">
        <f t="shared" si="48"/>
        <v>190.3</v>
      </c>
      <c r="M194" s="88">
        <f t="shared" si="38"/>
        <v>11.1</v>
      </c>
      <c r="N194" s="90">
        <f t="shared" si="39"/>
        <v>14.4</v>
      </c>
      <c r="O194" s="91" t="str">
        <f t="shared" si="49"/>
        <v>21.3</v>
      </c>
      <c r="P194" s="92" t="s">
        <v>200</v>
      </c>
      <c r="Q194" s="93" t="s">
        <v>43</v>
      </c>
      <c r="R194" s="92" t="s">
        <v>127</v>
      </c>
      <c r="S194" s="105" t="s">
        <v>79</v>
      </c>
      <c r="T194" s="95" t="s">
        <v>45</v>
      </c>
      <c r="U194" s="96">
        <f t="shared" si="40"/>
        <v>109</v>
      </c>
      <c r="V194" s="97" t="str">
        <f t="shared" si="41"/>
        <v/>
      </c>
      <c r="W194" s="97">
        <f t="shared" si="45"/>
        <v>57</v>
      </c>
      <c r="X194" s="98" t="str">
        <f t="shared" si="42"/>
        <v>★0.5</v>
      </c>
      <c r="Z194" s="99">
        <v>1780</v>
      </c>
      <c r="AA194" s="99"/>
      <c r="AB194" s="100">
        <f t="shared" si="46"/>
        <v>21.3</v>
      </c>
      <c r="AC194" s="101">
        <f t="shared" si="47"/>
        <v>57</v>
      </c>
      <c r="AD194" s="101" t="str">
        <f t="shared" si="50"/>
        <v>★0.5</v>
      </c>
      <c r="AE194" s="100" t="str">
        <f t="shared" si="43"/>
        <v/>
      </c>
      <c r="AF194" s="101" t="str">
        <f t="shared" si="44"/>
        <v/>
      </c>
      <c r="AG194" s="101" t="str">
        <f t="shared" si="51"/>
        <v/>
      </c>
      <c r="AH194" s="102"/>
    </row>
    <row r="195" spans="1:34" ht="24" customHeight="1" x14ac:dyDescent="0.2">
      <c r="A195" s="103"/>
      <c r="B195" s="80"/>
      <c r="C195" s="104"/>
      <c r="D195" s="82" t="s">
        <v>204</v>
      </c>
      <c r="E195" s="83" t="s">
        <v>221</v>
      </c>
      <c r="F195" s="84" t="s">
        <v>59</v>
      </c>
      <c r="G195" s="85">
        <v>1.968</v>
      </c>
      <c r="H195" s="84" t="s">
        <v>53</v>
      </c>
      <c r="I195" s="86">
        <v>1730</v>
      </c>
      <c r="J195" s="87">
        <v>5</v>
      </c>
      <c r="K195" s="88">
        <v>12.2</v>
      </c>
      <c r="L195" s="89">
        <f t="shared" si="48"/>
        <v>190.3</v>
      </c>
      <c r="M195" s="88">
        <f t="shared" si="38"/>
        <v>12.2</v>
      </c>
      <c r="N195" s="90">
        <f t="shared" si="39"/>
        <v>15.4</v>
      </c>
      <c r="O195" s="91" t="str">
        <f t="shared" si="49"/>
        <v>21.8</v>
      </c>
      <c r="P195" s="92" t="s">
        <v>200</v>
      </c>
      <c r="Q195" s="93" t="s">
        <v>43</v>
      </c>
      <c r="R195" s="92" t="s">
        <v>127</v>
      </c>
      <c r="S195" s="105" t="s">
        <v>79</v>
      </c>
      <c r="T195" s="95" t="s">
        <v>45</v>
      </c>
      <c r="U195" s="96">
        <f t="shared" si="40"/>
        <v>100</v>
      </c>
      <c r="V195" s="97" t="str">
        <f t="shared" si="41"/>
        <v/>
      </c>
      <c r="W195" s="97">
        <f t="shared" si="45"/>
        <v>55</v>
      </c>
      <c r="X195" s="98" t="str">
        <f t="shared" si="42"/>
        <v>★0.5</v>
      </c>
      <c r="Z195" s="99">
        <v>1730</v>
      </c>
      <c r="AA195" s="99"/>
      <c r="AB195" s="100">
        <f t="shared" si="46"/>
        <v>21.8</v>
      </c>
      <c r="AC195" s="101">
        <f t="shared" si="47"/>
        <v>55</v>
      </c>
      <c r="AD195" s="101" t="str">
        <f t="shared" si="50"/>
        <v>★0.5</v>
      </c>
      <c r="AE195" s="100" t="str">
        <f t="shared" si="43"/>
        <v/>
      </c>
      <c r="AF195" s="101" t="str">
        <f t="shared" si="44"/>
        <v/>
      </c>
      <c r="AG195" s="101" t="str">
        <f t="shared" si="51"/>
        <v/>
      </c>
      <c r="AH195" s="102"/>
    </row>
    <row r="196" spans="1:34" ht="24" customHeight="1" x14ac:dyDescent="0.2">
      <c r="A196" s="103"/>
      <c r="B196" s="80"/>
      <c r="C196" s="104"/>
      <c r="D196" s="82" t="s">
        <v>204</v>
      </c>
      <c r="E196" s="83" t="s">
        <v>222</v>
      </c>
      <c r="F196" s="84" t="s">
        <v>59</v>
      </c>
      <c r="G196" s="85">
        <v>1.968</v>
      </c>
      <c r="H196" s="84" t="s">
        <v>53</v>
      </c>
      <c r="I196" s="86">
        <v>1760</v>
      </c>
      <c r="J196" s="87">
        <v>5</v>
      </c>
      <c r="K196" s="88">
        <v>12.2</v>
      </c>
      <c r="L196" s="89">
        <f t="shared" si="48"/>
        <v>190.3</v>
      </c>
      <c r="M196" s="88">
        <f t="shared" si="38"/>
        <v>12.2</v>
      </c>
      <c r="N196" s="90">
        <f t="shared" si="39"/>
        <v>15.4</v>
      </c>
      <c r="O196" s="91" t="str">
        <f t="shared" si="49"/>
        <v>21.5</v>
      </c>
      <c r="P196" s="92" t="s">
        <v>200</v>
      </c>
      <c r="Q196" s="93" t="s">
        <v>43</v>
      </c>
      <c r="R196" s="92" t="s">
        <v>127</v>
      </c>
      <c r="S196" s="105" t="s">
        <v>79</v>
      </c>
      <c r="T196" s="95" t="s">
        <v>45</v>
      </c>
      <c r="U196" s="96">
        <f t="shared" si="40"/>
        <v>100</v>
      </c>
      <c r="V196" s="97" t="str">
        <f t="shared" si="41"/>
        <v/>
      </c>
      <c r="W196" s="97">
        <f t="shared" si="45"/>
        <v>56</v>
      </c>
      <c r="X196" s="98" t="str">
        <f t="shared" si="42"/>
        <v>★0.5</v>
      </c>
      <c r="Z196" s="99">
        <v>1760</v>
      </c>
      <c r="AA196" s="99"/>
      <c r="AB196" s="100">
        <f t="shared" si="46"/>
        <v>21.5</v>
      </c>
      <c r="AC196" s="101">
        <f t="shared" si="47"/>
        <v>56</v>
      </c>
      <c r="AD196" s="101" t="str">
        <f t="shared" si="50"/>
        <v>★0.5</v>
      </c>
      <c r="AE196" s="100" t="str">
        <f t="shared" si="43"/>
        <v/>
      </c>
      <c r="AF196" s="101" t="str">
        <f t="shared" si="44"/>
        <v/>
      </c>
      <c r="AG196" s="101" t="str">
        <f t="shared" si="51"/>
        <v/>
      </c>
      <c r="AH196" s="102"/>
    </row>
    <row r="197" spans="1:34" ht="24" customHeight="1" x14ac:dyDescent="0.2">
      <c r="A197" s="103"/>
      <c r="B197" s="80"/>
      <c r="C197" s="104"/>
      <c r="D197" s="82" t="s">
        <v>204</v>
      </c>
      <c r="E197" s="83" t="s">
        <v>134</v>
      </c>
      <c r="F197" s="84" t="s">
        <v>59</v>
      </c>
      <c r="G197" s="85">
        <v>1.968</v>
      </c>
      <c r="H197" s="84" t="s">
        <v>53</v>
      </c>
      <c r="I197" s="86">
        <v>1750</v>
      </c>
      <c r="J197" s="87">
        <v>5</v>
      </c>
      <c r="K197" s="88">
        <v>12.2</v>
      </c>
      <c r="L197" s="89">
        <f t="shared" si="48"/>
        <v>190.3</v>
      </c>
      <c r="M197" s="88">
        <f t="shared" si="38"/>
        <v>12.2</v>
      </c>
      <c r="N197" s="90">
        <f t="shared" si="39"/>
        <v>15.4</v>
      </c>
      <c r="O197" s="91" t="str">
        <f t="shared" si="49"/>
        <v>21.6</v>
      </c>
      <c r="P197" s="92" t="s">
        <v>200</v>
      </c>
      <c r="Q197" s="93" t="s">
        <v>43</v>
      </c>
      <c r="R197" s="92" t="s">
        <v>127</v>
      </c>
      <c r="S197" s="105" t="s">
        <v>79</v>
      </c>
      <c r="T197" s="95" t="s">
        <v>45</v>
      </c>
      <c r="U197" s="96">
        <f t="shared" si="40"/>
        <v>100</v>
      </c>
      <c r="V197" s="97" t="str">
        <f t="shared" si="41"/>
        <v/>
      </c>
      <c r="W197" s="97">
        <f t="shared" si="45"/>
        <v>56</v>
      </c>
      <c r="X197" s="98" t="str">
        <f t="shared" si="42"/>
        <v>★0.5</v>
      </c>
      <c r="Z197" s="99">
        <v>1750</v>
      </c>
      <c r="AA197" s="99"/>
      <c r="AB197" s="100">
        <f t="shared" si="46"/>
        <v>21.6</v>
      </c>
      <c r="AC197" s="101">
        <f t="shared" si="47"/>
        <v>56</v>
      </c>
      <c r="AD197" s="101" t="str">
        <f t="shared" si="50"/>
        <v>★0.5</v>
      </c>
      <c r="AE197" s="100" t="str">
        <f t="shared" si="43"/>
        <v/>
      </c>
      <c r="AF197" s="101" t="str">
        <f t="shared" si="44"/>
        <v/>
      </c>
      <c r="AG197" s="101" t="str">
        <f t="shared" si="51"/>
        <v/>
      </c>
      <c r="AH197" s="102"/>
    </row>
    <row r="198" spans="1:34" ht="24" customHeight="1" x14ac:dyDescent="0.2">
      <c r="A198" s="103"/>
      <c r="B198" s="80"/>
      <c r="C198" s="104"/>
      <c r="D198" s="82" t="s">
        <v>204</v>
      </c>
      <c r="E198" s="83" t="s">
        <v>223</v>
      </c>
      <c r="F198" s="84" t="s">
        <v>59</v>
      </c>
      <c r="G198" s="85">
        <v>1.968</v>
      </c>
      <c r="H198" s="84" t="s">
        <v>53</v>
      </c>
      <c r="I198" s="86">
        <v>1780</v>
      </c>
      <c r="J198" s="87">
        <v>5</v>
      </c>
      <c r="K198" s="88">
        <v>12.2</v>
      </c>
      <c r="L198" s="89">
        <f t="shared" si="48"/>
        <v>190.3</v>
      </c>
      <c r="M198" s="88">
        <f t="shared" si="38"/>
        <v>11.1</v>
      </c>
      <c r="N198" s="90">
        <f t="shared" si="39"/>
        <v>14.4</v>
      </c>
      <c r="O198" s="91" t="str">
        <f t="shared" si="49"/>
        <v>21.3</v>
      </c>
      <c r="P198" s="92" t="s">
        <v>200</v>
      </c>
      <c r="Q198" s="93" t="s">
        <v>43</v>
      </c>
      <c r="R198" s="92" t="s">
        <v>127</v>
      </c>
      <c r="S198" s="105" t="s">
        <v>79</v>
      </c>
      <c r="T198" s="95" t="s">
        <v>45</v>
      </c>
      <c r="U198" s="96">
        <f t="shared" si="40"/>
        <v>109</v>
      </c>
      <c r="V198" s="97" t="str">
        <f t="shared" si="41"/>
        <v/>
      </c>
      <c r="W198" s="97">
        <f t="shared" si="45"/>
        <v>57</v>
      </c>
      <c r="X198" s="98" t="str">
        <f t="shared" si="42"/>
        <v>★0.5</v>
      </c>
      <c r="Z198" s="99">
        <v>1780</v>
      </c>
      <c r="AA198" s="99"/>
      <c r="AB198" s="100">
        <f t="shared" si="46"/>
        <v>21.3</v>
      </c>
      <c r="AC198" s="101">
        <f t="shared" si="47"/>
        <v>57</v>
      </c>
      <c r="AD198" s="101" t="str">
        <f t="shared" si="50"/>
        <v>★0.5</v>
      </c>
      <c r="AE198" s="100" t="str">
        <f t="shared" si="43"/>
        <v/>
      </c>
      <c r="AF198" s="101" t="str">
        <f t="shared" si="44"/>
        <v/>
      </c>
      <c r="AG198" s="101" t="str">
        <f t="shared" si="51"/>
        <v/>
      </c>
      <c r="AH198" s="102"/>
    </row>
    <row r="199" spans="1:34" ht="24" customHeight="1" x14ac:dyDescent="0.2">
      <c r="A199" s="103"/>
      <c r="B199" s="80"/>
      <c r="C199" s="104"/>
      <c r="D199" s="82" t="s">
        <v>204</v>
      </c>
      <c r="E199" s="83" t="s">
        <v>224</v>
      </c>
      <c r="F199" s="84" t="s">
        <v>225</v>
      </c>
      <c r="G199" s="85">
        <v>1.968</v>
      </c>
      <c r="H199" s="84" t="s">
        <v>41</v>
      </c>
      <c r="I199" s="86">
        <v>1640</v>
      </c>
      <c r="J199" s="87">
        <v>5</v>
      </c>
      <c r="K199" s="88">
        <v>14.8</v>
      </c>
      <c r="L199" s="89">
        <f t="shared" si="48"/>
        <v>156.86891891891889</v>
      </c>
      <c r="M199" s="88">
        <f t="shared" si="38"/>
        <v>13.2</v>
      </c>
      <c r="N199" s="90">
        <f t="shared" si="39"/>
        <v>16.5</v>
      </c>
      <c r="O199" s="91" t="str">
        <f t="shared" si="49"/>
        <v>22.6</v>
      </c>
      <c r="P199" s="92" t="s">
        <v>200</v>
      </c>
      <c r="Q199" s="93" t="s">
        <v>43</v>
      </c>
      <c r="R199" s="92" t="s">
        <v>44</v>
      </c>
      <c r="S199" s="105" t="s">
        <v>79</v>
      </c>
      <c r="T199" s="95" t="s">
        <v>45</v>
      </c>
      <c r="U199" s="96">
        <f t="shared" si="40"/>
        <v>112</v>
      </c>
      <c r="V199" s="97" t="str">
        <f t="shared" si="41"/>
        <v/>
      </c>
      <c r="W199" s="97">
        <f t="shared" si="45"/>
        <v>65</v>
      </c>
      <c r="X199" s="98" t="str">
        <f t="shared" si="42"/>
        <v>★1.5</v>
      </c>
      <c r="Z199" s="99">
        <v>1640</v>
      </c>
      <c r="AA199" s="99"/>
      <c r="AB199" s="100">
        <f t="shared" si="46"/>
        <v>22.6</v>
      </c>
      <c r="AC199" s="101">
        <f t="shared" si="47"/>
        <v>65</v>
      </c>
      <c r="AD199" s="101" t="str">
        <f t="shared" si="50"/>
        <v>★1.5</v>
      </c>
      <c r="AE199" s="100" t="str">
        <f t="shared" si="43"/>
        <v/>
      </c>
      <c r="AF199" s="101" t="str">
        <f t="shared" si="44"/>
        <v/>
      </c>
      <c r="AG199" s="101" t="str">
        <f t="shared" si="51"/>
        <v/>
      </c>
      <c r="AH199" s="102"/>
    </row>
    <row r="200" spans="1:34" ht="24" customHeight="1" x14ac:dyDescent="0.2">
      <c r="A200" s="103"/>
      <c r="B200" s="80"/>
      <c r="C200" s="104"/>
      <c r="D200" s="82" t="s">
        <v>204</v>
      </c>
      <c r="E200" s="83" t="s">
        <v>226</v>
      </c>
      <c r="F200" s="84" t="s">
        <v>225</v>
      </c>
      <c r="G200" s="85">
        <v>1.968</v>
      </c>
      <c r="H200" s="84" t="s">
        <v>41</v>
      </c>
      <c r="I200" s="86">
        <v>1660</v>
      </c>
      <c r="J200" s="87">
        <v>5</v>
      </c>
      <c r="K200" s="88">
        <v>14.8</v>
      </c>
      <c r="L200" s="89">
        <f t="shared" si="48"/>
        <v>156.86891891891889</v>
      </c>
      <c r="M200" s="88">
        <f t="shared" si="38"/>
        <v>12.2</v>
      </c>
      <c r="N200" s="90">
        <f t="shared" si="39"/>
        <v>15.4</v>
      </c>
      <c r="O200" s="91" t="str">
        <f t="shared" si="49"/>
        <v>22.4</v>
      </c>
      <c r="P200" s="92" t="s">
        <v>200</v>
      </c>
      <c r="Q200" s="93" t="s">
        <v>43</v>
      </c>
      <c r="R200" s="92" t="s">
        <v>44</v>
      </c>
      <c r="S200" s="105" t="s">
        <v>79</v>
      </c>
      <c r="T200" s="95" t="s">
        <v>45</v>
      </c>
      <c r="U200" s="96">
        <f t="shared" si="40"/>
        <v>121</v>
      </c>
      <c r="V200" s="97" t="str">
        <f t="shared" si="41"/>
        <v/>
      </c>
      <c r="W200" s="97">
        <f t="shared" si="45"/>
        <v>66</v>
      </c>
      <c r="X200" s="98" t="str">
        <f t="shared" si="42"/>
        <v>★1.5</v>
      </c>
      <c r="Z200" s="99">
        <v>1660</v>
      </c>
      <c r="AA200" s="99"/>
      <c r="AB200" s="100">
        <f t="shared" si="46"/>
        <v>22.4</v>
      </c>
      <c r="AC200" s="101">
        <f t="shared" si="47"/>
        <v>66</v>
      </c>
      <c r="AD200" s="101" t="str">
        <f t="shared" si="50"/>
        <v>★1.5</v>
      </c>
      <c r="AE200" s="100" t="str">
        <f t="shared" si="43"/>
        <v/>
      </c>
      <c r="AF200" s="101" t="str">
        <f t="shared" si="44"/>
        <v/>
      </c>
      <c r="AG200" s="101" t="str">
        <f t="shared" si="51"/>
        <v/>
      </c>
      <c r="AH200" s="102"/>
    </row>
    <row r="201" spans="1:34" ht="24" customHeight="1" x14ac:dyDescent="0.2">
      <c r="A201" s="103"/>
      <c r="B201" s="80"/>
      <c r="C201" s="104"/>
      <c r="D201" s="82" t="s">
        <v>204</v>
      </c>
      <c r="E201" s="83" t="s">
        <v>227</v>
      </c>
      <c r="F201" s="84" t="s">
        <v>225</v>
      </c>
      <c r="G201" s="85">
        <v>1.968</v>
      </c>
      <c r="H201" s="84" t="s">
        <v>41</v>
      </c>
      <c r="I201" s="86">
        <v>1690</v>
      </c>
      <c r="J201" s="87">
        <v>5</v>
      </c>
      <c r="K201" s="88">
        <v>14.8</v>
      </c>
      <c r="L201" s="89">
        <f t="shared" si="48"/>
        <v>156.86891891891889</v>
      </c>
      <c r="M201" s="88">
        <f t="shared" si="38"/>
        <v>12.2</v>
      </c>
      <c r="N201" s="90">
        <f t="shared" si="39"/>
        <v>15.4</v>
      </c>
      <c r="O201" s="91" t="str">
        <f t="shared" si="49"/>
        <v>22.2</v>
      </c>
      <c r="P201" s="92" t="s">
        <v>200</v>
      </c>
      <c r="Q201" s="93" t="s">
        <v>43</v>
      </c>
      <c r="R201" s="92" t="s">
        <v>44</v>
      </c>
      <c r="S201" s="105" t="s">
        <v>79</v>
      </c>
      <c r="T201" s="95" t="s">
        <v>45</v>
      </c>
      <c r="U201" s="96">
        <f t="shared" si="40"/>
        <v>121</v>
      </c>
      <c r="V201" s="97" t="str">
        <f t="shared" si="41"/>
        <v/>
      </c>
      <c r="W201" s="97">
        <f t="shared" si="45"/>
        <v>66</v>
      </c>
      <c r="X201" s="98" t="str">
        <f t="shared" si="42"/>
        <v>★1.5</v>
      </c>
      <c r="Z201" s="99">
        <v>1690</v>
      </c>
      <c r="AA201" s="99"/>
      <c r="AB201" s="100">
        <f t="shared" si="46"/>
        <v>22.2</v>
      </c>
      <c r="AC201" s="101">
        <f t="shared" si="47"/>
        <v>66</v>
      </c>
      <c r="AD201" s="101" t="str">
        <f t="shared" si="50"/>
        <v>★1.5</v>
      </c>
      <c r="AE201" s="100" t="str">
        <f t="shared" si="43"/>
        <v/>
      </c>
      <c r="AF201" s="101" t="str">
        <f t="shared" si="44"/>
        <v/>
      </c>
      <c r="AG201" s="101" t="str">
        <f t="shared" si="51"/>
        <v/>
      </c>
      <c r="AH201" s="102"/>
    </row>
    <row r="202" spans="1:34" ht="24" customHeight="1" x14ac:dyDescent="0.2">
      <c r="A202" s="103"/>
      <c r="B202" s="80"/>
      <c r="C202" s="104"/>
      <c r="D202" s="82" t="s">
        <v>204</v>
      </c>
      <c r="E202" s="83" t="s">
        <v>228</v>
      </c>
      <c r="F202" s="84" t="s">
        <v>78</v>
      </c>
      <c r="G202" s="85">
        <v>1.968</v>
      </c>
      <c r="H202" s="84" t="s">
        <v>41</v>
      </c>
      <c r="I202" s="86">
        <v>1690</v>
      </c>
      <c r="J202" s="87">
        <v>5</v>
      </c>
      <c r="K202" s="88">
        <v>14.2</v>
      </c>
      <c r="L202" s="89">
        <f t="shared" si="48"/>
        <v>163.49718309859156</v>
      </c>
      <c r="M202" s="88">
        <f t="shared" si="38"/>
        <v>12.2</v>
      </c>
      <c r="N202" s="90">
        <f t="shared" si="39"/>
        <v>15.4</v>
      </c>
      <c r="O202" s="91" t="str">
        <f t="shared" si="49"/>
        <v>22.2</v>
      </c>
      <c r="P202" s="92" t="s">
        <v>200</v>
      </c>
      <c r="Q202" s="93" t="s">
        <v>43</v>
      </c>
      <c r="R202" s="92" t="s">
        <v>127</v>
      </c>
      <c r="S202" s="105" t="s">
        <v>79</v>
      </c>
      <c r="T202" s="95" t="s">
        <v>45</v>
      </c>
      <c r="U202" s="96">
        <f t="shared" si="40"/>
        <v>116</v>
      </c>
      <c r="V202" s="97" t="str">
        <f t="shared" si="41"/>
        <v/>
      </c>
      <c r="W202" s="97">
        <f t="shared" si="45"/>
        <v>63</v>
      </c>
      <c r="X202" s="98" t="str">
        <f t="shared" si="42"/>
        <v>★1.0</v>
      </c>
      <c r="Z202" s="99">
        <v>1690</v>
      </c>
      <c r="AA202" s="99"/>
      <c r="AB202" s="100">
        <f t="shared" si="46"/>
        <v>22.2</v>
      </c>
      <c r="AC202" s="101">
        <f t="shared" si="47"/>
        <v>63</v>
      </c>
      <c r="AD202" s="101" t="str">
        <f t="shared" si="50"/>
        <v>★1.0</v>
      </c>
      <c r="AE202" s="100" t="str">
        <f t="shared" si="43"/>
        <v/>
      </c>
      <c r="AF202" s="101" t="str">
        <f t="shared" si="44"/>
        <v/>
      </c>
      <c r="AG202" s="101" t="str">
        <f t="shared" si="51"/>
        <v/>
      </c>
      <c r="AH202" s="102"/>
    </row>
    <row r="203" spans="1:34" ht="24" customHeight="1" x14ac:dyDescent="0.2">
      <c r="A203" s="103"/>
      <c r="B203" s="80"/>
      <c r="C203" s="104"/>
      <c r="D203" s="82" t="s">
        <v>204</v>
      </c>
      <c r="E203" s="83" t="s">
        <v>229</v>
      </c>
      <c r="F203" s="84" t="s">
        <v>78</v>
      </c>
      <c r="G203" s="85">
        <v>1.968</v>
      </c>
      <c r="H203" s="84" t="s">
        <v>41</v>
      </c>
      <c r="I203" s="86">
        <v>1710</v>
      </c>
      <c r="J203" s="87">
        <v>5</v>
      </c>
      <c r="K203" s="88">
        <v>14.2</v>
      </c>
      <c r="L203" s="89">
        <f t="shared" si="48"/>
        <v>163.49718309859156</v>
      </c>
      <c r="M203" s="88">
        <f t="shared" si="38"/>
        <v>12.2</v>
      </c>
      <c r="N203" s="90">
        <f t="shared" si="39"/>
        <v>15.4</v>
      </c>
      <c r="O203" s="91" t="str">
        <f t="shared" si="49"/>
        <v>22.0</v>
      </c>
      <c r="P203" s="92" t="s">
        <v>200</v>
      </c>
      <c r="Q203" s="93" t="s">
        <v>43</v>
      </c>
      <c r="R203" s="92" t="s">
        <v>127</v>
      </c>
      <c r="S203" s="105" t="s">
        <v>79</v>
      </c>
      <c r="T203" s="95" t="s">
        <v>45</v>
      </c>
      <c r="U203" s="96">
        <f t="shared" si="40"/>
        <v>116</v>
      </c>
      <c r="V203" s="97" t="str">
        <f t="shared" si="41"/>
        <v/>
      </c>
      <c r="W203" s="97">
        <f t="shared" si="45"/>
        <v>64</v>
      </c>
      <c r="X203" s="98" t="str">
        <f t="shared" si="42"/>
        <v>★1.0</v>
      </c>
      <c r="Z203" s="99">
        <v>1710</v>
      </c>
      <c r="AA203" s="99"/>
      <c r="AB203" s="100">
        <f t="shared" si="46"/>
        <v>22</v>
      </c>
      <c r="AC203" s="101">
        <f t="shared" si="47"/>
        <v>64</v>
      </c>
      <c r="AD203" s="101" t="str">
        <f t="shared" si="50"/>
        <v>★1.0</v>
      </c>
      <c r="AE203" s="100" t="str">
        <f t="shared" si="43"/>
        <v/>
      </c>
      <c r="AF203" s="101" t="str">
        <f t="shared" si="44"/>
        <v/>
      </c>
      <c r="AG203" s="101" t="str">
        <f t="shared" si="51"/>
        <v/>
      </c>
      <c r="AH203" s="102"/>
    </row>
    <row r="204" spans="1:34" ht="24" customHeight="1" x14ac:dyDescent="0.2">
      <c r="A204" s="103"/>
      <c r="B204" s="80"/>
      <c r="C204" s="104"/>
      <c r="D204" s="82" t="s">
        <v>204</v>
      </c>
      <c r="E204" s="83" t="s">
        <v>230</v>
      </c>
      <c r="F204" s="84" t="s">
        <v>78</v>
      </c>
      <c r="G204" s="85">
        <v>1.968</v>
      </c>
      <c r="H204" s="84" t="s">
        <v>41</v>
      </c>
      <c r="I204" s="86">
        <v>1740</v>
      </c>
      <c r="J204" s="87">
        <v>5</v>
      </c>
      <c r="K204" s="88">
        <v>14.2</v>
      </c>
      <c r="L204" s="89">
        <f t="shared" si="48"/>
        <v>163.49718309859156</v>
      </c>
      <c r="M204" s="88">
        <f t="shared" si="38"/>
        <v>12.2</v>
      </c>
      <c r="N204" s="90">
        <f t="shared" si="39"/>
        <v>15.4</v>
      </c>
      <c r="O204" s="91" t="str">
        <f t="shared" si="49"/>
        <v>21.7</v>
      </c>
      <c r="P204" s="92" t="s">
        <v>200</v>
      </c>
      <c r="Q204" s="93" t="s">
        <v>43</v>
      </c>
      <c r="R204" s="92" t="s">
        <v>127</v>
      </c>
      <c r="S204" s="105" t="s">
        <v>79</v>
      </c>
      <c r="T204" s="95" t="s">
        <v>45</v>
      </c>
      <c r="U204" s="96">
        <f t="shared" si="40"/>
        <v>116</v>
      </c>
      <c r="V204" s="97" t="str">
        <f t="shared" si="41"/>
        <v/>
      </c>
      <c r="W204" s="97">
        <f t="shared" si="45"/>
        <v>65</v>
      </c>
      <c r="X204" s="98" t="str">
        <f t="shared" si="42"/>
        <v>★1.5</v>
      </c>
      <c r="Z204" s="99">
        <v>1740</v>
      </c>
      <c r="AA204" s="99"/>
      <c r="AB204" s="100">
        <f t="shared" si="46"/>
        <v>21.7</v>
      </c>
      <c r="AC204" s="101">
        <f t="shared" si="47"/>
        <v>65</v>
      </c>
      <c r="AD204" s="101" t="str">
        <f t="shared" si="50"/>
        <v>★1.5</v>
      </c>
      <c r="AE204" s="100" t="str">
        <f t="shared" si="43"/>
        <v/>
      </c>
      <c r="AF204" s="101" t="str">
        <f t="shared" si="44"/>
        <v/>
      </c>
      <c r="AG204" s="101" t="str">
        <f t="shared" si="51"/>
        <v/>
      </c>
      <c r="AH204" s="102"/>
    </row>
    <row r="205" spans="1:34" ht="24" customHeight="1" x14ac:dyDescent="0.2">
      <c r="A205" s="103"/>
      <c r="B205" s="80"/>
      <c r="C205" s="104"/>
      <c r="D205" s="82" t="s">
        <v>204</v>
      </c>
      <c r="E205" s="83" t="s">
        <v>231</v>
      </c>
      <c r="F205" s="84" t="s">
        <v>78</v>
      </c>
      <c r="G205" s="85">
        <v>1.968</v>
      </c>
      <c r="H205" s="84" t="s">
        <v>41</v>
      </c>
      <c r="I205" s="86">
        <v>1720</v>
      </c>
      <c r="J205" s="87">
        <v>5</v>
      </c>
      <c r="K205" s="88">
        <v>14.2</v>
      </c>
      <c r="L205" s="89">
        <f t="shared" si="48"/>
        <v>163.49718309859156</v>
      </c>
      <c r="M205" s="88">
        <f t="shared" ref="M205:M272" si="52">IFERROR(VALUE(IF(Z205="","",(IF(Z205&gt;=2271,"7.4",IF(Z205&gt;=2101,"8.7",IF(Z205&gt;=1991,"9.4",IF(Z205&gt;=1871,"10.2",IF(Z205&gt;=1761,"11.1",IF(Z205&gt;=1651,"12.2",IF(Z205&gt;=1531,"13.2",IF(Z205&gt;=1421,"14.4",IF(Z205&gt;=1311,"15.8",IF(Z205&gt;=1196,"17.2",IF(Z205&gt;=1081,"18.7",IF(Z205&gt;=971,"20.5",IF(Z205&gt;=856,"20.8",IF(Z205&gt;=741,"21.0",IF(Z205&gt;=601,"21.8","22.5")))))))))))))))))),"")</f>
        <v>12.2</v>
      </c>
      <c r="N205" s="90">
        <f t="shared" ref="N205:N272" si="53">IFERROR(VALUE(IF(Z205="","",(IF(Z205&gt;=2271,"10.6",IF(Z205&gt;=2101,"11.9",IF(Z205&gt;=1991,"12.7",IF(Z205&gt;=1871,"13.5",IF(Z205&gt;=1761,"14.4",IF(Z205&gt;=1651,"15.4",IF(Z205&gt;=1531,"16.5",IF(Z205&gt;=1421,"17.6",IF(Z205&gt;=1311,"19.0",IF(Z205&gt;=1196,"20.3",IF(Z205&gt;=1081,"21.8",IF(Z205&gt;=971,"23.4",IF(Z205&gt;=856,"23.7",IF(Z205&gt;=741,"24.5","24.6"))))))))))))))))),"")</f>
        <v>15.4</v>
      </c>
      <c r="O205" s="91" t="str">
        <f t="shared" si="49"/>
        <v>21.9</v>
      </c>
      <c r="P205" s="92" t="s">
        <v>200</v>
      </c>
      <c r="Q205" s="93" t="s">
        <v>43</v>
      </c>
      <c r="R205" s="92" t="s">
        <v>127</v>
      </c>
      <c r="S205" s="105" t="s">
        <v>79</v>
      </c>
      <c r="T205" s="95" t="s">
        <v>45</v>
      </c>
      <c r="U205" s="96">
        <f t="shared" ref="U205:U272" si="54">IFERROR(IF(K205&lt;M205,"",(ROUNDDOWN(K205/M205*100,0))),"")</f>
        <v>116</v>
      </c>
      <c r="V205" s="97" t="str">
        <f t="shared" ref="V205:V272" si="55">IFERROR(IF(K205&lt;N205,"",(ROUNDDOWN(K205/N205*100,0))),"")</f>
        <v/>
      </c>
      <c r="W205" s="97">
        <f t="shared" si="45"/>
        <v>64</v>
      </c>
      <c r="X205" s="98" t="str">
        <f t="shared" ref="X205:X272" si="56">IF(AC205&lt;55,"",AD205)</f>
        <v>★1.0</v>
      </c>
      <c r="Z205" s="99">
        <v>1720</v>
      </c>
      <c r="AA205" s="99"/>
      <c r="AB205" s="100">
        <f t="shared" si="46"/>
        <v>21.9</v>
      </c>
      <c r="AC205" s="101">
        <f t="shared" si="47"/>
        <v>64</v>
      </c>
      <c r="AD205" s="101" t="str">
        <f t="shared" si="50"/>
        <v>★1.0</v>
      </c>
      <c r="AE205" s="100" t="str">
        <f t="shared" ref="AE205:AE272" si="57">IF(AA205="","",(ROUND(IF(AA205&gt;=2759,9.5,IF(AA205&lt;2759,(-2.47/1000000*AA205*AA205)-(8.52/10000*AA205)+30.65)),1)))</f>
        <v/>
      </c>
      <c r="AF205" s="101" t="str">
        <f t="shared" ref="AF205:AF272" si="58">IF(AE205="","",IF(K205="","",ROUNDDOWN(K205/AE205*100,0)))</f>
        <v/>
      </c>
      <c r="AG205" s="101" t="str">
        <f t="shared" si="51"/>
        <v/>
      </c>
      <c r="AH205" s="102"/>
    </row>
    <row r="206" spans="1:34" ht="24" customHeight="1" x14ac:dyDescent="0.2">
      <c r="A206" s="103"/>
      <c r="B206" s="80"/>
      <c r="C206" s="104"/>
      <c r="D206" s="82" t="s">
        <v>204</v>
      </c>
      <c r="E206" s="83" t="s">
        <v>232</v>
      </c>
      <c r="F206" s="84" t="s">
        <v>78</v>
      </c>
      <c r="G206" s="85">
        <v>1.968</v>
      </c>
      <c r="H206" s="84" t="s">
        <v>41</v>
      </c>
      <c r="I206" s="86">
        <v>1750</v>
      </c>
      <c r="J206" s="87">
        <v>5</v>
      </c>
      <c r="K206" s="88">
        <v>14.2</v>
      </c>
      <c r="L206" s="89">
        <f t="shared" si="48"/>
        <v>163.49718309859156</v>
      </c>
      <c r="M206" s="88">
        <f t="shared" si="52"/>
        <v>12.2</v>
      </c>
      <c r="N206" s="90">
        <f t="shared" si="53"/>
        <v>15.4</v>
      </c>
      <c r="O206" s="91" t="str">
        <f t="shared" si="49"/>
        <v>21.6</v>
      </c>
      <c r="P206" s="92" t="s">
        <v>200</v>
      </c>
      <c r="Q206" s="93" t="s">
        <v>43</v>
      </c>
      <c r="R206" s="92" t="s">
        <v>127</v>
      </c>
      <c r="S206" s="105" t="s">
        <v>79</v>
      </c>
      <c r="T206" s="95" t="s">
        <v>45</v>
      </c>
      <c r="U206" s="96">
        <f t="shared" si="54"/>
        <v>116</v>
      </c>
      <c r="V206" s="97" t="str">
        <f t="shared" si="55"/>
        <v/>
      </c>
      <c r="W206" s="97">
        <f t="shared" ref="W206:W273" si="59">IF(AC206&lt;55,"",IF(AA206="",AC206,IF(AF206-AC206&gt;0,CONCATENATE(AC206,"~",AF206),AC206)))</f>
        <v>65</v>
      </c>
      <c r="X206" s="98" t="str">
        <f t="shared" si="56"/>
        <v>★1.5</v>
      </c>
      <c r="Z206" s="99">
        <v>1750</v>
      </c>
      <c r="AA206" s="99"/>
      <c r="AB206" s="100">
        <f t="shared" ref="AB206:AB273" si="60">IF(Z206="","",(ROUND(IF(Z206&gt;=2759,9.5,IF(Z206&lt;2759,(-2.47/1000000*Z206*Z206)-(8.52/10000*Z206)+30.65)),1)))</f>
        <v>21.6</v>
      </c>
      <c r="AC206" s="101">
        <f t="shared" ref="AC206:AC273" si="61">IF(K206="","",ROUNDDOWN(K206/AB206*100,0))</f>
        <v>65</v>
      </c>
      <c r="AD206" s="101" t="str">
        <f t="shared" si="50"/>
        <v>★1.5</v>
      </c>
      <c r="AE206" s="100" t="str">
        <f t="shared" si="57"/>
        <v/>
      </c>
      <c r="AF206" s="101" t="str">
        <f t="shared" si="58"/>
        <v/>
      </c>
      <c r="AG206" s="101" t="str">
        <f t="shared" si="51"/>
        <v/>
      </c>
      <c r="AH206" s="102"/>
    </row>
    <row r="207" spans="1:34" ht="24" customHeight="1" x14ac:dyDescent="0.2">
      <c r="A207" s="103"/>
      <c r="B207" s="80"/>
      <c r="C207" s="104"/>
      <c r="D207" s="82" t="s">
        <v>204</v>
      </c>
      <c r="E207" s="83" t="s">
        <v>233</v>
      </c>
      <c r="F207" s="84" t="s">
        <v>225</v>
      </c>
      <c r="G207" s="85">
        <v>1.968</v>
      </c>
      <c r="H207" s="84" t="s">
        <v>41</v>
      </c>
      <c r="I207" s="86">
        <v>1650</v>
      </c>
      <c r="J207" s="87">
        <v>5</v>
      </c>
      <c r="K207" s="88">
        <v>14.8</v>
      </c>
      <c r="L207" s="89">
        <f t="shared" si="48"/>
        <v>156.86891891891889</v>
      </c>
      <c r="M207" s="88">
        <f t="shared" si="52"/>
        <v>13.2</v>
      </c>
      <c r="N207" s="90">
        <f t="shared" si="53"/>
        <v>16.5</v>
      </c>
      <c r="O207" s="91" t="str">
        <f t="shared" si="49"/>
        <v>22.5</v>
      </c>
      <c r="P207" s="92" t="s">
        <v>200</v>
      </c>
      <c r="Q207" s="93" t="s">
        <v>43</v>
      </c>
      <c r="R207" s="92" t="s">
        <v>44</v>
      </c>
      <c r="S207" s="105" t="s">
        <v>79</v>
      </c>
      <c r="T207" s="95" t="s">
        <v>45</v>
      </c>
      <c r="U207" s="96">
        <f t="shared" si="54"/>
        <v>112</v>
      </c>
      <c r="V207" s="97" t="str">
        <f t="shared" si="55"/>
        <v/>
      </c>
      <c r="W207" s="97">
        <f t="shared" si="59"/>
        <v>65</v>
      </c>
      <c r="X207" s="98" t="str">
        <f t="shared" si="56"/>
        <v>★1.5</v>
      </c>
      <c r="Z207" s="99">
        <v>1650</v>
      </c>
      <c r="AA207" s="99"/>
      <c r="AB207" s="100">
        <f t="shared" si="60"/>
        <v>22.5</v>
      </c>
      <c r="AC207" s="101">
        <f t="shared" si="61"/>
        <v>65</v>
      </c>
      <c r="AD207" s="101" t="str">
        <f t="shared" si="50"/>
        <v>★1.5</v>
      </c>
      <c r="AE207" s="100" t="str">
        <f t="shared" si="57"/>
        <v/>
      </c>
      <c r="AF207" s="101" t="str">
        <f t="shared" si="58"/>
        <v/>
      </c>
      <c r="AG207" s="101" t="str">
        <f t="shared" si="51"/>
        <v/>
      </c>
      <c r="AH207" s="102"/>
    </row>
    <row r="208" spans="1:34" ht="24" customHeight="1" x14ac:dyDescent="0.2">
      <c r="A208" s="103"/>
      <c r="B208" s="80"/>
      <c r="C208" s="104"/>
      <c r="D208" s="82" t="s">
        <v>204</v>
      </c>
      <c r="E208" s="83" t="s">
        <v>234</v>
      </c>
      <c r="F208" s="84" t="s">
        <v>225</v>
      </c>
      <c r="G208" s="85">
        <v>1.968</v>
      </c>
      <c r="H208" s="84" t="s">
        <v>41</v>
      </c>
      <c r="I208" s="86">
        <v>1680</v>
      </c>
      <c r="J208" s="87">
        <v>5</v>
      </c>
      <c r="K208" s="88">
        <v>14.8</v>
      </c>
      <c r="L208" s="89">
        <f t="shared" si="48"/>
        <v>156.86891891891889</v>
      </c>
      <c r="M208" s="88">
        <f t="shared" si="52"/>
        <v>12.2</v>
      </c>
      <c r="N208" s="90">
        <f t="shared" si="53"/>
        <v>15.4</v>
      </c>
      <c r="O208" s="91" t="str">
        <f t="shared" si="49"/>
        <v>22.2</v>
      </c>
      <c r="P208" s="92" t="s">
        <v>200</v>
      </c>
      <c r="Q208" s="93" t="s">
        <v>43</v>
      </c>
      <c r="R208" s="92" t="s">
        <v>44</v>
      </c>
      <c r="S208" s="105" t="s">
        <v>79</v>
      </c>
      <c r="T208" s="95" t="s">
        <v>45</v>
      </c>
      <c r="U208" s="96">
        <f t="shared" si="54"/>
        <v>121</v>
      </c>
      <c r="V208" s="97" t="str">
        <f t="shared" si="55"/>
        <v/>
      </c>
      <c r="W208" s="97">
        <f t="shared" si="59"/>
        <v>66</v>
      </c>
      <c r="X208" s="98" t="str">
        <f t="shared" si="56"/>
        <v>★1.5</v>
      </c>
      <c r="Z208" s="99">
        <v>1680</v>
      </c>
      <c r="AA208" s="99"/>
      <c r="AB208" s="100">
        <f t="shared" si="60"/>
        <v>22.2</v>
      </c>
      <c r="AC208" s="101">
        <f t="shared" si="61"/>
        <v>66</v>
      </c>
      <c r="AD208" s="101" t="str">
        <f t="shared" si="50"/>
        <v>★1.5</v>
      </c>
      <c r="AE208" s="100" t="str">
        <f t="shared" si="57"/>
        <v/>
      </c>
      <c r="AF208" s="101" t="str">
        <f t="shared" si="58"/>
        <v/>
      </c>
      <c r="AG208" s="101" t="str">
        <f t="shared" si="51"/>
        <v/>
      </c>
      <c r="AH208" s="102"/>
    </row>
    <row r="209" spans="1:34" ht="24" customHeight="1" x14ac:dyDescent="0.2">
      <c r="A209" s="103"/>
      <c r="B209" s="80"/>
      <c r="C209" s="104"/>
      <c r="D209" s="82" t="s">
        <v>204</v>
      </c>
      <c r="E209" s="83" t="s">
        <v>235</v>
      </c>
      <c r="F209" s="84" t="s">
        <v>225</v>
      </c>
      <c r="G209" s="85">
        <v>1.968</v>
      </c>
      <c r="H209" s="84" t="s">
        <v>41</v>
      </c>
      <c r="I209" s="86">
        <v>1660</v>
      </c>
      <c r="J209" s="87">
        <v>5</v>
      </c>
      <c r="K209" s="88">
        <v>14.8</v>
      </c>
      <c r="L209" s="89">
        <f t="shared" si="48"/>
        <v>156.86891891891889</v>
      </c>
      <c r="M209" s="88">
        <f t="shared" si="52"/>
        <v>12.2</v>
      </c>
      <c r="N209" s="90">
        <f t="shared" si="53"/>
        <v>15.4</v>
      </c>
      <c r="O209" s="91" t="str">
        <f t="shared" si="49"/>
        <v>22.4</v>
      </c>
      <c r="P209" s="92" t="s">
        <v>200</v>
      </c>
      <c r="Q209" s="93" t="s">
        <v>43</v>
      </c>
      <c r="R209" s="92" t="s">
        <v>44</v>
      </c>
      <c r="S209" s="105" t="s">
        <v>79</v>
      </c>
      <c r="T209" s="95" t="s">
        <v>45</v>
      </c>
      <c r="U209" s="96">
        <f t="shared" si="54"/>
        <v>121</v>
      </c>
      <c r="V209" s="97" t="str">
        <f t="shared" si="55"/>
        <v/>
      </c>
      <c r="W209" s="97">
        <f t="shared" si="59"/>
        <v>66</v>
      </c>
      <c r="X209" s="98" t="str">
        <f t="shared" si="56"/>
        <v>★1.5</v>
      </c>
      <c r="Z209" s="99">
        <v>1660</v>
      </c>
      <c r="AA209" s="99"/>
      <c r="AB209" s="100">
        <f t="shared" si="60"/>
        <v>22.4</v>
      </c>
      <c r="AC209" s="101">
        <f t="shared" si="61"/>
        <v>66</v>
      </c>
      <c r="AD209" s="101" t="str">
        <f t="shared" si="50"/>
        <v>★1.5</v>
      </c>
      <c r="AE209" s="100" t="str">
        <f t="shared" si="57"/>
        <v/>
      </c>
      <c r="AF209" s="101" t="str">
        <f t="shared" si="58"/>
        <v/>
      </c>
      <c r="AG209" s="101" t="str">
        <f t="shared" si="51"/>
        <v/>
      </c>
      <c r="AH209" s="102"/>
    </row>
    <row r="210" spans="1:34" ht="24" customHeight="1" x14ac:dyDescent="0.2">
      <c r="A210" s="103"/>
      <c r="B210" s="80"/>
      <c r="C210" s="104"/>
      <c r="D210" s="82" t="s">
        <v>204</v>
      </c>
      <c r="E210" s="83" t="s">
        <v>236</v>
      </c>
      <c r="F210" s="84" t="s">
        <v>225</v>
      </c>
      <c r="G210" s="85">
        <v>1.968</v>
      </c>
      <c r="H210" s="84" t="s">
        <v>41</v>
      </c>
      <c r="I210" s="86">
        <v>1690</v>
      </c>
      <c r="J210" s="87">
        <v>5</v>
      </c>
      <c r="K210" s="88">
        <v>14.8</v>
      </c>
      <c r="L210" s="89">
        <f t="shared" si="48"/>
        <v>156.86891891891889</v>
      </c>
      <c r="M210" s="88">
        <f t="shared" si="52"/>
        <v>12.2</v>
      </c>
      <c r="N210" s="90">
        <f t="shared" si="53"/>
        <v>15.4</v>
      </c>
      <c r="O210" s="91" t="str">
        <f t="shared" si="49"/>
        <v>22.2</v>
      </c>
      <c r="P210" s="92" t="s">
        <v>200</v>
      </c>
      <c r="Q210" s="93" t="s">
        <v>43</v>
      </c>
      <c r="R210" s="92" t="s">
        <v>44</v>
      </c>
      <c r="S210" s="105" t="s">
        <v>79</v>
      </c>
      <c r="T210" s="95" t="s">
        <v>45</v>
      </c>
      <c r="U210" s="96">
        <f t="shared" si="54"/>
        <v>121</v>
      </c>
      <c r="V210" s="97" t="str">
        <f t="shared" si="55"/>
        <v/>
      </c>
      <c r="W210" s="97">
        <f t="shared" si="59"/>
        <v>66</v>
      </c>
      <c r="X210" s="98" t="str">
        <f t="shared" si="56"/>
        <v>★1.5</v>
      </c>
      <c r="Z210" s="99">
        <v>1690</v>
      </c>
      <c r="AA210" s="99"/>
      <c r="AB210" s="100">
        <f t="shared" si="60"/>
        <v>22.2</v>
      </c>
      <c r="AC210" s="101">
        <f t="shared" si="61"/>
        <v>66</v>
      </c>
      <c r="AD210" s="101" t="str">
        <f t="shared" si="50"/>
        <v>★1.5</v>
      </c>
      <c r="AE210" s="100" t="str">
        <f t="shared" si="57"/>
        <v/>
      </c>
      <c r="AF210" s="101" t="str">
        <f t="shared" si="58"/>
        <v/>
      </c>
      <c r="AG210" s="101" t="str">
        <f t="shared" si="51"/>
        <v/>
      </c>
      <c r="AH210" s="102"/>
    </row>
    <row r="211" spans="1:34" ht="24" customHeight="1" x14ac:dyDescent="0.2">
      <c r="A211" s="103"/>
      <c r="B211" s="80"/>
      <c r="C211" s="104"/>
      <c r="D211" s="82" t="s">
        <v>204</v>
      </c>
      <c r="E211" s="83" t="s">
        <v>237</v>
      </c>
      <c r="F211" s="84" t="s">
        <v>78</v>
      </c>
      <c r="G211" s="85">
        <v>1.968</v>
      </c>
      <c r="H211" s="84" t="s">
        <v>41</v>
      </c>
      <c r="I211" s="86">
        <v>1710</v>
      </c>
      <c r="J211" s="87">
        <v>5</v>
      </c>
      <c r="K211" s="88">
        <v>14.2</v>
      </c>
      <c r="L211" s="89">
        <f t="shared" si="48"/>
        <v>163.49718309859156</v>
      </c>
      <c r="M211" s="88">
        <f t="shared" si="52"/>
        <v>12.2</v>
      </c>
      <c r="N211" s="90">
        <f t="shared" si="53"/>
        <v>15.4</v>
      </c>
      <c r="O211" s="91" t="str">
        <f t="shared" si="49"/>
        <v>22.0</v>
      </c>
      <c r="P211" s="92" t="s">
        <v>200</v>
      </c>
      <c r="Q211" s="93" t="s">
        <v>43</v>
      </c>
      <c r="R211" s="92" t="s">
        <v>127</v>
      </c>
      <c r="S211" s="105" t="s">
        <v>79</v>
      </c>
      <c r="T211" s="95" t="s">
        <v>45</v>
      </c>
      <c r="U211" s="96">
        <f t="shared" si="54"/>
        <v>116</v>
      </c>
      <c r="V211" s="97" t="str">
        <f t="shared" si="55"/>
        <v/>
      </c>
      <c r="W211" s="97">
        <f t="shared" si="59"/>
        <v>64</v>
      </c>
      <c r="X211" s="98" t="str">
        <f t="shared" si="56"/>
        <v>★1.0</v>
      </c>
      <c r="Z211" s="99">
        <v>1710</v>
      </c>
      <c r="AA211" s="99"/>
      <c r="AB211" s="100">
        <f t="shared" si="60"/>
        <v>22</v>
      </c>
      <c r="AC211" s="101">
        <f t="shared" si="61"/>
        <v>64</v>
      </c>
      <c r="AD211" s="101" t="str">
        <f t="shared" si="50"/>
        <v>★1.0</v>
      </c>
      <c r="AE211" s="100" t="str">
        <f t="shared" si="57"/>
        <v/>
      </c>
      <c r="AF211" s="101" t="str">
        <f t="shared" si="58"/>
        <v/>
      </c>
      <c r="AG211" s="101" t="str">
        <f t="shared" si="51"/>
        <v/>
      </c>
      <c r="AH211" s="102"/>
    </row>
    <row r="212" spans="1:34" ht="24" customHeight="1" x14ac:dyDescent="0.2">
      <c r="A212" s="103"/>
      <c r="B212" s="80"/>
      <c r="C212" s="104"/>
      <c r="D212" s="82" t="s">
        <v>204</v>
      </c>
      <c r="E212" s="83" t="s">
        <v>238</v>
      </c>
      <c r="F212" s="84" t="s">
        <v>78</v>
      </c>
      <c r="G212" s="85">
        <v>1.968</v>
      </c>
      <c r="H212" s="84" t="s">
        <v>41</v>
      </c>
      <c r="I212" s="86">
        <v>1740</v>
      </c>
      <c r="J212" s="87">
        <v>5</v>
      </c>
      <c r="K212" s="88">
        <v>14.2</v>
      </c>
      <c r="L212" s="89">
        <f t="shared" si="48"/>
        <v>163.49718309859156</v>
      </c>
      <c r="M212" s="88">
        <f t="shared" si="52"/>
        <v>12.2</v>
      </c>
      <c r="N212" s="90">
        <f t="shared" si="53"/>
        <v>15.4</v>
      </c>
      <c r="O212" s="91" t="str">
        <f t="shared" si="49"/>
        <v>21.7</v>
      </c>
      <c r="P212" s="92" t="s">
        <v>200</v>
      </c>
      <c r="Q212" s="93" t="s">
        <v>43</v>
      </c>
      <c r="R212" s="92" t="s">
        <v>127</v>
      </c>
      <c r="S212" s="105" t="s">
        <v>79</v>
      </c>
      <c r="T212" s="95" t="s">
        <v>45</v>
      </c>
      <c r="U212" s="96">
        <f t="shared" si="54"/>
        <v>116</v>
      </c>
      <c r="V212" s="97" t="str">
        <f t="shared" si="55"/>
        <v/>
      </c>
      <c r="W212" s="97">
        <f t="shared" si="59"/>
        <v>65</v>
      </c>
      <c r="X212" s="98" t="str">
        <f t="shared" si="56"/>
        <v>★1.5</v>
      </c>
      <c r="Z212" s="99">
        <v>1740</v>
      </c>
      <c r="AA212" s="99"/>
      <c r="AB212" s="100">
        <f t="shared" si="60"/>
        <v>21.7</v>
      </c>
      <c r="AC212" s="101">
        <f t="shared" si="61"/>
        <v>65</v>
      </c>
      <c r="AD212" s="101" t="str">
        <f t="shared" si="50"/>
        <v>★1.5</v>
      </c>
      <c r="AE212" s="100" t="str">
        <f t="shared" si="57"/>
        <v/>
      </c>
      <c r="AF212" s="101" t="str">
        <f t="shared" si="58"/>
        <v/>
      </c>
      <c r="AG212" s="101" t="str">
        <f t="shared" si="51"/>
        <v/>
      </c>
      <c r="AH212" s="102"/>
    </row>
    <row r="213" spans="1:34" ht="24" customHeight="1" x14ac:dyDescent="0.2">
      <c r="A213" s="103"/>
      <c r="B213" s="80"/>
      <c r="C213" s="104"/>
      <c r="D213" s="82" t="s">
        <v>204</v>
      </c>
      <c r="E213" s="83" t="s">
        <v>239</v>
      </c>
      <c r="F213" s="84" t="s">
        <v>78</v>
      </c>
      <c r="G213" s="85">
        <v>1.968</v>
      </c>
      <c r="H213" s="84" t="s">
        <v>41</v>
      </c>
      <c r="I213" s="86">
        <v>1720</v>
      </c>
      <c r="J213" s="87">
        <v>5</v>
      </c>
      <c r="K213" s="88">
        <v>14.2</v>
      </c>
      <c r="L213" s="89">
        <f t="shared" si="48"/>
        <v>163.49718309859156</v>
      </c>
      <c r="M213" s="88">
        <f t="shared" si="52"/>
        <v>12.2</v>
      </c>
      <c r="N213" s="90">
        <f t="shared" si="53"/>
        <v>15.4</v>
      </c>
      <c r="O213" s="91" t="str">
        <f t="shared" si="49"/>
        <v>21.9</v>
      </c>
      <c r="P213" s="92" t="s">
        <v>200</v>
      </c>
      <c r="Q213" s="93" t="s">
        <v>43</v>
      </c>
      <c r="R213" s="92" t="s">
        <v>127</v>
      </c>
      <c r="S213" s="105" t="s">
        <v>79</v>
      </c>
      <c r="T213" s="95" t="s">
        <v>45</v>
      </c>
      <c r="U213" s="96">
        <f t="shared" si="54"/>
        <v>116</v>
      </c>
      <c r="V213" s="97" t="str">
        <f t="shared" si="55"/>
        <v/>
      </c>
      <c r="W213" s="97">
        <f t="shared" si="59"/>
        <v>64</v>
      </c>
      <c r="X213" s="98" t="str">
        <f t="shared" si="56"/>
        <v>★1.0</v>
      </c>
      <c r="Z213" s="99">
        <v>1720</v>
      </c>
      <c r="AA213" s="99"/>
      <c r="AB213" s="100">
        <f t="shared" si="60"/>
        <v>21.9</v>
      </c>
      <c r="AC213" s="101">
        <f t="shared" si="61"/>
        <v>64</v>
      </c>
      <c r="AD213" s="101" t="str">
        <f t="shared" si="50"/>
        <v>★1.0</v>
      </c>
      <c r="AE213" s="100" t="str">
        <f t="shared" si="57"/>
        <v/>
      </c>
      <c r="AF213" s="101" t="str">
        <f t="shared" si="58"/>
        <v/>
      </c>
      <c r="AG213" s="101" t="str">
        <f t="shared" si="51"/>
        <v/>
      </c>
      <c r="AH213" s="102"/>
    </row>
    <row r="214" spans="1:34" ht="24" customHeight="1" x14ac:dyDescent="0.2">
      <c r="A214" s="103"/>
      <c r="B214" s="106"/>
      <c r="C214" s="107"/>
      <c r="D214" s="82" t="s">
        <v>204</v>
      </c>
      <c r="E214" s="83" t="s">
        <v>240</v>
      </c>
      <c r="F214" s="84" t="s">
        <v>78</v>
      </c>
      <c r="G214" s="85">
        <v>1.968</v>
      </c>
      <c r="H214" s="84" t="s">
        <v>41</v>
      </c>
      <c r="I214" s="86">
        <v>1750</v>
      </c>
      <c r="J214" s="87">
        <v>5</v>
      </c>
      <c r="K214" s="88">
        <v>14.2</v>
      </c>
      <c r="L214" s="89">
        <f t="shared" si="48"/>
        <v>163.49718309859156</v>
      </c>
      <c r="M214" s="88">
        <f t="shared" si="52"/>
        <v>12.2</v>
      </c>
      <c r="N214" s="90">
        <f t="shared" si="53"/>
        <v>15.4</v>
      </c>
      <c r="O214" s="91" t="str">
        <f t="shared" si="49"/>
        <v>21.6</v>
      </c>
      <c r="P214" s="92" t="s">
        <v>200</v>
      </c>
      <c r="Q214" s="93" t="s">
        <v>43</v>
      </c>
      <c r="R214" s="92" t="s">
        <v>127</v>
      </c>
      <c r="S214" s="105" t="s">
        <v>79</v>
      </c>
      <c r="T214" s="95" t="s">
        <v>45</v>
      </c>
      <c r="U214" s="96">
        <f t="shared" si="54"/>
        <v>116</v>
      </c>
      <c r="V214" s="97" t="str">
        <f t="shared" si="55"/>
        <v/>
      </c>
      <c r="W214" s="97">
        <f t="shared" si="59"/>
        <v>65</v>
      </c>
      <c r="X214" s="98" t="str">
        <f t="shared" si="56"/>
        <v>★1.5</v>
      </c>
      <c r="Z214" s="99">
        <v>1750</v>
      </c>
      <c r="AA214" s="99"/>
      <c r="AB214" s="100">
        <f t="shared" si="60"/>
        <v>21.6</v>
      </c>
      <c r="AC214" s="101">
        <f t="shared" si="61"/>
        <v>65</v>
      </c>
      <c r="AD214" s="101" t="str">
        <f t="shared" si="50"/>
        <v>★1.5</v>
      </c>
      <c r="AE214" s="100" t="str">
        <f t="shared" si="57"/>
        <v/>
      </c>
      <c r="AF214" s="101" t="str">
        <f t="shared" si="58"/>
        <v/>
      </c>
      <c r="AG214" s="101" t="str">
        <f t="shared" si="51"/>
        <v/>
      </c>
      <c r="AH214" s="102"/>
    </row>
    <row r="215" spans="1:34" ht="24" customHeight="1" x14ac:dyDescent="0.2">
      <c r="A215" s="103"/>
      <c r="B215" s="80"/>
      <c r="C215" s="113" t="s">
        <v>241</v>
      </c>
      <c r="D215" s="82" t="s">
        <v>242</v>
      </c>
      <c r="E215" s="83" t="s">
        <v>243</v>
      </c>
      <c r="F215" s="84" t="s">
        <v>126</v>
      </c>
      <c r="G215" s="85">
        <v>1.968</v>
      </c>
      <c r="H215" s="84" t="s">
        <v>53</v>
      </c>
      <c r="I215" s="86">
        <v>1800</v>
      </c>
      <c r="J215" s="87">
        <v>5</v>
      </c>
      <c r="K215" s="88">
        <v>12.6</v>
      </c>
      <c r="L215" s="89">
        <f>IF(K215&gt;0,1/K215*34.6*67.1,"")</f>
        <v>184.25873015873015</v>
      </c>
      <c r="M215" s="88">
        <f>IFERROR(VALUE(IF(Z215="","",(IF(Z215&gt;=2271,"7.4",IF(Z215&gt;=2101,"8.7",IF(Z215&gt;=1991,"9.4",IF(Z215&gt;=1871,"10.2",IF(Z215&gt;=1761,"11.1",IF(Z215&gt;=1651,"12.2",IF(Z215&gt;=1531,"13.2",IF(Z215&gt;=1421,"14.4",IF(Z215&gt;=1311,"15.8",IF(Z215&gt;=1196,"17.2",IF(Z215&gt;=1081,"18.7",IF(Z215&gt;=971,"20.5",IF(Z215&gt;=856,"20.8",IF(Z215&gt;=741,"21.0",IF(Z215&gt;=601,"21.8","22.5")))))))))))))))))),"")</f>
        <v>11.1</v>
      </c>
      <c r="N215" s="90">
        <f>IFERROR(VALUE(IF(Z215="","",(IF(Z215&gt;=2271,"10.6",IF(Z215&gt;=2101,"11.9",IF(Z215&gt;=1991,"12.7",IF(Z215&gt;=1871,"13.5",IF(Z215&gt;=1761,"14.4",IF(Z215&gt;=1651,"15.4",IF(Z215&gt;=1531,"16.5",IF(Z215&gt;=1421,"17.6",IF(Z215&gt;=1311,"19.0",IF(Z215&gt;=1196,"20.3",IF(Z215&gt;=1081,"21.8",IF(Z215&gt;=971,"23.4",IF(Z215&gt;=856,"23.7",IF(Z215&gt;=741,"24.5","24.6"))))))))))))))))),"")</f>
        <v>14.4</v>
      </c>
      <c r="O215" s="91" t="str">
        <f>IF(Z215="","",IF(AE215="",TEXT(AB215,"#,##0.0"),IF(AB215-AE215&gt;0,CONCATENATE(TEXT(AE215,"#,##0.0"),"~",TEXT(AB215,"#,##0.0")),TEXT(AB215,"#,##0.0"))))</f>
        <v>21.1</v>
      </c>
      <c r="P215" s="92" t="s">
        <v>68</v>
      </c>
      <c r="Q215" s="93" t="s">
        <v>43</v>
      </c>
      <c r="R215" s="92" t="s">
        <v>198</v>
      </c>
      <c r="S215" s="105"/>
      <c r="T215" s="95" t="s">
        <v>45</v>
      </c>
      <c r="U215" s="96">
        <f>IFERROR(IF(K215&lt;M215,"",(ROUNDDOWN(K215/M215*100,0))),"")</f>
        <v>113</v>
      </c>
      <c r="V215" s="97" t="str">
        <f>IFERROR(IF(K215&lt;N215,"",(ROUNDDOWN(K215/N215*100,0))),"")</f>
        <v/>
      </c>
      <c r="W215" s="97">
        <f>IF(AC215&lt;55,"",IF(AA215="",AC215,IF(AF215-AC215&gt;0,CONCATENATE(AC215,"~",AF215),AC215)))</f>
        <v>59</v>
      </c>
      <c r="X215" s="98" t="str">
        <f>IF(AC215&lt;55,"",AD215)</f>
        <v>★0.5</v>
      </c>
      <c r="Z215" s="99">
        <v>1800</v>
      </c>
      <c r="AA215" s="99"/>
      <c r="AB215" s="100">
        <f>IF(Z215="","",(ROUND(IF(Z215&gt;=2759,9.5,IF(Z215&lt;2759,(-2.47/1000000*Z215*Z215)-(8.52/10000*Z215)+30.65)),1)))</f>
        <v>21.1</v>
      </c>
      <c r="AC215" s="101">
        <f>IF(K215="","",ROUNDDOWN(K215/AB215*100,0))</f>
        <v>59</v>
      </c>
      <c r="AD215" s="101" t="str">
        <f>IF(AC215="","",IF(AC215&gt;=125,"★7.5",IF(AC215&gt;=120,"★7.0",IF(AC215&gt;=115,"★6.5",IF(AC215&gt;=110,"★6.0",IF(AC215&gt;=105,"★5.5",IF(AC215&gt;=100,"★5.0",IF(AC215&gt;=95,"★4.5",IF(AC215&gt;=90,"★4.0",IF(AC215&gt;=85,"★3.5",IF(AC215&gt;=80,"★3.0",IF(AC215&gt;=75,"★2.5",IF(AC215&gt;=70,"★2.0",IF(AC215&gt;=65,"★1.5",IF(AC215&gt;=60,"★1.0",IF(AC215&gt;=55,"★0.5"," "))))))))))))))))</f>
        <v>★0.5</v>
      </c>
      <c r="AE215" s="100" t="str">
        <f>IF(AA215="","",(ROUND(IF(AA215&gt;=2759,9.5,IF(AA215&lt;2759,(-2.47/1000000*AA215*AA215)-(8.52/10000*AA215)+30.65)),1)))</f>
        <v/>
      </c>
      <c r="AF215" s="101" t="str">
        <f>IF(AE215="","",IF(K215="","",ROUNDDOWN(K215/AE215*100,0)))</f>
        <v/>
      </c>
      <c r="AG215" s="101" t="str">
        <f>IF(AF215="","",IF(AF215&gt;=125,"★7.5",IF(AF215&gt;=120,"★7.0",IF(AF215&gt;=115,"★6.5",IF(AF215&gt;=110,"★6.0",IF(AF215&gt;=105,"★5.5",IF(AF215&gt;=100,"★5.0",IF(AF215&gt;=95,"★4.5",IF(AF215&gt;=90,"★4.0",IF(AF215&gt;=85,"★3.5",IF(AF215&gt;=80,"★3.0",IF(AF215&gt;=75,"★2.5",IF(AF215&gt;=70,"★2.0",IF(AF215&gt;=65,"★1.5",IF(AF215&gt;=60,"★1.0",IF(AF215&gt;=55,"★0.5"," "))))))))))))))))</f>
        <v/>
      </c>
      <c r="AH215" s="102"/>
    </row>
    <row r="216" spans="1:34" ht="24" customHeight="1" x14ac:dyDescent="0.2">
      <c r="A216" s="103"/>
      <c r="B216" s="80"/>
      <c r="C216" s="104"/>
      <c r="D216" s="82" t="s">
        <v>242</v>
      </c>
      <c r="E216" s="83" t="s">
        <v>244</v>
      </c>
      <c r="F216" s="84" t="s">
        <v>126</v>
      </c>
      <c r="G216" s="85">
        <v>1.968</v>
      </c>
      <c r="H216" s="84" t="s">
        <v>53</v>
      </c>
      <c r="I216" s="86">
        <v>1820</v>
      </c>
      <c r="J216" s="87">
        <v>5</v>
      </c>
      <c r="K216" s="88">
        <v>12.6</v>
      </c>
      <c r="L216" s="89">
        <f>IF(K216&gt;0,1/K216*34.6*67.1,"")</f>
        <v>184.25873015873015</v>
      </c>
      <c r="M216" s="88">
        <f>IFERROR(VALUE(IF(Z216="","",(IF(Z216&gt;=2271,"7.4",IF(Z216&gt;=2101,"8.7",IF(Z216&gt;=1991,"9.4",IF(Z216&gt;=1871,"10.2",IF(Z216&gt;=1761,"11.1",IF(Z216&gt;=1651,"12.2",IF(Z216&gt;=1531,"13.2",IF(Z216&gt;=1421,"14.4",IF(Z216&gt;=1311,"15.8",IF(Z216&gt;=1196,"17.2",IF(Z216&gt;=1081,"18.7",IF(Z216&gt;=971,"20.5",IF(Z216&gt;=856,"20.8",IF(Z216&gt;=741,"21.0",IF(Z216&gt;=601,"21.8","22.5")))))))))))))))))),"")</f>
        <v>11.1</v>
      </c>
      <c r="N216" s="90">
        <f>IFERROR(VALUE(IF(Z216="","",(IF(Z216&gt;=2271,"10.6",IF(Z216&gt;=2101,"11.9",IF(Z216&gt;=1991,"12.7",IF(Z216&gt;=1871,"13.5",IF(Z216&gt;=1761,"14.4",IF(Z216&gt;=1651,"15.4",IF(Z216&gt;=1531,"16.5",IF(Z216&gt;=1421,"17.6",IF(Z216&gt;=1311,"19.0",IF(Z216&gt;=1196,"20.3",IF(Z216&gt;=1081,"21.8",IF(Z216&gt;=971,"23.4",IF(Z216&gt;=856,"23.7",IF(Z216&gt;=741,"24.5","24.6"))))))))))))))))),"")</f>
        <v>14.4</v>
      </c>
      <c r="O216" s="91" t="str">
        <f>IF(Z216="","",IF(AE216="",TEXT(AB216,"#,##0.0"),IF(AB216-AE216&gt;0,CONCATENATE(TEXT(AE216,"#,##0.0"),"~",TEXT(AB216,"#,##0.0")),TEXT(AB216,"#,##0.0"))))</f>
        <v>20.9</v>
      </c>
      <c r="P216" s="92" t="s">
        <v>68</v>
      </c>
      <c r="Q216" s="93" t="s">
        <v>43</v>
      </c>
      <c r="R216" s="92" t="s">
        <v>198</v>
      </c>
      <c r="S216" s="105"/>
      <c r="T216" s="95" t="s">
        <v>45</v>
      </c>
      <c r="U216" s="96">
        <f>IFERROR(IF(K216&lt;M216,"",(ROUNDDOWN(K216/M216*100,0))),"")</f>
        <v>113</v>
      </c>
      <c r="V216" s="97" t="str">
        <f>IFERROR(IF(K216&lt;N216,"",(ROUNDDOWN(K216/N216*100,0))),"")</f>
        <v/>
      </c>
      <c r="W216" s="97">
        <f>IF(AC216&lt;55,"",IF(AA216="",AC216,IF(AF216-AC216&gt;0,CONCATENATE(AC216,"~",AF216),AC216)))</f>
        <v>60</v>
      </c>
      <c r="X216" s="98" t="str">
        <f>IF(AC216&lt;55,"",AD216)</f>
        <v>★1.0</v>
      </c>
      <c r="Z216" s="99">
        <v>1820</v>
      </c>
      <c r="AA216" s="99"/>
      <c r="AB216" s="100">
        <f>IF(Z216="","",(ROUND(IF(Z216&gt;=2759,9.5,IF(Z216&lt;2759,(-2.47/1000000*Z216*Z216)-(8.52/10000*Z216)+30.65)),1)))</f>
        <v>20.9</v>
      </c>
      <c r="AC216" s="101">
        <f>IF(K216="","",ROUNDDOWN(K216/AB216*100,0))</f>
        <v>60</v>
      </c>
      <c r="AD216" s="101" t="str">
        <f>IF(AC216="","",IF(AC216&gt;=125,"★7.5",IF(AC216&gt;=120,"★7.0",IF(AC216&gt;=115,"★6.5",IF(AC216&gt;=110,"★6.0",IF(AC216&gt;=105,"★5.5",IF(AC216&gt;=100,"★5.0",IF(AC216&gt;=95,"★4.5",IF(AC216&gt;=90,"★4.0",IF(AC216&gt;=85,"★3.5",IF(AC216&gt;=80,"★3.0",IF(AC216&gt;=75,"★2.5",IF(AC216&gt;=70,"★2.0",IF(AC216&gt;=65,"★1.5",IF(AC216&gt;=60,"★1.0",IF(AC216&gt;=55,"★0.5"," "))))))))))))))))</f>
        <v>★1.0</v>
      </c>
      <c r="AE216" s="100" t="str">
        <f>IF(AA216="","",(ROUND(IF(AA216&gt;=2759,9.5,IF(AA216&lt;2759,(-2.47/1000000*AA216*AA216)-(8.52/10000*AA216)+30.65)),1)))</f>
        <v/>
      </c>
      <c r="AF216" s="101" t="str">
        <f>IF(AE216="","",IF(K216="","",ROUNDDOWN(K216/AE216*100,0)))</f>
        <v/>
      </c>
      <c r="AG216" s="101" t="str">
        <f>IF(AF216="","",IF(AF216&gt;=125,"★7.5",IF(AF216&gt;=120,"★7.0",IF(AF216&gt;=115,"★6.5",IF(AF216&gt;=110,"★6.0",IF(AF216&gt;=105,"★5.5",IF(AF216&gt;=100,"★5.0",IF(AF216&gt;=95,"★4.5",IF(AF216&gt;=90,"★4.0",IF(AF216&gt;=85,"★3.5",IF(AF216&gt;=80,"★3.0",IF(AF216&gt;=75,"★2.5",IF(AF216&gt;=70,"★2.0",IF(AF216&gt;=65,"★1.5",IF(AF216&gt;=60,"★1.0",IF(AF216&gt;=55,"★0.5"," "))))))))))))))))</f>
        <v/>
      </c>
      <c r="AH216" s="102"/>
    </row>
    <row r="217" spans="1:34" ht="24" customHeight="1" x14ac:dyDescent="0.2">
      <c r="A217" s="103"/>
      <c r="B217" s="80"/>
      <c r="C217" s="104"/>
      <c r="D217" s="82" t="s">
        <v>242</v>
      </c>
      <c r="E217" s="83" t="s">
        <v>245</v>
      </c>
      <c r="F217" s="84" t="s">
        <v>126</v>
      </c>
      <c r="G217" s="85">
        <v>1.968</v>
      </c>
      <c r="H217" s="84" t="s">
        <v>53</v>
      </c>
      <c r="I217" s="86">
        <v>1880</v>
      </c>
      <c r="J217" s="87">
        <v>5</v>
      </c>
      <c r="K217" s="88">
        <v>12.2</v>
      </c>
      <c r="L217" s="89">
        <f>IF(K217&gt;0,1/K217*34.6*67.1,"")</f>
        <v>190.3</v>
      </c>
      <c r="M217" s="88">
        <f>IFERROR(VALUE(IF(Z217="","",(IF(Z217&gt;=2271,"7.4",IF(Z217&gt;=2101,"8.7",IF(Z217&gt;=1991,"9.4",IF(Z217&gt;=1871,"10.2",IF(Z217&gt;=1761,"11.1",IF(Z217&gt;=1651,"12.2",IF(Z217&gt;=1531,"13.2",IF(Z217&gt;=1421,"14.4",IF(Z217&gt;=1311,"15.8",IF(Z217&gt;=1196,"17.2",IF(Z217&gt;=1081,"18.7",IF(Z217&gt;=971,"20.5",IF(Z217&gt;=856,"20.8",IF(Z217&gt;=741,"21.0",IF(Z217&gt;=601,"21.8","22.5")))))))))))))))))),"")</f>
        <v>10.199999999999999</v>
      </c>
      <c r="N217" s="90">
        <f>IFERROR(VALUE(IF(Z217="","",(IF(Z217&gt;=2271,"10.6",IF(Z217&gt;=2101,"11.9",IF(Z217&gt;=1991,"12.7",IF(Z217&gt;=1871,"13.5",IF(Z217&gt;=1761,"14.4",IF(Z217&gt;=1651,"15.4",IF(Z217&gt;=1531,"16.5",IF(Z217&gt;=1421,"17.6",IF(Z217&gt;=1311,"19.0",IF(Z217&gt;=1196,"20.3",IF(Z217&gt;=1081,"21.8",IF(Z217&gt;=971,"23.4",IF(Z217&gt;=856,"23.7",IF(Z217&gt;=741,"24.5","24.6"))))))))))))))))),"")</f>
        <v>13.5</v>
      </c>
      <c r="O217" s="91" t="str">
        <f>IF(Z217="","",IF(AE217="",TEXT(AB217,"#,##0.0"),IF(AB217-AE217&gt;0,CONCATENATE(TEXT(AE217,"#,##0.0"),"~",TEXT(AB217,"#,##0.0")),TEXT(AB217,"#,##0.0"))))</f>
        <v>20.3</v>
      </c>
      <c r="P217" s="92" t="s">
        <v>68</v>
      </c>
      <c r="Q217" s="93" t="s">
        <v>43</v>
      </c>
      <c r="R217" s="92" t="s">
        <v>201</v>
      </c>
      <c r="S217" s="105"/>
      <c r="T217" s="95" t="s">
        <v>45</v>
      </c>
      <c r="U217" s="96">
        <f>IFERROR(IF(K217&lt;M217,"",(ROUNDDOWN(K217/M217*100,0))),"")</f>
        <v>119</v>
      </c>
      <c r="V217" s="97" t="str">
        <f>IFERROR(IF(K217&lt;N217,"",(ROUNDDOWN(K217/N217*100,0))),"")</f>
        <v/>
      </c>
      <c r="W217" s="97">
        <f>IF(AC217&lt;55,"",IF(AA217="",AC217,IF(AF217-AC217&gt;0,CONCATENATE(AC217,"~",AF217),AC217)))</f>
        <v>60</v>
      </c>
      <c r="X217" s="98" t="str">
        <f>IF(AC217&lt;55,"",AD217)</f>
        <v>★1.0</v>
      </c>
      <c r="Z217" s="99">
        <v>1880</v>
      </c>
      <c r="AA217" s="99"/>
      <c r="AB217" s="100">
        <f>IF(Z217="","",(ROUND(IF(Z217&gt;=2759,9.5,IF(Z217&lt;2759,(-2.47/1000000*Z217*Z217)-(8.52/10000*Z217)+30.65)),1)))</f>
        <v>20.3</v>
      </c>
      <c r="AC217" s="101">
        <f>IF(K217="","",ROUNDDOWN(K217/AB217*100,0))</f>
        <v>60</v>
      </c>
      <c r="AD217" s="101" t="str">
        <f>IF(AC217="","",IF(AC217&gt;=125,"★7.5",IF(AC217&gt;=120,"★7.0",IF(AC217&gt;=115,"★6.5",IF(AC217&gt;=110,"★6.0",IF(AC217&gt;=105,"★5.5",IF(AC217&gt;=100,"★5.0",IF(AC217&gt;=95,"★4.5",IF(AC217&gt;=90,"★4.0",IF(AC217&gt;=85,"★3.5",IF(AC217&gt;=80,"★3.0",IF(AC217&gt;=75,"★2.5",IF(AC217&gt;=70,"★2.0",IF(AC217&gt;=65,"★1.5",IF(AC217&gt;=60,"★1.0",IF(AC217&gt;=55,"★0.5"," "))))))))))))))))</f>
        <v>★1.0</v>
      </c>
      <c r="AE217" s="100" t="str">
        <f>IF(AA217="","",(ROUND(IF(AA217&gt;=2759,9.5,IF(AA217&lt;2759,(-2.47/1000000*AA217*AA217)-(8.52/10000*AA217)+30.65)),1)))</f>
        <v/>
      </c>
      <c r="AF217" s="101" t="str">
        <f>IF(AE217="","",IF(K217="","",ROUNDDOWN(K217/AE217*100,0)))</f>
        <v/>
      </c>
      <c r="AG217" s="101" t="str">
        <f>IF(AF217="","",IF(AF217&gt;=125,"★7.5",IF(AF217&gt;=120,"★7.0",IF(AF217&gt;=115,"★6.5",IF(AF217&gt;=110,"★6.0",IF(AF217&gt;=105,"★5.5",IF(AF217&gt;=100,"★5.0",IF(AF217&gt;=95,"★4.5",IF(AF217&gt;=90,"★4.0",IF(AF217&gt;=85,"★3.5",IF(AF217&gt;=80,"★3.0",IF(AF217&gt;=75,"★2.5",IF(AF217&gt;=70,"★2.0",IF(AF217&gt;=65,"★1.5",IF(AF217&gt;=60,"★1.0",IF(AF217&gt;=55,"★0.5"," "))))))))))))))))</f>
        <v/>
      </c>
      <c r="AH217" s="102"/>
    </row>
    <row r="218" spans="1:34" ht="24" customHeight="1" x14ac:dyDescent="0.2">
      <c r="A218" s="103"/>
      <c r="B218" s="80"/>
      <c r="C218" s="104"/>
      <c r="D218" s="82" t="s">
        <v>242</v>
      </c>
      <c r="E218" s="83" t="s">
        <v>246</v>
      </c>
      <c r="F218" s="84" t="s">
        <v>126</v>
      </c>
      <c r="G218" s="85">
        <v>1.968</v>
      </c>
      <c r="H218" s="84" t="s">
        <v>53</v>
      </c>
      <c r="I218" s="86">
        <v>1900</v>
      </c>
      <c r="J218" s="87">
        <v>5</v>
      </c>
      <c r="K218" s="88">
        <v>12.2</v>
      </c>
      <c r="L218" s="89">
        <f>IF(K218&gt;0,1/K218*34.6*67.1,"")</f>
        <v>190.3</v>
      </c>
      <c r="M218" s="88">
        <f>IFERROR(VALUE(IF(Z218="","",(IF(Z218&gt;=2271,"7.4",IF(Z218&gt;=2101,"8.7",IF(Z218&gt;=1991,"9.4",IF(Z218&gt;=1871,"10.2",IF(Z218&gt;=1761,"11.1",IF(Z218&gt;=1651,"12.2",IF(Z218&gt;=1531,"13.2",IF(Z218&gt;=1421,"14.4",IF(Z218&gt;=1311,"15.8",IF(Z218&gt;=1196,"17.2",IF(Z218&gt;=1081,"18.7",IF(Z218&gt;=971,"20.5",IF(Z218&gt;=856,"20.8",IF(Z218&gt;=741,"21.0",IF(Z218&gt;=601,"21.8","22.5")))))))))))))))))),"")</f>
        <v>10.199999999999999</v>
      </c>
      <c r="N218" s="90">
        <f>IFERROR(VALUE(IF(Z218="","",(IF(Z218&gt;=2271,"10.6",IF(Z218&gt;=2101,"11.9",IF(Z218&gt;=1991,"12.7",IF(Z218&gt;=1871,"13.5",IF(Z218&gt;=1761,"14.4",IF(Z218&gt;=1651,"15.4",IF(Z218&gt;=1531,"16.5",IF(Z218&gt;=1421,"17.6",IF(Z218&gt;=1311,"19.0",IF(Z218&gt;=1196,"20.3",IF(Z218&gt;=1081,"21.8",IF(Z218&gt;=971,"23.4",IF(Z218&gt;=856,"23.7",IF(Z218&gt;=741,"24.5","24.6"))))))))))))))))),"")</f>
        <v>13.5</v>
      </c>
      <c r="O218" s="91" t="str">
        <f>IF(Z218="","",IF(AE218="",TEXT(AB218,"#,##0.0"),IF(AB218-AE218&gt;0,CONCATENATE(TEXT(AE218,"#,##0.0"),"~",TEXT(AB218,"#,##0.0")),TEXT(AB218,"#,##0.0"))))</f>
        <v>20.1</v>
      </c>
      <c r="P218" s="92" t="s">
        <v>68</v>
      </c>
      <c r="Q218" s="93" t="s">
        <v>43</v>
      </c>
      <c r="R218" s="92" t="s">
        <v>201</v>
      </c>
      <c r="S218" s="105"/>
      <c r="T218" s="95" t="s">
        <v>45</v>
      </c>
      <c r="U218" s="96">
        <f>IFERROR(IF(K218&lt;M218,"",(ROUNDDOWN(K218/M218*100,0))),"")</f>
        <v>119</v>
      </c>
      <c r="V218" s="97" t="str">
        <f>IFERROR(IF(K218&lt;N218,"",(ROUNDDOWN(K218/N218*100,0))),"")</f>
        <v/>
      </c>
      <c r="W218" s="97">
        <f>IF(AC218&lt;55,"",IF(AA218="",AC218,IF(AF218-AC218&gt;0,CONCATENATE(AC218,"~",AF218),AC218)))</f>
        <v>60</v>
      </c>
      <c r="X218" s="98" t="str">
        <f>IF(AC218&lt;55,"",AD218)</f>
        <v>★1.0</v>
      </c>
      <c r="Z218" s="99">
        <v>1900</v>
      </c>
      <c r="AA218" s="99"/>
      <c r="AB218" s="100">
        <f>IF(Z218="","",(ROUND(IF(Z218&gt;=2759,9.5,IF(Z218&lt;2759,(-2.47/1000000*Z218*Z218)-(8.52/10000*Z218)+30.65)),1)))</f>
        <v>20.100000000000001</v>
      </c>
      <c r="AC218" s="101">
        <f>IF(K218="","",ROUNDDOWN(K218/AB218*100,0))</f>
        <v>60</v>
      </c>
      <c r="AD218" s="101" t="str">
        <f>IF(AC218="","",IF(AC218&gt;=125,"★7.5",IF(AC218&gt;=120,"★7.0",IF(AC218&gt;=115,"★6.5",IF(AC218&gt;=110,"★6.0",IF(AC218&gt;=105,"★5.5",IF(AC218&gt;=100,"★5.0",IF(AC218&gt;=95,"★4.5",IF(AC218&gt;=90,"★4.0",IF(AC218&gt;=85,"★3.5",IF(AC218&gt;=80,"★3.0",IF(AC218&gt;=75,"★2.5",IF(AC218&gt;=70,"★2.0",IF(AC218&gt;=65,"★1.5",IF(AC218&gt;=60,"★1.0",IF(AC218&gt;=55,"★0.5"," "))))))))))))))))</f>
        <v>★1.0</v>
      </c>
      <c r="AE218" s="100" t="str">
        <f>IF(AA218="","",(ROUND(IF(AA218&gt;=2759,9.5,IF(AA218&lt;2759,(-2.47/1000000*AA218*AA218)-(8.52/10000*AA218)+30.65)),1)))</f>
        <v/>
      </c>
      <c r="AF218" s="101" t="str">
        <f>IF(AE218="","",IF(K218="","",ROUNDDOWN(K218/AE218*100,0)))</f>
        <v/>
      </c>
      <c r="AG218" s="101" t="str">
        <f>IF(AF218="","",IF(AF218&gt;=125,"★7.5",IF(AF218&gt;=120,"★7.0",IF(AF218&gt;=115,"★6.5",IF(AF218&gt;=110,"★6.0",IF(AF218&gt;=105,"★5.5",IF(AF218&gt;=100,"★5.0",IF(AF218&gt;=95,"★4.5",IF(AF218&gt;=90,"★4.0",IF(AF218&gt;=85,"★3.5",IF(AF218&gt;=80,"★3.0",IF(AF218&gt;=75,"★2.5",IF(AF218&gt;=70,"★2.0",IF(AF218&gt;=65,"★1.5",IF(AF218&gt;=60,"★1.0",IF(AF218&gt;=55,"★0.5"," "))))))))))))))))</f>
        <v/>
      </c>
      <c r="AH218" s="102"/>
    </row>
    <row r="219" spans="1:34" ht="24" customHeight="1" x14ac:dyDescent="0.2">
      <c r="A219" s="103"/>
      <c r="B219" s="80"/>
      <c r="C219" s="113"/>
      <c r="D219" s="82" t="s">
        <v>247</v>
      </c>
      <c r="E219" s="83" t="s">
        <v>248</v>
      </c>
      <c r="F219" s="84" t="s">
        <v>59</v>
      </c>
      <c r="G219" s="85">
        <v>1.968</v>
      </c>
      <c r="H219" s="84" t="s">
        <v>53</v>
      </c>
      <c r="I219" s="86">
        <v>1890</v>
      </c>
      <c r="J219" s="87">
        <v>5</v>
      </c>
      <c r="K219" s="88">
        <v>11.5</v>
      </c>
      <c r="L219" s="89">
        <f t="shared" si="48"/>
        <v>201.88347826086954</v>
      </c>
      <c r="M219" s="88">
        <f t="shared" si="52"/>
        <v>10.199999999999999</v>
      </c>
      <c r="N219" s="90">
        <f t="shared" si="53"/>
        <v>13.5</v>
      </c>
      <c r="O219" s="91" t="str">
        <f t="shared" si="49"/>
        <v>20.2</v>
      </c>
      <c r="P219" s="92" t="s">
        <v>51</v>
      </c>
      <c r="Q219" s="93" t="s">
        <v>43</v>
      </c>
      <c r="R219" s="92" t="s">
        <v>127</v>
      </c>
      <c r="S219" s="94"/>
      <c r="T219" s="95" t="s">
        <v>45</v>
      </c>
      <c r="U219" s="96">
        <f t="shared" si="54"/>
        <v>112</v>
      </c>
      <c r="V219" s="97" t="str">
        <f t="shared" si="55"/>
        <v/>
      </c>
      <c r="W219" s="97">
        <f t="shared" si="59"/>
        <v>56</v>
      </c>
      <c r="X219" s="98" t="str">
        <f t="shared" si="56"/>
        <v>★0.5</v>
      </c>
      <c r="Z219" s="99">
        <v>1890</v>
      </c>
      <c r="AA219" s="99"/>
      <c r="AB219" s="100">
        <f t="shared" si="60"/>
        <v>20.2</v>
      </c>
      <c r="AC219" s="101">
        <f t="shared" si="61"/>
        <v>56</v>
      </c>
      <c r="AD219" s="101" t="str">
        <f t="shared" si="50"/>
        <v>★0.5</v>
      </c>
      <c r="AE219" s="100" t="str">
        <f t="shared" si="57"/>
        <v/>
      </c>
      <c r="AF219" s="101" t="str">
        <f t="shared" si="58"/>
        <v/>
      </c>
      <c r="AG219" s="101" t="str">
        <f t="shared" si="51"/>
        <v/>
      </c>
      <c r="AH219" s="102"/>
    </row>
    <row r="220" spans="1:34" ht="24" customHeight="1" x14ac:dyDescent="0.2">
      <c r="A220" s="103"/>
      <c r="B220" s="80"/>
      <c r="C220" s="104"/>
      <c r="D220" s="82" t="s">
        <v>247</v>
      </c>
      <c r="E220" s="83" t="s">
        <v>249</v>
      </c>
      <c r="F220" s="84" t="s">
        <v>59</v>
      </c>
      <c r="G220" s="85">
        <v>1.968</v>
      </c>
      <c r="H220" s="84" t="s">
        <v>53</v>
      </c>
      <c r="I220" s="86">
        <v>1910</v>
      </c>
      <c r="J220" s="87">
        <v>5</v>
      </c>
      <c r="K220" s="88">
        <v>11.5</v>
      </c>
      <c r="L220" s="89">
        <f t="shared" si="48"/>
        <v>201.88347826086954</v>
      </c>
      <c r="M220" s="88">
        <f t="shared" si="52"/>
        <v>10.199999999999999</v>
      </c>
      <c r="N220" s="90">
        <f t="shared" si="53"/>
        <v>13.5</v>
      </c>
      <c r="O220" s="91" t="str">
        <f t="shared" si="49"/>
        <v>20.0</v>
      </c>
      <c r="P220" s="92" t="s">
        <v>51</v>
      </c>
      <c r="Q220" s="93" t="s">
        <v>43</v>
      </c>
      <c r="R220" s="92" t="s">
        <v>127</v>
      </c>
      <c r="S220" s="94"/>
      <c r="T220" s="95" t="s">
        <v>45</v>
      </c>
      <c r="U220" s="96">
        <f t="shared" si="54"/>
        <v>112</v>
      </c>
      <c r="V220" s="97" t="str">
        <f t="shared" si="55"/>
        <v/>
      </c>
      <c r="W220" s="97">
        <f t="shared" si="59"/>
        <v>57</v>
      </c>
      <c r="X220" s="98" t="str">
        <f t="shared" si="56"/>
        <v>★0.5</v>
      </c>
      <c r="Z220" s="99">
        <v>1910</v>
      </c>
      <c r="AA220" s="99"/>
      <c r="AB220" s="100">
        <f t="shared" si="60"/>
        <v>20</v>
      </c>
      <c r="AC220" s="101">
        <f t="shared" si="61"/>
        <v>57</v>
      </c>
      <c r="AD220" s="101" t="str">
        <f t="shared" si="50"/>
        <v>★0.5</v>
      </c>
      <c r="AE220" s="100" t="str">
        <f t="shared" si="57"/>
        <v/>
      </c>
      <c r="AF220" s="101" t="str">
        <f t="shared" si="58"/>
        <v/>
      </c>
      <c r="AG220" s="101" t="str">
        <f t="shared" si="51"/>
        <v/>
      </c>
      <c r="AH220" s="102"/>
    </row>
    <row r="221" spans="1:34" ht="24" customHeight="1" x14ac:dyDescent="0.2">
      <c r="A221" s="103"/>
      <c r="B221" s="80"/>
      <c r="C221" s="104"/>
      <c r="D221" s="82" t="s">
        <v>247</v>
      </c>
      <c r="E221" s="83" t="s">
        <v>250</v>
      </c>
      <c r="F221" s="84" t="s">
        <v>59</v>
      </c>
      <c r="G221" s="85">
        <v>1.968</v>
      </c>
      <c r="H221" s="84" t="s">
        <v>53</v>
      </c>
      <c r="I221" s="86">
        <v>1890</v>
      </c>
      <c r="J221" s="87">
        <v>5</v>
      </c>
      <c r="K221" s="88">
        <v>12.3</v>
      </c>
      <c r="L221" s="89">
        <f t="shared" ref="L221:L295" si="62">IF(K221&gt;0,1/K221*34.6*67.1,"")</f>
        <v>188.75284552845525</v>
      </c>
      <c r="M221" s="88">
        <f t="shared" si="52"/>
        <v>10.199999999999999</v>
      </c>
      <c r="N221" s="90">
        <f t="shared" si="53"/>
        <v>13.5</v>
      </c>
      <c r="O221" s="91" t="str">
        <f t="shared" ref="O221:O295" si="63">IF(Z221="","",IF(AE221="",TEXT(AB221,"#,##0.0"),IF(AB221-AE221&gt;0,CONCATENATE(TEXT(AE221,"#,##0.0"),"~",TEXT(AB221,"#,##0.0")),TEXT(AB221,"#,##0.0"))))</f>
        <v>20.2</v>
      </c>
      <c r="P221" s="92" t="s">
        <v>51</v>
      </c>
      <c r="Q221" s="93" t="s">
        <v>43</v>
      </c>
      <c r="R221" s="92" t="s">
        <v>127</v>
      </c>
      <c r="S221" s="105" t="s">
        <v>79</v>
      </c>
      <c r="T221" s="95" t="s">
        <v>45</v>
      </c>
      <c r="U221" s="96">
        <f t="shared" si="54"/>
        <v>120</v>
      </c>
      <c r="V221" s="97" t="str">
        <f t="shared" si="55"/>
        <v/>
      </c>
      <c r="W221" s="97">
        <f t="shared" si="59"/>
        <v>60</v>
      </c>
      <c r="X221" s="98" t="str">
        <f t="shared" si="56"/>
        <v>★1.0</v>
      </c>
      <c r="Z221" s="99">
        <v>1890</v>
      </c>
      <c r="AA221" s="99"/>
      <c r="AB221" s="100">
        <f t="shared" si="60"/>
        <v>20.2</v>
      </c>
      <c r="AC221" s="101">
        <f t="shared" si="61"/>
        <v>60</v>
      </c>
      <c r="AD221" s="101" t="str">
        <f t="shared" ref="AD221:AD295" si="64">IF(AC221="","",IF(AC221&gt;=125,"★7.5",IF(AC221&gt;=120,"★7.0",IF(AC221&gt;=115,"★6.5",IF(AC221&gt;=110,"★6.0",IF(AC221&gt;=105,"★5.5",IF(AC221&gt;=100,"★5.0",IF(AC221&gt;=95,"★4.5",IF(AC221&gt;=90,"★4.0",IF(AC221&gt;=85,"★3.5",IF(AC221&gt;=80,"★3.0",IF(AC221&gt;=75,"★2.5",IF(AC221&gt;=70,"★2.0",IF(AC221&gt;=65,"★1.5",IF(AC221&gt;=60,"★1.0",IF(AC221&gt;=55,"★0.5"," "))))))))))))))))</f>
        <v>★1.0</v>
      </c>
      <c r="AE221" s="100" t="str">
        <f t="shared" si="57"/>
        <v/>
      </c>
      <c r="AF221" s="101" t="str">
        <f t="shared" si="58"/>
        <v/>
      </c>
      <c r="AG221" s="101" t="str">
        <f t="shared" ref="AG221:AG295" si="65">IF(AF221="","",IF(AF221&gt;=125,"★7.5",IF(AF221&gt;=120,"★7.0",IF(AF221&gt;=115,"★6.5",IF(AF221&gt;=110,"★6.0",IF(AF221&gt;=105,"★5.5",IF(AF221&gt;=100,"★5.0",IF(AF221&gt;=95,"★4.5",IF(AF221&gt;=90,"★4.0",IF(AF221&gt;=85,"★3.5",IF(AF221&gt;=80,"★3.0",IF(AF221&gt;=75,"★2.5",IF(AF221&gt;=70,"★2.0",IF(AF221&gt;=65,"★1.5",IF(AF221&gt;=60,"★1.0",IF(AF221&gt;=55,"★0.5"," "))))))))))))))))</f>
        <v/>
      </c>
      <c r="AH221" s="102"/>
    </row>
    <row r="222" spans="1:34" ht="24" customHeight="1" x14ac:dyDescent="0.2">
      <c r="A222" s="103"/>
      <c r="B222" s="80"/>
      <c r="C222" s="104"/>
      <c r="D222" s="82" t="s">
        <v>247</v>
      </c>
      <c r="E222" s="83" t="s">
        <v>251</v>
      </c>
      <c r="F222" s="84" t="s">
        <v>59</v>
      </c>
      <c r="G222" s="85">
        <v>1.968</v>
      </c>
      <c r="H222" s="84" t="s">
        <v>53</v>
      </c>
      <c r="I222" s="86">
        <v>1910</v>
      </c>
      <c r="J222" s="87">
        <v>5</v>
      </c>
      <c r="K222" s="88">
        <v>12.3</v>
      </c>
      <c r="L222" s="89">
        <f t="shared" si="62"/>
        <v>188.75284552845525</v>
      </c>
      <c r="M222" s="88">
        <f t="shared" si="52"/>
        <v>10.199999999999999</v>
      </c>
      <c r="N222" s="90">
        <f t="shared" si="53"/>
        <v>13.5</v>
      </c>
      <c r="O222" s="91" t="str">
        <f t="shared" si="63"/>
        <v>20.0</v>
      </c>
      <c r="P222" s="92" t="s">
        <v>51</v>
      </c>
      <c r="Q222" s="93" t="s">
        <v>43</v>
      </c>
      <c r="R222" s="92" t="s">
        <v>127</v>
      </c>
      <c r="S222" s="105" t="s">
        <v>79</v>
      </c>
      <c r="T222" s="95" t="s">
        <v>45</v>
      </c>
      <c r="U222" s="96">
        <f t="shared" si="54"/>
        <v>120</v>
      </c>
      <c r="V222" s="97" t="str">
        <f t="shared" si="55"/>
        <v/>
      </c>
      <c r="W222" s="97">
        <f t="shared" si="59"/>
        <v>61</v>
      </c>
      <c r="X222" s="98" t="str">
        <f t="shared" si="56"/>
        <v>★1.0</v>
      </c>
      <c r="Z222" s="99">
        <v>1910</v>
      </c>
      <c r="AA222" s="99"/>
      <c r="AB222" s="100">
        <f t="shared" si="60"/>
        <v>20</v>
      </c>
      <c r="AC222" s="101">
        <f t="shared" si="61"/>
        <v>61</v>
      </c>
      <c r="AD222" s="101" t="str">
        <f t="shared" si="64"/>
        <v>★1.0</v>
      </c>
      <c r="AE222" s="100" t="str">
        <f t="shared" si="57"/>
        <v/>
      </c>
      <c r="AF222" s="101" t="str">
        <f t="shared" si="58"/>
        <v/>
      </c>
      <c r="AG222" s="101" t="str">
        <f t="shared" si="65"/>
        <v/>
      </c>
      <c r="AH222" s="102"/>
    </row>
    <row r="223" spans="1:34" ht="24" customHeight="1" x14ac:dyDescent="0.2">
      <c r="A223" s="103"/>
      <c r="B223" s="80"/>
      <c r="C223" s="104"/>
      <c r="D223" s="82" t="s">
        <v>247</v>
      </c>
      <c r="E223" s="83" t="s">
        <v>252</v>
      </c>
      <c r="F223" s="84" t="s">
        <v>59</v>
      </c>
      <c r="G223" s="85">
        <v>1.968</v>
      </c>
      <c r="H223" s="84" t="s">
        <v>53</v>
      </c>
      <c r="I223" s="86">
        <v>1870</v>
      </c>
      <c r="J223" s="87">
        <v>5</v>
      </c>
      <c r="K223" s="88">
        <v>12.1</v>
      </c>
      <c r="L223" s="89">
        <f t="shared" si="62"/>
        <v>191.87272727272727</v>
      </c>
      <c r="M223" s="88">
        <f t="shared" si="52"/>
        <v>11.1</v>
      </c>
      <c r="N223" s="90">
        <f t="shared" si="53"/>
        <v>14.4</v>
      </c>
      <c r="O223" s="91" t="str">
        <f t="shared" si="63"/>
        <v>20.4</v>
      </c>
      <c r="P223" s="92" t="s">
        <v>68</v>
      </c>
      <c r="Q223" s="93" t="s">
        <v>43</v>
      </c>
      <c r="R223" s="92" t="s">
        <v>127</v>
      </c>
      <c r="S223" s="105" t="s">
        <v>79</v>
      </c>
      <c r="T223" s="95" t="s">
        <v>45</v>
      </c>
      <c r="U223" s="96">
        <f t="shared" si="54"/>
        <v>109</v>
      </c>
      <c r="V223" s="97" t="str">
        <f t="shared" si="55"/>
        <v/>
      </c>
      <c r="W223" s="97">
        <f t="shared" si="59"/>
        <v>59</v>
      </c>
      <c r="X223" s="98" t="str">
        <f t="shared" si="56"/>
        <v>★0.5</v>
      </c>
      <c r="Z223" s="99">
        <v>1870</v>
      </c>
      <c r="AA223" s="99"/>
      <c r="AB223" s="100">
        <f t="shared" si="60"/>
        <v>20.399999999999999</v>
      </c>
      <c r="AC223" s="101">
        <f t="shared" si="61"/>
        <v>59</v>
      </c>
      <c r="AD223" s="101" t="str">
        <f t="shared" si="64"/>
        <v>★0.5</v>
      </c>
      <c r="AE223" s="100" t="str">
        <f t="shared" si="57"/>
        <v/>
      </c>
      <c r="AF223" s="101" t="str">
        <f t="shared" si="58"/>
        <v/>
      </c>
      <c r="AG223" s="101" t="str">
        <f t="shared" si="65"/>
        <v/>
      </c>
      <c r="AH223" s="102"/>
    </row>
    <row r="224" spans="1:34" ht="24" customHeight="1" x14ac:dyDescent="0.2">
      <c r="A224" s="103"/>
      <c r="B224" s="80"/>
      <c r="C224" s="104"/>
      <c r="D224" s="82" t="s">
        <v>247</v>
      </c>
      <c r="E224" s="83" t="s">
        <v>253</v>
      </c>
      <c r="F224" s="84" t="s">
        <v>59</v>
      </c>
      <c r="G224" s="85">
        <v>1.968</v>
      </c>
      <c r="H224" s="84" t="s">
        <v>53</v>
      </c>
      <c r="I224" s="86">
        <v>1890</v>
      </c>
      <c r="J224" s="87">
        <v>5</v>
      </c>
      <c r="K224" s="88">
        <v>12.1</v>
      </c>
      <c r="L224" s="89">
        <f t="shared" si="62"/>
        <v>191.87272727272727</v>
      </c>
      <c r="M224" s="88">
        <f t="shared" si="52"/>
        <v>10.199999999999999</v>
      </c>
      <c r="N224" s="90">
        <f t="shared" si="53"/>
        <v>13.5</v>
      </c>
      <c r="O224" s="91" t="str">
        <f t="shared" si="63"/>
        <v>20.2</v>
      </c>
      <c r="P224" s="92" t="s">
        <v>68</v>
      </c>
      <c r="Q224" s="93" t="s">
        <v>43</v>
      </c>
      <c r="R224" s="92" t="s">
        <v>127</v>
      </c>
      <c r="S224" s="105" t="s">
        <v>79</v>
      </c>
      <c r="T224" s="95" t="s">
        <v>45</v>
      </c>
      <c r="U224" s="96">
        <f t="shared" si="54"/>
        <v>118</v>
      </c>
      <c r="V224" s="97" t="str">
        <f t="shared" si="55"/>
        <v/>
      </c>
      <c r="W224" s="97">
        <f t="shared" si="59"/>
        <v>59</v>
      </c>
      <c r="X224" s="98" t="str">
        <f t="shared" si="56"/>
        <v>★0.5</v>
      </c>
      <c r="Z224" s="99">
        <v>1890</v>
      </c>
      <c r="AA224" s="99"/>
      <c r="AB224" s="100">
        <f t="shared" si="60"/>
        <v>20.2</v>
      </c>
      <c r="AC224" s="101">
        <f t="shared" si="61"/>
        <v>59</v>
      </c>
      <c r="AD224" s="101" t="str">
        <f t="shared" si="64"/>
        <v>★0.5</v>
      </c>
      <c r="AE224" s="100" t="str">
        <f t="shared" si="57"/>
        <v/>
      </c>
      <c r="AF224" s="101" t="str">
        <f t="shared" si="58"/>
        <v/>
      </c>
      <c r="AG224" s="101" t="str">
        <f t="shared" si="65"/>
        <v/>
      </c>
      <c r="AH224" s="102"/>
    </row>
    <row r="225" spans="1:34" ht="24" customHeight="1" x14ac:dyDescent="0.2">
      <c r="A225" s="103"/>
      <c r="B225" s="80"/>
      <c r="C225" s="104"/>
      <c r="D225" s="82" t="s">
        <v>247</v>
      </c>
      <c r="E225" s="83" t="s">
        <v>254</v>
      </c>
      <c r="F225" s="84" t="s">
        <v>59</v>
      </c>
      <c r="G225" s="85">
        <v>1.968</v>
      </c>
      <c r="H225" s="84" t="s">
        <v>53</v>
      </c>
      <c r="I225" s="86">
        <v>1800</v>
      </c>
      <c r="J225" s="87">
        <v>5</v>
      </c>
      <c r="K225" s="88">
        <v>12.5</v>
      </c>
      <c r="L225" s="89">
        <f t="shared" si="62"/>
        <v>185.7328</v>
      </c>
      <c r="M225" s="88">
        <f t="shared" si="52"/>
        <v>11.1</v>
      </c>
      <c r="N225" s="90">
        <f t="shared" si="53"/>
        <v>14.4</v>
      </c>
      <c r="O225" s="91" t="str">
        <f t="shared" si="63"/>
        <v>21.1</v>
      </c>
      <c r="P225" s="92" t="s">
        <v>68</v>
      </c>
      <c r="Q225" s="93" t="s">
        <v>43</v>
      </c>
      <c r="R225" s="92" t="s">
        <v>44</v>
      </c>
      <c r="S225" s="105" t="s">
        <v>79</v>
      </c>
      <c r="T225" s="95" t="s">
        <v>45</v>
      </c>
      <c r="U225" s="96">
        <f t="shared" si="54"/>
        <v>112</v>
      </c>
      <c r="V225" s="97" t="str">
        <f t="shared" si="55"/>
        <v/>
      </c>
      <c r="W225" s="97">
        <f t="shared" si="59"/>
        <v>59</v>
      </c>
      <c r="X225" s="98" t="str">
        <f t="shared" si="56"/>
        <v>★0.5</v>
      </c>
      <c r="Z225" s="99">
        <v>1800</v>
      </c>
      <c r="AA225" s="99"/>
      <c r="AB225" s="100">
        <f t="shared" si="60"/>
        <v>21.1</v>
      </c>
      <c r="AC225" s="101">
        <f t="shared" si="61"/>
        <v>59</v>
      </c>
      <c r="AD225" s="101" t="str">
        <f t="shared" si="64"/>
        <v>★0.5</v>
      </c>
      <c r="AE225" s="100" t="str">
        <f t="shared" si="57"/>
        <v/>
      </c>
      <c r="AF225" s="101" t="str">
        <f t="shared" si="58"/>
        <v/>
      </c>
      <c r="AG225" s="101" t="str">
        <f t="shared" si="65"/>
        <v/>
      </c>
      <c r="AH225" s="102"/>
    </row>
    <row r="226" spans="1:34" ht="24" customHeight="1" x14ac:dyDescent="0.2">
      <c r="A226" s="103"/>
      <c r="B226" s="80"/>
      <c r="C226" s="104"/>
      <c r="D226" s="82" t="s">
        <v>247</v>
      </c>
      <c r="E226" s="83" t="s">
        <v>255</v>
      </c>
      <c r="F226" s="84" t="s">
        <v>59</v>
      </c>
      <c r="G226" s="85">
        <v>1.968</v>
      </c>
      <c r="H226" s="84" t="s">
        <v>53</v>
      </c>
      <c r="I226" s="86">
        <v>1820</v>
      </c>
      <c r="J226" s="87">
        <v>5</v>
      </c>
      <c r="K226" s="88">
        <v>12.5</v>
      </c>
      <c r="L226" s="89">
        <f t="shared" si="62"/>
        <v>185.7328</v>
      </c>
      <c r="M226" s="88">
        <f t="shared" si="52"/>
        <v>11.1</v>
      </c>
      <c r="N226" s="90">
        <f t="shared" si="53"/>
        <v>14.4</v>
      </c>
      <c r="O226" s="91" t="str">
        <f t="shared" si="63"/>
        <v>20.9</v>
      </c>
      <c r="P226" s="92" t="s">
        <v>68</v>
      </c>
      <c r="Q226" s="93" t="s">
        <v>43</v>
      </c>
      <c r="R226" s="92" t="s">
        <v>44</v>
      </c>
      <c r="S226" s="105" t="s">
        <v>79</v>
      </c>
      <c r="T226" s="95" t="s">
        <v>45</v>
      </c>
      <c r="U226" s="96">
        <f t="shared" si="54"/>
        <v>112</v>
      </c>
      <c r="V226" s="97" t="str">
        <f t="shared" si="55"/>
        <v/>
      </c>
      <c r="W226" s="97">
        <f t="shared" si="59"/>
        <v>59</v>
      </c>
      <c r="X226" s="98" t="str">
        <f t="shared" si="56"/>
        <v>★0.5</v>
      </c>
      <c r="Z226" s="99">
        <v>1820</v>
      </c>
      <c r="AA226" s="99"/>
      <c r="AB226" s="100">
        <f t="shared" si="60"/>
        <v>20.9</v>
      </c>
      <c r="AC226" s="101">
        <f t="shared" si="61"/>
        <v>59</v>
      </c>
      <c r="AD226" s="101" t="str">
        <f t="shared" si="64"/>
        <v>★0.5</v>
      </c>
      <c r="AE226" s="100" t="str">
        <f t="shared" si="57"/>
        <v/>
      </c>
      <c r="AF226" s="101" t="str">
        <f t="shared" si="58"/>
        <v/>
      </c>
      <c r="AG226" s="101" t="str">
        <f t="shared" si="65"/>
        <v/>
      </c>
      <c r="AH226" s="102"/>
    </row>
    <row r="227" spans="1:34" ht="24" customHeight="1" x14ac:dyDescent="0.2">
      <c r="A227" s="103"/>
      <c r="B227" s="80"/>
      <c r="C227" s="104"/>
      <c r="D227" s="82" t="s">
        <v>247</v>
      </c>
      <c r="E227" s="83" t="s">
        <v>256</v>
      </c>
      <c r="F227" s="84" t="s">
        <v>59</v>
      </c>
      <c r="G227" s="85">
        <v>1.968</v>
      </c>
      <c r="H227" s="84" t="s">
        <v>53</v>
      </c>
      <c r="I227" s="86">
        <v>1870</v>
      </c>
      <c r="J227" s="87">
        <v>5</v>
      </c>
      <c r="K227" s="88">
        <v>12.1</v>
      </c>
      <c r="L227" s="89">
        <f t="shared" si="62"/>
        <v>191.87272727272727</v>
      </c>
      <c r="M227" s="88">
        <f t="shared" si="52"/>
        <v>11.1</v>
      </c>
      <c r="N227" s="90">
        <f t="shared" si="53"/>
        <v>14.4</v>
      </c>
      <c r="O227" s="91" t="str">
        <f t="shared" si="63"/>
        <v>20.4</v>
      </c>
      <c r="P227" s="92" t="s">
        <v>68</v>
      </c>
      <c r="Q227" s="93" t="s">
        <v>43</v>
      </c>
      <c r="R227" s="92" t="s">
        <v>127</v>
      </c>
      <c r="S227" s="105" t="s">
        <v>79</v>
      </c>
      <c r="T227" s="95" t="s">
        <v>45</v>
      </c>
      <c r="U227" s="96">
        <f t="shared" si="54"/>
        <v>109</v>
      </c>
      <c r="V227" s="97" t="str">
        <f t="shared" si="55"/>
        <v/>
      </c>
      <c r="W227" s="97">
        <f t="shared" si="59"/>
        <v>59</v>
      </c>
      <c r="X227" s="98" t="str">
        <f t="shared" si="56"/>
        <v>★0.5</v>
      </c>
      <c r="Z227" s="99">
        <v>1870</v>
      </c>
      <c r="AA227" s="99"/>
      <c r="AB227" s="100">
        <f t="shared" si="60"/>
        <v>20.399999999999999</v>
      </c>
      <c r="AC227" s="101">
        <f t="shared" si="61"/>
        <v>59</v>
      </c>
      <c r="AD227" s="101" t="str">
        <f t="shared" si="64"/>
        <v>★0.5</v>
      </c>
      <c r="AE227" s="100" t="str">
        <f t="shared" si="57"/>
        <v/>
      </c>
      <c r="AF227" s="101" t="str">
        <f t="shared" si="58"/>
        <v/>
      </c>
      <c r="AG227" s="101" t="str">
        <f t="shared" si="65"/>
        <v/>
      </c>
      <c r="AH227" s="102"/>
    </row>
    <row r="228" spans="1:34" ht="24" customHeight="1" x14ac:dyDescent="0.2">
      <c r="A228" s="103"/>
      <c r="B228" s="80"/>
      <c r="C228" s="104"/>
      <c r="D228" s="82" t="s">
        <v>247</v>
      </c>
      <c r="E228" s="83" t="s">
        <v>257</v>
      </c>
      <c r="F228" s="84" t="s">
        <v>145</v>
      </c>
      <c r="G228" s="85">
        <v>1.968</v>
      </c>
      <c r="H228" s="84" t="s">
        <v>53</v>
      </c>
      <c r="I228" s="86">
        <v>1940</v>
      </c>
      <c r="J228" s="87">
        <v>5</v>
      </c>
      <c r="K228" s="88">
        <v>11.1</v>
      </c>
      <c r="L228" s="89">
        <f t="shared" si="62"/>
        <v>209.15855855855858</v>
      </c>
      <c r="M228" s="88">
        <f t="shared" si="52"/>
        <v>10.199999999999999</v>
      </c>
      <c r="N228" s="90">
        <f t="shared" si="53"/>
        <v>13.5</v>
      </c>
      <c r="O228" s="91" t="str">
        <f t="shared" si="63"/>
        <v>19.7</v>
      </c>
      <c r="P228" s="92" t="s">
        <v>51</v>
      </c>
      <c r="Q228" s="93" t="s">
        <v>258</v>
      </c>
      <c r="R228" s="92" t="s">
        <v>127</v>
      </c>
      <c r="S228" s="94"/>
      <c r="T228" s="95" t="s">
        <v>45</v>
      </c>
      <c r="U228" s="96">
        <f t="shared" si="54"/>
        <v>108</v>
      </c>
      <c r="V228" s="97" t="str">
        <f t="shared" si="55"/>
        <v/>
      </c>
      <c r="W228" s="97">
        <f t="shared" si="59"/>
        <v>56</v>
      </c>
      <c r="X228" s="98" t="str">
        <f t="shared" si="56"/>
        <v>★0.5</v>
      </c>
      <c r="Z228" s="99">
        <v>1940</v>
      </c>
      <c r="AA228" s="99"/>
      <c r="AB228" s="100">
        <f t="shared" si="60"/>
        <v>19.7</v>
      </c>
      <c r="AC228" s="101">
        <f t="shared" si="61"/>
        <v>56</v>
      </c>
      <c r="AD228" s="101" t="str">
        <f t="shared" si="64"/>
        <v>★0.5</v>
      </c>
      <c r="AE228" s="100" t="str">
        <f t="shared" si="57"/>
        <v/>
      </c>
      <c r="AF228" s="101" t="str">
        <f t="shared" si="58"/>
        <v/>
      </c>
      <c r="AG228" s="101" t="str">
        <f t="shared" si="65"/>
        <v/>
      </c>
      <c r="AH228" s="102"/>
    </row>
    <row r="229" spans="1:34" ht="24" customHeight="1" x14ac:dyDescent="0.2">
      <c r="A229" s="103"/>
      <c r="B229" s="80"/>
      <c r="C229" s="104"/>
      <c r="D229" s="82" t="s">
        <v>247</v>
      </c>
      <c r="E229" s="83" t="s">
        <v>259</v>
      </c>
      <c r="F229" s="84" t="s">
        <v>145</v>
      </c>
      <c r="G229" s="85">
        <v>1.968</v>
      </c>
      <c r="H229" s="84" t="s">
        <v>53</v>
      </c>
      <c r="I229" s="86">
        <v>1960</v>
      </c>
      <c r="J229" s="87">
        <v>5</v>
      </c>
      <c r="K229" s="88">
        <v>11.1</v>
      </c>
      <c r="L229" s="89">
        <f t="shared" si="62"/>
        <v>209.15855855855858</v>
      </c>
      <c r="M229" s="88">
        <f t="shared" si="52"/>
        <v>10.199999999999999</v>
      </c>
      <c r="N229" s="90">
        <f t="shared" si="53"/>
        <v>13.5</v>
      </c>
      <c r="O229" s="91" t="str">
        <f t="shared" si="63"/>
        <v>19.5</v>
      </c>
      <c r="P229" s="92" t="s">
        <v>51</v>
      </c>
      <c r="Q229" s="93" t="s">
        <v>258</v>
      </c>
      <c r="R229" s="92" t="s">
        <v>127</v>
      </c>
      <c r="S229" s="94"/>
      <c r="T229" s="95" t="s">
        <v>45</v>
      </c>
      <c r="U229" s="96">
        <f t="shared" si="54"/>
        <v>108</v>
      </c>
      <c r="V229" s="97" t="str">
        <f t="shared" si="55"/>
        <v/>
      </c>
      <c r="W229" s="97">
        <f t="shared" si="59"/>
        <v>56</v>
      </c>
      <c r="X229" s="98" t="str">
        <f t="shared" si="56"/>
        <v>★0.5</v>
      </c>
      <c r="Z229" s="99">
        <v>1960</v>
      </c>
      <c r="AA229" s="99"/>
      <c r="AB229" s="100">
        <f t="shared" si="60"/>
        <v>19.5</v>
      </c>
      <c r="AC229" s="101">
        <f t="shared" si="61"/>
        <v>56</v>
      </c>
      <c r="AD229" s="101" t="str">
        <f t="shared" si="64"/>
        <v>★0.5</v>
      </c>
      <c r="AE229" s="100" t="str">
        <f t="shared" si="57"/>
        <v/>
      </c>
      <c r="AF229" s="101" t="str">
        <f t="shared" si="58"/>
        <v/>
      </c>
      <c r="AG229" s="101" t="str">
        <f t="shared" si="65"/>
        <v/>
      </c>
      <c r="AH229" s="102"/>
    </row>
    <row r="230" spans="1:34" ht="24" customHeight="1" x14ac:dyDescent="0.2">
      <c r="A230" s="103"/>
      <c r="B230" s="80"/>
      <c r="C230" s="104"/>
      <c r="D230" s="82" t="s">
        <v>247</v>
      </c>
      <c r="E230" s="83" t="s">
        <v>260</v>
      </c>
      <c r="F230" s="84" t="s">
        <v>145</v>
      </c>
      <c r="G230" s="85">
        <v>1.968</v>
      </c>
      <c r="H230" s="84" t="s">
        <v>53</v>
      </c>
      <c r="I230" s="86">
        <v>1940</v>
      </c>
      <c r="J230" s="87">
        <v>5</v>
      </c>
      <c r="K230" s="88">
        <v>11</v>
      </c>
      <c r="L230" s="89">
        <f t="shared" si="62"/>
        <v>211.05999999999997</v>
      </c>
      <c r="M230" s="88">
        <f t="shared" si="52"/>
        <v>10.199999999999999</v>
      </c>
      <c r="N230" s="90">
        <f t="shared" si="53"/>
        <v>13.5</v>
      </c>
      <c r="O230" s="91" t="str">
        <f t="shared" si="63"/>
        <v>19.7</v>
      </c>
      <c r="P230" s="92" t="s">
        <v>51</v>
      </c>
      <c r="Q230" s="93" t="s">
        <v>258</v>
      </c>
      <c r="R230" s="92" t="s">
        <v>127</v>
      </c>
      <c r="S230" s="94" t="s">
        <v>146</v>
      </c>
      <c r="T230" s="95" t="s">
        <v>45</v>
      </c>
      <c r="U230" s="96">
        <f t="shared" si="54"/>
        <v>107</v>
      </c>
      <c r="V230" s="97" t="str">
        <f t="shared" si="55"/>
        <v/>
      </c>
      <c r="W230" s="97">
        <f t="shared" si="59"/>
        <v>55</v>
      </c>
      <c r="X230" s="98" t="str">
        <f t="shared" si="56"/>
        <v>★0.5</v>
      </c>
      <c r="Z230" s="99">
        <v>1940</v>
      </c>
      <c r="AA230" s="99"/>
      <c r="AB230" s="100">
        <f t="shared" si="60"/>
        <v>19.7</v>
      </c>
      <c r="AC230" s="101">
        <f t="shared" si="61"/>
        <v>55</v>
      </c>
      <c r="AD230" s="101" t="str">
        <f t="shared" si="64"/>
        <v>★0.5</v>
      </c>
      <c r="AE230" s="100" t="str">
        <f t="shared" si="57"/>
        <v/>
      </c>
      <c r="AF230" s="101" t="str">
        <f t="shared" si="58"/>
        <v/>
      </c>
      <c r="AG230" s="101" t="str">
        <f t="shared" si="65"/>
        <v/>
      </c>
      <c r="AH230" s="102"/>
    </row>
    <row r="231" spans="1:34" ht="24" customHeight="1" x14ac:dyDescent="0.2">
      <c r="A231" s="103"/>
      <c r="B231" s="80"/>
      <c r="C231" s="104"/>
      <c r="D231" s="82" t="s">
        <v>247</v>
      </c>
      <c r="E231" s="83" t="s">
        <v>261</v>
      </c>
      <c r="F231" s="84" t="s">
        <v>145</v>
      </c>
      <c r="G231" s="85">
        <v>1.968</v>
      </c>
      <c r="H231" s="84" t="s">
        <v>53</v>
      </c>
      <c r="I231" s="86">
        <v>1960</v>
      </c>
      <c r="J231" s="87">
        <v>5</v>
      </c>
      <c r="K231" s="88">
        <v>11</v>
      </c>
      <c r="L231" s="89">
        <f t="shared" si="62"/>
        <v>211.05999999999997</v>
      </c>
      <c r="M231" s="88">
        <f t="shared" si="52"/>
        <v>10.199999999999999</v>
      </c>
      <c r="N231" s="90">
        <f t="shared" si="53"/>
        <v>13.5</v>
      </c>
      <c r="O231" s="91" t="str">
        <f t="shared" si="63"/>
        <v>19.5</v>
      </c>
      <c r="P231" s="92" t="s">
        <v>51</v>
      </c>
      <c r="Q231" s="93" t="s">
        <v>258</v>
      </c>
      <c r="R231" s="92" t="s">
        <v>127</v>
      </c>
      <c r="S231" s="94" t="s">
        <v>146</v>
      </c>
      <c r="T231" s="95" t="s">
        <v>45</v>
      </c>
      <c r="U231" s="96">
        <f t="shared" si="54"/>
        <v>107</v>
      </c>
      <c r="V231" s="97" t="str">
        <f t="shared" si="55"/>
        <v/>
      </c>
      <c r="W231" s="97">
        <f t="shared" si="59"/>
        <v>56</v>
      </c>
      <c r="X231" s="98" t="str">
        <f t="shared" si="56"/>
        <v>★0.5</v>
      </c>
      <c r="Z231" s="99">
        <v>1960</v>
      </c>
      <c r="AA231" s="99"/>
      <c r="AB231" s="100">
        <f t="shared" si="60"/>
        <v>19.5</v>
      </c>
      <c r="AC231" s="101">
        <f t="shared" si="61"/>
        <v>56</v>
      </c>
      <c r="AD231" s="101" t="str">
        <f t="shared" si="64"/>
        <v>★0.5</v>
      </c>
      <c r="AE231" s="100" t="str">
        <f t="shared" si="57"/>
        <v/>
      </c>
      <c r="AF231" s="101" t="str">
        <f t="shared" si="58"/>
        <v/>
      </c>
      <c r="AG231" s="101" t="str">
        <f t="shared" si="65"/>
        <v/>
      </c>
      <c r="AH231" s="102"/>
    </row>
    <row r="232" spans="1:34" ht="24" customHeight="1" x14ac:dyDescent="0.2">
      <c r="A232" s="103"/>
      <c r="B232" s="80"/>
      <c r="C232" s="104"/>
      <c r="D232" s="82" t="s">
        <v>262</v>
      </c>
      <c r="E232" s="83" t="s">
        <v>263</v>
      </c>
      <c r="F232" s="84" t="s">
        <v>126</v>
      </c>
      <c r="G232" s="85">
        <v>1.968</v>
      </c>
      <c r="H232" s="84" t="s">
        <v>53</v>
      </c>
      <c r="I232" s="86">
        <v>1830</v>
      </c>
      <c r="J232" s="87">
        <v>5</v>
      </c>
      <c r="K232" s="88">
        <v>12.6</v>
      </c>
      <c r="L232" s="89">
        <f t="shared" si="62"/>
        <v>184.25873015873015</v>
      </c>
      <c r="M232" s="88">
        <f t="shared" si="52"/>
        <v>11.1</v>
      </c>
      <c r="N232" s="90">
        <f t="shared" si="53"/>
        <v>14.4</v>
      </c>
      <c r="O232" s="91" t="str">
        <f t="shared" si="63"/>
        <v>20.8</v>
      </c>
      <c r="P232" s="92" t="s">
        <v>68</v>
      </c>
      <c r="Q232" s="93" t="s">
        <v>43</v>
      </c>
      <c r="R232" s="92" t="s">
        <v>44</v>
      </c>
      <c r="S232" s="105"/>
      <c r="T232" s="95" t="s">
        <v>45</v>
      </c>
      <c r="U232" s="96">
        <f t="shared" si="54"/>
        <v>113</v>
      </c>
      <c r="V232" s="97" t="str">
        <f t="shared" si="55"/>
        <v/>
      </c>
      <c r="W232" s="97">
        <f t="shared" si="59"/>
        <v>60</v>
      </c>
      <c r="X232" s="98" t="str">
        <f t="shared" si="56"/>
        <v>★1.0</v>
      </c>
      <c r="Z232" s="99">
        <v>1830</v>
      </c>
      <c r="AA232" s="99"/>
      <c r="AB232" s="100">
        <f t="shared" si="60"/>
        <v>20.8</v>
      </c>
      <c r="AC232" s="101">
        <f t="shared" si="61"/>
        <v>60</v>
      </c>
      <c r="AD232" s="101" t="str">
        <f t="shared" si="64"/>
        <v>★1.0</v>
      </c>
      <c r="AE232" s="100" t="str">
        <f t="shared" si="57"/>
        <v/>
      </c>
      <c r="AF232" s="101" t="str">
        <f t="shared" si="58"/>
        <v/>
      </c>
      <c r="AG232" s="101" t="str">
        <f t="shared" si="65"/>
        <v/>
      </c>
      <c r="AH232" s="102"/>
    </row>
    <row r="233" spans="1:34" ht="24" customHeight="1" x14ac:dyDescent="0.2">
      <c r="A233" s="103"/>
      <c r="B233" s="80"/>
      <c r="C233" s="104"/>
      <c r="D233" s="82" t="s">
        <v>262</v>
      </c>
      <c r="E233" s="83" t="s">
        <v>264</v>
      </c>
      <c r="F233" s="84" t="s">
        <v>126</v>
      </c>
      <c r="G233" s="85">
        <v>1.968</v>
      </c>
      <c r="H233" s="84" t="s">
        <v>53</v>
      </c>
      <c r="I233" s="86">
        <v>1850</v>
      </c>
      <c r="J233" s="87">
        <v>5</v>
      </c>
      <c r="K233" s="88">
        <v>12.6</v>
      </c>
      <c r="L233" s="89">
        <f t="shared" si="62"/>
        <v>184.25873015873015</v>
      </c>
      <c r="M233" s="88">
        <f t="shared" si="52"/>
        <v>11.1</v>
      </c>
      <c r="N233" s="90">
        <f t="shared" si="53"/>
        <v>14.4</v>
      </c>
      <c r="O233" s="91" t="str">
        <f t="shared" si="63"/>
        <v>20.6</v>
      </c>
      <c r="P233" s="92" t="s">
        <v>68</v>
      </c>
      <c r="Q233" s="93" t="s">
        <v>43</v>
      </c>
      <c r="R233" s="92" t="s">
        <v>44</v>
      </c>
      <c r="S233" s="105"/>
      <c r="T233" s="95" t="s">
        <v>45</v>
      </c>
      <c r="U233" s="96">
        <f t="shared" si="54"/>
        <v>113</v>
      </c>
      <c r="V233" s="97" t="str">
        <f t="shared" si="55"/>
        <v/>
      </c>
      <c r="W233" s="97">
        <f t="shared" si="59"/>
        <v>61</v>
      </c>
      <c r="X233" s="98" t="str">
        <f t="shared" si="56"/>
        <v>★1.0</v>
      </c>
      <c r="Z233" s="99">
        <v>1850</v>
      </c>
      <c r="AA233" s="99"/>
      <c r="AB233" s="100">
        <f t="shared" si="60"/>
        <v>20.6</v>
      </c>
      <c r="AC233" s="101">
        <f t="shared" si="61"/>
        <v>61</v>
      </c>
      <c r="AD233" s="101" t="str">
        <f t="shared" si="64"/>
        <v>★1.0</v>
      </c>
      <c r="AE233" s="100" t="str">
        <f t="shared" si="57"/>
        <v/>
      </c>
      <c r="AF233" s="101" t="str">
        <f t="shared" si="58"/>
        <v/>
      </c>
      <c r="AG233" s="101" t="str">
        <f t="shared" si="65"/>
        <v/>
      </c>
      <c r="AH233" s="102"/>
    </row>
    <row r="234" spans="1:34" ht="24" customHeight="1" x14ac:dyDescent="0.2">
      <c r="A234" s="103"/>
      <c r="B234" s="80"/>
      <c r="C234" s="104"/>
      <c r="D234" s="82" t="s">
        <v>262</v>
      </c>
      <c r="E234" s="83" t="s">
        <v>265</v>
      </c>
      <c r="F234" s="84" t="s">
        <v>126</v>
      </c>
      <c r="G234" s="85">
        <v>1.968</v>
      </c>
      <c r="H234" s="84" t="s">
        <v>53</v>
      </c>
      <c r="I234" s="86">
        <v>1910</v>
      </c>
      <c r="J234" s="87">
        <v>5</v>
      </c>
      <c r="K234" s="88">
        <v>12.2</v>
      </c>
      <c r="L234" s="89">
        <f t="shared" si="62"/>
        <v>190.3</v>
      </c>
      <c r="M234" s="88">
        <f t="shared" si="52"/>
        <v>10.199999999999999</v>
      </c>
      <c r="N234" s="90">
        <f t="shared" si="53"/>
        <v>13.5</v>
      </c>
      <c r="O234" s="91" t="str">
        <f t="shared" si="63"/>
        <v>20.0</v>
      </c>
      <c r="P234" s="92" t="s">
        <v>68</v>
      </c>
      <c r="Q234" s="93" t="s">
        <v>43</v>
      </c>
      <c r="R234" s="92" t="s">
        <v>201</v>
      </c>
      <c r="S234" s="105"/>
      <c r="T234" s="95" t="s">
        <v>45</v>
      </c>
      <c r="U234" s="96">
        <f t="shared" si="54"/>
        <v>119</v>
      </c>
      <c r="V234" s="97" t="str">
        <f t="shared" si="55"/>
        <v/>
      </c>
      <c r="W234" s="97">
        <f t="shared" si="59"/>
        <v>61</v>
      </c>
      <c r="X234" s="98" t="str">
        <f t="shared" si="56"/>
        <v>★1.0</v>
      </c>
      <c r="Z234" s="99">
        <v>1910</v>
      </c>
      <c r="AA234" s="99"/>
      <c r="AB234" s="100">
        <f t="shared" si="60"/>
        <v>20</v>
      </c>
      <c r="AC234" s="101">
        <f t="shared" si="61"/>
        <v>61</v>
      </c>
      <c r="AD234" s="101" t="str">
        <f t="shared" si="64"/>
        <v>★1.0</v>
      </c>
      <c r="AE234" s="100" t="str">
        <f t="shared" si="57"/>
        <v/>
      </c>
      <c r="AF234" s="101" t="str">
        <f t="shared" si="58"/>
        <v/>
      </c>
      <c r="AG234" s="101" t="str">
        <f t="shared" si="65"/>
        <v/>
      </c>
      <c r="AH234" s="102"/>
    </row>
    <row r="235" spans="1:34" ht="24" customHeight="1" x14ac:dyDescent="0.2">
      <c r="A235" s="103"/>
      <c r="B235" s="80"/>
      <c r="C235" s="104"/>
      <c r="D235" s="82" t="s">
        <v>262</v>
      </c>
      <c r="E235" s="83" t="s">
        <v>266</v>
      </c>
      <c r="F235" s="84" t="s">
        <v>126</v>
      </c>
      <c r="G235" s="85">
        <v>1.968</v>
      </c>
      <c r="H235" s="84" t="s">
        <v>53</v>
      </c>
      <c r="I235" s="86">
        <v>1930</v>
      </c>
      <c r="J235" s="87">
        <v>5</v>
      </c>
      <c r="K235" s="88">
        <v>12.2</v>
      </c>
      <c r="L235" s="89">
        <f t="shared" si="62"/>
        <v>190.3</v>
      </c>
      <c r="M235" s="88">
        <f t="shared" si="52"/>
        <v>10.199999999999999</v>
      </c>
      <c r="N235" s="90">
        <f t="shared" si="53"/>
        <v>13.5</v>
      </c>
      <c r="O235" s="91" t="str">
        <f t="shared" si="63"/>
        <v>19.8</v>
      </c>
      <c r="P235" s="92" t="s">
        <v>68</v>
      </c>
      <c r="Q235" s="93" t="s">
        <v>43</v>
      </c>
      <c r="R235" s="92" t="s">
        <v>201</v>
      </c>
      <c r="S235" s="105"/>
      <c r="T235" s="95" t="s">
        <v>45</v>
      </c>
      <c r="U235" s="96">
        <f t="shared" si="54"/>
        <v>119</v>
      </c>
      <c r="V235" s="97" t="str">
        <f t="shared" si="55"/>
        <v/>
      </c>
      <c r="W235" s="97">
        <f t="shared" si="59"/>
        <v>61</v>
      </c>
      <c r="X235" s="98" t="str">
        <f t="shared" si="56"/>
        <v>★1.0</v>
      </c>
      <c r="Z235" s="99">
        <v>1930</v>
      </c>
      <c r="AA235" s="99"/>
      <c r="AB235" s="100">
        <f t="shared" si="60"/>
        <v>19.8</v>
      </c>
      <c r="AC235" s="101">
        <f t="shared" si="61"/>
        <v>61</v>
      </c>
      <c r="AD235" s="101" t="str">
        <f t="shared" si="64"/>
        <v>★1.0</v>
      </c>
      <c r="AE235" s="100" t="str">
        <f t="shared" si="57"/>
        <v/>
      </c>
      <c r="AF235" s="101" t="str">
        <f t="shared" si="58"/>
        <v/>
      </c>
      <c r="AG235" s="101" t="str">
        <f t="shared" si="65"/>
        <v/>
      </c>
      <c r="AH235" s="102"/>
    </row>
    <row r="236" spans="1:34" ht="24" customHeight="1" x14ac:dyDescent="0.2">
      <c r="A236" s="103"/>
      <c r="B236" s="80"/>
      <c r="C236" s="104"/>
      <c r="D236" s="82" t="s">
        <v>267</v>
      </c>
      <c r="E236" s="83" t="s">
        <v>248</v>
      </c>
      <c r="F236" s="84" t="s">
        <v>59</v>
      </c>
      <c r="G236" s="85">
        <v>1.968</v>
      </c>
      <c r="H236" s="84" t="s">
        <v>53</v>
      </c>
      <c r="I236" s="86">
        <v>1920</v>
      </c>
      <c r="J236" s="87">
        <v>5</v>
      </c>
      <c r="K236" s="88">
        <v>11.5</v>
      </c>
      <c r="L236" s="89">
        <f t="shared" si="62"/>
        <v>201.88347826086954</v>
      </c>
      <c r="M236" s="88">
        <f t="shared" si="52"/>
        <v>10.199999999999999</v>
      </c>
      <c r="N236" s="90">
        <f t="shared" si="53"/>
        <v>13.5</v>
      </c>
      <c r="O236" s="91" t="str">
        <f t="shared" si="63"/>
        <v>19.9</v>
      </c>
      <c r="P236" s="92" t="s">
        <v>51</v>
      </c>
      <c r="Q236" s="93" t="s">
        <v>43</v>
      </c>
      <c r="R236" s="92" t="s">
        <v>127</v>
      </c>
      <c r="S236" s="94"/>
      <c r="T236" s="95" t="s">
        <v>45</v>
      </c>
      <c r="U236" s="96">
        <f t="shared" si="54"/>
        <v>112</v>
      </c>
      <c r="V236" s="97" t="str">
        <f t="shared" si="55"/>
        <v/>
      </c>
      <c r="W236" s="97">
        <f t="shared" si="59"/>
        <v>57</v>
      </c>
      <c r="X236" s="98" t="str">
        <f t="shared" si="56"/>
        <v>★0.5</v>
      </c>
      <c r="Z236" s="99">
        <v>1920</v>
      </c>
      <c r="AA236" s="99"/>
      <c r="AB236" s="100">
        <f t="shared" si="60"/>
        <v>19.899999999999999</v>
      </c>
      <c r="AC236" s="101">
        <f t="shared" si="61"/>
        <v>57</v>
      </c>
      <c r="AD236" s="101" t="str">
        <f t="shared" si="64"/>
        <v>★0.5</v>
      </c>
      <c r="AE236" s="100" t="str">
        <f t="shared" si="57"/>
        <v/>
      </c>
      <c r="AF236" s="101" t="str">
        <f t="shared" si="58"/>
        <v/>
      </c>
      <c r="AG236" s="101" t="str">
        <f t="shared" si="65"/>
        <v/>
      </c>
      <c r="AH236" s="102"/>
    </row>
    <row r="237" spans="1:34" ht="24" customHeight="1" x14ac:dyDescent="0.2">
      <c r="A237" s="103"/>
      <c r="B237" s="80"/>
      <c r="C237" s="104"/>
      <c r="D237" s="82" t="s">
        <v>267</v>
      </c>
      <c r="E237" s="83" t="s">
        <v>249</v>
      </c>
      <c r="F237" s="84" t="s">
        <v>59</v>
      </c>
      <c r="G237" s="85">
        <v>1.968</v>
      </c>
      <c r="H237" s="84" t="s">
        <v>53</v>
      </c>
      <c r="I237" s="86">
        <v>1940</v>
      </c>
      <c r="J237" s="87">
        <v>5</v>
      </c>
      <c r="K237" s="88">
        <v>11.5</v>
      </c>
      <c r="L237" s="89">
        <f t="shared" si="62"/>
        <v>201.88347826086954</v>
      </c>
      <c r="M237" s="88">
        <f t="shared" si="52"/>
        <v>10.199999999999999</v>
      </c>
      <c r="N237" s="90">
        <f t="shared" si="53"/>
        <v>13.5</v>
      </c>
      <c r="O237" s="91" t="str">
        <f t="shared" si="63"/>
        <v>19.7</v>
      </c>
      <c r="P237" s="92" t="s">
        <v>51</v>
      </c>
      <c r="Q237" s="93" t="s">
        <v>43</v>
      </c>
      <c r="R237" s="92" t="s">
        <v>127</v>
      </c>
      <c r="S237" s="94"/>
      <c r="T237" s="95" t="s">
        <v>45</v>
      </c>
      <c r="U237" s="96">
        <f t="shared" si="54"/>
        <v>112</v>
      </c>
      <c r="V237" s="97" t="str">
        <f t="shared" si="55"/>
        <v/>
      </c>
      <c r="W237" s="97">
        <f t="shared" si="59"/>
        <v>58</v>
      </c>
      <c r="X237" s="98" t="str">
        <f t="shared" si="56"/>
        <v>★0.5</v>
      </c>
      <c r="Z237" s="99">
        <v>1940</v>
      </c>
      <c r="AA237" s="99"/>
      <c r="AB237" s="100">
        <f t="shared" si="60"/>
        <v>19.7</v>
      </c>
      <c r="AC237" s="101">
        <f t="shared" si="61"/>
        <v>58</v>
      </c>
      <c r="AD237" s="101" t="str">
        <f t="shared" si="64"/>
        <v>★0.5</v>
      </c>
      <c r="AE237" s="100" t="str">
        <f t="shared" si="57"/>
        <v/>
      </c>
      <c r="AF237" s="101" t="str">
        <f t="shared" si="58"/>
        <v/>
      </c>
      <c r="AG237" s="101" t="str">
        <f t="shared" si="65"/>
        <v/>
      </c>
      <c r="AH237" s="102"/>
    </row>
    <row r="238" spans="1:34" ht="24" customHeight="1" x14ac:dyDescent="0.2">
      <c r="A238" s="103"/>
      <c r="B238" s="80"/>
      <c r="C238" s="104"/>
      <c r="D238" s="82" t="s">
        <v>267</v>
      </c>
      <c r="E238" s="83" t="s">
        <v>250</v>
      </c>
      <c r="F238" s="84" t="s">
        <v>59</v>
      </c>
      <c r="G238" s="85">
        <v>1.968</v>
      </c>
      <c r="H238" s="84" t="s">
        <v>53</v>
      </c>
      <c r="I238" s="86">
        <v>1920</v>
      </c>
      <c r="J238" s="87">
        <v>5</v>
      </c>
      <c r="K238" s="88">
        <v>12.3</v>
      </c>
      <c r="L238" s="89">
        <f t="shared" si="62"/>
        <v>188.75284552845525</v>
      </c>
      <c r="M238" s="88">
        <f t="shared" si="52"/>
        <v>10.199999999999999</v>
      </c>
      <c r="N238" s="90">
        <f t="shared" si="53"/>
        <v>13.5</v>
      </c>
      <c r="O238" s="91" t="str">
        <f t="shared" si="63"/>
        <v>19.9</v>
      </c>
      <c r="P238" s="92" t="s">
        <v>51</v>
      </c>
      <c r="Q238" s="93" t="s">
        <v>43</v>
      </c>
      <c r="R238" s="92" t="s">
        <v>127</v>
      </c>
      <c r="S238" s="105" t="s">
        <v>79</v>
      </c>
      <c r="T238" s="95" t="s">
        <v>45</v>
      </c>
      <c r="U238" s="96">
        <f t="shared" si="54"/>
        <v>120</v>
      </c>
      <c r="V238" s="97" t="str">
        <f t="shared" si="55"/>
        <v/>
      </c>
      <c r="W238" s="97">
        <f t="shared" si="59"/>
        <v>61</v>
      </c>
      <c r="X238" s="98" t="str">
        <f t="shared" si="56"/>
        <v>★1.0</v>
      </c>
      <c r="Z238" s="99">
        <v>1920</v>
      </c>
      <c r="AA238" s="99"/>
      <c r="AB238" s="100">
        <f t="shared" si="60"/>
        <v>19.899999999999999</v>
      </c>
      <c r="AC238" s="101">
        <f t="shared" si="61"/>
        <v>61</v>
      </c>
      <c r="AD238" s="101" t="str">
        <f t="shared" si="64"/>
        <v>★1.0</v>
      </c>
      <c r="AE238" s="100" t="str">
        <f t="shared" si="57"/>
        <v/>
      </c>
      <c r="AF238" s="101" t="str">
        <f t="shared" si="58"/>
        <v/>
      </c>
      <c r="AG238" s="101" t="str">
        <f t="shared" si="65"/>
        <v/>
      </c>
      <c r="AH238" s="102"/>
    </row>
    <row r="239" spans="1:34" ht="24" customHeight="1" x14ac:dyDescent="0.2">
      <c r="A239" s="103"/>
      <c r="B239" s="80"/>
      <c r="C239" s="104"/>
      <c r="D239" s="82" t="s">
        <v>267</v>
      </c>
      <c r="E239" s="83" t="s">
        <v>251</v>
      </c>
      <c r="F239" s="84" t="s">
        <v>59</v>
      </c>
      <c r="G239" s="85">
        <v>1.968</v>
      </c>
      <c r="H239" s="84" t="s">
        <v>53</v>
      </c>
      <c r="I239" s="86">
        <v>1940</v>
      </c>
      <c r="J239" s="87">
        <v>5</v>
      </c>
      <c r="K239" s="88">
        <v>12.3</v>
      </c>
      <c r="L239" s="89">
        <f t="shared" si="62"/>
        <v>188.75284552845525</v>
      </c>
      <c r="M239" s="88">
        <f t="shared" si="52"/>
        <v>10.199999999999999</v>
      </c>
      <c r="N239" s="90">
        <f t="shared" si="53"/>
        <v>13.5</v>
      </c>
      <c r="O239" s="91" t="str">
        <f t="shared" si="63"/>
        <v>19.7</v>
      </c>
      <c r="P239" s="92" t="s">
        <v>51</v>
      </c>
      <c r="Q239" s="93" t="s">
        <v>43</v>
      </c>
      <c r="R239" s="92" t="s">
        <v>127</v>
      </c>
      <c r="S239" s="105" t="s">
        <v>79</v>
      </c>
      <c r="T239" s="95" t="s">
        <v>45</v>
      </c>
      <c r="U239" s="96">
        <f t="shared" si="54"/>
        <v>120</v>
      </c>
      <c r="V239" s="97" t="str">
        <f t="shared" si="55"/>
        <v/>
      </c>
      <c r="W239" s="97">
        <f t="shared" si="59"/>
        <v>62</v>
      </c>
      <c r="X239" s="98" t="str">
        <f t="shared" si="56"/>
        <v>★1.0</v>
      </c>
      <c r="Z239" s="99">
        <v>1940</v>
      </c>
      <c r="AA239" s="99"/>
      <c r="AB239" s="100">
        <f t="shared" si="60"/>
        <v>19.7</v>
      </c>
      <c r="AC239" s="101">
        <f t="shared" si="61"/>
        <v>62</v>
      </c>
      <c r="AD239" s="101" t="str">
        <f t="shared" si="64"/>
        <v>★1.0</v>
      </c>
      <c r="AE239" s="100" t="str">
        <f t="shared" si="57"/>
        <v/>
      </c>
      <c r="AF239" s="101" t="str">
        <f t="shared" si="58"/>
        <v/>
      </c>
      <c r="AG239" s="101" t="str">
        <f t="shared" si="65"/>
        <v/>
      </c>
      <c r="AH239" s="102"/>
    </row>
    <row r="240" spans="1:34" ht="24" customHeight="1" x14ac:dyDescent="0.2">
      <c r="A240" s="103"/>
      <c r="B240" s="80"/>
      <c r="C240" s="104"/>
      <c r="D240" s="82" t="s">
        <v>267</v>
      </c>
      <c r="E240" s="83" t="s">
        <v>252</v>
      </c>
      <c r="F240" s="84" t="s">
        <v>59</v>
      </c>
      <c r="G240" s="85">
        <v>1.968</v>
      </c>
      <c r="H240" s="84" t="s">
        <v>53</v>
      </c>
      <c r="I240" s="86">
        <v>1900</v>
      </c>
      <c r="J240" s="87">
        <v>5</v>
      </c>
      <c r="K240" s="88">
        <v>12.1</v>
      </c>
      <c r="L240" s="89">
        <f t="shared" si="62"/>
        <v>191.87272727272727</v>
      </c>
      <c r="M240" s="88">
        <f t="shared" si="52"/>
        <v>10.199999999999999</v>
      </c>
      <c r="N240" s="90">
        <f t="shared" si="53"/>
        <v>13.5</v>
      </c>
      <c r="O240" s="91" t="str">
        <f t="shared" si="63"/>
        <v>20.1</v>
      </c>
      <c r="P240" s="92" t="s">
        <v>68</v>
      </c>
      <c r="Q240" s="93" t="s">
        <v>43</v>
      </c>
      <c r="R240" s="92" t="s">
        <v>127</v>
      </c>
      <c r="S240" s="105" t="s">
        <v>79</v>
      </c>
      <c r="T240" s="95" t="s">
        <v>45</v>
      </c>
      <c r="U240" s="96">
        <f t="shared" si="54"/>
        <v>118</v>
      </c>
      <c r="V240" s="97" t="str">
        <f t="shared" si="55"/>
        <v/>
      </c>
      <c r="W240" s="97">
        <f t="shared" si="59"/>
        <v>60</v>
      </c>
      <c r="X240" s="98" t="str">
        <f t="shared" si="56"/>
        <v>★1.0</v>
      </c>
      <c r="Z240" s="99">
        <v>1900</v>
      </c>
      <c r="AA240" s="99"/>
      <c r="AB240" s="100">
        <f t="shared" si="60"/>
        <v>20.100000000000001</v>
      </c>
      <c r="AC240" s="101">
        <f t="shared" si="61"/>
        <v>60</v>
      </c>
      <c r="AD240" s="101" t="str">
        <f t="shared" si="64"/>
        <v>★1.0</v>
      </c>
      <c r="AE240" s="100" t="str">
        <f t="shared" si="57"/>
        <v/>
      </c>
      <c r="AF240" s="101" t="str">
        <f t="shared" si="58"/>
        <v/>
      </c>
      <c r="AG240" s="101" t="str">
        <f t="shared" si="65"/>
        <v/>
      </c>
      <c r="AH240" s="102"/>
    </row>
    <row r="241" spans="1:34" ht="24" customHeight="1" x14ac:dyDescent="0.2">
      <c r="A241" s="103"/>
      <c r="B241" s="80"/>
      <c r="C241" s="104"/>
      <c r="D241" s="82" t="s">
        <v>267</v>
      </c>
      <c r="E241" s="83" t="s">
        <v>253</v>
      </c>
      <c r="F241" s="84" t="s">
        <v>59</v>
      </c>
      <c r="G241" s="85">
        <v>1.968</v>
      </c>
      <c r="H241" s="84" t="s">
        <v>53</v>
      </c>
      <c r="I241" s="86">
        <v>1920</v>
      </c>
      <c r="J241" s="87">
        <v>5</v>
      </c>
      <c r="K241" s="88">
        <v>12.1</v>
      </c>
      <c r="L241" s="89">
        <f t="shared" si="62"/>
        <v>191.87272727272727</v>
      </c>
      <c r="M241" s="88">
        <f t="shared" si="52"/>
        <v>10.199999999999999</v>
      </c>
      <c r="N241" s="90">
        <f t="shared" si="53"/>
        <v>13.5</v>
      </c>
      <c r="O241" s="91" t="str">
        <f t="shared" si="63"/>
        <v>19.9</v>
      </c>
      <c r="P241" s="92" t="s">
        <v>68</v>
      </c>
      <c r="Q241" s="93" t="s">
        <v>43</v>
      </c>
      <c r="R241" s="92" t="s">
        <v>127</v>
      </c>
      <c r="S241" s="105" t="s">
        <v>79</v>
      </c>
      <c r="T241" s="95" t="s">
        <v>45</v>
      </c>
      <c r="U241" s="96">
        <f t="shared" si="54"/>
        <v>118</v>
      </c>
      <c r="V241" s="97" t="str">
        <f t="shared" si="55"/>
        <v/>
      </c>
      <c r="W241" s="97">
        <f t="shared" si="59"/>
        <v>60</v>
      </c>
      <c r="X241" s="98" t="str">
        <f t="shared" si="56"/>
        <v>★1.0</v>
      </c>
      <c r="Z241" s="99">
        <v>1920</v>
      </c>
      <c r="AA241" s="99"/>
      <c r="AB241" s="100">
        <f t="shared" si="60"/>
        <v>19.899999999999999</v>
      </c>
      <c r="AC241" s="101">
        <f t="shared" si="61"/>
        <v>60</v>
      </c>
      <c r="AD241" s="101" t="str">
        <f t="shared" si="64"/>
        <v>★1.0</v>
      </c>
      <c r="AE241" s="100" t="str">
        <f t="shared" si="57"/>
        <v/>
      </c>
      <c r="AF241" s="101" t="str">
        <f t="shared" si="58"/>
        <v/>
      </c>
      <c r="AG241" s="101" t="str">
        <f t="shared" si="65"/>
        <v/>
      </c>
      <c r="AH241" s="102"/>
    </row>
    <row r="242" spans="1:34" ht="24" customHeight="1" x14ac:dyDescent="0.2">
      <c r="A242" s="103"/>
      <c r="B242" s="80"/>
      <c r="C242" s="104"/>
      <c r="D242" s="82" t="s">
        <v>267</v>
      </c>
      <c r="E242" s="83" t="s">
        <v>254</v>
      </c>
      <c r="F242" s="84" t="s">
        <v>59</v>
      </c>
      <c r="G242" s="85">
        <v>1.968</v>
      </c>
      <c r="H242" s="84" t="s">
        <v>53</v>
      </c>
      <c r="I242" s="86">
        <v>1820</v>
      </c>
      <c r="J242" s="87">
        <v>5</v>
      </c>
      <c r="K242" s="88">
        <v>12.5</v>
      </c>
      <c r="L242" s="89">
        <f t="shared" si="62"/>
        <v>185.7328</v>
      </c>
      <c r="M242" s="88">
        <f t="shared" si="52"/>
        <v>11.1</v>
      </c>
      <c r="N242" s="90">
        <f t="shared" si="53"/>
        <v>14.4</v>
      </c>
      <c r="O242" s="91" t="str">
        <f t="shared" si="63"/>
        <v>20.9</v>
      </c>
      <c r="P242" s="92" t="s">
        <v>68</v>
      </c>
      <c r="Q242" s="93" t="s">
        <v>43</v>
      </c>
      <c r="R242" s="92" t="s">
        <v>44</v>
      </c>
      <c r="S242" s="105" t="s">
        <v>79</v>
      </c>
      <c r="T242" s="95" t="s">
        <v>45</v>
      </c>
      <c r="U242" s="96">
        <f t="shared" si="54"/>
        <v>112</v>
      </c>
      <c r="V242" s="97" t="str">
        <f t="shared" si="55"/>
        <v/>
      </c>
      <c r="W242" s="97">
        <f t="shared" si="59"/>
        <v>59</v>
      </c>
      <c r="X242" s="98" t="str">
        <f t="shared" si="56"/>
        <v>★0.5</v>
      </c>
      <c r="Z242" s="99">
        <v>1820</v>
      </c>
      <c r="AA242" s="99"/>
      <c r="AB242" s="100">
        <f t="shared" si="60"/>
        <v>20.9</v>
      </c>
      <c r="AC242" s="101">
        <f t="shared" si="61"/>
        <v>59</v>
      </c>
      <c r="AD242" s="101" t="str">
        <f t="shared" si="64"/>
        <v>★0.5</v>
      </c>
      <c r="AE242" s="100" t="str">
        <f t="shared" si="57"/>
        <v/>
      </c>
      <c r="AF242" s="101" t="str">
        <f t="shared" si="58"/>
        <v/>
      </c>
      <c r="AG242" s="101" t="str">
        <f t="shared" si="65"/>
        <v/>
      </c>
      <c r="AH242" s="102"/>
    </row>
    <row r="243" spans="1:34" ht="24" customHeight="1" x14ac:dyDescent="0.2">
      <c r="A243" s="103"/>
      <c r="B243" s="80"/>
      <c r="C243" s="104"/>
      <c r="D243" s="82" t="s">
        <v>267</v>
      </c>
      <c r="E243" s="83" t="s">
        <v>255</v>
      </c>
      <c r="F243" s="84" t="s">
        <v>59</v>
      </c>
      <c r="G243" s="85">
        <v>1.968</v>
      </c>
      <c r="H243" s="84" t="s">
        <v>53</v>
      </c>
      <c r="I243" s="86">
        <v>1840</v>
      </c>
      <c r="J243" s="87">
        <v>5</v>
      </c>
      <c r="K243" s="88">
        <v>12.5</v>
      </c>
      <c r="L243" s="89">
        <f t="shared" si="62"/>
        <v>185.7328</v>
      </c>
      <c r="M243" s="88">
        <f t="shared" si="52"/>
        <v>11.1</v>
      </c>
      <c r="N243" s="90">
        <f t="shared" si="53"/>
        <v>14.4</v>
      </c>
      <c r="O243" s="91" t="str">
        <f t="shared" si="63"/>
        <v>20.7</v>
      </c>
      <c r="P243" s="92" t="s">
        <v>68</v>
      </c>
      <c r="Q243" s="93" t="s">
        <v>43</v>
      </c>
      <c r="R243" s="92" t="s">
        <v>44</v>
      </c>
      <c r="S243" s="105" t="s">
        <v>79</v>
      </c>
      <c r="T243" s="95" t="s">
        <v>45</v>
      </c>
      <c r="U243" s="96">
        <f t="shared" si="54"/>
        <v>112</v>
      </c>
      <c r="V243" s="97" t="str">
        <f t="shared" si="55"/>
        <v/>
      </c>
      <c r="W243" s="97">
        <f t="shared" si="59"/>
        <v>60</v>
      </c>
      <c r="X243" s="98" t="str">
        <f t="shared" si="56"/>
        <v>★1.0</v>
      </c>
      <c r="Z243" s="99">
        <v>1840</v>
      </c>
      <c r="AA243" s="99"/>
      <c r="AB243" s="100">
        <f t="shared" si="60"/>
        <v>20.7</v>
      </c>
      <c r="AC243" s="101">
        <f t="shared" si="61"/>
        <v>60</v>
      </c>
      <c r="AD243" s="101" t="str">
        <f t="shared" si="64"/>
        <v>★1.0</v>
      </c>
      <c r="AE243" s="100" t="str">
        <f t="shared" si="57"/>
        <v/>
      </c>
      <c r="AF243" s="101" t="str">
        <f t="shared" si="58"/>
        <v/>
      </c>
      <c r="AG243" s="101" t="str">
        <f t="shared" si="65"/>
        <v/>
      </c>
      <c r="AH243" s="102"/>
    </row>
    <row r="244" spans="1:34" ht="24" customHeight="1" x14ac:dyDescent="0.2">
      <c r="A244" s="103"/>
      <c r="B244" s="80"/>
      <c r="C244" s="104"/>
      <c r="D244" s="82" t="s">
        <v>267</v>
      </c>
      <c r="E244" s="83" t="s">
        <v>256</v>
      </c>
      <c r="F244" s="84" t="s">
        <v>59</v>
      </c>
      <c r="G244" s="85">
        <v>1.968</v>
      </c>
      <c r="H244" s="84" t="s">
        <v>53</v>
      </c>
      <c r="I244" s="86">
        <v>1900</v>
      </c>
      <c r="J244" s="87">
        <v>5</v>
      </c>
      <c r="K244" s="88">
        <v>12.1</v>
      </c>
      <c r="L244" s="89">
        <f t="shared" si="62"/>
        <v>191.87272727272727</v>
      </c>
      <c r="M244" s="88">
        <f t="shared" si="52"/>
        <v>10.199999999999999</v>
      </c>
      <c r="N244" s="90">
        <f t="shared" si="53"/>
        <v>13.5</v>
      </c>
      <c r="O244" s="91" t="str">
        <f t="shared" si="63"/>
        <v>20.1</v>
      </c>
      <c r="P244" s="92" t="s">
        <v>68</v>
      </c>
      <c r="Q244" s="93" t="s">
        <v>43</v>
      </c>
      <c r="R244" s="92" t="s">
        <v>127</v>
      </c>
      <c r="S244" s="105" t="s">
        <v>79</v>
      </c>
      <c r="T244" s="95" t="s">
        <v>45</v>
      </c>
      <c r="U244" s="96">
        <f t="shared" si="54"/>
        <v>118</v>
      </c>
      <c r="V244" s="97" t="str">
        <f t="shared" si="55"/>
        <v/>
      </c>
      <c r="W244" s="97">
        <f t="shared" si="59"/>
        <v>60</v>
      </c>
      <c r="X244" s="98" t="str">
        <f t="shared" si="56"/>
        <v>★1.0</v>
      </c>
      <c r="Z244" s="99">
        <v>1900</v>
      </c>
      <c r="AA244" s="99"/>
      <c r="AB244" s="100">
        <f t="shared" si="60"/>
        <v>20.100000000000001</v>
      </c>
      <c r="AC244" s="101">
        <f t="shared" si="61"/>
        <v>60</v>
      </c>
      <c r="AD244" s="101" t="str">
        <f t="shared" si="64"/>
        <v>★1.0</v>
      </c>
      <c r="AE244" s="100" t="str">
        <f t="shared" si="57"/>
        <v/>
      </c>
      <c r="AF244" s="101" t="str">
        <f t="shared" si="58"/>
        <v/>
      </c>
      <c r="AG244" s="101" t="str">
        <f t="shared" si="65"/>
        <v/>
      </c>
      <c r="AH244" s="102"/>
    </row>
    <row r="245" spans="1:34" ht="24" customHeight="1" x14ac:dyDescent="0.2">
      <c r="A245" s="103"/>
      <c r="B245" s="80"/>
      <c r="C245" s="104"/>
      <c r="D245" s="82" t="s">
        <v>267</v>
      </c>
      <c r="E245" s="83" t="s">
        <v>268</v>
      </c>
      <c r="F245" s="84" t="s">
        <v>59</v>
      </c>
      <c r="G245" s="85">
        <v>1.968</v>
      </c>
      <c r="H245" s="84" t="s">
        <v>53</v>
      </c>
      <c r="I245" s="86">
        <v>1920</v>
      </c>
      <c r="J245" s="87">
        <v>5</v>
      </c>
      <c r="K245" s="88">
        <v>12.1</v>
      </c>
      <c r="L245" s="89">
        <f t="shared" si="62"/>
        <v>191.87272727272727</v>
      </c>
      <c r="M245" s="88">
        <f t="shared" si="52"/>
        <v>10.199999999999999</v>
      </c>
      <c r="N245" s="90">
        <f t="shared" si="53"/>
        <v>13.5</v>
      </c>
      <c r="O245" s="91" t="str">
        <f t="shared" si="63"/>
        <v>19.9</v>
      </c>
      <c r="P245" s="92" t="s">
        <v>68</v>
      </c>
      <c r="Q245" s="93" t="s">
        <v>43</v>
      </c>
      <c r="R245" s="92" t="s">
        <v>127</v>
      </c>
      <c r="S245" s="105" t="s">
        <v>79</v>
      </c>
      <c r="T245" s="95" t="s">
        <v>45</v>
      </c>
      <c r="U245" s="96">
        <f t="shared" si="54"/>
        <v>118</v>
      </c>
      <c r="V245" s="97" t="str">
        <f t="shared" si="55"/>
        <v/>
      </c>
      <c r="W245" s="97">
        <f t="shared" si="59"/>
        <v>60</v>
      </c>
      <c r="X245" s="98" t="str">
        <f t="shared" si="56"/>
        <v>★1.0</v>
      </c>
      <c r="Z245" s="99">
        <v>1920</v>
      </c>
      <c r="AA245" s="99"/>
      <c r="AB245" s="100">
        <f t="shared" si="60"/>
        <v>19.899999999999999</v>
      </c>
      <c r="AC245" s="101">
        <f t="shared" si="61"/>
        <v>60</v>
      </c>
      <c r="AD245" s="101" t="str">
        <f t="shared" si="64"/>
        <v>★1.0</v>
      </c>
      <c r="AE245" s="100" t="str">
        <f t="shared" si="57"/>
        <v/>
      </c>
      <c r="AF245" s="101" t="str">
        <f t="shared" si="58"/>
        <v/>
      </c>
      <c r="AG245" s="101" t="str">
        <f t="shared" si="65"/>
        <v/>
      </c>
      <c r="AH245" s="102"/>
    </row>
    <row r="246" spans="1:34" ht="24" customHeight="1" x14ac:dyDescent="0.2">
      <c r="A246" s="103"/>
      <c r="B246" s="80"/>
      <c r="C246" s="104"/>
      <c r="D246" s="82" t="s">
        <v>267</v>
      </c>
      <c r="E246" s="83" t="s">
        <v>257</v>
      </c>
      <c r="F246" s="84" t="s">
        <v>145</v>
      </c>
      <c r="G246" s="85">
        <v>1.968</v>
      </c>
      <c r="H246" s="84" t="s">
        <v>53</v>
      </c>
      <c r="I246" s="86">
        <v>1960</v>
      </c>
      <c r="J246" s="87">
        <v>5</v>
      </c>
      <c r="K246" s="88">
        <v>11.1</v>
      </c>
      <c r="L246" s="89">
        <f t="shared" si="62"/>
        <v>209.15855855855858</v>
      </c>
      <c r="M246" s="88">
        <f t="shared" si="52"/>
        <v>10.199999999999999</v>
      </c>
      <c r="N246" s="90">
        <f t="shared" si="53"/>
        <v>13.5</v>
      </c>
      <c r="O246" s="91" t="str">
        <f t="shared" si="63"/>
        <v>19.5</v>
      </c>
      <c r="P246" s="92" t="s">
        <v>51</v>
      </c>
      <c r="Q246" s="93" t="s">
        <v>258</v>
      </c>
      <c r="R246" s="92" t="s">
        <v>127</v>
      </c>
      <c r="S246" s="94"/>
      <c r="T246" s="95" t="s">
        <v>45</v>
      </c>
      <c r="U246" s="96">
        <f t="shared" si="54"/>
        <v>108</v>
      </c>
      <c r="V246" s="97" t="str">
        <f t="shared" si="55"/>
        <v/>
      </c>
      <c r="W246" s="97">
        <f t="shared" si="59"/>
        <v>56</v>
      </c>
      <c r="X246" s="98" t="str">
        <f t="shared" si="56"/>
        <v>★0.5</v>
      </c>
      <c r="Z246" s="99">
        <v>1960</v>
      </c>
      <c r="AA246" s="99"/>
      <c r="AB246" s="100">
        <f t="shared" si="60"/>
        <v>19.5</v>
      </c>
      <c r="AC246" s="101">
        <f t="shared" si="61"/>
        <v>56</v>
      </c>
      <c r="AD246" s="101" t="str">
        <f t="shared" si="64"/>
        <v>★0.5</v>
      </c>
      <c r="AE246" s="100" t="str">
        <f t="shared" si="57"/>
        <v/>
      </c>
      <c r="AF246" s="101" t="str">
        <f t="shared" si="58"/>
        <v/>
      </c>
      <c r="AG246" s="101" t="str">
        <f t="shared" si="65"/>
        <v/>
      </c>
      <c r="AH246" s="102"/>
    </row>
    <row r="247" spans="1:34" ht="24" customHeight="1" x14ac:dyDescent="0.2">
      <c r="A247" s="103"/>
      <c r="B247" s="80"/>
      <c r="C247" s="104"/>
      <c r="D247" s="82" t="s">
        <v>267</v>
      </c>
      <c r="E247" s="83" t="s">
        <v>259</v>
      </c>
      <c r="F247" s="84" t="s">
        <v>145</v>
      </c>
      <c r="G247" s="85">
        <v>1.968</v>
      </c>
      <c r="H247" s="84" t="s">
        <v>53</v>
      </c>
      <c r="I247" s="86">
        <v>1980</v>
      </c>
      <c r="J247" s="87">
        <v>5</v>
      </c>
      <c r="K247" s="88">
        <v>11.1</v>
      </c>
      <c r="L247" s="89">
        <f t="shared" si="62"/>
        <v>209.15855855855858</v>
      </c>
      <c r="M247" s="88">
        <f t="shared" si="52"/>
        <v>10.199999999999999</v>
      </c>
      <c r="N247" s="90">
        <f t="shared" si="53"/>
        <v>13.5</v>
      </c>
      <c r="O247" s="91" t="str">
        <f t="shared" si="63"/>
        <v>19.3</v>
      </c>
      <c r="P247" s="92" t="s">
        <v>51</v>
      </c>
      <c r="Q247" s="93" t="s">
        <v>258</v>
      </c>
      <c r="R247" s="92" t="s">
        <v>127</v>
      </c>
      <c r="S247" s="94"/>
      <c r="T247" s="95" t="s">
        <v>45</v>
      </c>
      <c r="U247" s="96">
        <f t="shared" si="54"/>
        <v>108</v>
      </c>
      <c r="V247" s="97" t="str">
        <f t="shared" si="55"/>
        <v/>
      </c>
      <c r="W247" s="97">
        <f t="shared" si="59"/>
        <v>57</v>
      </c>
      <c r="X247" s="98" t="str">
        <f t="shared" si="56"/>
        <v>★0.5</v>
      </c>
      <c r="Z247" s="99">
        <v>1980</v>
      </c>
      <c r="AA247" s="99"/>
      <c r="AB247" s="100">
        <f t="shared" si="60"/>
        <v>19.3</v>
      </c>
      <c r="AC247" s="101">
        <f t="shared" si="61"/>
        <v>57</v>
      </c>
      <c r="AD247" s="101" t="str">
        <f t="shared" si="64"/>
        <v>★0.5</v>
      </c>
      <c r="AE247" s="100" t="str">
        <f t="shared" si="57"/>
        <v/>
      </c>
      <c r="AF247" s="101" t="str">
        <f t="shared" si="58"/>
        <v/>
      </c>
      <c r="AG247" s="101" t="str">
        <f t="shared" si="65"/>
        <v/>
      </c>
      <c r="AH247" s="102"/>
    </row>
    <row r="248" spans="1:34" ht="24" customHeight="1" x14ac:dyDescent="0.2">
      <c r="A248" s="103"/>
      <c r="B248" s="80"/>
      <c r="C248" s="104"/>
      <c r="D248" s="82" t="s">
        <v>267</v>
      </c>
      <c r="E248" s="83" t="s">
        <v>260</v>
      </c>
      <c r="F248" s="84" t="s">
        <v>145</v>
      </c>
      <c r="G248" s="85">
        <v>1.968</v>
      </c>
      <c r="H248" s="84" t="s">
        <v>53</v>
      </c>
      <c r="I248" s="86">
        <v>1960</v>
      </c>
      <c r="J248" s="87">
        <v>5</v>
      </c>
      <c r="K248" s="88">
        <v>11</v>
      </c>
      <c r="L248" s="89">
        <f t="shared" si="62"/>
        <v>211.05999999999997</v>
      </c>
      <c r="M248" s="88">
        <f t="shared" si="52"/>
        <v>10.199999999999999</v>
      </c>
      <c r="N248" s="90">
        <f t="shared" si="53"/>
        <v>13.5</v>
      </c>
      <c r="O248" s="91" t="str">
        <f t="shared" si="63"/>
        <v>19.5</v>
      </c>
      <c r="P248" s="92" t="s">
        <v>51</v>
      </c>
      <c r="Q248" s="93" t="s">
        <v>258</v>
      </c>
      <c r="R248" s="92" t="s">
        <v>127</v>
      </c>
      <c r="S248" s="94" t="s">
        <v>146</v>
      </c>
      <c r="T248" s="95" t="s">
        <v>45</v>
      </c>
      <c r="U248" s="96">
        <f t="shared" si="54"/>
        <v>107</v>
      </c>
      <c r="V248" s="97" t="str">
        <f t="shared" si="55"/>
        <v/>
      </c>
      <c r="W248" s="97">
        <f t="shared" si="59"/>
        <v>56</v>
      </c>
      <c r="X248" s="98" t="str">
        <f t="shared" si="56"/>
        <v>★0.5</v>
      </c>
      <c r="Z248" s="99">
        <v>1960</v>
      </c>
      <c r="AA248" s="99"/>
      <c r="AB248" s="100">
        <f t="shared" si="60"/>
        <v>19.5</v>
      </c>
      <c r="AC248" s="101">
        <f t="shared" si="61"/>
        <v>56</v>
      </c>
      <c r="AD248" s="101" t="str">
        <f t="shared" si="64"/>
        <v>★0.5</v>
      </c>
      <c r="AE248" s="100" t="str">
        <f t="shared" si="57"/>
        <v/>
      </c>
      <c r="AF248" s="101" t="str">
        <f t="shared" si="58"/>
        <v/>
      </c>
      <c r="AG248" s="101" t="str">
        <f t="shared" si="65"/>
        <v/>
      </c>
      <c r="AH248" s="102"/>
    </row>
    <row r="249" spans="1:34" ht="24" customHeight="1" x14ac:dyDescent="0.2">
      <c r="A249" s="103"/>
      <c r="B249" s="80"/>
      <c r="C249" s="104"/>
      <c r="D249" s="82" t="s">
        <v>267</v>
      </c>
      <c r="E249" s="83" t="s">
        <v>261</v>
      </c>
      <c r="F249" s="84" t="s">
        <v>145</v>
      </c>
      <c r="G249" s="85">
        <v>1.968</v>
      </c>
      <c r="H249" s="84" t="s">
        <v>53</v>
      </c>
      <c r="I249" s="86">
        <v>1980</v>
      </c>
      <c r="J249" s="87">
        <v>5</v>
      </c>
      <c r="K249" s="88">
        <v>11</v>
      </c>
      <c r="L249" s="89">
        <f t="shared" si="62"/>
        <v>211.05999999999997</v>
      </c>
      <c r="M249" s="88">
        <f t="shared" si="52"/>
        <v>10.199999999999999</v>
      </c>
      <c r="N249" s="90">
        <f t="shared" si="53"/>
        <v>13.5</v>
      </c>
      <c r="O249" s="91" t="str">
        <f t="shared" si="63"/>
        <v>19.3</v>
      </c>
      <c r="P249" s="92" t="s">
        <v>51</v>
      </c>
      <c r="Q249" s="93" t="s">
        <v>258</v>
      </c>
      <c r="R249" s="92" t="s">
        <v>127</v>
      </c>
      <c r="S249" s="94" t="s">
        <v>146</v>
      </c>
      <c r="T249" s="95" t="s">
        <v>45</v>
      </c>
      <c r="U249" s="96">
        <f t="shared" si="54"/>
        <v>107</v>
      </c>
      <c r="V249" s="97" t="str">
        <f t="shared" si="55"/>
        <v/>
      </c>
      <c r="W249" s="97">
        <f t="shared" si="59"/>
        <v>56</v>
      </c>
      <c r="X249" s="98" t="str">
        <f t="shared" si="56"/>
        <v>★0.5</v>
      </c>
      <c r="Z249" s="99">
        <v>1980</v>
      </c>
      <c r="AA249" s="99"/>
      <c r="AB249" s="100">
        <f t="shared" si="60"/>
        <v>19.3</v>
      </c>
      <c r="AC249" s="101">
        <f t="shared" si="61"/>
        <v>56</v>
      </c>
      <c r="AD249" s="101" t="str">
        <f t="shared" si="64"/>
        <v>★0.5</v>
      </c>
      <c r="AE249" s="100" t="str">
        <f t="shared" si="57"/>
        <v/>
      </c>
      <c r="AF249" s="101" t="str">
        <f t="shared" si="58"/>
        <v/>
      </c>
      <c r="AG249" s="101" t="str">
        <f t="shared" si="65"/>
        <v/>
      </c>
      <c r="AH249" s="102"/>
    </row>
    <row r="250" spans="1:34" ht="24" customHeight="1" x14ac:dyDescent="0.2">
      <c r="A250" s="103"/>
      <c r="B250" s="80"/>
      <c r="C250" s="104"/>
      <c r="D250" s="82" t="s">
        <v>247</v>
      </c>
      <c r="E250" s="83" t="s">
        <v>269</v>
      </c>
      <c r="F250" s="84" t="s">
        <v>145</v>
      </c>
      <c r="G250" s="85">
        <v>1.968</v>
      </c>
      <c r="H250" s="84" t="s">
        <v>53</v>
      </c>
      <c r="I250" s="86">
        <v>1920</v>
      </c>
      <c r="J250" s="87">
        <v>5</v>
      </c>
      <c r="K250" s="88">
        <v>10.9</v>
      </c>
      <c r="L250" s="89">
        <f t="shared" si="62"/>
        <v>212.99633027522933</v>
      </c>
      <c r="M250" s="88">
        <f t="shared" si="52"/>
        <v>10.199999999999999</v>
      </c>
      <c r="N250" s="90">
        <f t="shared" si="53"/>
        <v>13.5</v>
      </c>
      <c r="O250" s="91" t="str">
        <f t="shared" si="63"/>
        <v>19.9</v>
      </c>
      <c r="P250" s="92" t="s">
        <v>68</v>
      </c>
      <c r="Q250" s="93" t="s">
        <v>258</v>
      </c>
      <c r="R250" s="92" t="s">
        <v>127</v>
      </c>
      <c r="S250" s="94" t="s">
        <v>146</v>
      </c>
      <c r="T250" s="95" t="s">
        <v>45</v>
      </c>
      <c r="U250" s="96">
        <f t="shared" si="54"/>
        <v>106</v>
      </c>
      <c r="V250" s="97" t="str">
        <f t="shared" si="55"/>
        <v/>
      </c>
      <c r="W250" s="97" t="str">
        <f t="shared" si="59"/>
        <v/>
      </c>
      <c r="X250" s="98" t="str">
        <f t="shared" si="56"/>
        <v/>
      </c>
      <c r="Z250" s="99">
        <v>1920</v>
      </c>
      <c r="AA250" s="99"/>
      <c r="AB250" s="100">
        <f t="shared" si="60"/>
        <v>19.899999999999999</v>
      </c>
      <c r="AC250" s="101">
        <f t="shared" si="61"/>
        <v>54</v>
      </c>
      <c r="AD250" s="101" t="str">
        <f t="shared" si="64"/>
        <v xml:space="preserve"> </v>
      </c>
      <c r="AE250" s="100" t="str">
        <f t="shared" si="57"/>
        <v/>
      </c>
      <c r="AF250" s="101" t="str">
        <f t="shared" si="58"/>
        <v/>
      </c>
      <c r="AG250" s="101" t="str">
        <f t="shared" si="65"/>
        <v/>
      </c>
      <c r="AH250" s="102"/>
    </row>
    <row r="251" spans="1:34" ht="24" customHeight="1" x14ac:dyDescent="0.2">
      <c r="A251" s="103"/>
      <c r="B251" s="80"/>
      <c r="C251" s="104"/>
      <c r="D251" s="82" t="s">
        <v>247</v>
      </c>
      <c r="E251" s="83" t="s">
        <v>270</v>
      </c>
      <c r="F251" s="84" t="s">
        <v>145</v>
      </c>
      <c r="G251" s="85">
        <v>1.968</v>
      </c>
      <c r="H251" s="84" t="s">
        <v>53</v>
      </c>
      <c r="I251" s="86">
        <v>1940</v>
      </c>
      <c r="J251" s="87">
        <v>5</v>
      </c>
      <c r="K251" s="88">
        <v>10.9</v>
      </c>
      <c r="L251" s="89">
        <f t="shared" si="62"/>
        <v>212.99633027522933</v>
      </c>
      <c r="M251" s="88">
        <f t="shared" si="52"/>
        <v>10.199999999999999</v>
      </c>
      <c r="N251" s="90">
        <f t="shared" si="53"/>
        <v>13.5</v>
      </c>
      <c r="O251" s="91" t="str">
        <f t="shared" si="63"/>
        <v>19.7</v>
      </c>
      <c r="P251" s="92" t="s">
        <v>68</v>
      </c>
      <c r="Q251" s="93" t="s">
        <v>258</v>
      </c>
      <c r="R251" s="92" t="s">
        <v>127</v>
      </c>
      <c r="S251" s="94" t="s">
        <v>146</v>
      </c>
      <c r="T251" s="95" t="s">
        <v>45</v>
      </c>
      <c r="U251" s="96">
        <f t="shared" si="54"/>
        <v>106</v>
      </c>
      <c r="V251" s="97" t="str">
        <f t="shared" si="55"/>
        <v/>
      </c>
      <c r="W251" s="97">
        <f t="shared" si="59"/>
        <v>55</v>
      </c>
      <c r="X251" s="98" t="str">
        <f t="shared" si="56"/>
        <v>★0.5</v>
      </c>
      <c r="Z251" s="99">
        <v>1940</v>
      </c>
      <c r="AA251" s="99"/>
      <c r="AB251" s="100">
        <f t="shared" si="60"/>
        <v>19.7</v>
      </c>
      <c r="AC251" s="101">
        <f t="shared" si="61"/>
        <v>55</v>
      </c>
      <c r="AD251" s="101" t="str">
        <f t="shared" si="64"/>
        <v>★0.5</v>
      </c>
      <c r="AE251" s="100" t="str">
        <f t="shared" si="57"/>
        <v/>
      </c>
      <c r="AF251" s="101" t="str">
        <f t="shared" si="58"/>
        <v/>
      </c>
      <c r="AG251" s="101" t="str">
        <f t="shared" si="65"/>
        <v/>
      </c>
      <c r="AH251" s="102"/>
    </row>
    <row r="252" spans="1:34" ht="24" customHeight="1" x14ac:dyDescent="0.2">
      <c r="A252" s="103"/>
      <c r="B252" s="80"/>
      <c r="C252" s="104"/>
      <c r="D252" s="82" t="s">
        <v>267</v>
      </c>
      <c r="E252" s="83" t="s">
        <v>269</v>
      </c>
      <c r="F252" s="84" t="s">
        <v>145</v>
      </c>
      <c r="G252" s="85">
        <v>1.968</v>
      </c>
      <c r="H252" s="84" t="s">
        <v>53</v>
      </c>
      <c r="I252" s="86">
        <v>1940</v>
      </c>
      <c r="J252" s="87">
        <v>5</v>
      </c>
      <c r="K252" s="88">
        <v>10.9</v>
      </c>
      <c r="L252" s="89">
        <f t="shared" si="62"/>
        <v>212.99633027522933</v>
      </c>
      <c r="M252" s="88">
        <f t="shared" si="52"/>
        <v>10.199999999999999</v>
      </c>
      <c r="N252" s="90">
        <f t="shared" si="53"/>
        <v>13.5</v>
      </c>
      <c r="O252" s="91" t="str">
        <f t="shared" si="63"/>
        <v>19.7</v>
      </c>
      <c r="P252" s="92" t="s">
        <v>68</v>
      </c>
      <c r="Q252" s="93" t="s">
        <v>258</v>
      </c>
      <c r="R252" s="92" t="s">
        <v>127</v>
      </c>
      <c r="S252" s="94" t="s">
        <v>146</v>
      </c>
      <c r="T252" s="95" t="s">
        <v>45</v>
      </c>
      <c r="U252" s="96">
        <f t="shared" si="54"/>
        <v>106</v>
      </c>
      <c r="V252" s="97" t="str">
        <f t="shared" si="55"/>
        <v/>
      </c>
      <c r="W252" s="97">
        <f t="shared" si="59"/>
        <v>55</v>
      </c>
      <c r="X252" s="98" t="str">
        <f t="shared" si="56"/>
        <v>★0.5</v>
      </c>
      <c r="Z252" s="99">
        <v>1940</v>
      </c>
      <c r="AA252" s="99"/>
      <c r="AB252" s="100">
        <f t="shared" si="60"/>
        <v>19.7</v>
      </c>
      <c r="AC252" s="101">
        <f t="shared" si="61"/>
        <v>55</v>
      </c>
      <c r="AD252" s="101" t="str">
        <f t="shared" si="64"/>
        <v>★0.5</v>
      </c>
      <c r="AE252" s="100" t="str">
        <f t="shared" si="57"/>
        <v/>
      </c>
      <c r="AF252" s="101" t="str">
        <f t="shared" si="58"/>
        <v/>
      </c>
      <c r="AG252" s="101" t="str">
        <f t="shared" si="65"/>
        <v/>
      </c>
      <c r="AH252" s="102"/>
    </row>
    <row r="253" spans="1:34" ht="24" customHeight="1" x14ac:dyDescent="0.2">
      <c r="A253" s="103"/>
      <c r="B253" s="106"/>
      <c r="C253" s="107"/>
      <c r="D253" s="82" t="s">
        <v>267</v>
      </c>
      <c r="E253" s="83" t="s">
        <v>270</v>
      </c>
      <c r="F253" s="84" t="s">
        <v>145</v>
      </c>
      <c r="G253" s="85">
        <v>1.968</v>
      </c>
      <c r="H253" s="84" t="s">
        <v>53</v>
      </c>
      <c r="I253" s="86">
        <v>1960</v>
      </c>
      <c r="J253" s="87">
        <v>5</v>
      </c>
      <c r="K253" s="88">
        <v>10.9</v>
      </c>
      <c r="L253" s="89">
        <f t="shared" si="62"/>
        <v>212.99633027522933</v>
      </c>
      <c r="M253" s="88">
        <f t="shared" si="52"/>
        <v>10.199999999999999</v>
      </c>
      <c r="N253" s="90">
        <f t="shared" si="53"/>
        <v>13.5</v>
      </c>
      <c r="O253" s="91" t="str">
        <f t="shared" si="63"/>
        <v>19.5</v>
      </c>
      <c r="P253" s="92" t="s">
        <v>68</v>
      </c>
      <c r="Q253" s="93" t="s">
        <v>258</v>
      </c>
      <c r="R253" s="92" t="s">
        <v>127</v>
      </c>
      <c r="S253" s="94" t="s">
        <v>146</v>
      </c>
      <c r="T253" s="95" t="s">
        <v>45</v>
      </c>
      <c r="U253" s="96">
        <f t="shared" si="54"/>
        <v>106</v>
      </c>
      <c r="V253" s="97" t="str">
        <f t="shared" si="55"/>
        <v/>
      </c>
      <c r="W253" s="97">
        <f t="shared" si="59"/>
        <v>55</v>
      </c>
      <c r="X253" s="98" t="str">
        <f t="shared" si="56"/>
        <v>★0.5</v>
      </c>
      <c r="Z253" s="99">
        <v>1960</v>
      </c>
      <c r="AA253" s="99"/>
      <c r="AB253" s="100">
        <f t="shared" si="60"/>
        <v>19.5</v>
      </c>
      <c r="AC253" s="101">
        <f t="shared" si="61"/>
        <v>55</v>
      </c>
      <c r="AD253" s="101" t="str">
        <f t="shared" si="64"/>
        <v>★0.5</v>
      </c>
      <c r="AE253" s="100" t="str">
        <f t="shared" si="57"/>
        <v/>
      </c>
      <c r="AF253" s="101" t="str">
        <f t="shared" si="58"/>
        <v/>
      </c>
      <c r="AG253" s="101" t="str">
        <f t="shared" si="65"/>
        <v/>
      </c>
      <c r="AH253" s="102"/>
    </row>
    <row r="254" spans="1:34" ht="24" customHeight="1" x14ac:dyDescent="0.2">
      <c r="A254" s="103"/>
      <c r="B254" s="80"/>
      <c r="C254" s="113" t="s">
        <v>271</v>
      </c>
      <c r="D254" s="82" t="s">
        <v>272</v>
      </c>
      <c r="E254" s="83" t="s">
        <v>273</v>
      </c>
      <c r="F254" s="84" t="s">
        <v>126</v>
      </c>
      <c r="G254" s="85">
        <v>1.968</v>
      </c>
      <c r="H254" s="84" t="s">
        <v>53</v>
      </c>
      <c r="I254" s="86">
        <v>2090</v>
      </c>
      <c r="J254" s="87">
        <v>7</v>
      </c>
      <c r="K254" s="88">
        <v>11.4</v>
      </c>
      <c r="L254" s="89">
        <f t="shared" si="62"/>
        <v>203.65438596491228</v>
      </c>
      <c r="M254" s="88">
        <f t="shared" si="52"/>
        <v>9.4</v>
      </c>
      <c r="N254" s="90">
        <f t="shared" si="53"/>
        <v>12.7</v>
      </c>
      <c r="O254" s="91" t="str">
        <f t="shared" si="63"/>
        <v>18.1</v>
      </c>
      <c r="P254" s="92" t="s">
        <v>68</v>
      </c>
      <c r="Q254" s="93" t="s">
        <v>43</v>
      </c>
      <c r="R254" s="92" t="s">
        <v>127</v>
      </c>
      <c r="S254" s="94"/>
      <c r="T254" s="95" t="s">
        <v>45</v>
      </c>
      <c r="U254" s="96">
        <f t="shared" si="54"/>
        <v>121</v>
      </c>
      <c r="V254" s="97" t="str">
        <f t="shared" si="55"/>
        <v/>
      </c>
      <c r="W254" s="97">
        <f t="shared" si="59"/>
        <v>62</v>
      </c>
      <c r="X254" s="98" t="str">
        <f t="shared" si="56"/>
        <v>★1.0</v>
      </c>
      <c r="Z254" s="99">
        <v>2090</v>
      </c>
      <c r="AA254" s="99"/>
      <c r="AB254" s="100">
        <f t="shared" si="60"/>
        <v>18.100000000000001</v>
      </c>
      <c r="AC254" s="101">
        <f t="shared" si="61"/>
        <v>62</v>
      </c>
      <c r="AD254" s="101" t="str">
        <f t="shared" si="64"/>
        <v>★1.0</v>
      </c>
      <c r="AE254" s="100" t="str">
        <f t="shared" si="57"/>
        <v/>
      </c>
      <c r="AF254" s="101" t="str">
        <f t="shared" si="58"/>
        <v/>
      </c>
      <c r="AG254" s="101" t="str">
        <f t="shared" si="65"/>
        <v/>
      </c>
      <c r="AH254" s="102"/>
    </row>
    <row r="255" spans="1:34" ht="24" customHeight="1" x14ac:dyDescent="0.2">
      <c r="A255" s="103"/>
      <c r="B255" s="80"/>
      <c r="C255" s="104"/>
      <c r="D255" s="82" t="s">
        <v>272</v>
      </c>
      <c r="E255" s="83" t="s">
        <v>274</v>
      </c>
      <c r="F255" s="84" t="s">
        <v>126</v>
      </c>
      <c r="G255" s="85">
        <v>1.968</v>
      </c>
      <c r="H255" s="84" t="s">
        <v>53</v>
      </c>
      <c r="I255" s="86">
        <v>2110</v>
      </c>
      <c r="J255" s="87">
        <v>7</v>
      </c>
      <c r="K255" s="88">
        <v>11.4</v>
      </c>
      <c r="L255" s="89">
        <f t="shared" si="62"/>
        <v>203.65438596491228</v>
      </c>
      <c r="M255" s="88">
        <f t="shared" si="52"/>
        <v>8.6999999999999993</v>
      </c>
      <c r="N255" s="90">
        <f t="shared" si="53"/>
        <v>11.9</v>
      </c>
      <c r="O255" s="91" t="str">
        <f t="shared" si="63"/>
        <v>17.9</v>
      </c>
      <c r="P255" s="92" t="s">
        <v>68</v>
      </c>
      <c r="Q255" s="93" t="s">
        <v>43</v>
      </c>
      <c r="R255" s="92" t="s">
        <v>127</v>
      </c>
      <c r="S255" s="94"/>
      <c r="T255" s="95" t="s">
        <v>45</v>
      </c>
      <c r="U255" s="96">
        <f t="shared" si="54"/>
        <v>131</v>
      </c>
      <c r="V255" s="97" t="str">
        <f t="shared" si="55"/>
        <v/>
      </c>
      <c r="W255" s="97">
        <f t="shared" si="59"/>
        <v>63</v>
      </c>
      <c r="X255" s="98" t="str">
        <f t="shared" si="56"/>
        <v>★1.0</v>
      </c>
      <c r="Z255" s="99">
        <v>2110</v>
      </c>
      <c r="AA255" s="99"/>
      <c r="AB255" s="100">
        <f t="shared" si="60"/>
        <v>17.899999999999999</v>
      </c>
      <c r="AC255" s="101">
        <f t="shared" si="61"/>
        <v>63</v>
      </c>
      <c r="AD255" s="101" t="str">
        <f t="shared" si="64"/>
        <v>★1.0</v>
      </c>
      <c r="AE255" s="100" t="str">
        <f t="shared" si="57"/>
        <v/>
      </c>
      <c r="AF255" s="101" t="str">
        <f t="shared" si="58"/>
        <v/>
      </c>
      <c r="AG255" s="101" t="str">
        <f t="shared" si="65"/>
        <v/>
      </c>
      <c r="AH255" s="102"/>
    </row>
    <row r="256" spans="1:34" ht="24" customHeight="1" x14ac:dyDescent="0.2">
      <c r="A256" s="103"/>
      <c r="B256" s="80"/>
      <c r="C256" s="104"/>
      <c r="D256" s="82" t="s">
        <v>272</v>
      </c>
      <c r="E256" s="83" t="s">
        <v>152</v>
      </c>
      <c r="F256" s="84" t="s">
        <v>126</v>
      </c>
      <c r="G256" s="85">
        <v>1.968</v>
      </c>
      <c r="H256" s="84" t="s">
        <v>53</v>
      </c>
      <c r="I256" s="86">
        <v>2130</v>
      </c>
      <c r="J256" s="87">
        <v>7</v>
      </c>
      <c r="K256" s="88">
        <v>11.4</v>
      </c>
      <c r="L256" s="89">
        <f>IF(K256&gt;0,1/K256*34.6*67.1,"")</f>
        <v>203.65438596491228</v>
      </c>
      <c r="M256" s="88">
        <f t="shared" si="52"/>
        <v>8.6999999999999993</v>
      </c>
      <c r="N256" s="90">
        <f t="shared" si="53"/>
        <v>11.9</v>
      </c>
      <c r="O256" s="91" t="str">
        <f t="shared" si="63"/>
        <v>17.6</v>
      </c>
      <c r="P256" s="92" t="s">
        <v>68</v>
      </c>
      <c r="Q256" s="93" t="s">
        <v>43</v>
      </c>
      <c r="R256" s="92" t="s">
        <v>127</v>
      </c>
      <c r="S256" s="94"/>
      <c r="T256" s="95" t="s">
        <v>45</v>
      </c>
      <c r="U256" s="96">
        <f t="shared" si="54"/>
        <v>131</v>
      </c>
      <c r="V256" s="97" t="str">
        <f>IFERROR(IF(K256&lt;N256,"",(ROUNDDOWN(K256/N256*100,0))),"")</f>
        <v/>
      </c>
      <c r="W256" s="97">
        <f t="shared" si="59"/>
        <v>64</v>
      </c>
      <c r="X256" s="98" t="str">
        <f t="shared" si="56"/>
        <v>★1.0</v>
      </c>
      <c r="Z256" s="99">
        <v>2130</v>
      </c>
      <c r="AA256" s="99"/>
      <c r="AB256" s="100">
        <f t="shared" si="60"/>
        <v>17.600000000000001</v>
      </c>
      <c r="AC256" s="101">
        <f t="shared" si="61"/>
        <v>64</v>
      </c>
      <c r="AD256" s="101" t="str">
        <f t="shared" si="64"/>
        <v>★1.0</v>
      </c>
      <c r="AE256" s="100" t="str">
        <f t="shared" si="57"/>
        <v/>
      </c>
      <c r="AF256" s="101" t="str">
        <f t="shared" si="58"/>
        <v/>
      </c>
      <c r="AG256" s="101" t="str">
        <f t="shared" si="65"/>
        <v/>
      </c>
      <c r="AH256" s="102"/>
    </row>
    <row r="257" spans="1:34" ht="24" customHeight="1" x14ac:dyDescent="0.2">
      <c r="A257" s="103"/>
      <c r="B257" s="80"/>
      <c r="C257" s="104"/>
      <c r="D257" s="82" t="s">
        <v>272</v>
      </c>
      <c r="E257" s="83" t="s">
        <v>275</v>
      </c>
      <c r="F257" s="84" t="s">
        <v>276</v>
      </c>
      <c r="G257" s="85">
        <v>1.968</v>
      </c>
      <c r="H257" s="84" t="s">
        <v>53</v>
      </c>
      <c r="I257" s="109">
        <v>2110</v>
      </c>
      <c r="J257" s="87">
        <v>7</v>
      </c>
      <c r="K257" s="88">
        <v>12</v>
      </c>
      <c r="L257" s="89">
        <f>IF(K257&gt;0,1/K257*34.6*67.1,"")</f>
        <v>193.47166666666664</v>
      </c>
      <c r="M257" s="88">
        <f t="shared" si="52"/>
        <v>8.6999999999999993</v>
      </c>
      <c r="N257" s="90">
        <f>IFERROR(VALUE(IF(Z257="","",(IF(Z257&gt;=2271,"10.6",IF(Z257&gt;=2101,"11.9",IF(Z257&gt;=1991,"12.7",IF(Z257&gt;=1871,"13.5",IF(Z257&gt;=1761,"14.4",IF(Z257&gt;=1651,"15.4",IF(Z257&gt;=1531,"16.5",IF(Z257&gt;=1421,"17.6",IF(Z257&gt;=1311,"19.0",IF(Z257&gt;=1196,"20.3",IF(Z257&gt;=1081,"21.8",IF(Z257&gt;=971,"23.4",IF(Z257&gt;=856,"23.7",IF(Z257&gt;=741,"24.5","24.6"))))))))))))))))),"")</f>
        <v>11.9</v>
      </c>
      <c r="O257" s="91" t="str">
        <f t="shared" si="63"/>
        <v>17.9</v>
      </c>
      <c r="P257" s="85" t="s">
        <v>277</v>
      </c>
      <c r="Q257" s="93" t="s">
        <v>43</v>
      </c>
      <c r="R257" s="92" t="s">
        <v>127</v>
      </c>
      <c r="S257" s="94"/>
      <c r="T257" s="95" t="s">
        <v>45</v>
      </c>
      <c r="U257" s="96">
        <f>IFERROR(IF(K257&lt;M257,"",(ROUNDDOWN(K257/M257*100,0))),"")</f>
        <v>137</v>
      </c>
      <c r="V257" s="97">
        <f>IFERROR(IF(K257&lt;N257,"",(ROUNDDOWN(K257/N257*100,0))),"")</f>
        <v>100</v>
      </c>
      <c r="W257" s="97">
        <f t="shared" si="59"/>
        <v>67</v>
      </c>
      <c r="X257" s="98" t="str">
        <f t="shared" si="56"/>
        <v>★1.5</v>
      </c>
      <c r="Z257" s="99">
        <v>2110</v>
      </c>
      <c r="AA257" s="99"/>
      <c r="AB257" s="100">
        <f t="shared" si="60"/>
        <v>17.899999999999999</v>
      </c>
      <c r="AC257" s="101">
        <f t="shared" si="61"/>
        <v>67</v>
      </c>
      <c r="AD257" s="101" t="str">
        <f t="shared" si="64"/>
        <v>★1.5</v>
      </c>
      <c r="AE257" s="100"/>
      <c r="AF257" s="101"/>
      <c r="AG257" s="101"/>
      <c r="AH257" s="102"/>
    </row>
    <row r="258" spans="1:34" ht="24" customHeight="1" x14ac:dyDescent="0.2">
      <c r="A258" s="103"/>
      <c r="B258" s="80"/>
      <c r="C258" s="104"/>
      <c r="D258" s="82" t="s">
        <v>272</v>
      </c>
      <c r="E258" s="83" t="s">
        <v>278</v>
      </c>
      <c r="F258" s="84" t="s">
        <v>276</v>
      </c>
      <c r="G258" s="85">
        <v>1.968</v>
      </c>
      <c r="H258" s="84" t="s">
        <v>53</v>
      </c>
      <c r="I258" s="109">
        <v>2130</v>
      </c>
      <c r="J258" s="87">
        <v>7</v>
      </c>
      <c r="K258" s="88">
        <v>12</v>
      </c>
      <c r="L258" s="89">
        <f>IF(K258&gt;0,1/K258*34.6*67.1,"")</f>
        <v>193.47166666666664</v>
      </c>
      <c r="M258" s="88">
        <f t="shared" si="52"/>
        <v>8.6999999999999993</v>
      </c>
      <c r="N258" s="90">
        <f>IFERROR(VALUE(IF(Z258="","",(IF(Z258&gt;=2271,"10.6",IF(Z258&gt;=2101,"11.9",IF(Z258&gt;=1991,"12.7",IF(Z258&gt;=1871,"13.5",IF(Z258&gt;=1761,"14.4",IF(Z258&gt;=1651,"15.4",IF(Z258&gt;=1531,"16.5",IF(Z258&gt;=1421,"17.6",IF(Z258&gt;=1311,"19.0",IF(Z258&gt;=1196,"20.3",IF(Z258&gt;=1081,"21.8",IF(Z258&gt;=971,"23.4",IF(Z258&gt;=856,"23.7",IF(Z258&gt;=741,"24.5","24.6"))))))))))))))))),"")</f>
        <v>11.9</v>
      </c>
      <c r="O258" s="91" t="str">
        <f t="shared" si="63"/>
        <v>17.6</v>
      </c>
      <c r="P258" s="85" t="s">
        <v>277</v>
      </c>
      <c r="Q258" s="93" t="s">
        <v>43</v>
      </c>
      <c r="R258" s="92" t="s">
        <v>127</v>
      </c>
      <c r="S258" s="94"/>
      <c r="T258" s="95" t="s">
        <v>45</v>
      </c>
      <c r="U258" s="96">
        <f>IFERROR(IF(K258&lt;M258,"",(ROUNDDOWN(K258/M258*100,0))),"")</f>
        <v>137</v>
      </c>
      <c r="V258" s="97">
        <f>IFERROR(IF(K258&lt;N258,"",(ROUNDDOWN(K258/N258*100,0))),"")</f>
        <v>100</v>
      </c>
      <c r="W258" s="97">
        <f t="shared" si="59"/>
        <v>68</v>
      </c>
      <c r="X258" s="98" t="str">
        <f t="shared" si="56"/>
        <v>★1.5</v>
      </c>
      <c r="Z258" s="99">
        <v>2130</v>
      </c>
      <c r="AA258" s="99"/>
      <c r="AB258" s="100">
        <f t="shared" si="60"/>
        <v>17.600000000000001</v>
      </c>
      <c r="AC258" s="101">
        <f t="shared" si="61"/>
        <v>68</v>
      </c>
      <c r="AD258" s="101" t="str">
        <f t="shared" si="64"/>
        <v>★1.5</v>
      </c>
      <c r="AE258" s="100"/>
      <c r="AF258" s="101"/>
      <c r="AG258" s="101"/>
      <c r="AH258" s="102"/>
    </row>
    <row r="259" spans="1:34" ht="24" customHeight="1" x14ac:dyDescent="0.2">
      <c r="A259" s="103"/>
      <c r="B259" s="80"/>
      <c r="C259" s="113"/>
      <c r="D259" s="82" t="s">
        <v>279</v>
      </c>
      <c r="E259" s="83" t="s">
        <v>280</v>
      </c>
      <c r="F259" s="84" t="s">
        <v>59</v>
      </c>
      <c r="G259" s="85">
        <v>1.968</v>
      </c>
      <c r="H259" s="84" t="s">
        <v>53</v>
      </c>
      <c r="I259" s="86">
        <v>2100</v>
      </c>
      <c r="J259" s="87">
        <v>7</v>
      </c>
      <c r="K259" s="88">
        <v>10.9</v>
      </c>
      <c r="L259" s="89">
        <f t="shared" si="62"/>
        <v>212.99633027522933</v>
      </c>
      <c r="M259" s="88">
        <f t="shared" si="52"/>
        <v>9.4</v>
      </c>
      <c r="N259" s="90">
        <f t="shared" si="53"/>
        <v>12.7</v>
      </c>
      <c r="O259" s="91" t="str">
        <f t="shared" si="63"/>
        <v>18.0</v>
      </c>
      <c r="P259" s="92" t="s">
        <v>51</v>
      </c>
      <c r="Q259" s="93" t="s">
        <v>43</v>
      </c>
      <c r="R259" s="92" t="s">
        <v>127</v>
      </c>
      <c r="S259" s="94"/>
      <c r="T259" s="95" t="s">
        <v>45</v>
      </c>
      <c r="U259" s="96">
        <f t="shared" si="54"/>
        <v>115</v>
      </c>
      <c r="V259" s="97" t="str">
        <f t="shared" si="55"/>
        <v/>
      </c>
      <c r="W259" s="97">
        <f t="shared" si="59"/>
        <v>60</v>
      </c>
      <c r="X259" s="98" t="str">
        <f t="shared" si="56"/>
        <v>★1.0</v>
      </c>
      <c r="Z259" s="99">
        <v>2100</v>
      </c>
      <c r="AA259" s="99"/>
      <c r="AB259" s="100">
        <f t="shared" si="60"/>
        <v>18</v>
      </c>
      <c r="AC259" s="101">
        <f t="shared" si="61"/>
        <v>60</v>
      </c>
      <c r="AD259" s="101" t="str">
        <f t="shared" si="64"/>
        <v>★1.0</v>
      </c>
      <c r="AE259" s="100" t="str">
        <f t="shared" si="57"/>
        <v/>
      </c>
      <c r="AF259" s="101" t="str">
        <f t="shared" si="58"/>
        <v/>
      </c>
      <c r="AG259" s="101" t="str">
        <f t="shared" si="65"/>
        <v/>
      </c>
      <c r="AH259" s="102"/>
    </row>
    <row r="260" spans="1:34" ht="24" customHeight="1" x14ac:dyDescent="0.2">
      <c r="A260" s="103"/>
      <c r="B260" s="80"/>
      <c r="C260" s="104"/>
      <c r="D260" s="82" t="s">
        <v>279</v>
      </c>
      <c r="E260" s="83" t="s">
        <v>281</v>
      </c>
      <c r="F260" s="84" t="s">
        <v>59</v>
      </c>
      <c r="G260" s="85">
        <v>1.968</v>
      </c>
      <c r="H260" s="84" t="s">
        <v>53</v>
      </c>
      <c r="I260" s="86">
        <v>2120</v>
      </c>
      <c r="J260" s="87">
        <v>7</v>
      </c>
      <c r="K260" s="88">
        <v>10.9</v>
      </c>
      <c r="L260" s="89">
        <f t="shared" si="62"/>
        <v>212.99633027522933</v>
      </c>
      <c r="M260" s="88">
        <f t="shared" si="52"/>
        <v>8.6999999999999993</v>
      </c>
      <c r="N260" s="90">
        <f t="shared" si="53"/>
        <v>11.9</v>
      </c>
      <c r="O260" s="91" t="str">
        <f t="shared" si="63"/>
        <v>17.7</v>
      </c>
      <c r="P260" s="92" t="s">
        <v>51</v>
      </c>
      <c r="Q260" s="93" t="s">
        <v>43</v>
      </c>
      <c r="R260" s="92" t="s">
        <v>127</v>
      </c>
      <c r="S260" s="94"/>
      <c r="T260" s="95" t="s">
        <v>45</v>
      </c>
      <c r="U260" s="96">
        <f t="shared" si="54"/>
        <v>125</v>
      </c>
      <c r="V260" s="97" t="str">
        <f t="shared" si="55"/>
        <v/>
      </c>
      <c r="W260" s="97">
        <f t="shared" si="59"/>
        <v>61</v>
      </c>
      <c r="X260" s="98" t="str">
        <f t="shared" si="56"/>
        <v>★1.0</v>
      </c>
      <c r="Z260" s="99">
        <v>2120</v>
      </c>
      <c r="AA260" s="99"/>
      <c r="AB260" s="100">
        <f t="shared" si="60"/>
        <v>17.7</v>
      </c>
      <c r="AC260" s="101">
        <f t="shared" si="61"/>
        <v>61</v>
      </c>
      <c r="AD260" s="101" t="str">
        <f t="shared" si="64"/>
        <v>★1.0</v>
      </c>
      <c r="AE260" s="100" t="str">
        <f t="shared" si="57"/>
        <v/>
      </c>
      <c r="AF260" s="101" t="str">
        <f t="shared" si="58"/>
        <v/>
      </c>
      <c r="AG260" s="101" t="str">
        <f t="shared" si="65"/>
        <v/>
      </c>
      <c r="AH260" s="102"/>
    </row>
    <row r="261" spans="1:34" ht="24" customHeight="1" x14ac:dyDescent="0.2">
      <c r="A261" s="103"/>
      <c r="B261" s="80"/>
      <c r="C261" s="104"/>
      <c r="D261" s="82" t="s">
        <v>279</v>
      </c>
      <c r="E261" s="83" t="s">
        <v>282</v>
      </c>
      <c r="F261" s="84" t="s">
        <v>59</v>
      </c>
      <c r="G261" s="85">
        <v>1.968</v>
      </c>
      <c r="H261" s="84" t="s">
        <v>53</v>
      </c>
      <c r="I261" s="86">
        <v>2100</v>
      </c>
      <c r="J261" s="87">
        <v>7</v>
      </c>
      <c r="K261" s="88">
        <v>10.8</v>
      </c>
      <c r="L261" s="89">
        <f t="shared" si="62"/>
        <v>214.96851851851849</v>
      </c>
      <c r="M261" s="88">
        <f t="shared" si="52"/>
        <v>9.4</v>
      </c>
      <c r="N261" s="90">
        <f t="shared" si="53"/>
        <v>12.7</v>
      </c>
      <c r="O261" s="91" t="str">
        <f t="shared" si="63"/>
        <v>18.0</v>
      </c>
      <c r="P261" s="92" t="s">
        <v>51</v>
      </c>
      <c r="Q261" s="93" t="s">
        <v>43</v>
      </c>
      <c r="R261" s="92" t="s">
        <v>127</v>
      </c>
      <c r="S261" s="94" t="s">
        <v>146</v>
      </c>
      <c r="T261" s="95" t="s">
        <v>45</v>
      </c>
      <c r="U261" s="96">
        <f t="shared" si="54"/>
        <v>114</v>
      </c>
      <c r="V261" s="97" t="str">
        <f t="shared" si="55"/>
        <v/>
      </c>
      <c r="W261" s="97">
        <f t="shared" si="59"/>
        <v>60</v>
      </c>
      <c r="X261" s="98" t="str">
        <f t="shared" si="56"/>
        <v>★1.0</v>
      </c>
      <c r="Z261" s="99">
        <v>2100</v>
      </c>
      <c r="AA261" s="99"/>
      <c r="AB261" s="100">
        <f t="shared" si="60"/>
        <v>18</v>
      </c>
      <c r="AC261" s="101">
        <f t="shared" si="61"/>
        <v>60</v>
      </c>
      <c r="AD261" s="101" t="str">
        <f t="shared" si="64"/>
        <v>★1.0</v>
      </c>
      <c r="AE261" s="100" t="str">
        <f t="shared" si="57"/>
        <v/>
      </c>
      <c r="AF261" s="101" t="str">
        <f t="shared" si="58"/>
        <v/>
      </c>
      <c r="AG261" s="101" t="str">
        <f t="shared" si="65"/>
        <v/>
      </c>
      <c r="AH261" s="102"/>
    </row>
    <row r="262" spans="1:34" ht="24" customHeight="1" x14ac:dyDescent="0.2">
      <c r="A262" s="103"/>
      <c r="B262" s="80"/>
      <c r="C262" s="104"/>
      <c r="D262" s="82" t="s">
        <v>279</v>
      </c>
      <c r="E262" s="83" t="s">
        <v>283</v>
      </c>
      <c r="F262" s="84" t="s">
        <v>59</v>
      </c>
      <c r="G262" s="85">
        <v>1.968</v>
      </c>
      <c r="H262" s="84" t="s">
        <v>53</v>
      </c>
      <c r="I262" s="86">
        <v>2120</v>
      </c>
      <c r="J262" s="87">
        <v>7</v>
      </c>
      <c r="K262" s="88">
        <v>10.8</v>
      </c>
      <c r="L262" s="89">
        <f t="shared" si="62"/>
        <v>214.96851851851849</v>
      </c>
      <c r="M262" s="88">
        <f t="shared" si="52"/>
        <v>8.6999999999999993</v>
      </c>
      <c r="N262" s="90">
        <f t="shared" si="53"/>
        <v>11.9</v>
      </c>
      <c r="O262" s="91" t="str">
        <f t="shared" si="63"/>
        <v>17.7</v>
      </c>
      <c r="P262" s="92" t="s">
        <v>51</v>
      </c>
      <c r="Q262" s="93" t="s">
        <v>43</v>
      </c>
      <c r="R262" s="92" t="s">
        <v>127</v>
      </c>
      <c r="S262" s="94" t="s">
        <v>146</v>
      </c>
      <c r="T262" s="95" t="s">
        <v>45</v>
      </c>
      <c r="U262" s="96">
        <f t="shared" si="54"/>
        <v>124</v>
      </c>
      <c r="V262" s="97" t="str">
        <f t="shared" si="55"/>
        <v/>
      </c>
      <c r="W262" s="97">
        <f t="shared" si="59"/>
        <v>61</v>
      </c>
      <c r="X262" s="98" t="str">
        <f t="shared" si="56"/>
        <v>★1.0</v>
      </c>
      <c r="Z262" s="99">
        <v>2120</v>
      </c>
      <c r="AA262" s="99"/>
      <c r="AB262" s="100">
        <f t="shared" si="60"/>
        <v>17.7</v>
      </c>
      <c r="AC262" s="101">
        <f t="shared" si="61"/>
        <v>61</v>
      </c>
      <c r="AD262" s="101" t="str">
        <f t="shared" si="64"/>
        <v>★1.0</v>
      </c>
      <c r="AE262" s="100" t="str">
        <f t="shared" si="57"/>
        <v/>
      </c>
      <c r="AF262" s="101" t="str">
        <f t="shared" si="58"/>
        <v/>
      </c>
      <c r="AG262" s="101" t="str">
        <f t="shared" si="65"/>
        <v/>
      </c>
      <c r="AH262" s="102"/>
    </row>
    <row r="263" spans="1:34" ht="24" customHeight="1" x14ac:dyDescent="0.2">
      <c r="A263" s="103"/>
      <c r="B263" s="80"/>
      <c r="C263" s="104"/>
      <c r="D263" s="82" t="s">
        <v>279</v>
      </c>
      <c r="E263" s="83" t="s">
        <v>284</v>
      </c>
      <c r="F263" s="84" t="s">
        <v>59</v>
      </c>
      <c r="G263" s="85">
        <v>1.968</v>
      </c>
      <c r="H263" s="84" t="s">
        <v>53</v>
      </c>
      <c r="I263" s="86">
        <v>2100</v>
      </c>
      <c r="J263" s="87">
        <v>7</v>
      </c>
      <c r="K263" s="88">
        <v>10.9</v>
      </c>
      <c r="L263" s="89">
        <f t="shared" si="62"/>
        <v>212.99633027522933</v>
      </c>
      <c r="M263" s="88">
        <f t="shared" si="52"/>
        <v>9.4</v>
      </c>
      <c r="N263" s="90">
        <f t="shared" si="53"/>
        <v>12.7</v>
      </c>
      <c r="O263" s="91" t="str">
        <f t="shared" si="63"/>
        <v>18.0</v>
      </c>
      <c r="P263" s="92" t="s">
        <v>68</v>
      </c>
      <c r="Q263" s="93" t="s">
        <v>43</v>
      </c>
      <c r="R263" s="92" t="s">
        <v>127</v>
      </c>
      <c r="S263" s="94" t="s">
        <v>146</v>
      </c>
      <c r="T263" s="95" t="s">
        <v>45</v>
      </c>
      <c r="U263" s="96">
        <f t="shared" si="54"/>
        <v>115</v>
      </c>
      <c r="V263" s="97" t="str">
        <f t="shared" si="55"/>
        <v/>
      </c>
      <c r="W263" s="97">
        <f t="shared" si="59"/>
        <v>60</v>
      </c>
      <c r="X263" s="98" t="str">
        <f t="shared" si="56"/>
        <v>★1.0</v>
      </c>
      <c r="Z263" s="99">
        <v>2100</v>
      </c>
      <c r="AA263" s="99"/>
      <c r="AB263" s="100">
        <f t="shared" si="60"/>
        <v>18</v>
      </c>
      <c r="AC263" s="101">
        <f t="shared" si="61"/>
        <v>60</v>
      </c>
      <c r="AD263" s="101" t="str">
        <f t="shared" si="64"/>
        <v>★1.0</v>
      </c>
      <c r="AE263" s="100" t="str">
        <f t="shared" si="57"/>
        <v/>
      </c>
      <c r="AF263" s="101" t="str">
        <f t="shared" si="58"/>
        <v/>
      </c>
      <c r="AG263" s="101" t="str">
        <f t="shared" si="65"/>
        <v/>
      </c>
      <c r="AH263" s="102"/>
    </row>
    <row r="264" spans="1:34" ht="24" customHeight="1" x14ac:dyDescent="0.2">
      <c r="A264" s="103"/>
      <c r="B264" s="80"/>
      <c r="C264" s="104"/>
      <c r="D264" s="82" t="s">
        <v>279</v>
      </c>
      <c r="E264" s="83" t="s">
        <v>285</v>
      </c>
      <c r="F264" s="84" t="s">
        <v>59</v>
      </c>
      <c r="G264" s="85">
        <v>1.968</v>
      </c>
      <c r="H264" s="84" t="s">
        <v>53</v>
      </c>
      <c r="I264" s="86">
        <v>2120</v>
      </c>
      <c r="J264" s="87">
        <v>7</v>
      </c>
      <c r="K264" s="88">
        <v>10.9</v>
      </c>
      <c r="L264" s="89">
        <f t="shared" si="62"/>
        <v>212.99633027522933</v>
      </c>
      <c r="M264" s="88">
        <f t="shared" si="52"/>
        <v>8.6999999999999993</v>
      </c>
      <c r="N264" s="90">
        <f t="shared" si="53"/>
        <v>11.9</v>
      </c>
      <c r="O264" s="91" t="str">
        <f t="shared" si="63"/>
        <v>17.7</v>
      </c>
      <c r="P264" s="92" t="s">
        <v>68</v>
      </c>
      <c r="Q264" s="93" t="s">
        <v>43</v>
      </c>
      <c r="R264" s="92" t="s">
        <v>127</v>
      </c>
      <c r="S264" s="94" t="s">
        <v>146</v>
      </c>
      <c r="T264" s="95" t="s">
        <v>45</v>
      </c>
      <c r="U264" s="96">
        <f t="shared" si="54"/>
        <v>125</v>
      </c>
      <c r="V264" s="97" t="str">
        <f t="shared" si="55"/>
        <v/>
      </c>
      <c r="W264" s="97">
        <f t="shared" si="59"/>
        <v>61</v>
      </c>
      <c r="X264" s="98" t="str">
        <f t="shared" si="56"/>
        <v>★1.0</v>
      </c>
      <c r="Z264" s="99">
        <v>2120</v>
      </c>
      <c r="AA264" s="99"/>
      <c r="AB264" s="100">
        <f t="shared" si="60"/>
        <v>17.7</v>
      </c>
      <c r="AC264" s="101">
        <f t="shared" si="61"/>
        <v>61</v>
      </c>
      <c r="AD264" s="101" t="str">
        <f t="shared" si="64"/>
        <v>★1.0</v>
      </c>
      <c r="AE264" s="100" t="str">
        <f t="shared" si="57"/>
        <v/>
      </c>
      <c r="AF264" s="101" t="str">
        <f t="shared" si="58"/>
        <v/>
      </c>
      <c r="AG264" s="101" t="str">
        <f t="shared" si="65"/>
        <v/>
      </c>
      <c r="AH264" s="102"/>
    </row>
    <row r="265" spans="1:34" ht="24" customHeight="1" x14ac:dyDescent="0.2">
      <c r="A265" s="103"/>
      <c r="B265" s="80"/>
      <c r="C265" s="104"/>
      <c r="D265" s="82" t="s">
        <v>279</v>
      </c>
      <c r="E265" s="83" t="s">
        <v>286</v>
      </c>
      <c r="F265" s="84" t="s">
        <v>59</v>
      </c>
      <c r="G265" s="85">
        <v>1.968</v>
      </c>
      <c r="H265" s="84" t="s">
        <v>53</v>
      </c>
      <c r="I265" s="86">
        <v>2100</v>
      </c>
      <c r="J265" s="87">
        <v>7</v>
      </c>
      <c r="K265" s="88">
        <v>10.8</v>
      </c>
      <c r="L265" s="89">
        <f t="shared" si="62"/>
        <v>214.96851851851849</v>
      </c>
      <c r="M265" s="88">
        <f t="shared" si="52"/>
        <v>9.4</v>
      </c>
      <c r="N265" s="90">
        <f t="shared" si="53"/>
        <v>12.7</v>
      </c>
      <c r="O265" s="91" t="str">
        <f t="shared" si="63"/>
        <v>18.0</v>
      </c>
      <c r="P265" s="92" t="s">
        <v>68</v>
      </c>
      <c r="Q265" s="93" t="s">
        <v>43</v>
      </c>
      <c r="R265" s="92" t="s">
        <v>127</v>
      </c>
      <c r="S265" s="94" t="s">
        <v>146</v>
      </c>
      <c r="T265" s="95" t="s">
        <v>45</v>
      </c>
      <c r="U265" s="96">
        <f t="shared" si="54"/>
        <v>114</v>
      </c>
      <c r="V265" s="97" t="str">
        <f t="shared" si="55"/>
        <v/>
      </c>
      <c r="W265" s="97">
        <f t="shared" si="59"/>
        <v>60</v>
      </c>
      <c r="X265" s="98" t="str">
        <f t="shared" si="56"/>
        <v>★1.0</v>
      </c>
      <c r="Z265" s="99">
        <v>2100</v>
      </c>
      <c r="AA265" s="99"/>
      <c r="AB265" s="100">
        <f t="shared" si="60"/>
        <v>18</v>
      </c>
      <c r="AC265" s="101">
        <f t="shared" si="61"/>
        <v>60</v>
      </c>
      <c r="AD265" s="101" t="str">
        <f t="shared" si="64"/>
        <v>★1.0</v>
      </c>
      <c r="AE265" s="100" t="str">
        <f t="shared" si="57"/>
        <v/>
      </c>
      <c r="AF265" s="101" t="str">
        <f t="shared" si="58"/>
        <v/>
      </c>
      <c r="AG265" s="101" t="str">
        <f t="shared" si="65"/>
        <v/>
      </c>
      <c r="AH265" s="102"/>
    </row>
    <row r="266" spans="1:34" ht="24" customHeight="1" x14ac:dyDescent="0.2">
      <c r="A266" s="103"/>
      <c r="B266" s="80"/>
      <c r="C266" s="104"/>
      <c r="D266" s="82" t="s">
        <v>279</v>
      </c>
      <c r="E266" s="83" t="s">
        <v>287</v>
      </c>
      <c r="F266" s="84" t="s">
        <v>59</v>
      </c>
      <c r="G266" s="85">
        <v>1.968</v>
      </c>
      <c r="H266" s="84" t="s">
        <v>53</v>
      </c>
      <c r="I266" s="86">
        <v>2120</v>
      </c>
      <c r="J266" s="87">
        <v>7</v>
      </c>
      <c r="K266" s="88">
        <v>10.8</v>
      </c>
      <c r="L266" s="89">
        <f>IF(K266&gt;0,1/K266*34.6*67.1,"")</f>
        <v>214.96851851851849</v>
      </c>
      <c r="M266" s="88">
        <f t="shared" si="52"/>
        <v>8.6999999999999993</v>
      </c>
      <c r="N266" s="90">
        <f t="shared" si="53"/>
        <v>11.9</v>
      </c>
      <c r="O266" s="91" t="str">
        <f t="shared" si="63"/>
        <v>17.7</v>
      </c>
      <c r="P266" s="92" t="s">
        <v>68</v>
      </c>
      <c r="Q266" s="93" t="s">
        <v>43</v>
      </c>
      <c r="R266" s="92" t="s">
        <v>127</v>
      </c>
      <c r="S266" s="94" t="s">
        <v>146</v>
      </c>
      <c r="T266" s="95" t="s">
        <v>45</v>
      </c>
      <c r="U266" s="96">
        <f t="shared" si="54"/>
        <v>124</v>
      </c>
      <c r="V266" s="97" t="str">
        <f t="shared" si="55"/>
        <v/>
      </c>
      <c r="W266" s="97">
        <f t="shared" si="59"/>
        <v>61</v>
      </c>
      <c r="X266" s="98" t="str">
        <f t="shared" si="56"/>
        <v>★1.0</v>
      </c>
      <c r="Z266" s="99">
        <v>2120</v>
      </c>
      <c r="AA266" s="99"/>
      <c r="AB266" s="100">
        <f t="shared" si="60"/>
        <v>17.7</v>
      </c>
      <c r="AC266" s="101">
        <f t="shared" si="61"/>
        <v>61</v>
      </c>
      <c r="AD266" s="101" t="str">
        <f t="shared" si="64"/>
        <v>★1.0</v>
      </c>
      <c r="AE266" s="100" t="str">
        <f t="shared" si="57"/>
        <v/>
      </c>
      <c r="AF266" s="101" t="str">
        <f t="shared" si="58"/>
        <v/>
      </c>
      <c r="AG266" s="101" t="str">
        <f t="shared" si="65"/>
        <v/>
      </c>
      <c r="AH266" s="102"/>
    </row>
    <row r="267" spans="1:34" ht="24" customHeight="1" x14ac:dyDescent="0.2">
      <c r="A267" s="103"/>
      <c r="B267" s="80"/>
      <c r="C267" s="104"/>
      <c r="D267" s="82" t="s">
        <v>279</v>
      </c>
      <c r="E267" s="83" t="s">
        <v>288</v>
      </c>
      <c r="F267" s="84" t="s">
        <v>145</v>
      </c>
      <c r="G267" s="85">
        <v>1.968</v>
      </c>
      <c r="H267" s="84" t="s">
        <v>53</v>
      </c>
      <c r="I267" s="86">
        <v>2130</v>
      </c>
      <c r="J267" s="87">
        <v>7</v>
      </c>
      <c r="K267" s="88">
        <v>10.5</v>
      </c>
      <c r="L267" s="89">
        <f t="shared" si="62"/>
        <v>221.11047619047616</v>
      </c>
      <c r="M267" s="88">
        <f t="shared" si="52"/>
        <v>8.6999999999999993</v>
      </c>
      <c r="N267" s="90">
        <f t="shared" si="53"/>
        <v>11.9</v>
      </c>
      <c r="O267" s="91" t="str">
        <f t="shared" si="63"/>
        <v>17.6</v>
      </c>
      <c r="P267" s="92" t="s">
        <v>51</v>
      </c>
      <c r="Q267" s="93" t="s">
        <v>258</v>
      </c>
      <c r="R267" s="92" t="s">
        <v>127</v>
      </c>
      <c r="S267" s="94"/>
      <c r="T267" s="95" t="s">
        <v>45</v>
      </c>
      <c r="U267" s="96">
        <f t="shared" si="54"/>
        <v>120</v>
      </c>
      <c r="V267" s="97" t="str">
        <f t="shared" si="55"/>
        <v/>
      </c>
      <c r="W267" s="97">
        <f t="shared" si="59"/>
        <v>59</v>
      </c>
      <c r="X267" s="98" t="str">
        <f t="shared" si="56"/>
        <v>★0.5</v>
      </c>
      <c r="Z267" s="99">
        <v>2130</v>
      </c>
      <c r="AA267" s="99"/>
      <c r="AB267" s="100">
        <f t="shared" si="60"/>
        <v>17.600000000000001</v>
      </c>
      <c r="AC267" s="101">
        <f t="shared" si="61"/>
        <v>59</v>
      </c>
      <c r="AD267" s="101" t="str">
        <f t="shared" si="64"/>
        <v>★0.5</v>
      </c>
      <c r="AE267" s="100" t="str">
        <f t="shared" si="57"/>
        <v/>
      </c>
      <c r="AF267" s="101" t="str">
        <f t="shared" si="58"/>
        <v/>
      </c>
      <c r="AG267" s="101" t="str">
        <f t="shared" si="65"/>
        <v/>
      </c>
      <c r="AH267" s="102"/>
    </row>
    <row r="268" spans="1:34" ht="24" customHeight="1" x14ac:dyDescent="0.2">
      <c r="A268" s="103"/>
      <c r="B268" s="80"/>
      <c r="C268" s="104"/>
      <c r="D268" s="82" t="s">
        <v>279</v>
      </c>
      <c r="E268" s="83" t="s">
        <v>289</v>
      </c>
      <c r="F268" s="84" t="s">
        <v>145</v>
      </c>
      <c r="G268" s="85">
        <v>1.968</v>
      </c>
      <c r="H268" s="84" t="s">
        <v>53</v>
      </c>
      <c r="I268" s="86">
        <v>2150</v>
      </c>
      <c r="J268" s="87">
        <v>7</v>
      </c>
      <c r="K268" s="88">
        <v>10.5</v>
      </c>
      <c r="L268" s="89">
        <f t="shared" si="62"/>
        <v>221.11047619047616</v>
      </c>
      <c r="M268" s="88">
        <f t="shared" si="52"/>
        <v>8.6999999999999993</v>
      </c>
      <c r="N268" s="90">
        <f t="shared" si="53"/>
        <v>11.9</v>
      </c>
      <c r="O268" s="91" t="str">
        <f t="shared" si="63"/>
        <v>17.4</v>
      </c>
      <c r="P268" s="92" t="s">
        <v>51</v>
      </c>
      <c r="Q268" s="93" t="s">
        <v>258</v>
      </c>
      <c r="R268" s="92" t="s">
        <v>127</v>
      </c>
      <c r="S268" s="94"/>
      <c r="T268" s="95" t="s">
        <v>45</v>
      </c>
      <c r="U268" s="96">
        <f t="shared" si="54"/>
        <v>120</v>
      </c>
      <c r="V268" s="97" t="str">
        <f t="shared" si="55"/>
        <v/>
      </c>
      <c r="W268" s="97">
        <f t="shared" si="59"/>
        <v>60</v>
      </c>
      <c r="X268" s="98" t="str">
        <f t="shared" si="56"/>
        <v>★1.0</v>
      </c>
      <c r="Z268" s="99">
        <v>2150</v>
      </c>
      <c r="AA268" s="99"/>
      <c r="AB268" s="100">
        <f t="shared" si="60"/>
        <v>17.399999999999999</v>
      </c>
      <c r="AC268" s="101">
        <f t="shared" si="61"/>
        <v>60</v>
      </c>
      <c r="AD268" s="101" t="str">
        <f t="shared" si="64"/>
        <v>★1.0</v>
      </c>
      <c r="AE268" s="100" t="str">
        <f t="shared" si="57"/>
        <v/>
      </c>
      <c r="AF268" s="101" t="str">
        <f t="shared" si="58"/>
        <v/>
      </c>
      <c r="AG268" s="101" t="str">
        <f t="shared" si="65"/>
        <v/>
      </c>
      <c r="AH268" s="102"/>
    </row>
    <row r="269" spans="1:34" ht="24" customHeight="1" x14ac:dyDescent="0.2">
      <c r="A269" s="103"/>
      <c r="B269" s="80"/>
      <c r="C269" s="104"/>
      <c r="D269" s="82" t="s">
        <v>279</v>
      </c>
      <c r="E269" s="83" t="s">
        <v>290</v>
      </c>
      <c r="F269" s="84" t="s">
        <v>145</v>
      </c>
      <c r="G269" s="85">
        <v>1.968</v>
      </c>
      <c r="H269" s="84" t="s">
        <v>53</v>
      </c>
      <c r="I269" s="86">
        <v>2130</v>
      </c>
      <c r="J269" s="87">
        <v>7</v>
      </c>
      <c r="K269" s="88">
        <v>10.4</v>
      </c>
      <c r="L269" s="89">
        <f t="shared" si="62"/>
        <v>223.23653846153843</v>
      </c>
      <c r="M269" s="88">
        <f t="shared" si="52"/>
        <v>8.6999999999999993</v>
      </c>
      <c r="N269" s="90">
        <f t="shared" si="53"/>
        <v>11.9</v>
      </c>
      <c r="O269" s="91" t="str">
        <f t="shared" si="63"/>
        <v>17.6</v>
      </c>
      <c r="P269" s="92" t="s">
        <v>51</v>
      </c>
      <c r="Q269" s="93" t="s">
        <v>258</v>
      </c>
      <c r="R269" s="92" t="s">
        <v>127</v>
      </c>
      <c r="S269" s="94" t="s">
        <v>146</v>
      </c>
      <c r="T269" s="95" t="s">
        <v>45</v>
      </c>
      <c r="U269" s="96">
        <f t="shared" si="54"/>
        <v>119</v>
      </c>
      <c r="V269" s="97" t="str">
        <f t="shared" si="55"/>
        <v/>
      </c>
      <c r="W269" s="97">
        <f t="shared" si="59"/>
        <v>59</v>
      </c>
      <c r="X269" s="98" t="str">
        <f t="shared" si="56"/>
        <v>★0.5</v>
      </c>
      <c r="Z269" s="99">
        <v>2130</v>
      </c>
      <c r="AA269" s="99"/>
      <c r="AB269" s="100">
        <f t="shared" si="60"/>
        <v>17.600000000000001</v>
      </c>
      <c r="AC269" s="101">
        <f t="shared" si="61"/>
        <v>59</v>
      </c>
      <c r="AD269" s="101" t="str">
        <f t="shared" si="64"/>
        <v>★0.5</v>
      </c>
      <c r="AE269" s="100" t="str">
        <f t="shared" si="57"/>
        <v/>
      </c>
      <c r="AF269" s="101" t="str">
        <f t="shared" si="58"/>
        <v/>
      </c>
      <c r="AG269" s="101" t="str">
        <f t="shared" si="65"/>
        <v/>
      </c>
      <c r="AH269" s="102"/>
    </row>
    <row r="270" spans="1:34" ht="24" customHeight="1" x14ac:dyDescent="0.2">
      <c r="A270" s="103"/>
      <c r="B270" s="80"/>
      <c r="C270" s="104"/>
      <c r="D270" s="82" t="s">
        <v>279</v>
      </c>
      <c r="E270" s="83" t="s">
        <v>291</v>
      </c>
      <c r="F270" s="84" t="s">
        <v>145</v>
      </c>
      <c r="G270" s="85">
        <v>1.968</v>
      </c>
      <c r="H270" s="84" t="s">
        <v>53</v>
      </c>
      <c r="I270" s="86">
        <v>2150</v>
      </c>
      <c r="J270" s="87">
        <v>7</v>
      </c>
      <c r="K270" s="88">
        <v>10.4</v>
      </c>
      <c r="L270" s="89">
        <f t="shared" si="62"/>
        <v>223.23653846153843</v>
      </c>
      <c r="M270" s="88">
        <f t="shared" si="52"/>
        <v>8.6999999999999993</v>
      </c>
      <c r="N270" s="90">
        <f t="shared" si="53"/>
        <v>11.9</v>
      </c>
      <c r="O270" s="91" t="str">
        <f t="shared" si="63"/>
        <v>17.4</v>
      </c>
      <c r="P270" s="92" t="s">
        <v>51</v>
      </c>
      <c r="Q270" s="93" t="s">
        <v>258</v>
      </c>
      <c r="R270" s="92" t="s">
        <v>127</v>
      </c>
      <c r="S270" s="94" t="s">
        <v>146</v>
      </c>
      <c r="T270" s="95" t="s">
        <v>45</v>
      </c>
      <c r="U270" s="96">
        <f t="shared" si="54"/>
        <v>119</v>
      </c>
      <c r="V270" s="97" t="str">
        <f t="shared" si="55"/>
        <v/>
      </c>
      <c r="W270" s="97">
        <f t="shared" si="59"/>
        <v>59</v>
      </c>
      <c r="X270" s="98" t="str">
        <f t="shared" si="56"/>
        <v>★0.5</v>
      </c>
      <c r="Z270" s="99">
        <v>2150</v>
      </c>
      <c r="AA270" s="99"/>
      <c r="AB270" s="100">
        <f t="shared" si="60"/>
        <v>17.399999999999999</v>
      </c>
      <c r="AC270" s="101">
        <f t="shared" si="61"/>
        <v>59</v>
      </c>
      <c r="AD270" s="101" t="str">
        <f t="shared" si="64"/>
        <v>★0.5</v>
      </c>
      <c r="AE270" s="100" t="str">
        <f t="shared" si="57"/>
        <v/>
      </c>
      <c r="AF270" s="101" t="str">
        <f t="shared" si="58"/>
        <v/>
      </c>
      <c r="AG270" s="101" t="str">
        <f t="shared" si="65"/>
        <v/>
      </c>
      <c r="AH270" s="102"/>
    </row>
    <row r="271" spans="1:34" ht="24" customHeight="1" x14ac:dyDescent="0.2">
      <c r="A271" s="103"/>
      <c r="B271" s="80"/>
      <c r="C271" s="104"/>
      <c r="D271" s="82" t="s">
        <v>279</v>
      </c>
      <c r="E271" s="83" t="s">
        <v>292</v>
      </c>
      <c r="F271" s="84" t="s">
        <v>145</v>
      </c>
      <c r="G271" s="85">
        <v>1.968</v>
      </c>
      <c r="H271" s="84" t="s">
        <v>53</v>
      </c>
      <c r="I271" s="86">
        <v>2130</v>
      </c>
      <c r="J271" s="87">
        <v>7</v>
      </c>
      <c r="K271" s="88">
        <v>10.5</v>
      </c>
      <c r="L271" s="89">
        <f t="shared" si="62"/>
        <v>221.11047619047616</v>
      </c>
      <c r="M271" s="88">
        <f t="shared" si="52"/>
        <v>8.6999999999999993</v>
      </c>
      <c r="N271" s="90">
        <f t="shared" si="53"/>
        <v>11.9</v>
      </c>
      <c r="O271" s="91" t="str">
        <f t="shared" si="63"/>
        <v>17.6</v>
      </c>
      <c r="P271" s="92" t="s">
        <v>68</v>
      </c>
      <c r="Q271" s="93" t="s">
        <v>258</v>
      </c>
      <c r="R271" s="92" t="s">
        <v>127</v>
      </c>
      <c r="S271" s="94" t="s">
        <v>146</v>
      </c>
      <c r="T271" s="95" t="s">
        <v>45</v>
      </c>
      <c r="U271" s="96">
        <f t="shared" si="54"/>
        <v>120</v>
      </c>
      <c r="V271" s="97" t="str">
        <f t="shared" si="55"/>
        <v/>
      </c>
      <c r="W271" s="97">
        <f t="shared" si="59"/>
        <v>59</v>
      </c>
      <c r="X271" s="98" t="str">
        <f t="shared" si="56"/>
        <v>★0.5</v>
      </c>
      <c r="Z271" s="99">
        <v>2130</v>
      </c>
      <c r="AA271" s="99"/>
      <c r="AB271" s="100">
        <f t="shared" si="60"/>
        <v>17.600000000000001</v>
      </c>
      <c r="AC271" s="101">
        <f t="shared" si="61"/>
        <v>59</v>
      </c>
      <c r="AD271" s="101" t="str">
        <f t="shared" si="64"/>
        <v>★0.5</v>
      </c>
      <c r="AE271" s="100" t="str">
        <f t="shared" si="57"/>
        <v/>
      </c>
      <c r="AF271" s="101" t="str">
        <f t="shared" si="58"/>
        <v/>
      </c>
      <c r="AG271" s="101" t="str">
        <f t="shared" si="65"/>
        <v/>
      </c>
      <c r="AH271" s="102"/>
    </row>
    <row r="272" spans="1:34" ht="24" customHeight="1" x14ac:dyDescent="0.2">
      <c r="A272" s="103"/>
      <c r="B272" s="80"/>
      <c r="C272" s="104"/>
      <c r="D272" s="82" t="s">
        <v>279</v>
      </c>
      <c r="E272" s="83" t="s">
        <v>293</v>
      </c>
      <c r="F272" s="84" t="s">
        <v>145</v>
      </c>
      <c r="G272" s="85">
        <v>1.968</v>
      </c>
      <c r="H272" s="84" t="s">
        <v>53</v>
      </c>
      <c r="I272" s="86">
        <v>2150</v>
      </c>
      <c r="J272" s="87">
        <v>7</v>
      </c>
      <c r="K272" s="88">
        <v>10.5</v>
      </c>
      <c r="L272" s="89">
        <f t="shared" si="62"/>
        <v>221.11047619047616</v>
      </c>
      <c r="M272" s="88">
        <f t="shared" si="52"/>
        <v>8.6999999999999993</v>
      </c>
      <c r="N272" s="90">
        <f t="shared" si="53"/>
        <v>11.9</v>
      </c>
      <c r="O272" s="91" t="str">
        <f t="shared" si="63"/>
        <v>17.4</v>
      </c>
      <c r="P272" s="92" t="s">
        <v>68</v>
      </c>
      <c r="Q272" s="93" t="s">
        <v>258</v>
      </c>
      <c r="R272" s="92" t="s">
        <v>127</v>
      </c>
      <c r="S272" s="94" t="s">
        <v>146</v>
      </c>
      <c r="T272" s="95" t="s">
        <v>45</v>
      </c>
      <c r="U272" s="96">
        <f t="shared" si="54"/>
        <v>120</v>
      </c>
      <c r="V272" s="97" t="str">
        <f t="shared" si="55"/>
        <v/>
      </c>
      <c r="W272" s="97">
        <f t="shared" si="59"/>
        <v>60</v>
      </c>
      <c r="X272" s="98" t="str">
        <f t="shared" si="56"/>
        <v>★1.0</v>
      </c>
      <c r="Z272" s="99">
        <v>2150</v>
      </c>
      <c r="AA272" s="99"/>
      <c r="AB272" s="100">
        <f t="shared" si="60"/>
        <v>17.399999999999999</v>
      </c>
      <c r="AC272" s="101">
        <f t="shared" si="61"/>
        <v>60</v>
      </c>
      <c r="AD272" s="101" t="str">
        <f t="shared" si="64"/>
        <v>★1.0</v>
      </c>
      <c r="AE272" s="100" t="str">
        <f t="shared" si="57"/>
        <v/>
      </c>
      <c r="AF272" s="101" t="str">
        <f t="shared" si="58"/>
        <v/>
      </c>
      <c r="AG272" s="101" t="str">
        <f t="shared" si="65"/>
        <v/>
      </c>
      <c r="AH272" s="102"/>
    </row>
    <row r="273" spans="1:34" ht="24" customHeight="1" x14ac:dyDescent="0.2">
      <c r="A273" s="103"/>
      <c r="B273" s="80"/>
      <c r="C273" s="104"/>
      <c r="D273" s="82" t="s">
        <v>279</v>
      </c>
      <c r="E273" s="83" t="s">
        <v>294</v>
      </c>
      <c r="F273" s="84" t="s">
        <v>145</v>
      </c>
      <c r="G273" s="85">
        <v>1.968</v>
      </c>
      <c r="H273" s="84" t="s">
        <v>53</v>
      </c>
      <c r="I273" s="86">
        <v>2130</v>
      </c>
      <c r="J273" s="87">
        <v>7</v>
      </c>
      <c r="K273" s="88">
        <v>10.5</v>
      </c>
      <c r="L273" s="89">
        <f t="shared" si="62"/>
        <v>221.11047619047616</v>
      </c>
      <c r="M273" s="88">
        <f t="shared" ref="M273:M347" si="66">IFERROR(VALUE(IF(Z273="","",(IF(Z273&gt;=2271,"7.4",IF(Z273&gt;=2101,"8.7",IF(Z273&gt;=1991,"9.4",IF(Z273&gt;=1871,"10.2",IF(Z273&gt;=1761,"11.1",IF(Z273&gt;=1651,"12.2",IF(Z273&gt;=1531,"13.2",IF(Z273&gt;=1421,"14.4",IF(Z273&gt;=1311,"15.8",IF(Z273&gt;=1196,"17.2",IF(Z273&gt;=1081,"18.7",IF(Z273&gt;=971,"20.5",IF(Z273&gt;=856,"20.8",IF(Z273&gt;=741,"21.0",IF(Z273&gt;=601,"21.8","22.5")))))))))))))))))),"")</f>
        <v>8.6999999999999993</v>
      </c>
      <c r="N273" s="90">
        <f t="shared" ref="N273:N347" si="67">IFERROR(VALUE(IF(Z273="","",(IF(Z273&gt;=2271,"10.6",IF(Z273&gt;=2101,"11.9",IF(Z273&gt;=1991,"12.7",IF(Z273&gt;=1871,"13.5",IF(Z273&gt;=1761,"14.4",IF(Z273&gt;=1651,"15.4",IF(Z273&gt;=1531,"16.5",IF(Z273&gt;=1421,"17.6",IF(Z273&gt;=1311,"19.0",IF(Z273&gt;=1196,"20.3",IF(Z273&gt;=1081,"21.8",IF(Z273&gt;=971,"23.4",IF(Z273&gt;=856,"23.7",IF(Z273&gt;=741,"24.5","24.6"))))))))))))))))),"")</f>
        <v>11.9</v>
      </c>
      <c r="O273" s="91" t="str">
        <f t="shared" si="63"/>
        <v>17.6</v>
      </c>
      <c r="P273" s="92" t="s">
        <v>68</v>
      </c>
      <c r="Q273" s="93" t="s">
        <v>258</v>
      </c>
      <c r="R273" s="92" t="s">
        <v>127</v>
      </c>
      <c r="S273" s="94" t="s">
        <v>146</v>
      </c>
      <c r="T273" s="95" t="s">
        <v>45</v>
      </c>
      <c r="U273" s="96">
        <f t="shared" ref="U273:U347" si="68">IFERROR(IF(K273&lt;M273,"",(ROUNDDOWN(K273/M273*100,0))),"")</f>
        <v>120</v>
      </c>
      <c r="V273" s="97" t="str">
        <f t="shared" ref="V273:V347" si="69">IFERROR(IF(K273&lt;N273,"",(ROUNDDOWN(K273/N273*100,0))),"")</f>
        <v/>
      </c>
      <c r="W273" s="97">
        <f t="shared" si="59"/>
        <v>59</v>
      </c>
      <c r="X273" s="98" t="str">
        <f t="shared" ref="X273:X347" si="70">IF(AC273&lt;55,"",AD273)</f>
        <v>★0.5</v>
      </c>
      <c r="Z273" s="99">
        <v>2130</v>
      </c>
      <c r="AA273" s="99"/>
      <c r="AB273" s="100">
        <f t="shared" si="60"/>
        <v>17.600000000000001</v>
      </c>
      <c r="AC273" s="101">
        <f t="shared" si="61"/>
        <v>59</v>
      </c>
      <c r="AD273" s="101" t="str">
        <f t="shared" si="64"/>
        <v>★0.5</v>
      </c>
      <c r="AE273" s="100" t="str">
        <f t="shared" ref="AE273:AE347" si="71">IF(AA273="","",(ROUND(IF(AA273&gt;=2759,9.5,IF(AA273&lt;2759,(-2.47/1000000*AA273*AA273)-(8.52/10000*AA273)+30.65)),1)))</f>
        <v/>
      </c>
      <c r="AF273" s="101" t="str">
        <f t="shared" ref="AF273:AF347" si="72">IF(AE273="","",IF(K273="","",ROUNDDOWN(K273/AE273*100,0)))</f>
        <v/>
      </c>
      <c r="AG273" s="101" t="str">
        <f t="shared" si="65"/>
        <v/>
      </c>
      <c r="AH273" s="102"/>
    </row>
    <row r="274" spans="1:34" ht="24" customHeight="1" x14ac:dyDescent="0.2">
      <c r="A274" s="103"/>
      <c r="B274" s="80"/>
      <c r="C274" s="104"/>
      <c r="D274" s="82" t="s">
        <v>279</v>
      </c>
      <c r="E274" s="83" t="s">
        <v>295</v>
      </c>
      <c r="F274" s="84" t="s">
        <v>145</v>
      </c>
      <c r="G274" s="85">
        <v>1.968</v>
      </c>
      <c r="H274" s="84" t="s">
        <v>53</v>
      </c>
      <c r="I274" s="86">
        <v>2150</v>
      </c>
      <c r="J274" s="87">
        <v>7</v>
      </c>
      <c r="K274" s="88">
        <v>10.5</v>
      </c>
      <c r="L274" s="89">
        <f t="shared" si="62"/>
        <v>221.11047619047616</v>
      </c>
      <c r="M274" s="88">
        <f t="shared" si="66"/>
        <v>8.6999999999999993</v>
      </c>
      <c r="N274" s="90">
        <f t="shared" si="67"/>
        <v>11.9</v>
      </c>
      <c r="O274" s="91" t="str">
        <f t="shared" si="63"/>
        <v>17.4</v>
      </c>
      <c r="P274" s="92" t="s">
        <v>68</v>
      </c>
      <c r="Q274" s="93" t="s">
        <v>258</v>
      </c>
      <c r="R274" s="92" t="s">
        <v>127</v>
      </c>
      <c r="S274" s="94" t="s">
        <v>146</v>
      </c>
      <c r="T274" s="95" t="s">
        <v>45</v>
      </c>
      <c r="U274" s="96">
        <f t="shared" si="68"/>
        <v>120</v>
      </c>
      <c r="V274" s="97" t="str">
        <f t="shared" si="69"/>
        <v/>
      </c>
      <c r="W274" s="97">
        <f t="shared" ref="W274:W348" si="73">IF(AC274&lt;55,"",IF(AA274="",AC274,IF(AF274-AC274&gt;0,CONCATENATE(AC274,"~",AF274),AC274)))</f>
        <v>60</v>
      </c>
      <c r="X274" s="98" t="str">
        <f t="shared" si="70"/>
        <v>★1.0</v>
      </c>
      <c r="Z274" s="99">
        <v>2150</v>
      </c>
      <c r="AA274" s="99"/>
      <c r="AB274" s="100">
        <f t="shared" ref="AB274:AB348" si="74">IF(Z274="","",(ROUND(IF(Z274&gt;=2759,9.5,IF(Z274&lt;2759,(-2.47/1000000*Z274*Z274)-(8.52/10000*Z274)+30.65)),1)))</f>
        <v>17.399999999999999</v>
      </c>
      <c r="AC274" s="101">
        <f t="shared" ref="AC274:AC348" si="75">IF(K274="","",ROUNDDOWN(K274/AB274*100,0))</f>
        <v>60</v>
      </c>
      <c r="AD274" s="101" t="str">
        <f t="shared" si="64"/>
        <v>★1.0</v>
      </c>
      <c r="AE274" s="100" t="str">
        <f t="shared" si="71"/>
        <v/>
      </c>
      <c r="AF274" s="101" t="str">
        <f t="shared" si="72"/>
        <v/>
      </c>
      <c r="AG274" s="101" t="str">
        <f t="shared" si="65"/>
        <v/>
      </c>
      <c r="AH274" s="102"/>
    </row>
    <row r="275" spans="1:34" ht="24" customHeight="1" x14ac:dyDescent="0.2">
      <c r="A275" s="103"/>
      <c r="B275" s="80"/>
      <c r="C275" s="113"/>
      <c r="D275" s="82" t="s">
        <v>296</v>
      </c>
      <c r="E275" s="83" t="s">
        <v>273</v>
      </c>
      <c r="F275" s="84" t="s">
        <v>126</v>
      </c>
      <c r="G275" s="85">
        <v>1.968</v>
      </c>
      <c r="H275" s="84" t="s">
        <v>53</v>
      </c>
      <c r="I275" s="86">
        <v>2110</v>
      </c>
      <c r="J275" s="87">
        <v>7</v>
      </c>
      <c r="K275" s="88">
        <v>11.4</v>
      </c>
      <c r="L275" s="89">
        <f t="shared" si="62"/>
        <v>203.65438596491228</v>
      </c>
      <c r="M275" s="88">
        <f t="shared" si="66"/>
        <v>8.6999999999999993</v>
      </c>
      <c r="N275" s="90">
        <f t="shared" si="67"/>
        <v>11.9</v>
      </c>
      <c r="O275" s="91" t="str">
        <f t="shared" si="63"/>
        <v>17.9</v>
      </c>
      <c r="P275" s="92" t="s">
        <v>68</v>
      </c>
      <c r="Q275" s="93" t="s">
        <v>43</v>
      </c>
      <c r="R275" s="92" t="s">
        <v>127</v>
      </c>
      <c r="S275" s="94"/>
      <c r="T275" s="95" t="s">
        <v>45</v>
      </c>
      <c r="U275" s="96">
        <f t="shared" si="68"/>
        <v>131</v>
      </c>
      <c r="V275" s="97" t="str">
        <f t="shared" si="69"/>
        <v/>
      </c>
      <c r="W275" s="97">
        <f t="shared" si="73"/>
        <v>63</v>
      </c>
      <c r="X275" s="98" t="str">
        <f t="shared" si="70"/>
        <v>★1.0</v>
      </c>
      <c r="Z275" s="99">
        <v>2110</v>
      </c>
      <c r="AA275" s="99"/>
      <c r="AB275" s="100">
        <f t="shared" si="74"/>
        <v>17.899999999999999</v>
      </c>
      <c r="AC275" s="101">
        <f t="shared" si="75"/>
        <v>63</v>
      </c>
      <c r="AD275" s="101" t="str">
        <f t="shared" si="64"/>
        <v>★1.0</v>
      </c>
      <c r="AE275" s="100" t="str">
        <f t="shared" si="71"/>
        <v/>
      </c>
      <c r="AF275" s="101" t="str">
        <f t="shared" si="72"/>
        <v/>
      </c>
      <c r="AG275" s="101" t="str">
        <f t="shared" si="65"/>
        <v/>
      </c>
      <c r="AH275" s="102"/>
    </row>
    <row r="276" spans="1:34" ht="24" customHeight="1" x14ac:dyDescent="0.2">
      <c r="A276" s="103"/>
      <c r="B276" s="80"/>
      <c r="C276" s="104"/>
      <c r="D276" s="82" t="s">
        <v>296</v>
      </c>
      <c r="E276" s="83" t="s">
        <v>274</v>
      </c>
      <c r="F276" s="84" t="s">
        <v>126</v>
      </c>
      <c r="G276" s="85">
        <v>1.968</v>
      </c>
      <c r="H276" s="84" t="s">
        <v>53</v>
      </c>
      <c r="I276" s="86">
        <v>2130</v>
      </c>
      <c r="J276" s="87">
        <v>7</v>
      </c>
      <c r="K276" s="88">
        <v>11.4</v>
      </c>
      <c r="L276" s="89">
        <f t="shared" si="62"/>
        <v>203.65438596491228</v>
      </c>
      <c r="M276" s="88">
        <f t="shared" si="66"/>
        <v>8.6999999999999993</v>
      </c>
      <c r="N276" s="90">
        <f t="shared" si="67"/>
        <v>11.9</v>
      </c>
      <c r="O276" s="91" t="str">
        <f t="shared" si="63"/>
        <v>17.6</v>
      </c>
      <c r="P276" s="92" t="s">
        <v>68</v>
      </c>
      <c r="Q276" s="93" t="s">
        <v>43</v>
      </c>
      <c r="R276" s="92" t="s">
        <v>127</v>
      </c>
      <c r="S276" s="94"/>
      <c r="T276" s="95" t="s">
        <v>45</v>
      </c>
      <c r="U276" s="96">
        <f t="shared" si="68"/>
        <v>131</v>
      </c>
      <c r="V276" s="97" t="str">
        <f t="shared" si="69"/>
        <v/>
      </c>
      <c r="W276" s="97">
        <f t="shared" si="73"/>
        <v>64</v>
      </c>
      <c r="X276" s="98" t="str">
        <f t="shared" si="70"/>
        <v>★1.0</v>
      </c>
      <c r="Z276" s="99">
        <v>2130</v>
      </c>
      <c r="AA276" s="99"/>
      <c r="AB276" s="100">
        <f t="shared" si="74"/>
        <v>17.600000000000001</v>
      </c>
      <c r="AC276" s="101">
        <f t="shared" si="75"/>
        <v>64</v>
      </c>
      <c r="AD276" s="101" t="str">
        <f t="shared" si="64"/>
        <v>★1.0</v>
      </c>
      <c r="AE276" s="100" t="str">
        <f t="shared" si="71"/>
        <v/>
      </c>
      <c r="AF276" s="101" t="str">
        <f t="shared" si="72"/>
        <v/>
      </c>
      <c r="AG276" s="101" t="str">
        <f t="shared" si="65"/>
        <v/>
      </c>
      <c r="AH276" s="102"/>
    </row>
    <row r="277" spans="1:34" ht="24" customHeight="1" x14ac:dyDescent="0.2">
      <c r="A277" s="103"/>
      <c r="B277" s="80"/>
      <c r="C277" s="104"/>
      <c r="D277" s="82" t="s">
        <v>296</v>
      </c>
      <c r="E277" s="83" t="s">
        <v>152</v>
      </c>
      <c r="F277" s="84" t="s">
        <v>126</v>
      </c>
      <c r="G277" s="85">
        <v>1.968</v>
      </c>
      <c r="H277" s="84" t="s">
        <v>53</v>
      </c>
      <c r="I277" s="86">
        <v>2150</v>
      </c>
      <c r="J277" s="87">
        <v>7</v>
      </c>
      <c r="K277" s="88">
        <v>11.4</v>
      </c>
      <c r="L277" s="89">
        <f t="shared" si="62"/>
        <v>203.65438596491228</v>
      </c>
      <c r="M277" s="88">
        <f t="shared" si="66"/>
        <v>8.6999999999999993</v>
      </c>
      <c r="N277" s="90">
        <f t="shared" si="67"/>
        <v>11.9</v>
      </c>
      <c r="O277" s="91" t="str">
        <f t="shared" si="63"/>
        <v>17.4</v>
      </c>
      <c r="P277" s="85" t="s">
        <v>297</v>
      </c>
      <c r="Q277" s="84" t="s">
        <v>298</v>
      </c>
      <c r="R277" s="85" t="s">
        <v>127</v>
      </c>
      <c r="S277" s="82"/>
      <c r="T277" s="95" t="s">
        <v>45</v>
      </c>
      <c r="U277" s="96">
        <f t="shared" si="68"/>
        <v>131</v>
      </c>
      <c r="V277" s="97" t="str">
        <f t="shared" si="69"/>
        <v/>
      </c>
      <c r="W277" s="97">
        <f t="shared" si="73"/>
        <v>65</v>
      </c>
      <c r="X277" s="98" t="str">
        <f t="shared" si="70"/>
        <v>★1.5</v>
      </c>
      <c r="Z277" s="99">
        <v>2150</v>
      </c>
      <c r="AA277" s="99"/>
      <c r="AB277" s="100">
        <f t="shared" si="74"/>
        <v>17.399999999999999</v>
      </c>
      <c r="AC277" s="101">
        <f t="shared" si="75"/>
        <v>65</v>
      </c>
      <c r="AD277" s="101" t="str">
        <f t="shared" si="64"/>
        <v>★1.5</v>
      </c>
      <c r="AE277" s="100" t="str">
        <f t="shared" si="71"/>
        <v/>
      </c>
      <c r="AF277" s="101" t="str">
        <f t="shared" si="72"/>
        <v/>
      </c>
      <c r="AG277" s="101" t="str">
        <f t="shared" si="65"/>
        <v/>
      </c>
      <c r="AH277" s="102"/>
    </row>
    <row r="278" spans="1:34" ht="24" customHeight="1" x14ac:dyDescent="0.2">
      <c r="A278" s="103"/>
      <c r="B278" s="80"/>
      <c r="C278" s="104"/>
      <c r="D278" s="82" t="s">
        <v>296</v>
      </c>
      <c r="E278" s="83" t="s">
        <v>275</v>
      </c>
      <c r="F278" s="84" t="s">
        <v>276</v>
      </c>
      <c r="G278" s="85">
        <v>1.968</v>
      </c>
      <c r="H278" s="84" t="s">
        <v>53</v>
      </c>
      <c r="I278" s="109">
        <v>2130</v>
      </c>
      <c r="J278" s="87">
        <v>7</v>
      </c>
      <c r="K278" s="88">
        <v>12</v>
      </c>
      <c r="L278" s="89">
        <f>IF(K278&gt;0,1/K278*34.6*67.1,"")</f>
        <v>193.47166666666664</v>
      </c>
      <c r="M278" s="88">
        <f t="shared" si="66"/>
        <v>8.6999999999999993</v>
      </c>
      <c r="N278" s="90">
        <f t="shared" si="67"/>
        <v>11.9</v>
      </c>
      <c r="O278" s="91" t="str">
        <f t="shared" si="63"/>
        <v>17.6</v>
      </c>
      <c r="P278" s="85" t="s">
        <v>277</v>
      </c>
      <c r="Q278" s="84" t="s">
        <v>298</v>
      </c>
      <c r="R278" s="85" t="s">
        <v>127</v>
      </c>
      <c r="S278" s="114"/>
      <c r="T278" s="95" t="s">
        <v>45</v>
      </c>
      <c r="U278" s="96">
        <f>IFERROR(IF(K278&lt;M278,"",(ROUNDDOWN(K278/M278*100,0))),"")</f>
        <v>137</v>
      </c>
      <c r="V278" s="97">
        <f>IFERROR(IF(K278&lt;N278,"",(ROUNDDOWN(K278/N278*100,0))),"")</f>
        <v>100</v>
      </c>
      <c r="W278" s="97">
        <f t="shared" si="73"/>
        <v>68</v>
      </c>
      <c r="X278" s="98" t="str">
        <f t="shared" si="70"/>
        <v>★1.5</v>
      </c>
      <c r="Z278" s="99">
        <v>2130</v>
      </c>
      <c r="AA278" s="99"/>
      <c r="AB278" s="100">
        <f t="shared" si="74"/>
        <v>17.600000000000001</v>
      </c>
      <c r="AC278" s="101">
        <f t="shared" si="75"/>
        <v>68</v>
      </c>
      <c r="AD278" s="101" t="str">
        <f t="shared" si="64"/>
        <v>★1.5</v>
      </c>
      <c r="AE278" s="100"/>
      <c r="AF278" s="101"/>
      <c r="AG278" s="101"/>
      <c r="AH278" s="102"/>
    </row>
    <row r="279" spans="1:34" ht="24" customHeight="1" x14ac:dyDescent="0.2">
      <c r="A279" s="103"/>
      <c r="B279" s="80"/>
      <c r="C279" s="104"/>
      <c r="D279" s="82" t="s">
        <v>296</v>
      </c>
      <c r="E279" s="83" t="s">
        <v>278</v>
      </c>
      <c r="F279" s="84" t="s">
        <v>276</v>
      </c>
      <c r="G279" s="85">
        <v>1.968</v>
      </c>
      <c r="H279" s="84" t="s">
        <v>53</v>
      </c>
      <c r="I279" s="109">
        <v>2150</v>
      </c>
      <c r="J279" s="87">
        <v>7</v>
      </c>
      <c r="K279" s="88">
        <v>12</v>
      </c>
      <c r="L279" s="89">
        <f>IF(K279&gt;0,1/K279*34.6*67.1,"")</f>
        <v>193.47166666666664</v>
      </c>
      <c r="M279" s="88">
        <f t="shared" si="66"/>
        <v>8.6999999999999993</v>
      </c>
      <c r="N279" s="90">
        <f t="shared" si="67"/>
        <v>11.9</v>
      </c>
      <c r="O279" s="91" t="str">
        <f t="shared" si="63"/>
        <v>17.4</v>
      </c>
      <c r="P279" s="85" t="s">
        <v>277</v>
      </c>
      <c r="Q279" s="84" t="s">
        <v>298</v>
      </c>
      <c r="R279" s="85" t="s">
        <v>127</v>
      </c>
      <c r="S279" s="114"/>
      <c r="T279" s="95" t="s">
        <v>45</v>
      </c>
      <c r="U279" s="96">
        <f>IFERROR(IF(K279&lt;M279,"",(ROUNDDOWN(K279/M279*100,0))),"")</f>
        <v>137</v>
      </c>
      <c r="V279" s="97">
        <f>IFERROR(IF(K279&lt;N279,"",(ROUNDDOWN(K279/N279*100,0))),"")</f>
        <v>100</v>
      </c>
      <c r="W279" s="97">
        <f t="shared" si="73"/>
        <v>68</v>
      </c>
      <c r="X279" s="98" t="str">
        <f t="shared" si="70"/>
        <v>★1.5</v>
      </c>
      <c r="Z279" s="99">
        <v>2150</v>
      </c>
      <c r="AA279" s="99"/>
      <c r="AB279" s="100">
        <f t="shared" si="74"/>
        <v>17.399999999999999</v>
      </c>
      <c r="AC279" s="101">
        <f t="shared" si="75"/>
        <v>68</v>
      </c>
      <c r="AD279" s="101" t="str">
        <f t="shared" si="64"/>
        <v>★1.5</v>
      </c>
      <c r="AE279" s="100"/>
      <c r="AF279" s="101"/>
      <c r="AG279" s="101"/>
      <c r="AH279" s="102"/>
    </row>
    <row r="280" spans="1:34" ht="24" customHeight="1" x14ac:dyDescent="0.2">
      <c r="A280" s="103"/>
      <c r="B280" s="80"/>
      <c r="C280" s="104"/>
      <c r="D280" s="82" t="s">
        <v>299</v>
      </c>
      <c r="E280" s="83" t="s">
        <v>280</v>
      </c>
      <c r="F280" s="84" t="s">
        <v>59</v>
      </c>
      <c r="G280" s="85">
        <v>1.968</v>
      </c>
      <c r="H280" s="84" t="s">
        <v>53</v>
      </c>
      <c r="I280" s="86">
        <v>2120</v>
      </c>
      <c r="J280" s="87">
        <v>7</v>
      </c>
      <c r="K280" s="88">
        <v>10.9</v>
      </c>
      <c r="L280" s="89">
        <f t="shared" si="62"/>
        <v>212.99633027522933</v>
      </c>
      <c r="M280" s="88">
        <f t="shared" si="66"/>
        <v>8.6999999999999993</v>
      </c>
      <c r="N280" s="90">
        <f t="shared" si="67"/>
        <v>11.9</v>
      </c>
      <c r="O280" s="91" t="str">
        <f t="shared" si="63"/>
        <v>17.7</v>
      </c>
      <c r="P280" s="92" t="s">
        <v>51</v>
      </c>
      <c r="Q280" s="93" t="s">
        <v>43</v>
      </c>
      <c r="R280" s="92" t="s">
        <v>127</v>
      </c>
      <c r="S280" s="94"/>
      <c r="T280" s="95" t="s">
        <v>45</v>
      </c>
      <c r="U280" s="96">
        <f t="shared" si="68"/>
        <v>125</v>
      </c>
      <c r="V280" s="97" t="str">
        <f t="shared" si="69"/>
        <v/>
      </c>
      <c r="W280" s="97">
        <f t="shared" si="73"/>
        <v>61</v>
      </c>
      <c r="X280" s="98" t="str">
        <f t="shared" si="70"/>
        <v>★1.0</v>
      </c>
      <c r="Z280" s="99">
        <v>2120</v>
      </c>
      <c r="AA280" s="99"/>
      <c r="AB280" s="100">
        <f t="shared" si="74"/>
        <v>17.7</v>
      </c>
      <c r="AC280" s="101">
        <f t="shared" si="75"/>
        <v>61</v>
      </c>
      <c r="AD280" s="101" t="str">
        <f t="shared" si="64"/>
        <v>★1.0</v>
      </c>
      <c r="AE280" s="100" t="str">
        <f t="shared" si="71"/>
        <v/>
      </c>
      <c r="AF280" s="101" t="str">
        <f t="shared" si="72"/>
        <v/>
      </c>
      <c r="AG280" s="101" t="str">
        <f t="shared" si="65"/>
        <v/>
      </c>
      <c r="AH280" s="102"/>
    </row>
    <row r="281" spans="1:34" ht="24" customHeight="1" x14ac:dyDescent="0.2">
      <c r="A281" s="103"/>
      <c r="B281" s="80"/>
      <c r="C281" s="104"/>
      <c r="D281" s="82" t="s">
        <v>299</v>
      </c>
      <c r="E281" s="83" t="s">
        <v>281</v>
      </c>
      <c r="F281" s="84" t="s">
        <v>59</v>
      </c>
      <c r="G281" s="85">
        <v>1.968</v>
      </c>
      <c r="H281" s="84" t="s">
        <v>53</v>
      </c>
      <c r="I281" s="86">
        <v>2140</v>
      </c>
      <c r="J281" s="87">
        <v>7</v>
      </c>
      <c r="K281" s="88">
        <v>10.9</v>
      </c>
      <c r="L281" s="89">
        <f t="shared" si="62"/>
        <v>212.99633027522933</v>
      </c>
      <c r="M281" s="88">
        <f t="shared" si="66"/>
        <v>8.6999999999999993</v>
      </c>
      <c r="N281" s="90">
        <f t="shared" si="67"/>
        <v>11.9</v>
      </c>
      <c r="O281" s="91" t="str">
        <f t="shared" si="63"/>
        <v>17.5</v>
      </c>
      <c r="P281" s="92" t="s">
        <v>51</v>
      </c>
      <c r="Q281" s="93" t="s">
        <v>43</v>
      </c>
      <c r="R281" s="92" t="s">
        <v>127</v>
      </c>
      <c r="S281" s="94"/>
      <c r="T281" s="95" t="s">
        <v>45</v>
      </c>
      <c r="U281" s="96">
        <f t="shared" si="68"/>
        <v>125</v>
      </c>
      <c r="V281" s="97" t="str">
        <f t="shared" si="69"/>
        <v/>
      </c>
      <c r="W281" s="97">
        <f t="shared" si="73"/>
        <v>62</v>
      </c>
      <c r="X281" s="98" t="str">
        <f t="shared" si="70"/>
        <v>★1.0</v>
      </c>
      <c r="Z281" s="99">
        <v>2140</v>
      </c>
      <c r="AA281" s="99"/>
      <c r="AB281" s="100">
        <f t="shared" si="74"/>
        <v>17.5</v>
      </c>
      <c r="AC281" s="101">
        <f t="shared" si="75"/>
        <v>62</v>
      </c>
      <c r="AD281" s="101" t="str">
        <f t="shared" si="64"/>
        <v>★1.0</v>
      </c>
      <c r="AE281" s="100" t="str">
        <f t="shared" si="71"/>
        <v/>
      </c>
      <c r="AF281" s="101" t="str">
        <f t="shared" si="72"/>
        <v/>
      </c>
      <c r="AG281" s="101" t="str">
        <f t="shared" si="65"/>
        <v/>
      </c>
      <c r="AH281" s="102"/>
    </row>
    <row r="282" spans="1:34" ht="24" customHeight="1" x14ac:dyDescent="0.2">
      <c r="A282" s="103"/>
      <c r="B282" s="80"/>
      <c r="C282" s="104"/>
      <c r="D282" s="82" t="s">
        <v>299</v>
      </c>
      <c r="E282" s="83" t="s">
        <v>282</v>
      </c>
      <c r="F282" s="84" t="s">
        <v>59</v>
      </c>
      <c r="G282" s="85">
        <v>1.968</v>
      </c>
      <c r="H282" s="84" t="s">
        <v>53</v>
      </c>
      <c r="I282" s="86">
        <v>2120</v>
      </c>
      <c r="J282" s="87">
        <v>7</v>
      </c>
      <c r="K282" s="88">
        <v>10.8</v>
      </c>
      <c r="L282" s="89">
        <f t="shared" si="62"/>
        <v>214.96851851851849</v>
      </c>
      <c r="M282" s="88">
        <f t="shared" si="66"/>
        <v>8.6999999999999993</v>
      </c>
      <c r="N282" s="90">
        <f t="shared" si="67"/>
        <v>11.9</v>
      </c>
      <c r="O282" s="91" t="str">
        <f t="shared" si="63"/>
        <v>17.7</v>
      </c>
      <c r="P282" s="92" t="s">
        <v>51</v>
      </c>
      <c r="Q282" s="93" t="s">
        <v>43</v>
      </c>
      <c r="R282" s="92" t="s">
        <v>127</v>
      </c>
      <c r="S282" s="94" t="s">
        <v>146</v>
      </c>
      <c r="T282" s="95" t="s">
        <v>45</v>
      </c>
      <c r="U282" s="96">
        <f t="shared" si="68"/>
        <v>124</v>
      </c>
      <c r="V282" s="97" t="str">
        <f t="shared" si="69"/>
        <v/>
      </c>
      <c r="W282" s="97">
        <f t="shared" si="73"/>
        <v>61</v>
      </c>
      <c r="X282" s="98" t="str">
        <f t="shared" si="70"/>
        <v>★1.0</v>
      </c>
      <c r="Z282" s="99">
        <v>2120</v>
      </c>
      <c r="AA282" s="99"/>
      <c r="AB282" s="100">
        <f t="shared" si="74"/>
        <v>17.7</v>
      </c>
      <c r="AC282" s="101">
        <f t="shared" si="75"/>
        <v>61</v>
      </c>
      <c r="AD282" s="101" t="str">
        <f t="shared" si="64"/>
        <v>★1.0</v>
      </c>
      <c r="AE282" s="100" t="str">
        <f t="shared" si="71"/>
        <v/>
      </c>
      <c r="AF282" s="101" t="str">
        <f t="shared" si="72"/>
        <v/>
      </c>
      <c r="AG282" s="101" t="str">
        <f t="shared" si="65"/>
        <v/>
      </c>
      <c r="AH282" s="102"/>
    </row>
    <row r="283" spans="1:34" ht="24" customHeight="1" x14ac:dyDescent="0.2">
      <c r="A283" s="103"/>
      <c r="B283" s="80"/>
      <c r="C283" s="104"/>
      <c r="D283" s="82" t="s">
        <v>299</v>
      </c>
      <c r="E283" s="83" t="s">
        <v>283</v>
      </c>
      <c r="F283" s="84" t="s">
        <v>59</v>
      </c>
      <c r="G283" s="85">
        <v>1.968</v>
      </c>
      <c r="H283" s="84" t="s">
        <v>53</v>
      </c>
      <c r="I283" s="86">
        <v>2140</v>
      </c>
      <c r="J283" s="87">
        <v>7</v>
      </c>
      <c r="K283" s="88">
        <v>10.8</v>
      </c>
      <c r="L283" s="89">
        <f t="shared" si="62"/>
        <v>214.96851851851849</v>
      </c>
      <c r="M283" s="88">
        <f t="shared" si="66"/>
        <v>8.6999999999999993</v>
      </c>
      <c r="N283" s="90">
        <f t="shared" si="67"/>
        <v>11.9</v>
      </c>
      <c r="O283" s="91" t="str">
        <f t="shared" si="63"/>
        <v>17.5</v>
      </c>
      <c r="P283" s="92" t="s">
        <v>51</v>
      </c>
      <c r="Q283" s="93" t="s">
        <v>43</v>
      </c>
      <c r="R283" s="92" t="s">
        <v>127</v>
      </c>
      <c r="S283" s="94" t="s">
        <v>146</v>
      </c>
      <c r="T283" s="95" t="s">
        <v>45</v>
      </c>
      <c r="U283" s="96">
        <f t="shared" si="68"/>
        <v>124</v>
      </c>
      <c r="V283" s="97" t="str">
        <f t="shared" si="69"/>
        <v/>
      </c>
      <c r="W283" s="97">
        <f t="shared" si="73"/>
        <v>61</v>
      </c>
      <c r="X283" s="98" t="str">
        <f t="shared" si="70"/>
        <v>★1.0</v>
      </c>
      <c r="Z283" s="99">
        <v>2140</v>
      </c>
      <c r="AA283" s="99"/>
      <c r="AB283" s="100">
        <f t="shared" si="74"/>
        <v>17.5</v>
      </c>
      <c r="AC283" s="101">
        <f t="shared" si="75"/>
        <v>61</v>
      </c>
      <c r="AD283" s="101" t="str">
        <f t="shared" si="64"/>
        <v>★1.0</v>
      </c>
      <c r="AE283" s="100" t="str">
        <f t="shared" si="71"/>
        <v/>
      </c>
      <c r="AF283" s="101" t="str">
        <f t="shared" si="72"/>
        <v/>
      </c>
      <c r="AG283" s="101" t="str">
        <f t="shared" si="65"/>
        <v/>
      </c>
      <c r="AH283" s="102"/>
    </row>
    <row r="284" spans="1:34" ht="24" customHeight="1" x14ac:dyDescent="0.2">
      <c r="A284" s="103"/>
      <c r="B284" s="80"/>
      <c r="C284" s="104"/>
      <c r="D284" s="82" t="s">
        <v>299</v>
      </c>
      <c r="E284" s="83" t="s">
        <v>284</v>
      </c>
      <c r="F284" s="84" t="s">
        <v>59</v>
      </c>
      <c r="G284" s="85">
        <v>1.968</v>
      </c>
      <c r="H284" s="84" t="s">
        <v>53</v>
      </c>
      <c r="I284" s="86">
        <v>2120</v>
      </c>
      <c r="J284" s="87">
        <v>7</v>
      </c>
      <c r="K284" s="88">
        <v>10.9</v>
      </c>
      <c r="L284" s="89">
        <f t="shared" si="62"/>
        <v>212.99633027522933</v>
      </c>
      <c r="M284" s="88">
        <f t="shared" si="66"/>
        <v>8.6999999999999993</v>
      </c>
      <c r="N284" s="90">
        <f t="shared" si="67"/>
        <v>11.9</v>
      </c>
      <c r="O284" s="91" t="str">
        <f t="shared" si="63"/>
        <v>17.7</v>
      </c>
      <c r="P284" s="92" t="s">
        <v>68</v>
      </c>
      <c r="Q284" s="93" t="s">
        <v>43</v>
      </c>
      <c r="R284" s="92" t="s">
        <v>127</v>
      </c>
      <c r="S284" s="94" t="s">
        <v>146</v>
      </c>
      <c r="T284" s="95" t="s">
        <v>45</v>
      </c>
      <c r="U284" s="96">
        <f t="shared" si="68"/>
        <v>125</v>
      </c>
      <c r="V284" s="97" t="str">
        <f t="shared" si="69"/>
        <v/>
      </c>
      <c r="W284" s="97">
        <f t="shared" si="73"/>
        <v>61</v>
      </c>
      <c r="X284" s="98" t="str">
        <f t="shared" si="70"/>
        <v>★1.0</v>
      </c>
      <c r="Z284" s="99">
        <v>2120</v>
      </c>
      <c r="AA284" s="99"/>
      <c r="AB284" s="100">
        <f t="shared" si="74"/>
        <v>17.7</v>
      </c>
      <c r="AC284" s="101">
        <f t="shared" si="75"/>
        <v>61</v>
      </c>
      <c r="AD284" s="101" t="str">
        <f t="shared" si="64"/>
        <v>★1.0</v>
      </c>
      <c r="AE284" s="100" t="str">
        <f t="shared" si="71"/>
        <v/>
      </c>
      <c r="AF284" s="101" t="str">
        <f t="shared" si="72"/>
        <v/>
      </c>
      <c r="AG284" s="101" t="str">
        <f t="shared" si="65"/>
        <v/>
      </c>
      <c r="AH284" s="102"/>
    </row>
    <row r="285" spans="1:34" ht="24" customHeight="1" x14ac:dyDescent="0.2">
      <c r="A285" s="103"/>
      <c r="B285" s="80"/>
      <c r="C285" s="104"/>
      <c r="D285" s="82" t="s">
        <v>299</v>
      </c>
      <c r="E285" s="83" t="s">
        <v>285</v>
      </c>
      <c r="F285" s="84" t="s">
        <v>59</v>
      </c>
      <c r="G285" s="85">
        <v>1.968</v>
      </c>
      <c r="H285" s="84" t="s">
        <v>53</v>
      </c>
      <c r="I285" s="86">
        <v>2140</v>
      </c>
      <c r="J285" s="87">
        <v>7</v>
      </c>
      <c r="K285" s="88">
        <v>10.9</v>
      </c>
      <c r="L285" s="89">
        <f t="shared" si="62"/>
        <v>212.99633027522933</v>
      </c>
      <c r="M285" s="88">
        <f t="shared" si="66"/>
        <v>8.6999999999999993</v>
      </c>
      <c r="N285" s="90">
        <f t="shared" si="67"/>
        <v>11.9</v>
      </c>
      <c r="O285" s="91" t="str">
        <f t="shared" si="63"/>
        <v>17.5</v>
      </c>
      <c r="P285" s="92" t="s">
        <v>68</v>
      </c>
      <c r="Q285" s="93" t="s">
        <v>43</v>
      </c>
      <c r="R285" s="92" t="s">
        <v>127</v>
      </c>
      <c r="S285" s="94" t="s">
        <v>146</v>
      </c>
      <c r="T285" s="95" t="s">
        <v>45</v>
      </c>
      <c r="U285" s="96">
        <f t="shared" si="68"/>
        <v>125</v>
      </c>
      <c r="V285" s="97" t="str">
        <f t="shared" si="69"/>
        <v/>
      </c>
      <c r="W285" s="97">
        <f t="shared" si="73"/>
        <v>62</v>
      </c>
      <c r="X285" s="98" t="str">
        <f t="shared" si="70"/>
        <v>★1.0</v>
      </c>
      <c r="Z285" s="99">
        <v>2140</v>
      </c>
      <c r="AA285" s="99"/>
      <c r="AB285" s="100">
        <f t="shared" si="74"/>
        <v>17.5</v>
      </c>
      <c r="AC285" s="101">
        <f t="shared" si="75"/>
        <v>62</v>
      </c>
      <c r="AD285" s="101" t="str">
        <f t="shared" si="64"/>
        <v>★1.0</v>
      </c>
      <c r="AE285" s="100" t="str">
        <f t="shared" si="71"/>
        <v/>
      </c>
      <c r="AF285" s="101" t="str">
        <f t="shared" si="72"/>
        <v/>
      </c>
      <c r="AG285" s="101" t="str">
        <f t="shared" si="65"/>
        <v/>
      </c>
      <c r="AH285" s="102"/>
    </row>
    <row r="286" spans="1:34" ht="24" customHeight="1" x14ac:dyDescent="0.2">
      <c r="A286" s="103"/>
      <c r="B286" s="80"/>
      <c r="C286" s="104"/>
      <c r="D286" s="82" t="s">
        <v>299</v>
      </c>
      <c r="E286" s="83" t="s">
        <v>286</v>
      </c>
      <c r="F286" s="84" t="s">
        <v>59</v>
      </c>
      <c r="G286" s="85">
        <v>1.968</v>
      </c>
      <c r="H286" s="84" t="s">
        <v>53</v>
      </c>
      <c r="I286" s="86">
        <v>2120</v>
      </c>
      <c r="J286" s="87">
        <v>7</v>
      </c>
      <c r="K286" s="88">
        <v>10.8</v>
      </c>
      <c r="L286" s="89">
        <f t="shared" si="62"/>
        <v>214.96851851851849</v>
      </c>
      <c r="M286" s="88">
        <f t="shared" si="66"/>
        <v>8.6999999999999993</v>
      </c>
      <c r="N286" s="90">
        <f t="shared" si="67"/>
        <v>11.9</v>
      </c>
      <c r="O286" s="91" t="str">
        <f t="shared" si="63"/>
        <v>17.7</v>
      </c>
      <c r="P286" s="92" t="s">
        <v>68</v>
      </c>
      <c r="Q286" s="93" t="s">
        <v>43</v>
      </c>
      <c r="R286" s="92" t="s">
        <v>127</v>
      </c>
      <c r="S286" s="94" t="s">
        <v>146</v>
      </c>
      <c r="T286" s="95" t="s">
        <v>45</v>
      </c>
      <c r="U286" s="96">
        <f t="shared" si="68"/>
        <v>124</v>
      </c>
      <c r="V286" s="97" t="str">
        <f t="shared" si="69"/>
        <v/>
      </c>
      <c r="W286" s="97">
        <f t="shared" si="73"/>
        <v>61</v>
      </c>
      <c r="X286" s="98" t="str">
        <f t="shared" si="70"/>
        <v>★1.0</v>
      </c>
      <c r="Z286" s="99">
        <v>2120</v>
      </c>
      <c r="AA286" s="99"/>
      <c r="AB286" s="100">
        <f t="shared" si="74"/>
        <v>17.7</v>
      </c>
      <c r="AC286" s="101">
        <f t="shared" si="75"/>
        <v>61</v>
      </c>
      <c r="AD286" s="101" t="str">
        <f t="shared" si="64"/>
        <v>★1.0</v>
      </c>
      <c r="AE286" s="100" t="str">
        <f t="shared" si="71"/>
        <v/>
      </c>
      <c r="AF286" s="101" t="str">
        <f t="shared" si="72"/>
        <v/>
      </c>
      <c r="AG286" s="101" t="str">
        <f t="shared" si="65"/>
        <v/>
      </c>
      <c r="AH286" s="102"/>
    </row>
    <row r="287" spans="1:34" ht="24" customHeight="1" x14ac:dyDescent="0.2">
      <c r="A287" s="103"/>
      <c r="B287" s="80"/>
      <c r="C287" s="104"/>
      <c r="D287" s="82" t="s">
        <v>299</v>
      </c>
      <c r="E287" s="83" t="s">
        <v>287</v>
      </c>
      <c r="F287" s="84" t="s">
        <v>59</v>
      </c>
      <c r="G287" s="85">
        <v>1.968</v>
      </c>
      <c r="H287" s="84" t="s">
        <v>53</v>
      </c>
      <c r="I287" s="86">
        <v>2140</v>
      </c>
      <c r="J287" s="87">
        <v>7</v>
      </c>
      <c r="K287" s="88">
        <v>10.8</v>
      </c>
      <c r="L287" s="89">
        <f t="shared" si="62"/>
        <v>214.96851851851849</v>
      </c>
      <c r="M287" s="88">
        <f t="shared" si="66"/>
        <v>8.6999999999999993</v>
      </c>
      <c r="N287" s="90">
        <f t="shared" si="67"/>
        <v>11.9</v>
      </c>
      <c r="O287" s="91" t="str">
        <f t="shared" si="63"/>
        <v>17.5</v>
      </c>
      <c r="P287" s="92" t="s">
        <v>68</v>
      </c>
      <c r="Q287" s="93" t="s">
        <v>43</v>
      </c>
      <c r="R287" s="92" t="s">
        <v>127</v>
      </c>
      <c r="S287" s="94" t="s">
        <v>146</v>
      </c>
      <c r="T287" s="95" t="s">
        <v>45</v>
      </c>
      <c r="U287" s="96">
        <f t="shared" si="68"/>
        <v>124</v>
      </c>
      <c r="V287" s="97" t="str">
        <f t="shared" si="69"/>
        <v/>
      </c>
      <c r="W287" s="97">
        <f t="shared" si="73"/>
        <v>61</v>
      </c>
      <c r="X287" s="98" t="str">
        <f t="shared" si="70"/>
        <v>★1.0</v>
      </c>
      <c r="Z287" s="99">
        <v>2140</v>
      </c>
      <c r="AA287" s="99"/>
      <c r="AB287" s="100">
        <f t="shared" si="74"/>
        <v>17.5</v>
      </c>
      <c r="AC287" s="101">
        <f t="shared" si="75"/>
        <v>61</v>
      </c>
      <c r="AD287" s="101" t="str">
        <f t="shared" si="64"/>
        <v>★1.0</v>
      </c>
      <c r="AE287" s="100" t="str">
        <f t="shared" si="71"/>
        <v/>
      </c>
      <c r="AF287" s="101" t="str">
        <f t="shared" si="72"/>
        <v/>
      </c>
      <c r="AG287" s="101" t="str">
        <f t="shared" si="65"/>
        <v/>
      </c>
      <c r="AH287" s="102"/>
    </row>
    <row r="288" spans="1:34" ht="24" customHeight="1" x14ac:dyDescent="0.2">
      <c r="A288" s="103"/>
      <c r="B288" s="80"/>
      <c r="C288" s="104"/>
      <c r="D288" s="82" t="s">
        <v>299</v>
      </c>
      <c r="E288" s="83" t="s">
        <v>288</v>
      </c>
      <c r="F288" s="84" t="s">
        <v>145</v>
      </c>
      <c r="G288" s="85">
        <v>1.968</v>
      </c>
      <c r="H288" s="84" t="s">
        <v>53</v>
      </c>
      <c r="I288" s="86">
        <v>2150</v>
      </c>
      <c r="J288" s="87">
        <v>7</v>
      </c>
      <c r="K288" s="88">
        <v>10.5</v>
      </c>
      <c r="L288" s="89">
        <f t="shared" si="62"/>
        <v>221.11047619047616</v>
      </c>
      <c r="M288" s="88">
        <f t="shared" si="66"/>
        <v>8.6999999999999993</v>
      </c>
      <c r="N288" s="90">
        <f t="shared" si="67"/>
        <v>11.9</v>
      </c>
      <c r="O288" s="91" t="str">
        <f t="shared" si="63"/>
        <v>17.4</v>
      </c>
      <c r="P288" s="92" t="s">
        <v>51</v>
      </c>
      <c r="Q288" s="93" t="s">
        <v>258</v>
      </c>
      <c r="R288" s="92" t="s">
        <v>127</v>
      </c>
      <c r="S288" s="94"/>
      <c r="T288" s="95" t="s">
        <v>45</v>
      </c>
      <c r="U288" s="96">
        <f t="shared" si="68"/>
        <v>120</v>
      </c>
      <c r="V288" s="97" t="str">
        <f t="shared" si="69"/>
        <v/>
      </c>
      <c r="W288" s="97">
        <f t="shared" si="73"/>
        <v>60</v>
      </c>
      <c r="X288" s="98" t="str">
        <f t="shared" si="70"/>
        <v>★1.0</v>
      </c>
      <c r="Z288" s="99">
        <v>2150</v>
      </c>
      <c r="AA288" s="99"/>
      <c r="AB288" s="100">
        <f t="shared" si="74"/>
        <v>17.399999999999999</v>
      </c>
      <c r="AC288" s="101">
        <f t="shared" si="75"/>
        <v>60</v>
      </c>
      <c r="AD288" s="101" t="str">
        <f t="shared" si="64"/>
        <v>★1.0</v>
      </c>
      <c r="AE288" s="100" t="str">
        <f t="shared" si="71"/>
        <v/>
      </c>
      <c r="AF288" s="101" t="str">
        <f t="shared" si="72"/>
        <v/>
      </c>
      <c r="AG288" s="101" t="str">
        <f t="shared" si="65"/>
        <v/>
      </c>
      <c r="AH288" s="102"/>
    </row>
    <row r="289" spans="1:34" ht="24" customHeight="1" x14ac:dyDescent="0.2">
      <c r="A289" s="103"/>
      <c r="B289" s="80"/>
      <c r="C289" s="104"/>
      <c r="D289" s="82" t="s">
        <v>299</v>
      </c>
      <c r="E289" s="83" t="s">
        <v>289</v>
      </c>
      <c r="F289" s="84" t="s">
        <v>145</v>
      </c>
      <c r="G289" s="85">
        <v>1.968</v>
      </c>
      <c r="H289" s="84" t="s">
        <v>53</v>
      </c>
      <c r="I289" s="86">
        <v>2170</v>
      </c>
      <c r="J289" s="87">
        <v>7</v>
      </c>
      <c r="K289" s="88">
        <v>10.5</v>
      </c>
      <c r="L289" s="89">
        <f t="shared" si="62"/>
        <v>221.11047619047616</v>
      </c>
      <c r="M289" s="88">
        <f t="shared" si="66"/>
        <v>8.6999999999999993</v>
      </c>
      <c r="N289" s="90">
        <f t="shared" si="67"/>
        <v>11.9</v>
      </c>
      <c r="O289" s="91" t="str">
        <f t="shared" si="63"/>
        <v>17.2</v>
      </c>
      <c r="P289" s="92" t="s">
        <v>51</v>
      </c>
      <c r="Q289" s="93" t="s">
        <v>258</v>
      </c>
      <c r="R289" s="92" t="s">
        <v>127</v>
      </c>
      <c r="S289" s="94"/>
      <c r="T289" s="95" t="s">
        <v>45</v>
      </c>
      <c r="U289" s="96">
        <f t="shared" si="68"/>
        <v>120</v>
      </c>
      <c r="V289" s="97" t="str">
        <f t="shared" si="69"/>
        <v/>
      </c>
      <c r="W289" s="97">
        <f t="shared" si="73"/>
        <v>61</v>
      </c>
      <c r="X289" s="98" t="str">
        <f t="shared" si="70"/>
        <v>★1.0</v>
      </c>
      <c r="Z289" s="99">
        <v>2170</v>
      </c>
      <c r="AA289" s="99"/>
      <c r="AB289" s="100">
        <f t="shared" si="74"/>
        <v>17.2</v>
      </c>
      <c r="AC289" s="101">
        <f t="shared" si="75"/>
        <v>61</v>
      </c>
      <c r="AD289" s="101" t="str">
        <f t="shared" si="64"/>
        <v>★1.0</v>
      </c>
      <c r="AE289" s="100" t="str">
        <f t="shared" si="71"/>
        <v/>
      </c>
      <c r="AF289" s="101" t="str">
        <f t="shared" si="72"/>
        <v/>
      </c>
      <c r="AG289" s="101" t="str">
        <f t="shared" si="65"/>
        <v/>
      </c>
      <c r="AH289" s="102"/>
    </row>
    <row r="290" spans="1:34" ht="24" customHeight="1" x14ac:dyDescent="0.2">
      <c r="A290" s="103"/>
      <c r="B290" s="80"/>
      <c r="C290" s="104"/>
      <c r="D290" s="82" t="s">
        <v>299</v>
      </c>
      <c r="E290" s="83" t="s">
        <v>290</v>
      </c>
      <c r="F290" s="84" t="s">
        <v>145</v>
      </c>
      <c r="G290" s="85">
        <v>1.968</v>
      </c>
      <c r="H290" s="84" t="s">
        <v>53</v>
      </c>
      <c r="I290" s="86">
        <v>2150</v>
      </c>
      <c r="J290" s="87">
        <v>7</v>
      </c>
      <c r="K290" s="88">
        <v>10.4</v>
      </c>
      <c r="L290" s="89">
        <f t="shared" si="62"/>
        <v>223.23653846153843</v>
      </c>
      <c r="M290" s="88">
        <f t="shared" si="66"/>
        <v>8.6999999999999993</v>
      </c>
      <c r="N290" s="90">
        <f t="shared" si="67"/>
        <v>11.9</v>
      </c>
      <c r="O290" s="91" t="str">
        <f t="shared" si="63"/>
        <v>17.4</v>
      </c>
      <c r="P290" s="92" t="s">
        <v>51</v>
      </c>
      <c r="Q290" s="93" t="s">
        <v>258</v>
      </c>
      <c r="R290" s="92" t="s">
        <v>127</v>
      </c>
      <c r="S290" s="94" t="s">
        <v>146</v>
      </c>
      <c r="T290" s="95" t="s">
        <v>45</v>
      </c>
      <c r="U290" s="96">
        <f t="shared" si="68"/>
        <v>119</v>
      </c>
      <c r="V290" s="97" t="str">
        <f t="shared" si="69"/>
        <v/>
      </c>
      <c r="W290" s="97">
        <f t="shared" si="73"/>
        <v>59</v>
      </c>
      <c r="X290" s="98" t="str">
        <f t="shared" si="70"/>
        <v>★0.5</v>
      </c>
      <c r="Z290" s="99">
        <v>2150</v>
      </c>
      <c r="AA290" s="99"/>
      <c r="AB290" s="100">
        <f t="shared" si="74"/>
        <v>17.399999999999999</v>
      </c>
      <c r="AC290" s="101">
        <f t="shared" si="75"/>
        <v>59</v>
      </c>
      <c r="AD290" s="101" t="str">
        <f t="shared" si="64"/>
        <v>★0.5</v>
      </c>
      <c r="AE290" s="100" t="str">
        <f t="shared" si="71"/>
        <v/>
      </c>
      <c r="AF290" s="101" t="str">
        <f t="shared" si="72"/>
        <v/>
      </c>
      <c r="AG290" s="101" t="str">
        <f t="shared" si="65"/>
        <v/>
      </c>
      <c r="AH290" s="102"/>
    </row>
    <row r="291" spans="1:34" ht="24" customHeight="1" x14ac:dyDescent="0.2">
      <c r="A291" s="103"/>
      <c r="B291" s="80"/>
      <c r="C291" s="104"/>
      <c r="D291" s="82" t="s">
        <v>299</v>
      </c>
      <c r="E291" s="83" t="s">
        <v>291</v>
      </c>
      <c r="F291" s="84" t="s">
        <v>145</v>
      </c>
      <c r="G291" s="85">
        <v>1.968</v>
      </c>
      <c r="H291" s="84" t="s">
        <v>53</v>
      </c>
      <c r="I291" s="86">
        <v>2170</v>
      </c>
      <c r="J291" s="87">
        <v>7</v>
      </c>
      <c r="K291" s="88">
        <v>10.4</v>
      </c>
      <c r="L291" s="89">
        <f t="shared" si="62"/>
        <v>223.23653846153843</v>
      </c>
      <c r="M291" s="88">
        <f t="shared" si="66"/>
        <v>8.6999999999999993</v>
      </c>
      <c r="N291" s="90">
        <f t="shared" si="67"/>
        <v>11.9</v>
      </c>
      <c r="O291" s="91" t="str">
        <f t="shared" si="63"/>
        <v>17.2</v>
      </c>
      <c r="P291" s="92" t="s">
        <v>51</v>
      </c>
      <c r="Q291" s="93" t="s">
        <v>258</v>
      </c>
      <c r="R291" s="92" t="s">
        <v>127</v>
      </c>
      <c r="S291" s="94" t="s">
        <v>146</v>
      </c>
      <c r="T291" s="95" t="s">
        <v>45</v>
      </c>
      <c r="U291" s="96">
        <f t="shared" si="68"/>
        <v>119</v>
      </c>
      <c r="V291" s="97" t="str">
        <f t="shared" si="69"/>
        <v/>
      </c>
      <c r="W291" s="97">
        <f t="shared" si="73"/>
        <v>60</v>
      </c>
      <c r="X291" s="98" t="str">
        <f t="shared" si="70"/>
        <v>★1.0</v>
      </c>
      <c r="Z291" s="99">
        <v>2170</v>
      </c>
      <c r="AA291" s="99"/>
      <c r="AB291" s="100">
        <f t="shared" si="74"/>
        <v>17.2</v>
      </c>
      <c r="AC291" s="101">
        <f t="shared" si="75"/>
        <v>60</v>
      </c>
      <c r="AD291" s="101" t="str">
        <f t="shared" si="64"/>
        <v>★1.0</v>
      </c>
      <c r="AE291" s="100" t="str">
        <f t="shared" si="71"/>
        <v/>
      </c>
      <c r="AF291" s="101" t="str">
        <f t="shared" si="72"/>
        <v/>
      </c>
      <c r="AG291" s="101" t="str">
        <f t="shared" si="65"/>
        <v/>
      </c>
      <c r="AH291" s="102"/>
    </row>
    <row r="292" spans="1:34" ht="24" customHeight="1" x14ac:dyDescent="0.2">
      <c r="A292" s="103"/>
      <c r="B292" s="80"/>
      <c r="C292" s="104"/>
      <c r="D292" s="82" t="s">
        <v>299</v>
      </c>
      <c r="E292" s="83" t="s">
        <v>292</v>
      </c>
      <c r="F292" s="84" t="s">
        <v>145</v>
      </c>
      <c r="G292" s="85">
        <v>1.968</v>
      </c>
      <c r="H292" s="84" t="s">
        <v>53</v>
      </c>
      <c r="I292" s="86">
        <v>2150</v>
      </c>
      <c r="J292" s="87">
        <v>7</v>
      </c>
      <c r="K292" s="88">
        <v>10.5</v>
      </c>
      <c r="L292" s="89">
        <f t="shared" si="62"/>
        <v>221.11047619047616</v>
      </c>
      <c r="M292" s="88">
        <f t="shared" si="66"/>
        <v>8.6999999999999993</v>
      </c>
      <c r="N292" s="90">
        <f t="shared" si="67"/>
        <v>11.9</v>
      </c>
      <c r="O292" s="91" t="str">
        <f t="shared" si="63"/>
        <v>17.4</v>
      </c>
      <c r="P292" s="92" t="s">
        <v>68</v>
      </c>
      <c r="Q292" s="93" t="s">
        <v>258</v>
      </c>
      <c r="R292" s="92" t="s">
        <v>127</v>
      </c>
      <c r="S292" s="94" t="s">
        <v>146</v>
      </c>
      <c r="T292" s="95" t="s">
        <v>45</v>
      </c>
      <c r="U292" s="96">
        <f t="shared" si="68"/>
        <v>120</v>
      </c>
      <c r="V292" s="97" t="str">
        <f t="shared" si="69"/>
        <v/>
      </c>
      <c r="W292" s="97">
        <f t="shared" si="73"/>
        <v>60</v>
      </c>
      <c r="X292" s="98" t="str">
        <f t="shared" si="70"/>
        <v>★1.0</v>
      </c>
      <c r="Z292" s="99">
        <v>2150</v>
      </c>
      <c r="AA292" s="99"/>
      <c r="AB292" s="100">
        <f t="shared" si="74"/>
        <v>17.399999999999999</v>
      </c>
      <c r="AC292" s="101">
        <f t="shared" si="75"/>
        <v>60</v>
      </c>
      <c r="AD292" s="101" t="str">
        <f t="shared" si="64"/>
        <v>★1.0</v>
      </c>
      <c r="AE292" s="100" t="str">
        <f t="shared" si="71"/>
        <v/>
      </c>
      <c r="AF292" s="101" t="str">
        <f t="shared" si="72"/>
        <v/>
      </c>
      <c r="AG292" s="101" t="str">
        <f t="shared" si="65"/>
        <v/>
      </c>
      <c r="AH292" s="102"/>
    </row>
    <row r="293" spans="1:34" ht="24" customHeight="1" x14ac:dyDescent="0.2">
      <c r="A293" s="103"/>
      <c r="B293" s="80"/>
      <c r="C293" s="104"/>
      <c r="D293" s="82" t="s">
        <v>299</v>
      </c>
      <c r="E293" s="83" t="s">
        <v>293</v>
      </c>
      <c r="F293" s="84" t="s">
        <v>145</v>
      </c>
      <c r="G293" s="85">
        <v>1.968</v>
      </c>
      <c r="H293" s="84" t="s">
        <v>53</v>
      </c>
      <c r="I293" s="86">
        <v>2170</v>
      </c>
      <c r="J293" s="87">
        <v>7</v>
      </c>
      <c r="K293" s="88">
        <v>10.5</v>
      </c>
      <c r="L293" s="89">
        <f t="shared" si="62"/>
        <v>221.11047619047616</v>
      </c>
      <c r="M293" s="88">
        <f t="shared" si="66"/>
        <v>8.6999999999999993</v>
      </c>
      <c r="N293" s="90">
        <f t="shared" si="67"/>
        <v>11.9</v>
      </c>
      <c r="O293" s="91" t="str">
        <f t="shared" si="63"/>
        <v>17.2</v>
      </c>
      <c r="P293" s="92" t="s">
        <v>68</v>
      </c>
      <c r="Q293" s="93" t="s">
        <v>258</v>
      </c>
      <c r="R293" s="92" t="s">
        <v>127</v>
      </c>
      <c r="S293" s="94" t="s">
        <v>146</v>
      </c>
      <c r="T293" s="95" t="s">
        <v>45</v>
      </c>
      <c r="U293" s="96">
        <f t="shared" si="68"/>
        <v>120</v>
      </c>
      <c r="V293" s="97" t="str">
        <f t="shared" si="69"/>
        <v/>
      </c>
      <c r="W293" s="97">
        <f t="shared" si="73"/>
        <v>61</v>
      </c>
      <c r="X293" s="98" t="str">
        <f t="shared" si="70"/>
        <v>★1.0</v>
      </c>
      <c r="Z293" s="99">
        <v>2170</v>
      </c>
      <c r="AA293" s="99"/>
      <c r="AB293" s="100">
        <f t="shared" si="74"/>
        <v>17.2</v>
      </c>
      <c r="AC293" s="101">
        <f t="shared" si="75"/>
        <v>61</v>
      </c>
      <c r="AD293" s="101" t="str">
        <f t="shared" si="64"/>
        <v>★1.0</v>
      </c>
      <c r="AE293" s="100" t="str">
        <f t="shared" si="71"/>
        <v/>
      </c>
      <c r="AF293" s="101" t="str">
        <f t="shared" si="72"/>
        <v/>
      </c>
      <c r="AG293" s="101" t="str">
        <f t="shared" si="65"/>
        <v/>
      </c>
      <c r="AH293" s="102"/>
    </row>
    <row r="294" spans="1:34" ht="24" customHeight="1" x14ac:dyDescent="0.2">
      <c r="A294" s="103"/>
      <c r="B294" s="80"/>
      <c r="C294" s="104"/>
      <c r="D294" s="82" t="s">
        <v>299</v>
      </c>
      <c r="E294" s="83" t="s">
        <v>294</v>
      </c>
      <c r="F294" s="84" t="s">
        <v>145</v>
      </c>
      <c r="G294" s="85">
        <v>1.968</v>
      </c>
      <c r="H294" s="84" t="s">
        <v>53</v>
      </c>
      <c r="I294" s="86">
        <v>2150</v>
      </c>
      <c r="J294" s="87">
        <v>7</v>
      </c>
      <c r="K294" s="88">
        <v>10.5</v>
      </c>
      <c r="L294" s="89">
        <f t="shared" si="62"/>
        <v>221.11047619047616</v>
      </c>
      <c r="M294" s="88">
        <f t="shared" si="66"/>
        <v>8.6999999999999993</v>
      </c>
      <c r="N294" s="90">
        <f t="shared" si="67"/>
        <v>11.9</v>
      </c>
      <c r="O294" s="91" t="str">
        <f t="shared" si="63"/>
        <v>17.4</v>
      </c>
      <c r="P294" s="92" t="s">
        <v>68</v>
      </c>
      <c r="Q294" s="93" t="s">
        <v>258</v>
      </c>
      <c r="R294" s="92" t="s">
        <v>127</v>
      </c>
      <c r="S294" s="94" t="s">
        <v>146</v>
      </c>
      <c r="T294" s="95" t="s">
        <v>45</v>
      </c>
      <c r="U294" s="96">
        <f t="shared" si="68"/>
        <v>120</v>
      </c>
      <c r="V294" s="97" t="str">
        <f t="shared" si="69"/>
        <v/>
      </c>
      <c r="W294" s="97">
        <f t="shared" si="73"/>
        <v>60</v>
      </c>
      <c r="X294" s="98" t="str">
        <f t="shared" si="70"/>
        <v>★1.0</v>
      </c>
      <c r="Z294" s="99">
        <v>2150</v>
      </c>
      <c r="AA294" s="99"/>
      <c r="AB294" s="100">
        <f t="shared" si="74"/>
        <v>17.399999999999999</v>
      </c>
      <c r="AC294" s="101">
        <f t="shared" si="75"/>
        <v>60</v>
      </c>
      <c r="AD294" s="101" t="str">
        <f t="shared" si="64"/>
        <v>★1.0</v>
      </c>
      <c r="AE294" s="100" t="str">
        <f t="shared" si="71"/>
        <v/>
      </c>
      <c r="AF294" s="101" t="str">
        <f t="shared" si="72"/>
        <v/>
      </c>
      <c r="AG294" s="101" t="str">
        <f t="shared" si="65"/>
        <v/>
      </c>
      <c r="AH294" s="102"/>
    </row>
    <row r="295" spans="1:34" ht="24" customHeight="1" x14ac:dyDescent="0.2">
      <c r="A295" s="115"/>
      <c r="B295" s="106"/>
      <c r="C295" s="107"/>
      <c r="D295" s="82" t="s">
        <v>299</v>
      </c>
      <c r="E295" s="83" t="s">
        <v>295</v>
      </c>
      <c r="F295" s="84" t="s">
        <v>145</v>
      </c>
      <c r="G295" s="85">
        <v>1.968</v>
      </c>
      <c r="H295" s="84" t="s">
        <v>53</v>
      </c>
      <c r="I295" s="86">
        <v>2170</v>
      </c>
      <c r="J295" s="87">
        <v>7</v>
      </c>
      <c r="K295" s="88">
        <v>10.5</v>
      </c>
      <c r="L295" s="89">
        <f t="shared" si="62"/>
        <v>221.11047619047616</v>
      </c>
      <c r="M295" s="88">
        <f t="shared" si="66"/>
        <v>8.6999999999999993</v>
      </c>
      <c r="N295" s="90">
        <f t="shared" si="67"/>
        <v>11.9</v>
      </c>
      <c r="O295" s="91" t="str">
        <f t="shared" si="63"/>
        <v>17.2</v>
      </c>
      <c r="P295" s="92" t="s">
        <v>68</v>
      </c>
      <c r="Q295" s="93" t="s">
        <v>258</v>
      </c>
      <c r="R295" s="92" t="s">
        <v>127</v>
      </c>
      <c r="S295" s="94" t="s">
        <v>146</v>
      </c>
      <c r="T295" s="95" t="s">
        <v>45</v>
      </c>
      <c r="U295" s="96">
        <f t="shared" si="68"/>
        <v>120</v>
      </c>
      <c r="V295" s="97" t="str">
        <f t="shared" si="69"/>
        <v/>
      </c>
      <c r="W295" s="97">
        <f t="shared" si="73"/>
        <v>61</v>
      </c>
      <c r="X295" s="98" t="str">
        <f t="shared" si="70"/>
        <v>★1.0</v>
      </c>
      <c r="Z295" s="99">
        <v>2170</v>
      </c>
      <c r="AA295" s="99"/>
      <c r="AB295" s="100">
        <f t="shared" si="74"/>
        <v>17.2</v>
      </c>
      <c r="AC295" s="101">
        <f t="shared" si="75"/>
        <v>61</v>
      </c>
      <c r="AD295" s="101" t="str">
        <f t="shared" si="64"/>
        <v>★1.0</v>
      </c>
      <c r="AE295" s="100" t="str">
        <f t="shared" si="71"/>
        <v/>
      </c>
      <c r="AF295" s="101" t="str">
        <f t="shared" si="72"/>
        <v/>
      </c>
      <c r="AG295" s="101" t="str">
        <f t="shared" si="65"/>
        <v/>
      </c>
      <c r="AH295" s="102"/>
    </row>
    <row r="296" spans="1:34" x14ac:dyDescent="0.2">
      <c r="B296" s="2" t="s">
        <v>300</v>
      </c>
      <c r="E296" s="2"/>
    </row>
    <row r="297" spans="1:34" x14ac:dyDescent="0.2">
      <c r="B297" s="2" t="s">
        <v>301</v>
      </c>
      <c r="E297" s="2"/>
    </row>
    <row r="298" spans="1:34" x14ac:dyDescent="0.2">
      <c r="B298" s="2" t="s">
        <v>302</v>
      </c>
      <c r="E298" s="2"/>
    </row>
    <row r="299" spans="1:34" x14ac:dyDescent="0.2">
      <c r="B299" s="2" t="s">
        <v>303</v>
      </c>
      <c r="E299" s="2"/>
    </row>
    <row r="300" spans="1:34" x14ac:dyDescent="0.2">
      <c r="B300" s="2" t="s">
        <v>304</v>
      </c>
      <c r="E300" s="2"/>
    </row>
    <row r="301" spans="1:34" x14ac:dyDescent="0.2">
      <c r="B301" s="2" t="s">
        <v>305</v>
      </c>
      <c r="E301" s="2"/>
    </row>
    <row r="302" spans="1:34" x14ac:dyDescent="0.2">
      <c r="B302" s="2" t="s">
        <v>306</v>
      </c>
      <c r="E302" s="2"/>
    </row>
  </sheetData>
  <sheetProtection formatCells="0" formatColumns="0" formatRows="0" insertColumns="0" insertRows="0" insertHyperlinks="0" deleteColumns="0" deleteRows="0" sort="0" autoFilter="0" pivotTables="0"/>
  <autoFilter ref="A1:AI302" xr:uid="{00000000-0001-0000-0100-000000000000}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3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" id="{75A9975C-244B-4AF3-AFA1-F960829956F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23" id="{FB8A8A2D-77B0-4241-87BD-EC437B75892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278" id="{41733F1A-0B15-494F-AABA-FB50E228D98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225" id="{019D38D9-C31D-46AF-9D7E-40AA0A8C401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224" id="{55F3F395-622A-4E67-B77D-53809F62F82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226" id="{682E3A3D-B88C-407D-A086-FD2AAC23102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228" id="{093D23C1-18B0-4028-9B8B-404A0262919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227" id="{A42ACD7A-6E25-48D0-85EE-38C6961A313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230" id="{9CF6BC48-0350-4E58-AAE0-F2C11310AB7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229" id="{7A3F69AD-1662-4B7E-A6FF-3D94B94FEE9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232" id="{B4C7FDB2-9ADA-405B-8EFC-47C0E6B733A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231" id="{F02477E7-A00B-46A8-ABC4-8FC04B9BCEF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233" id="{8B1F6477-9691-4CFD-8E16-6406D83E128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235" id="{D23A4B04-DF07-45EF-9BD3-F0E3F0BDE35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234" id="{AFA89D7F-88BC-4BD1-AC64-C1193209D62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237" id="{6F47C1C1-1FB2-4BB9-B789-5D7A475D464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236" id="{D077CFD7-C7BE-4E52-98D6-7A2C95F33CC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239" id="{B0C1E4A1-C910-4D27-943E-BDD9815EEB7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238" id="{6230035A-A8CC-4C89-9898-3061C5C0F29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240" id="{8D96914A-5597-4207-8D0C-1BB4723C4ED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242" id="{86C4861C-98E7-4BE7-924D-492F3E14DC6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241" id="{470B4368-AE84-433B-AB4B-59994F93F2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244" id="{8330CE20-D335-4D5D-9840-9C734ACC2A3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243" id="{68BB373E-35DF-4AD2-8C77-C657F3CE509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AH32</xm:sqref>
        </x14:conditionalFormatting>
        <x14:conditionalFormatting xmlns:xm="http://schemas.microsoft.com/office/excel/2006/main">
          <x14:cfRule type="iconSet" priority="246" id="{A79BA7D2-F39C-4A7A-8E0A-73B775DE0A5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</xm:sqref>
        </x14:conditionalFormatting>
        <x14:conditionalFormatting xmlns:xm="http://schemas.microsoft.com/office/excel/2006/main">
          <x14:cfRule type="iconSet" priority="22" id="{31326998-F179-4733-A1C7-08A5FDD6879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21" id="{58BF96E9-81EC-4426-B5C0-1FE12E4B303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  <x14:conditionalFormatting xmlns:xm="http://schemas.microsoft.com/office/excel/2006/main">
          <x14:cfRule type="iconSet" priority="279" id="{FD1A1A8E-B894-44F8-821E-1F65449885B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AH36:AH39</xm:sqref>
        </x14:conditionalFormatting>
        <x14:conditionalFormatting xmlns:xm="http://schemas.microsoft.com/office/excel/2006/main">
          <x14:cfRule type="iconSet" priority="245" id="{5EDF5920-1854-494C-817A-64D669E0B28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AH40</xm:sqref>
        </x14:conditionalFormatting>
        <x14:conditionalFormatting xmlns:xm="http://schemas.microsoft.com/office/excel/2006/main">
          <x14:cfRule type="iconSet" priority="247" id="{AA62971A-A7D6-4A9E-9B74-28E0FD11D69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AH41</xm:sqref>
        </x14:conditionalFormatting>
        <x14:conditionalFormatting xmlns:xm="http://schemas.microsoft.com/office/excel/2006/main">
          <x14:cfRule type="iconSet" priority="249" id="{3344D971-D7D6-4938-834B-6107610C9A1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AH42</xm:sqref>
        </x14:conditionalFormatting>
        <x14:conditionalFormatting xmlns:xm="http://schemas.microsoft.com/office/excel/2006/main">
          <x14:cfRule type="iconSet" priority="248" id="{B5ED11E3-96BD-45F6-A887-F22BA1FB054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AH43</xm:sqref>
        </x14:conditionalFormatting>
        <x14:conditionalFormatting xmlns:xm="http://schemas.microsoft.com/office/excel/2006/main">
          <x14:cfRule type="iconSet" priority="251" id="{E353F479-D2C7-4A32-A734-8E677B5ADCE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AH44</xm:sqref>
        </x14:conditionalFormatting>
        <x14:conditionalFormatting xmlns:xm="http://schemas.microsoft.com/office/excel/2006/main">
          <x14:cfRule type="iconSet" priority="250" id="{D3AF464A-FAA1-4DA0-B442-6AEE2A0EC40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AH45</xm:sqref>
        </x14:conditionalFormatting>
        <x14:conditionalFormatting xmlns:xm="http://schemas.microsoft.com/office/excel/2006/main">
          <x14:cfRule type="iconSet" priority="253" id="{9C7C4506-273F-489B-9A6C-7C123220F52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AH46</xm:sqref>
        </x14:conditionalFormatting>
        <x14:conditionalFormatting xmlns:xm="http://schemas.microsoft.com/office/excel/2006/main">
          <x14:cfRule type="iconSet" priority="252" id="{8648626D-3312-4FF1-8AAB-2516331EAC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AH47</xm:sqref>
        </x14:conditionalFormatting>
        <x14:conditionalFormatting xmlns:xm="http://schemas.microsoft.com/office/excel/2006/main">
          <x14:cfRule type="iconSet" priority="254" id="{390C562E-A969-4521-B013-FC4FF292AC5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AH48</xm:sqref>
        </x14:conditionalFormatting>
        <x14:conditionalFormatting xmlns:xm="http://schemas.microsoft.com/office/excel/2006/main">
          <x14:cfRule type="iconSet" priority="256" id="{3465F45A-68C0-4573-B825-DED4FF1D795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AH49</xm:sqref>
        </x14:conditionalFormatting>
        <x14:conditionalFormatting xmlns:xm="http://schemas.microsoft.com/office/excel/2006/main">
          <x14:cfRule type="iconSet" priority="255" id="{B87F0222-9FE4-42C5-B8A3-3E12261161B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AH50</xm:sqref>
        </x14:conditionalFormatting>
        <x14:conditionalFormatting xmlns:xm="http://schemas.microsoft.com/office/excel/2006/main">
          <x14:cfRule type="iconSet" priority="258" id="{2B5F5186-02E2-40A9-98FC-3002B5A1D1B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AH51</xm:sqref>
        </x14:conditionalFormatting>
        <x14:conditionalFormatting xmlns:xm="http://schemas.microsoft.com/office/excel/2006/main">
          <x14:cfRule type="iconSet" priority="257" id="{5F237563-9541-4B45-8D0D-BE42B2D183E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AH52</xm:sqref>
        </x14:conditionalFormatting>
        <x14:conditionalFormatting xmlns:xm="http://schemas.microsoft.com/office/excel/2006/main">
          <x14:cfRule type="iconSet" priority="260" id="{FF384842-4FB1-4FCA-A672-1F1DDAC0670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AH53</xm:sqref>
        </x14:conditionalFormatting>
        <x14:conditionalFormatting xmlns:xm="http://schemas.microsoft.com/office/excel/2006/main">
          <x14:cfRule type="iconSet" priority="259" id="{1E461F91-F76B-4E6A-BF31-27253B8E842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AH54</xm:sqref>
        </x14:conditionalFormatting>
        <x14:conditionalFormatting xmlns:xm="http://schemas.microsoft.com/office/excel/2006/main">
          <x14:cfRule type="iconSet" priority="261" id="{1B4DD52B-27A7-4651-8182-2B14BBE0FD7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AH55</xm:sqref>
        </x14:conditionalFormatting>
        <x14:conditionalFormatting xmlns:xm="http://schemas.microsoft.com/office/excel/2006/main">
          <x14:cfRule type="iconSet" priority="263" id="{ACC0C226-5895-40BB-BA24-BD225CB976F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AH56</xm:sqref>
        </x14:conditionalFormatting>
        <x14:conditionalFormatting xmlns:xm="http://schemas.microsoft.com/office/excel/2006/main">
          <x14:cfRule type="iconSet" priority="262" id="{2F9DDEB4-5760-4AD6-AAD7-63EB85E56D4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AH57</xm:sqref>
        </x14:conditionalFormatting>
        <x14:conditionalFormatting xmlns:xm="http://schemas.microsoft.com/office/excel/2006/main">
          <x14:cfRule type="iconSet" priority="265" id="{3F0902F1-F64D-43EE-89C4-A2077E7AE8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AH58</xm:sqref>
        </x14:conditionalFormatting>
        <x14:conditionalFormatting xmlns:xm="http://schemas.microsoft.com/office/excel/2006/main">
          <x14:cfRule type="iconSet" priority="264" id="{D45A56AD-33C6-43DC-AFD0-518259217BE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AH59</xm:sqref>
        </x14:conditionalFormatting>
        <x14:conditionalFormatting xmlns:xm="http://schemas.microsoft.com/office/excel/2006/main">
          <x14:cfRule type="iconSet" priority="267" id="{90310739-48F7-4376-8925-061687AFF66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AH60</xm:sqref>
        </x14:conditionalFormatting>
        <x14:conditionalFormatting xmlns:xm="http://schemas.microsoft.com/office/excel/2006/main">
          <x14:cfRule type="iconSet" priority="266" id="{038D9B2D-917D-426B-B511-4AF660197FC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AH61</xm:sqref>
        </x14:conditionalFormatting>
        <x14:conditionalFormatting xmlns:xm="http://schemas.microsoft.com/office/excel/2006/main">
          <x14:cfRule type="iconSet" priority="268" id="{C43329AB-3472-4973-B2F1-274A53E779E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AH62</xm:sqref>
        </x14:conditionalFormatting>
        <x14:conditionalFormatting xmlns:xm="http://schemas.microsoft.com/office/excel/2006/main">
          <x14:cfRule type="iconSet" priority="270" id="{986905BC-E283-4639-BE0C-8BDE57A1387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AH63</xm:sqref>
        </x14:conditionalFormatting>
        <x14:conditionalFormatting xmlns:xm="http://schemas.microsoft.com/office/excel/2006/main">
          <x14:cfRule type="iconSet" priority="269" id="{53FB2F37-8C0E-421F-B083-13DEBF44F12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AH64</xm:sqref>
        </x14:conditionalFormatting>
        <x14:conditionalFormatting xmlns:xm="http://schemas.microsoft.com/office/excel/2006/main">
          <x14:cfRule type="iconSet" priority="272" id="{77774F8C-5235-4CD5-A64B-59C5D07DAC2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AH65</xm:sqref>
        </x14:conditionalFormatting>
        <x14:conditionalFormatting xmlns:xm="http://schemas.microsoft.com/office/excel/2006/main">
          <x14:cfRule type="iconSet" priority="271" id="{18C87473-2C1C-4C1A-8FA0-94F570DA917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AH66</xm:sqref>
        </x14:conditionalFormatting>
        <x14:conditionalFormatting xmlns:xm="http://schemas.microsoft.com/office/excel/2006/main">
          <x14:cfRule type="iconSet" priority="274" id="{417C521C-57C6-49E5-A992-236705BA3BD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AH67</xm:sqref>
        </x14:conditionalFormatting>
        <x14:conditionalFormatting xmlns:xm="http://schemas.microsoft.com/office/excel/2006/main">
          <x14:cfRule type="iconSet" priority="273" id="{16154EAB-1837-4476-9D4C-047F8B8E62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AH68</xm:sqref>
        </x14:conditionalFormatting>
        <x14:conditionalFormatting xmlns:xm="http://schemas.microsoft.com/office/excel/2006/main">
          <x14:cfRule type="iconSet" priority="275" id="{89745B37-C647-47C2-950E-087E6825797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AH69</xm:sqref>
        </x14:conditionalFormatting>
        <x14:conditionalFormatting xmlns:xm="http://schemas.microsoft.com/office/excel/2006/main">
          <x14:cfRule type="iconSet" priority="277" id="{26100BBB-460C-4D54-9F0A-A03CAFE9D09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AH70</xm:sqref>
        </x14:conditionalFormatting>
        <x14:conditionalFormatting xmlns:xm="http://schemas.microsoft.com/office/excel/2006/main">
          <x14:cfRule type="iconSet" priority="276" id="{003D86B5-5E7D-4876-B4D0-E35CA51633E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AH71</xm:sqref>
        </x14:conditionalFormatting>
        <x14:conditionalFormatting xmlns:xm="http://schemas.microsoft.com/office/excel/2006/main">
          <x14:cfRule type="iconSet" priority="20" id="{62874C84-9648-4947-AF3E-406A6585C80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AH72</xm:sqref>
        </x14:conditionalFormatting>
        <x14:conditionalFormatting xmlns:xm="http://schemas.microsoft.com/office/excel/2006/main">
          <x14:cfRule type="iconSet" priority="19" id="{F60535CD-6E47-4E11-994B-921AEE69415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AH73</xm:sqref>
        </x14:conditionalFormatting>
        <x14:conditionalFormatting xmlns:xm="http://schemas.microsoft.com/office/excel/2006/main">
          <x14:cfRule type="iconSet" priority="18" id="{12CB75DA-41A0-4A40-93A8-D892BD20557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AH74</xm:sqref>
        </x14:conditionalFormatting>
        <x14:conditionalFormatting xmlns:xm="http://schemas.microsoft.com/office/excel/2006/main">
          <x14:cfRule type="iconSet" priority="17" id="{5EACA224-AB9E-467E-93E6-122D67BD8E7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AH75</xm:sqref>
        </x14:conditionalFormatting>
        <x14:conditionalFormatting xmlns:xm="http://schemas.microsoft.com/office/excel/2006/main">
          <x14:cfRule type="iconSet" priority="32" id="{3E160A0D-EDD0-4301-9641-E3CF81D640A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AH76</xm:sqref>
        </x14:conditionalFormatting>
        <x14:conditionalFormatting xmlns:xm="http://schemas.microsoft.com/office/excel/2006/main">
          <x14:cfRule type="iconSet" priority="31" id="{118EED15-B5C9-4D5E-B662-F757104233C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AH77</xm:sqref>
        </x14:conditionalFormatting>
        <x14:conditionalFormatting xmlns:xm="http://schemas.microsoft.com/office/excel/2006/main">
          <x14:cfRule type="iconSet" priority="34" id="{01C75452-EF15-4736-96D6-FC7104258C5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AH78</xm:sqref>
        </x14:conditionalFormatting>
        <x14:conditionalFormatting xmlns:xm="http://schemas.microsoft.com/office/excel/2006/main">
          <x14:cfRule type="iconSet" priority="33" id="{616E1063-8627-4590-834E-8DC1A0A6456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AH79</xm:sqref>
        </x14:conditionalFormatting>
        <x14:conditionalFormatting xmlns:xm="http://schemas.microsoft.com/office/excel/2006/main">
          <x14:cfRule type="iconSet" priority="35" id="{A6363527-474A-4004-96EB-4171619B418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AH80</xm:sqref>
        </x14:conditionalFormatting>
        <x14:conditionalFormatting xmlns:xm="http://schemas.microsoft.com/office/excel/2006/main">
          <x14:cfRule type="iconSet" priority="37" id="{E437EDEA-95B8-4F4B-A4BF-982527BFE57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AH81</xm:sqref>
        </x14:conditionalFormatting>
        <x14:conditionalFormatting xmlns:xm="http://schemas.microsoft.com/office/excel/2006/main">
          <x14:cfRule type="iconSet" priority="36" id="{F1AD2D30-1D49-4E88-9718-04E43893E4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AH82</xm:sqref>
        </x14:conditionalFormatting>
        <x14:conditionalFormatting xmlns:xm="http://schemas.microsoft.com/office/excel/2006/main">
          <x14:cfRule type="iconSet" priority="39" id="{69E55AD9-5CAE-4F0B-A1AE-036FA77C403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AH83</xm:sqref>
        </x14:conditionalFormatting>
        <x14:conditionalFormatting xmlns:xm="http://schemas.microsoft.com/office/excel/2006/main">
          <x14:cfRule type="iconSet" priority="38" id="{F0CB8198-80BD-40A3-A746-C8C367C32F5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AH84</xm:sqref>
        </x14:conditionalFormatting>
        <x14:conditionalFormatting xmlns:xm="http://schemas.microsoft.com/office/excel/2006/main">
          <x14:cfRule type="iconSet" priority="41" id="{2C229EC8-29F6-499D-BE90-DD74ACF2097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AH85</xm:sqref>
        </x14:conditionalFormatting>
        <x14:conditionalFormatting xmlns:xm="http://schemas.microsoft.com/office/excel/2006/main">
          <x14:cfRule type="iconSet" priority="40" id="{D154079D-70B7-4FDE-A06F-9079F5B16B5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AH86</xm:sqref>
        </x14:conditionalFormatting>
        <x14:conditionalFormatting xmlns:xm="http://schemas.microsoft.com/office/excel/2006/main">
          <x14:cfRule type="iconSet" priority="42" id="{EF5E0D22-5B38-45E4-B8EE-0077EB69B5D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AH87</xm:sqref>
        </x14:conditionalFormatting>
        <x14:conditionalFormatting xmlns:xm="http://schemas.microsoft.com/office/excel/2006/main">
          <x14:cfRule type="iconSet" priority="44" id="{006ECFBE-4B6D-400D-A37B-7E33FE8587B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AH88</xm:sqref>
        </x14:conditionalFormatting>
        <x14:conditionalFormatting xmlns:xm="http://schemas.microsoft.com/office/excel/2006/main">
          <x14:cfRule type="iconSet" priority="43" id="{902C391C-E3AB-44C3-A1B5-DB0965B9244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AH89</xm:sqref>
        </x14:conditionalFormatting>
        <x14:conditionalFormatting xmlns:xm="http://schemas.microsoft.com/office/excel/2006/main">
          <x14:cfRule type="iconSet" priority="46" id="{E647AD26-FBB9-4FA8-94D0-B88D43C5FF2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AH90</xm:sqref>
        </x14:conditionalFormatting>
        <x14:conditionalFormatting xmlns:xm="http://schemas.microsoft.com/office/excel/2006/main">
          <x14:cfRule type="iconSet" priority="16" id="{DE944959-896B-4201-89A0-F5BA3B4635F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AH91</xm:sqref>
        </x14:conditionalFormatting>
        <x14:conditionalFormatting xmlns:xm="http://schemas.microsoft.com/office/excel/2006/main">
          <x14:cfRule type="iconSet" priority="15" id="{6F10FF6F-68A8-425C-A02F-2D2B8F1B2A4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AH92</xm:sqref>
        </x14:conditionalFormatting>
        <x14:conditionalFormatting xmlns:xm="http://schemas.microsoft.com/office/excel/2006/main">
          <x14:cfRule type="iconSet" priority="45" id="{DF087EF9-750A-44D2-AE9E-D2B112BDBE3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AH93</xm:sqref>
        </x14:conditionalFormatting>
        <x14:conditionalFormatting xmlns:xm="http://schemas.microsoft.com/office/excel/2006/main">
          <x14:cfRule type="iconSet" priority="48" id="{C7F79BEB-1AB1-4D59-957B-A538F8A16F3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AH94</xm:sqref>
        </x14:conditionalFormatting>
        <x14:conditionalFormatting xmlns:xm="http://schemas.microsoft.com/office/excel/2006/main">
          <x14:cfRule type="iconSet" priority="47" id="{254032FE-7F4B-49D6-A73D-CA37BAF26F7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AH95</xm:sqref>
        </x14:conditionalFormatting>
        <x14:conditionalFormatting xmlns:xm="http://schemas.microsoft.com/office/excel/2006/main">
          <x14:cfRule type="iconSet" priority="49" id="{5F2F36C5-AC5C-4F68-9A7B-472F5F90F02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AH96</xm:sqref>
        </x14:conditionalFormatting>
        <x14:conditionalFormatting xmlns:xm="http://schemas.microsoft.com/office/excel/2006/main">
          <x14:cfRule type="iconSet" priority="51" id="{EF9CE0C2-93C0-4947-8166-FFA384B8152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AH97</xm:sqref>
        </x14:conditionalFormatting>
        <x14:conditionalFormatting xmlns:xm="http://schemas.microsoft.com/office/excel/2006/main">
          <x14:cfRule type="iconSet" priority="50" id="{AF319D80-04E0-4BCB-B351-9CA6D232216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AH98</xm:sqref>
        </x14:conditionalFormatting>
        <x14:conditionalFormatting xmlns:xm="http://schemas.microsoft.com/office/excel/2006/main">
          <x14:cfRule type="iconSet" priority="53" id="{AA382A07-A274-476E-AC35-68559B9DF81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AH99</xm:sqref>
        </x14:conditionalFormatting>
        <x14:conditionalFormatting xmlns:xm="http://schemas.microsoft.com/office/excel/2006/main">
          <x14:cfRule type="iconSet" priority="52" id="{C829C066-923F-42BD-94BC-F19834D4B5C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AH100</xm:sqref>
        </x14:conditionalFormatting>
        <x14:conditionalFormatting xmlns:xm="http://schemas.microsoft.com/office/excel/2006/main">
          <x14:cfRule type="iconSet" priority="55" id="{ED65A2D8-48FD-403B-ACAA-DCE58156445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AH101</xm:sqref>
        </x14:conditionalFormatting>
        <x14:conditionalFormatting xmlns:xm="http://schemas.microsoft.com/office/excel/2006/main">
          <x14:cfRule type="iconSet" priority="54" id="{ACE5BFED-8441-4F16-AD61-6059B189115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AH102</xm:sqref>
        </x14:conditionalFormatting>
        <x14:conditionalFormatting xmlns:xm="http://schemas.microsoft.com/office/excel/2006/main">
          <x14:cfRule type="iconSet" priority="56" id="{5F937146-CF4B-47C5-874E-6E1FE3362B8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AH103</xm:sqref>
        </x14:conditionalFormatting>
        <x14:conditionalFormatting xmlns:xm="http://schemas.microsoft.com/office/excel/2006/main">
          <x14:cfRule type="iconSet" priority="58" id="{2A627AF2-F9F1-44E8-856E-8D22A33321B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AH104</xm:sqref>
        </x14:conditionalFormatting>
        <x14:conditionalFormatting xmlns:xm="http://schemas.microsoft.com/office/excel/2006/main">
          <x14:cfRule type="iconSet" priority="57" id="{EFAA1069-081D-4A3E-9933-BE1B3FD87FD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AH105</xm:sqref>
        </x14:conditionalFormatting>
        <x14:conditionalFormatting xmlns:xm="http://schemas.microsoft.com/office/excel/2006/main">
          <x14:cfRule type="iconSet" priority="60" id="{8837D593-641B-455D-BBB3-F846348B23C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AH106</xm:sqref>
        </x14:conditionalFormatting>
        <x14:conditionalFormatting xmlns:xm="http://schemas.microsoft.com/office/excel/2006/main">
          <x14:cfRule type="iconSet" priority="59" id="{58F7D985-BE58-4BD6-97EE-73D1F1FE030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AH107</xm:sqref>
        </x14:conditionalFormatting>
        <x14:conditionalFormatting xmlns:xm="http://schemas.microsoft.com/office/excel/2006/main">
          <x14:cfRule type="iconSet" priority="62" id="{B5326068-4F94-4832-A9A9-2A7A35BD79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AH108</xm:sqref>
        </x14:conditionalFormatting>
        <x14:conditionalFormatting xmlns:xm="http://schemas.microsoft.com/office/excel/2006/main">
          <x14:cfRule type="iconSet" priority="61" id="{3F4292E5-DBBA-4687-B1A4-12394A81376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AH109</xm:sqref>
        </x14:conditionalFormatting>
        <x14:conditionalFormatting xmlns:xm="http://schemas.microsoft.com/office/excel/2006/main">
          <x14:cfRule type="iconSet" priority="63" id="{F51172C6-543D-41F1-BF4A-38E89E0C3DC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AH110</xm:sqref>
        </x14:conditionalFormatting>
        <x14:conditionalFormatting xmlns:xm="http://schemas.microsoft.com/office/excel/2006/main">
          <x14:cfRule type="iconSet" priority="65" id="{209E8FD8-A834-4863-9506-ABC6D9A56AE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AH111</xm:sqref>
        </x14:conditionalFormatting>
        <x14:conditionalFormatting xmlns:xm="http://schemas.microsoft.com/office/excel/2006/main">
          <x14:cfRule type="iconSet" priority="64" id="{F9A7F0F4-B2F6-45D6-9699-C0B6FE8320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AH112</xm:sqref>
        </x14:conditionalFormatting>
        <x14:conditionalFormatting xmlns:xm="http://schemas.microsoft.com/office/excel/2006/main">
          <x14:cfRule type="iconSet" priority="67" id="{3B6F7CCC-7391-4F39-B58D-E7661255C10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AH113</xm:sqref>
        </x14:conditionalFormatting>
        <x14:conditionalFormatting xmlns:xm="http://schemas.microsoft.com/office/excel/2006/main">
          <x14:cfRule type="iconSet" priority="14" id="{ECDC799E-8677-41F0-9933-F929549A7BA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AH114</xm:sqref>
        </x14:conditionalFormatting>
        <x14:conditionalFormatting xmlns:xm="http://schemas.microsoft.com/office/excel/2006/main">
          <x14:cfRule type="iconSet" priority="13" id="{F7DC8AC9-D46C-4CAC-9B2F-C344E0DD7E7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AH115</xm:sqref>
        </x14:conditionalFormatting>
        <x14:conditionalFormatting xmlns:xm="http://schemas.microsoft.com/office/excel/2006/main">
          <x14:cfRule type="iconSet" priority="66" id="{EFE57288-213E-4087-BF09-D862E15E891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AH116</xm:sqref>
        </x14:conditionalFormatting>
        <x14:conditionalFormatting xmlns:xm="http://schemas.microsoft.com/office/excel/2006/main">
          <x14:cfRule type="iconSet" priority="69" id="{CFB84CEA-4859-4604-85AC-827307455EB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AH117</xm:sqref>
        </x14:conditionalFormatting>
        <x14:conditionalFormatting xmlns:xm="http://schemas.microsoft.com/office/excel/2006/main">
          <x14:cfRule type="iconSet" priority="68" id="{686220A3-2B1B-4BC6-A2B0-B98385EEE47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AH118</xm:sqref>
        </x14:conditionalFormatting>
        <x14:conditionalFormatting xmlns:xm="http://schemas.microsoft.com/office/excel/2006/main">
          <x14:cfRule type="iconSet" priority="70" id="{5F603A61-E4A1-40DC-AEFE-EF1E444A2EB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AH119</xm:sqref>
        </x14:conditionalFormatting>
        <x14:conditionalFormatting xmlns:xm="http://schemas.microsoft.com/office/excel/2006/main">
          <x14:cfRule type="iconSet" priority="72" id="{2D961BBF-5E51-42DF-8D5E-7F87F26B64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AH120</xm:sqref>
        </x14:conditionalFormatting>
        <x14:conditionalFormatting xmlns:xm="http://schemas.microsoft.com/office/excel/2006/main">
          <x14:cfRule type="iconSet" priority="71" id="{47C32A42-3B47-4809-A996-968648D2460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AH121</xm:sqref>
        </x14:conditionalFormatting>
        <x14:conditionalFormatting xmlns:xm="http://schemas.microsoft.com/office/excel/2006/main">
          <x14:cfRule type="iconSet" priority="74" id="{AF240A25-BB02-478F-B84F-2D07DC496C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AH122</xm:sqref>
        </x14:conditionalFormatting>
        <x14:conditionalFormatting xmlns:xm="http://schemas.microsoft.com/office/excel/2006/main">
          <x14:cfRule type="iconSet" priority="73" id="{9F120DE9-E934-4330-8CFD-6CA7D25CB56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AH123</xm:sqref>
        </x14:conditionalFormatting>
        <x14:conditionalFormatting xmlns:xm="http://schemas.microsoft.com/office/excel/2006/main">
          <x14:cfRule type="iconSet" priority="76" id="{801C1A54-7D04-48EC-BDEB-E14FF9F1623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AH124</xm:sqref>
        </x14:conditionalFormatting>
        <x14:conditionalFormatting xmlns:xm="http://schemas.microsoft.com/office/excel/2006/main">
          <x14:cfRule type="iconSet" priority="75" id="{30C164C0-558D-40FD-8B29-28358484A21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AH125</xm:sqref>
        </x14:conditionalFormatting>
        <x14:conditionalFormatting xmlns:xm="http://schemas.microsoft.com/office/excel/2006/main">
          <x14:cfRule type="iconSet" priority="77" id="{34222F9D-9E7E-4BB2-BC4D-772EA0C740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AH126</xm:sqref>
        </x14:conditionalFormatting>
        <x14:conditionalFormatting xmlns:xm="http://schemas.microsoft.com/office/excel/2006/main">
          <x14:cfRule type="iconSet" priority="79" id="{F3F42D3C-33B5-4898-8AFD-38AF9EBDAD0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AH127</xm:sqref>
        </x14:conditionalFormatting>
        <x14:conditionalFormatting xmlns:xm="http://schemas.microsoft.com/office/excel/2006/main">
          <x14:cfRule type="iconSet" priority="78" id="{E6E284AC-94B5-414B-890E-5549F15B6FD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AH128</xm:sqref>
        </x14:conditionalFormatting>
        <x14:conditionalFormatting xmlns:xm="http://schemas.microsoft.com/office/excel/2006/main">
          <x14:cfRule type="iconSet" priority="81" id="{5ABBE70C-C47F-416F-BF0E-4EA0B24AE46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AH129</xm:sqref>
        </x14:conditionalFormatting>
        <x14:conditionalFormatting xmlns:xm="http://schemas.microsoft.com/office/excel/2006/main">
          <x14:cfRule type="iconSet" priority="80" id="{CC26506E-D58B-4748-977A-F553CCCB6A4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AH130</xm:sqref>
        </x14:conditionalFormatting>
        <x14:conditionalFormatting xmlns:xm="http://schemas.microsoft.com/office/excel/2006/main">
          <x14:cfRule type="iconSet" priority="83" id="{26747CA9-334C-4C10-8593-8BCE24CA0ED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AH131</xm:sqref>
        </x14:conditionalFormatting>
        <x14:conditionalFormatting xmlns:xm="http://schemas.microsoft.com/office/excel/2006/main">
          <x14:cfRule type="iconSet" priority="82" id="{323813B9-15C2-49D8-9C21-09BF764E1A6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AH132</xm:sqref>
        </x14:conditionalFormatting>
        <x14:conditionalFormatting xmlns:xm="http://schemas.microsoft.com/office/excel/2006/main">
          <x14:cfRule type="iconSet" priority="84" id="{3C083760-52CF-41FC-8877-A821C5F9C3D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AH133</xm:sqref>
        </x14:conditionalFormatting>
        <x14:conditionalFormatting xmlns:xm="http://schemas.microsoft.com/office/excel/2006/main">
          <x14:cfRule type="iconSet" priority="86" id="{E2F48091-B708-45A4-B1E7-D6F174B4560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AH134</xm:sqref>
        </x14:conditionalFormatting>
        <x14:conditionalFormatting xmlns:xm="http://schemas.microsoft.com/office/excel/2006/main">
          <x14:cfRule type="iconSet" priority="85" id="{DC2613A9-B22E-4DAA-9C26-87DAB0691B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AH135</xm:sqref>
        </x14:conditionalFormatting>
        <x14:conditionalFormatting xmlns:xm="http://schemas.microsoft.com/office/excel/2006/main">
          <x14:cfRule type="iconSet" priority="88" id="{7CA1BCB0-71A5-4E56-BAB0-346F93ED79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AH136</xm:sqref>
        </x14:conditionalFormatting>
        <x14:conditionalFormatting xmlns:xm="http://schemas.microsoft.com/office/excel/2006/main">
          <x14:cfRule type="iconSet" priority="87" id="{931B0609-F9F7-465B-B7CB-29FC538F76D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AH137</xm:sqref>
        </x14:conditionalFormatting>
        <x14:conditionalFormatting xmlns:xm="http://schemas.microsoft.com/office/excel/2006/main">
          <x14:cfRule type="iconSet" priority="90" id="{F1AA49F3-9DCA-4CFE-BB5A-148BF7F390F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AH138</xm:sqref>
        </x14:conditionalFormatting>
        <x14:conditionalFormatting xmlns:xm="http://schemas.microsoft.com/office/excel/2006/main">
          <x14:cfRule type="iconSet" priority="89" id="{25EC84E9-585C-46B3-8735-D32B52D1E14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AH139</xm:sqref>
        </x14:conditionalFormatting>
        <x14:conditionalFormatting xmlns:xm="http://schemas.microsoft.com/office/excel/2006/main">
          <x14:cfRule type="iconSet" priority="91" id="{749DF361-150B-44D1-8689-03F435DA32F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AH140</xm:sqref>
        </x14:conditionalFormatting>
        <x14:conditionalFormatting xmlns:xm="http://schemas.microsoft.com/office/excel/2006/main">
          <x14:cfRule type="iconSet" priority="93" id="{748668D6-9989-4D88-B547-3F28CD7730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AH141</xm:sqref>
        </x14:conditionalFormatting>
        <x14:conditionalFormatting xmlns:xm="http://schemas.microsoft.com/office/excel/2006/main">
          <x14:cfRule type="iconSet" priority="92" id="{A7B30C43-2F76-4CB1-AB71-E3D8D199DF8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AH142</xm:sqref>
        </x14:conditionalFormatting>
        <x14:conditionalFormatting xmlns:xm="http://schemas.microsoft.com/office/excel/2006/main">
          <x14:cfRule type="iconSet" priority="95" id="{AE004694-560A-4F15-9F9B-6AF6C216A85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AH143</xm:sqref>
        </x14:conditionalFormatting>
        <x14:conditionalFormatting xmlns:xm="http://schemas.microsoft.com/office/excel/2006/main">
          <x14:cfRule type="iconSet" priority="94" id="{5E47C756-D157-4514-8434-1ED9D897521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AH144</xm:sqref>
        </x14:conditionalFormatting>
        <x14:conditionalFormatting xmlns:xm="http://schemas.microsoft.com/office/excel/2006/main">
          <x14:cfRule type="iconSet" priority="97" id="{083B868B-F1C8-45AE-B278-489294E053A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AH145</xm:sqref>
        </x14:conditionalFormatting>
        <x14:conditionalFormatting xmlns:xm="http://schemas.microsoft.com/office/excel/2006/main">
          <x14:cfRule type="iconSet" priority="96" id="{797EDB61-8250-462D-8C4F-D103E2262EF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AH146</xm:sqref>
        </x14:conditionalFormatting>
        <x14:conditionalFormatting xmlns:xm="http://schemas.microsoft.com/office/excel/2006/main">
          <x14:cfRule type="iconSet" priority="98" id="{F6C5640A-35C5-4C18-88E1-EA97544C85E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AH147</xm:sqref>
        </x14:conditionalFormatting>
        <x14:conditionalFormatting xmlns:xm="http://schemas.microsoft.com/office/excel/2006/main">
          <x14:cfRule type="iconSet" priority="100" id="{9CAF8FB7-B475-48C5-8289-8D8F9184F95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AH148</xm:sqref>
        </x14:conditionalFormatting>
        <x14:conditionalFormatting xmlns:xm="http://schemas.microsoft.com/office/excel/2006/main">
          <x14:cfRule type="iconSet" priority="99" id="{F5DD9F02-F09C-470F-9D6C-75F6BFF2F6A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AH149</xm:sqref>
        </x14:conditionalFormatting>
        <x14:conditionalFormatting xmlns:xm="http://schemas.microsoft.com/office/excel/2006/main">
          <x14:cfRule type="iconSet" priority="102" id="{BE063519-16C5-4C2E-ACBB-8FB48D2E2A2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AH150</xm:sqref>
        </x14:conditionalFormatting>
        <x14:conditionalFormatting xmlns:xm="http://schemas.microsoft.com/office/excel/2006/main">
          <x14:cfRule type="iconSet" priority="101" id="{25403528-7E41-4206-8D78-7F4969E7953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AH151</xm:sqref>
        </x14:conditionalFormatting>
        <x14:conditionalFormatting xmlns:xm="http://schemas.microsoft.com/office/excel/2006/main">
          <x14:cfRule type="iconSet" priority="104" id="{CFC0BDAE-9395-4123-A2E9-95F61BC38CC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AH152</xm:sqref>
        </x14:conditionalFormatting>
        <x14:conditionalFormatting xmlns:xm="http://schemas.microsoft.com/office/excel/2006/main">
          <x14:cfRule type="iconSet" priority="103" id="{347FD45E-5C7E-4F81-BDDA-EF77D946F66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AH153</xm:sqref>
        </x14:conditionalFormatting>
        <x14:conditionalFormatting xmlns:xm="http://schemas.microsoft.com/office/excel/2006/main">
          <x14:cfRule type="iconSet" priority="105" id="{435B7E08-2A75-41E9-81B1-FD4853C4F4F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AH154</xm:sqref>
        </x14:conditionalFormatting>
        <x14:conditionalFormatting xmlns:xm="http://schemas.microsoft.com/office/excel/2006/main">
          <x14:cfRule type="iconSet" priority="107" id="{00D7563D-A069-4DA5-BA92-5B806CA7591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AH155</xm:sqref>
        </x14:conditionalFormatting>
        <x14:conditionalFormatting xmlns:xm="http://schemas.microsoft.com/office/excel/2006/main">
          <x14:cfRule type="iconSet" priority="106" id="{45EB2A59-8967-4612-96BC-A72055B09C3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AH156</xm:sqref>
        </x14:conditionalFormatting>
        <x14:conditionalFormatting xmlns:xm="http://schemas.microsoft.com/office/excel/2006/main">
          <x14:cfRule type="iconSet" priority="109" id="{8C4D0BFF-A5E4-4E65-AD8F-4CC2775B925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AH157</xm:sqref>
        </x14:conditionalFormatting>
        <x14:conditionalFormatting xmlns:xm="http://schemas.microsoft.com/office/excel/2006/main">
          <x14:cfRule type="iconSet" priority="108" id="{D024562F-4A9D-4A47-AD20-2DE8C55C83D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AH158</xm:sqref>
        </x14:conditionalFormatting>
        <x14:conditionalFormatting xmlns:xm="http://schemas.microsoft.com/office/excel/2006/main">
          <x14:cfRule type="iconSet" priority="111" id="{D4B2471C-26B5-4C87-9575-08E1A685E56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AH159</xm:sqref>
        </x14:conditionalFormatting>
        <x14:conditionalFormatting xmlns:xm="http://schemas.microsoft.com/office/excel/2006/main">
          <x14:cfRule type="iconSet" priority="110" id="{D987D9C3-6A40-4A94-8BF5-329130DE95C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AH160</xm:sqref>
        </x14:conditionalFormatting>
        <x14:conditionalFormatting xmlns:xm="http://schemas.microsoft.com/office/excel/2006/main">
          <x14:cfRule type="iconSet" priority="112" id="{EA8753FF-CEB9-44EE-BF31-BFB6359F1ED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AH161</xm:sqref>
        </x14:conditionalFormatting>
        <x14:conditionalFormatting xmlns:xm="http://schemas.microsoft.com/office/excel/2006/main">
          <x14:cfRule type="iconSet" priority="114" id="{4458B0C8-19DF-49C7-BB3E-5531D5CF961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AH162</xm:sqref>
        </x14:conditionalFormatting>
        <x14:conditionalFormatting xmlns:xm="http://schemas.microsoft.com/office/excel/2006/main">
          <x14:cfRule type="iconSet" priority="113" id="{0FB9C8A5-11AE-4DD3-87BB-F253EBCBD44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AH163</xm:sqref>
        </x14:conditionalFormatting>
        <x14:conditionalFormatting xmlns:xm="http://schemas.microsoft.com/office/excel/2006/main">
          <x14:cfRule type="iconSet" priority="116" id="{6AC6EF76-52CF-45F7-BF79-1A429196F96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AH164</xm:sqref>
        </x14:conditionalFormatting>
        <x14:conditionalFormatting xmlns:xm="http://schemas.microsoft.com/office/excel/2006/main">
          <x14:cfRule type="iconSet" priority="115" id="{B5D1FE18-8B5D-4C4C-88D1-BD330E03136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AH165</xm:sqref>
        </x14:conditionalFormatting>
        <x14:conditionalFormatting xmlns:xm="http://schemas.microsoft.com/office/excel/2006/main">
          <x14:cfRule type="iconSet" priority="118" id="{319F7B1D-160B-4626-9A99-5D0B1BA02FC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AH166</xm:sqref>
        </x14:conditionalFormatting>
        <x14:conditionalFormatting xmlns:xm="http://schemas.microsoft.com/office/excel/2006/main">
          <x14:cfRule type="iconSet" priority="117" id="{5EB88207-86EF-4DFF-87F4-F0E01D6BED0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AH167</xm:sqref>
        </x14:conditionalFormatting>
        <x14:conditionalFormatting xmlns:xm="http://schemas.microsoft.com/office/excel/2006/main">
          <x14:cfRule type="iconSet" priority="119" id="{46848A52-438F-44B4-B39F-231B46022A2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AH168</xm:sqref>
        </x14:conditionalFormatting>
        <x14:conditionalFormatting xmlns:xm="http://schemas.microsoft.com/office/excel/2006/main">
          <x14:cfRule type="iconSet" priority="26" id="{E1C0E173-F4CA-4B1E-826C-912A2141F28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AH169</xm:sqref>
        </x14:conditionalFormatting>
        <x14:conditionalFormatting xmlns:xm="http://schemas.microsoft.com/office/excel/2006/main">
          <x14:cfRule type="iconSet" priority="25" id="{750D1E9A-0855-4869-A620-36CE1D5FD4C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AH170</xm:sqref>
        </x14:conditionalFormatting>
        <x14:conditionalFormatting xmlns:xm="http://schemas.microsoft.com/office/excel/2006/main">
          <x14:cfRule type="iconSet" priority="28" id="{767667CD-1C8C-450D-A2D7-5833EA2FE10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AH171</xm:sqref>
        </x14:conditionalFormatting>
        <x14:conditionalFormatting xmlns:xm="http://schemas.microsoft.com/office/excel/2006/main">
          <x14:cfRule type="iconSet" priority="27" id="{91CD2FBE-6476-40EA-AABD-6F68B30BDAE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AH172</xm:sqref>
        </x14:conditionalFormatting>
        <x14:conditionalFormatting xmlns:xm="http://schemas.microsoft.com/office/excel/2006/main">
          <x14:cfRule type="iconSet" priority="30" id="{2D564C12-7D2D-4674-865F-C5F814D6AD6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AH173</xm:sqref>
        </x14:conditionalFormatting>
        <x14:conditionalFormatting xmlns:xm="http://schemas.microsoft.com/office/excel/2006/main">
          <x14:cfRule type="iconSet" priority="29" id="{4F603AA8-61A3-483B-86A8-B584D4AFA98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AH174</xm:sqref>
        </x14:conditionalFormatting>
        <x14:conditionalFormatting xmlns:xm="http://schemas.microsoft.com/office/excel/2006/main">
          <x14:cfRule type="iconSet" priority="121" id="{6B0C8E24-2BEC-4ABA-86FD-8038D5E5CFD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AH175</xm:sqref>
        </x14:conditionalFormatting>
        <x14:conditionalFormatting xmlns:xm="http://schemas.microsoft.com/office/excel/2006/main">
          <x14:cfRule type="iconSet" priority="120" id="{14A8FE3D-00A4-41E6-BC40-DD897C464ED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AH176</xm:sqref>
        </x14:conditionalFormatting>
        <x14:conditionalFormatting xmlns:xm="http://schemas.microsoft.com/office/excel/2006/main">
          <x14:cfRule type="iconSet" priority="123" id="{5D034980-A8E5-4A12-9C28-1BFCE0BBAAC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AH177</xm:sqref>
        </x14:conditionalFormatting>
        <x14:conditionalFormatting xmlns:xm="http://schemas.microsoft.com/office/excel/2006/main">
          <x14:cfRule type="iconSet" priority="122" id="{81F9E889-42F9-4A00-A7AF-9CE08455214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AH178</xm:sqref>
        </x14:conditionalFormatting>
        <x14:conditionalFormatting xmlns:xm="http://schemas.microsoft.com/office/excel/2006/main">
          <x14:cfRule type="iconSet" priority="125" id="{C81D409B-BE0F-4213-986E-98EBB7C8566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AH179</xm:sqref>
        </x14:conditionalFormatting>
        <x14:conditionalFormatting xmlns:xm="http://schemas.microsoft.com/office/excel/2006/main">
          <x14:cfRule type="iconSet" priority="124" id="{5A1CF54A-5AA0-4813-8BA7-29E2D442E78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AH180</xm:sqref>
        </x14:conditionalFormatting>
        <x14:conditionalFormatting xmlns:xm="http://schemas.microsoft.com/office/excel/2006/main">
          <x14:cfRule type="iconSet" priority="126" id="{757DBF14-7D3A-4919-B9A0-D0F8952BC0C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AH181</xm:sqref>
        </x14:conditionalFormatting>
        <x14:conditionalFormatting xmlns:xm="http://schemas.microsoft.com/office/excel/2006/main">
          <x14:cfRule type="iconSet" priority="128" id="{45598A57-5342-400E-AE64-B9C740E72F5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AH182</xm:sqref>
        </x14:conditionalFormatting>
        <x14:conditionalFormatting xmlns:xm="http://schemas.microsoft.com/office/excel/2006/main">
          <x14:cfRule type="iconSet" priority="127" id="{5F6667EB-5450-4F59-AFC7-DE6DEB8F7B6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AH183</xm:sqref>
        </x14:conditionalFormatting>
        <x14:conditionalFormatting xmlns:xm="http://schemas.microsoft.com/office/excel/2006/main">
          <x14:cfRule type="iconSet" priority="130" id="{E146DA6F-4889-47D8-A081-F0EDA18DF5E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AH184</xm:sqref>
        </x14:conditionalFormatting>
        <x14:conditionalFormatting xmlns:xm="http://schemas.microsoft.com/office/excel/2006/main">
          <x14:cfRule type="iconSet" priority="129" id="{98BDF48D-5CD9-4561-BB4B-A00D1FEC4F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AH185</xm:sqref>
        </x14:conditionalFormatting>
        <x14:conditionalFormatting xmlns:xm="http://schemas.microsoft.com/office/excel/2006/main">
          <x14:cfRule type="iconSet" priority="132" id="{C93EB000-EFF1-4CFB-BCE5-932208A49DF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AH186</xm:sqref>
        </x14:conditionalFormatting>
        <x14:conditionalFormatting xmlns:xm="http://schemas.microsoft.com/office/excel/2006/main">
          <x14:cfRule type="iconSet" priority="131" id="{F6D78D34-A128-4CB5-A9BD-32B57737B5C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AH187</xm:sqref>
        </x14:conditionalFormatting>
        <x14:conditionalFormatting xmlns:xm="http://schemas.microsoft.com/office/excel/2006/main">
          <x14:cfRule type="iconSet" priority="133" id="{410A3310-1A12-4EDD-B173-AC55FDF3710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AH188</xm:sqref>
        </x14:conditionalFormatting>
        <x14:conditionalFormatting xmlns:xm="http://schemas.microsoft.com/office/excel/2006/main">
          <x14:cfRule type="iconSet" priority="135" id="{83F7AB8A-6F67-4192-B069-A43A1A54725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AH189</xm:sqref>
        </x14:conditionalFormatting>
        <x14:conditionalFormatting xmlns:xm="http://schemas.microsoft.com/office/excel/2006/main">
          <x14:cfRule type="iconSet" priority="134" id="{B8F8DC1C-45D9-4453-9C28-2ACAED700F8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AH190</xm:sqref>
        </x14:conditionalFormatting>
        <x14:conditionalFormatting xmlns:xm="http://schemas.microsoft.com/office/excel/2006/main">
          <x14:cfRule type="iconSet" priority="137" id="{6AB9A90E-49D4-41DE-9EA7-7712F457369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AH191</xm:sqref>
        </x14:conditionalFormatting>
        <x14:conditionalFormatting xmlns:xm="http://schemas.microsoft.com/office/excel/2006/main">
          <x14:cfRule type="iconSet" priority="136" id="{B29CE2B2-9EE9-4CFD-B544-FBFD6B9D12B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AH192</xm:sqref>
        </x14:conditionalFormatting>
        <x14:conditionalFormatting xmlns:xm="http://schemas.microsoft.com/office/excel/2006/main">
          <x14:cfRule type="iconSet" priority="139" id="{F1ED9FF6-797B-415E-A50B-4B5FCDBB35A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AH193</xm:sqref>
        </x14:conditionalFormatting>
        <x14:conditionalFormatting xmlns:xm="http://schemas.microsoft.com/office/excel/2006/main">
          <x14:cfRule type="iconSet" priority="138" id="{F0A5C3B2-47F2-494B-A718-D77CD1770A4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AH194</xm:sqref>
        </x14:conditionalFormatting>
        <x14:conditionalFormatting xmlns:xm="http://schemas.microsoft.com/office/excel/2006/main">
          <x14:cfRule type="iconSet" priority="140" id="{E03D1360-A9CC-4DDC-A3DC-7FF0F805935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AH195</xm:sqref>
        </x14:conditionalFormatting>
        <x14:conditionalFormatting xmlns:xm="http://schemas.microsoft.com/office/excel/2006/main">
          <x14:cfRule type="iconSet" priority="142" id="{02490E12-6787-4ACC-B5B4-1C67F672F8E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AH196</xm:sqref>
        </x14:conditionalFormatting>
        <x14:conditionalFormatting xmlns:xm="http://schemas.microsoft.com/office/excel/2006/main">
          <x14:cfRule type="iconSet" priority="141" id="{CF9A2384-70C9-4DD7-8D52-70EA4C1EEAE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AH197</xm:sqref>
        </x14:conditionalFormatting>
        <x14:conditionalFormatting xmlns:xm="http://schemas.microsoft.com/office/excel/2006/main">
          <x14:cfRule type="iconSet" priority="144" id="{3CDE1970-2EC9-4F3F-838B-98D88782E0E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AH198</xm:sqref>
        </x14:conditionalFormatting>
        <x14:conditionalFormatting xmlns:xm="http://schemas.microsoft.com/office/excel/2006/main">
          <x14:cfRule type="iconSet" priority="143" id="{BAF96EC3-01DB-44FE-8B3F-77D96D66FB0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AH199</xm:sqref>
        </x14:conditionalFormatting>
        <x14:conditionalFormatting xmlns:xm="http://schemas.microsoft.com/office/excel/2006/main">
          <x14:cfRule type="iconSet" priority="146" id="{FB1C066B-B55D-4AD9-B270-1D282BE882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AH200</xm:sqref>
        </x14:conditionalFormatting>
        <x14:conditionalFormatting xmlns:xm="http://schemas.microsoft.com/office/excel/2006/main">
          <x14:cfRule type="iconSet" priority="145" id="{AA11C674-13A7-4B72-A50B-266CFEE3684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AH201</xm:sqref>
        </x14:conditionalFormatting>
        <x14:conditionalFormatting xmlns:xm="http://schemas.microsoft.com/office/excel/2006/main">
          <x14:cfRule type="iconSet" priority="147" id="{D8BE9313-7004-4245-A82B-F81DAEC9C32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AH202</xm:sqref>
        </x14:conditionalFormatting>
        <x14:conditionalFormatting xmlns:xm="http://schemas.microsoft.com/office/excel/2006/main">
          <x14:cfRule type="iconSet" priority="149" id="{E45B2EB7-A86F-4CE6-90D7-A5A765D4D32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AH203</xm:sqref>
        </x14:conditionalFormatting>
        <x14:conditionalFormatting xmlns:xm="http://schemas.microsoft.com/office/excel/2006/main">
          <x14:cfRule type="iconSet" priority="148" id="{8001A044-6857-4D2A-9CFE-E262F7D5CEA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AH204</xm:sqref>
        </x14:conditionalFormatting>
        <x14:conditionalFormatting xmlns:xm="http://schemas.microsoft.com/office/excel/2006/main">
          <x14:cfRule type="iconSet" priority="151" id="{A1B0802A-84A2-47A5-8FFF-BD0F4B5B78C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AH205</xm:sqref>
        </x14:conditionalFormatting>
        <x14:conditionalFormatting xmlns:xm="http://schemas.microsoft.com/office/excel/2006/main">
          <x14:cfRule type="iconSet" priority="150" id="{E027BEC9-81EF-4DDA-9FA5-AA2769376FA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AH206</xm:sqref>
        </x14:conditionalFormatting>
        <x14:conditionalFormatting xmlns:xm="http://schemas.microsoft.com/office/excel/2006/main">
          <x14:cfRule type="iconSet" priority="153" id="{F74623AC-8404-4100-B802-4F4C065F0F7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AH207</xm:sqref>
        </x14:conditionalFormatting>
        <x14:conditionalFormatting xmlns:xm="http://schemas.microsoft.com/office/excel/2006/main">
          <x14:cfRule type="iconSet" priority="152" id="{64A2EF99-B97A-4693-99EF-F15144C6E0D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AH208</xm:sqref>
        </x14:conditionalFormatting>
        <x14:conditionalFormatting xmlns:xm="http://schemas.microsoft.com/office/excel/2006/main">
          <x14:cfRule type="iconSet" priority="154" id="{2B873C40-AD59-4041-83B3-79DE0FB900B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AH209</xm:sqref>
        </x14:conditionalFormatting>
        <x14:conditionalFormatting xmlns:xm="http://schemas.microsoft.com/office/excel/2006/main">
          <x14:cfRule type="iconSet" priority="156" id="{64DEE5D5-9009-4F0F-9B69-7F46442A165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AH210</xm:sqref>
        </x14:conditionalFormatting>
        <x14:conditionalFormatting xmlns:xm="http://schemas.microsoft.com/office/excel/2006/main">
          <x14:cfRule type="iconSet" priority="155" id="{73016ED3-34D3-4287-90C0-1EC3326240E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AH211</xm:sqref>
        </x14:conditionalFormatting>
        <x14:conditionalFormatting xmlns:xm="http://schemas.microsoft.com/office/excel/2006/main">
          <x14:cfRule type="iconSet" priority="158" id="{51E09E91-7992-4948-A26E-FB43A986551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AH212</xm:sqref>
        </x14:conditionalFormatting>
        <x14:conditionalFormatting xmlns:xm="http://schemas.microsoft.com/office/excel/2006/main">
          <x14:cfRule type="iconSet" priority="157" id="{9F62528D-FC49-4D5B-927C-29E5EDF1AF7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AH213</xm:sqref>
        </x14:conditionalFormatting>
        <x14:conditionalFormatting xmlns:xm="http://schemas.microsoft.com/office/excel/2006/main">
          <x14:cfRule type="iconSet" priority="160" id="{83596927-6BCC-4AA2-8877-AAA16FEC9DD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AH214</xm:sqref>
        </x14:conditionalFormatting>
        <x14:conditionalFormatting xmlns:xm="http://schemas.microsoft.com/office/excel/2006/main">
          <x14:cfRule type="iconSet" priority="170" id="{EC721F6F-F06F-42D4-A275-D766D03E556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AH215</xm:sqref>
        </x14:conditionalFormatting>
        <x14:conditionalFormatting xmlns:xm="http://schemas.microsoft.com/office/excel/2006/main">
          <x14:cfRule type="iconSet" priority="12" id="{7C19B850-F9BA-44AE-B95F-B5D86CAB39D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AH216</xm:sqref>
        </x14:conditionalFormatting>
        <x14:conditionalFormatting xmlns:xm="http://schemas.microsoft.com/office/excel/2006/main">
          <x14:cfRule type="iconSet" priority="11" id="{6108FB9D-83D5-4ECD-8B6C-3C5C71CAC69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AH217</xm:sqref>
        </x14:conditionalFormatting>
        <x14:conditionalFormatting xmlns:xm="http://schemas.microsoft.com/office/excel/2006/main">
          <x14:cfRule type="iconSet" priority="10" id="{706D106F-FD97-44DB-ADDB-265C030BDA8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AH218</xm:sqref>
        </x14:conditionalFormatting>
        <x14:conditionalFormatting xmlns:xm="http://schemas.microsoft.com/office/excel/2006/main">
          <x14:cfRule type="iconSet" priority="159" id="{EEB27B7C-E020-4847-BCC6-5BE88F56EB7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AH219</xm:sqref>
        </x14:conditionalFormatting>
        <x14:conditionalFormatting xmlns:xm="http://schemas.microsoft.com/office/excel/2006/main">
          <x14:cfRule type="iconSet" priority="161" id="{4008CB2A-2EAF-488A-9AA1-E5742872D7B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AH220</xm:sqref>
        </x14:conditionalFormatting>
        <x14:conditionalFormatting xmlns:xm="http://schemas.microsoft.com/office/excel/2006/main">
          <x14:cfRule type="iconSet" priority="163" id="{4133751B-A381-40CD-A9B7-50EAF9FE86A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AH221</xm:sqref>
        </x14:conditionalFormatting>
        <x14:conditionalFormatting xmlns:xm="http://schemas.microsoft.com/office/excel/2006/main">
          <x14:cfRule type="iconSet" priority="162" id="{13475A71-54B4-40E8-87DB-08F5E748FAF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AH222</xm:sqref>
        </x14:conditionalFormatting>
        <x14:conditionalFormatting xmlns:xm="http://schemas.microsoft.com/office/excel/2006/main">
          <x14:cfRule type="iconSet" priority="165" id="{E3D0CFDA-F092-4046-AE3D-41EAFEDEEC6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AH223</xm:sqref>
        </x14:conditionalFormatting>
        <x14:conditionalFormatting xmlns:xm="http://schemas.microsoft.com/office/excel/2006/main">
          <x14:cfRule type="iconSet" priority="164" id="{78388F9C-7C6E-45AB-A11C-A2277EB116E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AH224</xm:sqref>
        </x14:conditionalFormatting>
        <x14:conditionalFormatting xmlns:xm="http://schemas.microsoft.com/office/excel/2006/main">
          <x14:cfRule type="iconSet" priority="167" id="{A355B53F-D1CF-4469-AB3D-53DC473B204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AH225</xm:sqref>
        </x14:conditionalFormatting>
        <x14:conditionalFormatting xmlns:xm="http://schemas.microsoft.com/office/excel/2006/main">
          <x14:cfRule type="iconSet" priority="166" id="{57462FBA-5453-45EC-B6E7-737B17752C7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AH226</xm:sqref>
        </x14:conditionalFormatting>
        <x14:conditionalFormatting xmlns:xm="http://schemas.microsoft.com/office/excel/2006/main">
          <x14:cfRule type="iconSet" priority="168" id="{2D2DA330-76E4-4D90-B377-5FF3865E05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AH227</xm:sqref>
        </x14:conditionalFormatting>
        <x14:conditionalFormatting xmlns:xm="http://schemas.microsoft.com/office/excel/2006/main">
          <x14:cfRule type="iconSet" priority="169" id="{E06FB711-CD25-410E-BB47-C0D5CA5D2D9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AH228</xm:sqref>
        </x14:conditionalFormatting>
        <x14:conditionalFormatting xmlns:xm="http://schemas.microsoft.com/office/excel/2006/main">
          <x14:cfRule type="iconSet" priority="172" id="{B5142F32-3DF7-44F9-8653-BB926451886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AH229</xm:sqref>
        </x14:conditionalFormatting>
        <x14:conditionalFormatting xmlns:xm="http://schemas.microsoft.com/office/excel/2006/main">
          <x14:cfRule type="iconSet" priority="171" id="{A68A2A75-387D-4DA2-B2AB-518C1626982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AH230</xm:sqref>
        </x14:conditionalFormatting>
        <x14:conditionalFormatting xmlns:xm="http://schemas.microsoft.com/office/excel/2006/main">
          <x14:cfRule type="iconSet" priority="174" id="{A7D63DE4-DC54-45B1-ADA0-6F2648D858A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AH231</xm:sqref>
        </x14:conditionalFormatting>
        <x14:conditionalFormatting xmlns:xm="http://schemas.microsoft.com/office/excel/2006/main">
          <x14:cfRule type="iconSet" priority="9" id="{0918A3E1-8CF8-4A23-8BA9-F1B8984C47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AH232</xm:sqref>
        </x14:conditionalFormatting>
        <x14:conditionalFormatting xmlns:xm="http://schemas.microsoft.com/office/excel/2006/main">
          <x14:cfRule type="iconSet" priority="8" id="{E7E27651-1EAC-459D-B301-FF94550546D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AH233</xm:sqref>
        </x14:conditionalFormatting>
        <x14:conditionalFormatting xmlns:xm="http://schemas.microsoft.com/office/excel/2006/main">
          <x14:cfRule type="iconSet" priority="7" id="{0D407D91-C06C-4B6B-8C53-A6D7CDE2BA5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AH234</xm:sqref>
        </x14:conditionalFormatting>
        <x14:conditionalFormatting xmlns:xm="http://schemas.microsoft.com/office/excel/2006/main">
          <x14:cfRule type="iconSet" priority="6" id="{C59F6928-843B-412A-A158-51323C42BC9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AH235</xm:sqref>
        </x14:conditionalFormatting>
        <x14:conditionalFormatting xmlns:xm="http://schemas.microsoft.com/office/excel/2006/main">
          <x14:cfRule type="iconSet" priority="173" id="{1792BA5D-4271-40BC-BAC5-2AA949AFC75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AH236</xm:sqref>
        </x14:conditionalFormatting>
        <x14:conditionalFormatting xmlns:xm="http://schemas.microsoft.com/office/excel/2006/main">
          <x14:cfRule type="iconSet" priority="175" id="{2C89D761-D858-4675-9705-2B113D49B05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AH237</xm:sqref>
        </x14:conditionalFormatting>
        <x14:conditionalFormatting xmlns:xm="http://schemas.microsoft.com/office/excel/2006/main">
          <x14:cfRule type="iconSet" priority="177" id="{FFC865B4-A52E-44B2-ADCC-452D09B7EE3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AH238</xm:sqref>
        </x14:conditionalFormatting>
        <x14:conditionalFormatting xmlns:xm="http://schemas.microsoft.com/office/excel/2006/main">
          <x14:cfRule type="iconSet" priority="176" id="{24D14D27-7AE2-40C9-B2A0-357C8F96A28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AH239</xm:sqref>
        </x14:conditionalFormatting>
        <x14:conditionalFormatting xmlns:xm="http://schemas.microsoft.com/office/excel/2006/main">
          <x14:cfRule type="iconSet" priority="179" id="{6BA4E420-4074-4B5F-90E5-255E0241B51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AH240</xm:sqref>
        </x14:conditionalFormatting>
        <x14:conditionalFormatting xmlns:xm="http://schemas.microsoft.com/office/excel/2006/main">
          <x14:cfRule type="iconSet" priority="178" id="{58211C3A-225E-4E98-8251-0E0068FE5F3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AH241</xm:sqref>
        </x14:conditionalFormatting>
        <x14:conditionalFormatting xmlns:xm="http://schemas.microsoft.com/office/excel/2006/main">
          <x14:cfRule type="iconSet" priority="181" id="{D74A9AE5-4564-4453-AF96-94FA7CB7EE5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AH242</xm:sqref>
        </x14:conditionalFormatting>
        <x14:conditionalFormatting xmlns:xm="http://schemas.microsoft.com/office/excel/2006/main">
          <x14:cfRule type="iconSet" priority="180" id="{8CB32AE7-28B5-4E2D-863B-18EC0898785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AH243</xm:sqref>
        </x14:conditionalFormatting>
        <x14:conditionalFormatting xmlns:xm="http://schemas.microsoft.com/office/excel/2006/main">
          <x14:cfRule type="iconSet" priority="182" id="{DD3E530D-A455-42C5-80A9-D8175A2F45E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AH244</xm:sqref>
        </x14:conditionalFormatting>
        <x14:conditionalFormatting xmlns:xm="http://schemas.microsoft.com/office/excel/2006/main">
          <x14:cfRule type="iconSet" priority="184" id="{8DC7D013-5236-420A-A9A7-F28B4858D86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AH245</xm:sqref>
        </x14:conditionalFormatting>
        <x14:conditionalFormatting xmlns:xm="http://schemas.microsoft.com/office/excel/2006/main">
          <x14:cfRule type="iconSet" priority="183" id="{57FEC151-2EF5-4EA3-BEA5-39734F779D2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AH246</xm:sqref>
        </x14:conditionalFormatting>
        <x14:conditionalFormatting xmlns:xm="http://schemas.microsoft.com/office/excel/2006/main">
          <x14:cfRule type="iconSet" priority="186" id="{4249B091-2649-4251-B7A3-20906C7A6EC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AH247</xm:sqref>
        </x14:conditionalFormatting>
        <x14:conditionalFormatting xmlns:xm="http://schemas.microsoft.com/office/excel/2006/main">
          <x14:cfRule type="iconSet" priority="185" id="{28F83C3C-F8A6-44FB-BA7F-31D182A6234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AH248</xm:sqref>
        </x14:conditionalFormatting>
        <x14:conditionalFormatting xmlns:xm="http://schemas.microsoft.com/office/excel/2006/main">
          <x14:cfRule type="iconSet" priority="188" id="{ABA45A9D-B886-401F-827B-96EC2591FA3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AH249</xm:sqref>
        </x14:conditionalFormatting>
        <x14:conditionalFormatting xmlns:xm="http://schemas.microsoft.com/office/excel/2006/main">
          <x14:cfRule type="iconSet" priority="187" id="{F0E45658-BABD-44B7-9A19-4DF713031C0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AH250</xm:sqref>
        </x14:conditionalFormatting>
        <x14:conditionalFormatting xmlns:xm="http://schemas.microsoft.com/office/excel/2006/main">
          <x14:cfRule type="iconSet" priority="189" id="{83AD3D36-2B75-472A-9E3D-FFFC04AFB88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AH251</xm:sqref>
        </x14:conditionalFormatting>
        <x14:conditionalFormatting xmlns:xm="http://schemas.microsoft.com/office/excel/2006/main">
          <x14:cfRule type="iconSet" priority="191" id="{15574084-3D10-4702-B08D-D3C95AB537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AH252</xm:sqref>
        </x14:conditionalFormatting>
        <x14:conditionalFormatting xmlns:xm="http://schemas.microsoft.com/office/excel/2006/main">
          <x14:cfRule type="iconSet" priority="190" id="{3C244C0C-A84D-4B29-91E0-8817C6771FC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AH253</xm:sqref>
        </x14:conditionalFormatting>
        <x14:conditionalFormatting xmlns:xm="http://schemas.microsoft.com/office/excel/2006/main">
          <x14:cfRule type="iconSet" priority="5" id="{E68B6380-4651-462B-859C-8330F0A2662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AH254</xm:sqref>
        </x14:conditionalFormatting>
        <x14:conditionalFormatting xmlns:xm="http://schemas.microsoft.com/office/excel/2006/main">
          <x14:cfRule type="iconSet" priority="4" id="{DD3137D2-13D6-418F-9EB3-42C114D07E3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AH255</xm:sqref>
        </x14:conditionalFormatting>
        <x14:conditionalFormatting xmlns:xm="http://schemas.microsoft.com/office/excel/2006/main">
          <x14:cfRule type="iconSet" priority="193" id="{5695D9EE-9F0C-4C48-A826-76653D9CEF2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AH259</xm:sqref>
        </x14:conditionalFormatting>
        <x14:conditionalFormatting xmlns:xm="http://schemas.microsoft.com/office/excel/2006/main">
          <x14:cfRule type="iconSet" priority="192" id="{87285972-C2D1-40CE-BABA-0C671A7555F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AH260</xm:sqref>
        </x14:conditionalFormatting>
        <x14:conditionalFormatting xmlns:xm="http://schemas.microsoft.com/office/excel/2006/main">
          <x14:cfRule type="iconSet" priority="195" id="{D58E59FF-33DD-4159-ABCA-873534DA6DA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AH261</xm:sqref>
        </x14:conditionalFormatting>
        <x14:conditionalFormatting xmlns:xm="http://schemas.microsoft.com/office/excel/2006/main">
          <x14:cfRule type="iconSet" priority="194" id="{352C148E-590C-4E89-9088-C4C3F9E1776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AH262</xm:sqref>
        </x14:conditionalFormatting>
        <x14:conditionalFormatting xmlns:xm="http://schemas.microsoft.com/office/excel/2006/main">
          <x14:cfRule type="iconSet" priority="196" id="{5FE3FEFF-44E0-4EC8-AA57-706CB2536C4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AH263</xm:sqref>
        </x14:conditionalFormatting>
        <x14:conditionalFormatting xmlns:xm="http://schemas.microsoft.com/office/excel/2006/main">
          <x14:cfRule type="iconSet" priority="198" id="{B2B47031-7AC8-4F30-B29E-75BD2C4B262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AH264</xm:sqref>
        </x14:conditionalFormatting>
        <x14:conditionalFormatting xmlns:xm="http://schemas.microsoft.com/office/excel/2006/main">
          <x14:cfRule type="iconSet" priority="197" id="{056477C1-5DB4-48E2-B7D0-4EE9E1789C6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AH265</xm:sqref>
        </x14:conditionalFormatting>
        <x14:conditionalFormatting xmlns:xm="http://schemas.microsoft.com/office/excel/2006/main">
          <x14:cfRule type="iconSet" priority="200" id="{4428BFBD-71DC-4BA9-84CF-2435478A35F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AH266</xm:sqref>
        </x14:conditionalFormatting>
        <x14:conditionalFormatting xmlns:xm="http://schemas.microsoft.com/office/excel/2006/main">
          <x14:cfRule type="iconSet" priority="199" id="{C0F8F2ED-6FB4-4D07-9618-1B26FBE1A86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AH267</xm:sqref>
        </x14:conditionalFormatting>
        <x14:conditionalFormatting xmlns:xm="http://schemas.microsoft.com/office/excel/2006/main">
          <x14:cfRule type="iconSet" priority="202" id="{A4AF427B-C92A-4474-9F22-19625A031F6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AH268</xm:sqref>
        </x14:conditionalFormatting>
        <x14:conditionalFormatting xmlns:xm="http://schemas.microsoft.com/office/excel/2006/main">
          <x14:cfRule type="iconSet" priority="201" id="{91C7D1A3-EACC-46C8-97EC-E08F1263831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AH269</xm:sqref>
        </x14:conditionalFormatting>
        <x14:conditionalFormatting xmlns:xm="http://schemas.microsoft.com/office/excel/2006/main">
          <x14:cfRule type="iconSet" priority="204" id="{6077B5AB-D657-4CAE-9D27-6672B6E53C9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AH270</xm:sqref>
        </x14:conditionalFormatting>
        <x14:conditionalFormatting xmlns:xm="http://schemas.microsoft.com/office/excel/2006/main">
          <x14:cfRule type="iconSet" priority="203" id="{7B449930-57D6-411F-9284-5501C2D206C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AH271</xm:sqref>
        </x14:conditionalFormatting>
        <x14:conditionalFormatting xmlns:xm="http://schemas.microsoft.com/office/excel/2006/main">
          <x14:cfRule type="iconSet" priority="205" id="{7624BC29-49F8-40ED-A61E-AAC3A724CFE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AH272</xm:sqref>
        </x14:conditionalFormatting>
        <x14:conditionalFormatting xmlns:xm="http://schemas.microsoft.com/office/excel/2006/main">
          <x14:cfRule type="iconSet" priority="207" id="{D9B96AA7-1E74-4886-A8A1-601A078CB68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AH273</xm:sqref>
        </x14:conditionalFormatting>
        <x14:conditionalFormatting xmlns:xm="http://schemas.microsoft.com/office/excel/2006/main">
          <x14:cfRule type="iconSet" priority="206" id="{0E48C073-1F1C-44F9-A08F-B8E4A08A35F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AH274</xm:sqref>
        </x14:conditionalFormatting>
        <x14:conditionalFormatting xmlns:xm="http://schemas.microsoft.com/office/excel/2006/main">
          <x14:cfRule type="iconSet" priority="3" id="{93E2B3FC-D302-4526-8A69-8E54AC3EA94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AH275</xm:sqref>
        </x14:conditionalFormatting>
        <x14:conditionalFormatting xmlns:xm="http://schemas.microsoft.com/office/excel/2006/main">
          <x14:cfRule type="iconSet" priority="2" id="{7C99E54A-2D27-44B7-A3A5-64E22C90160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AH276</xm:sqref>
        </x14:conditionalFormatting>
        <x14:conditionalFormatting xmlns:xm="http://schemas.microsoft.com/office/excel/2006/main">
          <x14:cfRule type="iconSet" priority="1" id="{CCDB6052-9145-41E7-A2B9-CED02001E1D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AH277</xm:sqref>
        </x14:conditionalFormatting>
        <x14:conditionalFormatting xmlns:xm="http://schemas.microsoft.com/office/excel/2006/main">
          <x14:cfRule type="iconSet" priority="280" id="{C8A8C7EE-A13A-4375-88AC-C1ED8B1ADF7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AH278:AH279 AH256:AH258</xm:sqref>
        </x14:conditionalFormatting>
        <x14:conditionalFormatting xmlns:xm="http://schemas.microsoft.com/office/excel/2006/main">
          <x14:cfRule type="iconSet" priority="209" id="{F40C0DBA-D124-4095-857A-0B20761D12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AH280</xm:sqref>
        </x14:conditionalFormatting>
        <x14:conditionalFormatting xmlns:xm="http://schemas.microsoft.com/office/excel/2006/main">
          <x14:cfRule type="iconSet" priority="208" id="{41BC7AD7-81F1-4A7C-9351-16078983F71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AH281</xm:sqref>
        </x14:conditionalFormatting>
        <x14:conditionalFormatting xmlns:xm="http://schemas.microsoft.com/office/excel/2006/main">
          <x14:cfRule type="iconSet" priority="211" id="{D0A65EBC-15B5-4B94-8966-FC5500B6DC6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AH282</xm:sqref>
        </x14:conditionalFormatting>
        <x14:conditionalFormatting xmlns:xm="http://schemas.microsoft.com/office/excel/2006/main">
          <x14:cfRule type="iconSet" priority="210" id="{BA26E049-FB9A-4337-91E3-5BCD6546491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AH283</xm:sqref>
        </x14:conditionalFormatting>
        <x14:conditionalFormatting xmlns:xm="http://schemas.microsoft.com/office/excel/2006/main">
          <x14:cfRule type="iconSet" priority="212" id="{9D02A2B2-2E00-4154-9346-EF247B1FFFF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AH284</xm:sqref>
        </x14:conditionalFormatting>
        <x14:conditionalFormatting xmlns:xm="http://schemas.microsoft.com/office/excel/2006/main">
          <x14:cfRule type="iconSet" priority="214" id="{73C45A9C-3752-4B1C-911D-18E6006249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AH285</xm:sqref>
        </x14:conditionalFormatting>
        <x14:conditionalFormatting xmlns:xm="http://schemas.microsoft.com/office/excel/2006/main">
          <x14:cfRule type="iconSet" priority="213" id="{0EEE277D-D724-4D33-B48F-7AE41447BDD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AH286</xm:sqref>
        </x14:conditionalFormatting>
        <x14:conditionalFormatting xmlns:xm="http://schemas.microsoft.com/office/excel/2006/main">
          <x14:cfRule type="iconSet" priority="216" id="{8D3086B7-96A3-42D0-B593-22C3A9252F7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AH287</xm:sqref>
        </x14:conditionalFormatting>
        <x14:conditionalFormatting xmlns:xm="http://schemas.microsoft.com/office/excel/2006/main">
          <x14:cfRule type="iconSet" priority="215" id="{21D3DE2A-0D8A-44A6-BDE5-3E555E00FA7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AH288</xm:sqref>
        </x14:conditionalFormatting>
        <x14:conditionalFormatting xmlns:xm="http://schemas.microsoft.com/office/excel/2006/main">
          <x14:cfRule type="iconSet" priority="218" id="{B04A9427-DBCE-47E1-BD7E-A24C320F61E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AH289</xm:sqref>
        </x14:conditionalFormatting>
        <x14:conditionalFormatting xmlns:xm="http://schemas.microsoft.com/office/excel/2006/main">
          <x14:cfRule type="iconSet" priority="217" id="{CC57DD79-1E73-449A-B571-E3D6881E2E8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AH290</xm:sqref>
        </x14:conditionalFormatting>
        <x14:conditionalFormatting xmlns:xm="http://schemas.microsoft.com/office/excel/2006/main">
          <x14:cfRule type="iconSet" priority="219" id="{7F8D1A40-B09A-46C4-B6FA-49C134CC13C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AH291</xm:sqref>
        </x14:conditionalFormatting>
        <x14:conditionalFormatting xmlns:xm="http://schemas.microsoft.com/office/excel/2006/main">
          <x14:cfRule type="iconSet" priority="221" id="{FC9C0795-5B0D-462B-8C0D-D75B248979E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AH292</xm:sqref>
        </x14:conditionalFormatting>
        <x14:conditionalFormatting xmlns:xm="http://schemas.microsoft.com/office/excel/2006/main">
          <x14:cfRule type="iconSet" priority="220" id="{5A118E90-FBEB-4C62-B564-837A0889CDD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AH293</xm:sqref>
        </x14:conditionalFormatting>
        <x14:conditionalFormatting xmlns:xm="http://schemas.microsoft.com/office/excel/2006/main">
          <x14:cfRule type="iconSet" priority="223" id="{9C3DC4DB-B7FF-42AD-93F4-DBCB9ADC14B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AH294</xm:sqref>
        </x14:conditionalFormatting>
        <x14:conditionalFormatting xmlns:xm="http://schemas.microsoft.com/office/excel/2006/main">
          <x14:cfRule type="iconSet" priority="222" id="{9A18B941-39E4-4797-ABA3-954C1E4250C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