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6月\"/>
    </mc:Choice>
  </mc:AlternateContent>
  <xr:revisionPtr revIDLastSave="0" documentId="8_{3B244C29-4F54-416F-AB5A-E37A2FEE4C0D}" xr6:coauthVersionLast="47" xr6:coauthVersionMax="47" xr10:uidLastSave="{00000000-0000-0000-0000-000000000000}"/>
  <bookViews>
    <workbookView xWindow="-120" yWindow="-120" windowWidth="29040" windowHeight="15720" xr2:uid="{C2CAB6DD-959F-432F-B177-E0459F6AC1E3}"/>
  </bookViews>
  <sheets>
    <sheet name="（新）2-３（普通・小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'（新）2-３（普通・小型）'!$A$8:$Y$26</definedName>
    <definedName name="Module1.社内配布用印刷">[1]!Module1.社内配布用印刷</definedName>
    <definedName name="Module1.提出用印刷">[1]!Module1.提出用印刷</definedName>
    <definedName name="_xlnm.Print_Area" localSheetId="0">'（新）2-３（普通・小型）'!$B$2:$W$27</definedName>
    <definedName name="_xlnm.Print_Titles" localSheetId="0">'（新）2-３（普通・小型）'!$3:$8</definedName>
    <definedName name="_xlnm.Print_Titles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Y26" i="1"/>
  <c r="W26" i="1" s="1"/>
  <c r="V26" i="1"/>
  <c r="N26" i="1"/>
  <c r="Y25" i="1"/>
  <c r="W25" i="1" s="1"/>
  <c r="V25" i="1"/>
  <c r="N25" i="1"/>
  <c r="Y24" i="1"/>
  <c r="W24" i="1" s="1"/>
  <c r="V24" i="1"/>
  <c r="N24" i="1"/>
  <c r="Y23" i="1"/>
  <c r="W23" i="1" s="1"/>
  <c r="V23" i="1"/>
  <c r="N23" i="1"/>
  <c r="Y22" i="1"/>
  <c r="W22" i="1" s="1"/>
  <c r="V22" i="1"/>
  <c r="N22" i="1"/>
  <c r="Y21" i="1"/>
  <c r="W21" i="1" s="1"/>
  <c r="V21" i="1"/>
  <c r="N21" i="1"/>
  <c r="Y20" i="1"/>
  <c r="W20" i="1" s="1"/>
  <c r="V20" i="1"/>
  <c r="N20" i="1"/>
  <c r="Y19" i="1"/>
  <c r="W19" i="1" s="1"/>
  <c r="V19" i="1"/>
  <c r="N19" i="1"/>
  <c r="Y18" i="1"/>
  <c r="W18" i="1" s="1"/>
  <c r="V18" i="1"/>
  <c r="N18" i="1"/>
  <c r="Y17" i="1"/>
  <c r="W17" i="1" s="1"/>
  <c r="V17" i="1"/>
  <c r="N17" i="1"/>
  <c r="Y16" i="1"/>
  <c r="W16" i="1" s="1"/>
  <c r="V16" i="1"/>
  <c r="N16" i="1"/>
  <c r="Y15" i="1"/>
  <c r="W15" i="1" s="1"/>
  <c r="V15" i="1"/>
  <c r="N15" i="1"/>
  <c r="Y14" i="1"/>
  <c r="W14" i="1" s="1"/>
  <c r="V14" i="1"/>
  <c r="N14" i="1"/>
  <c r="Y13" i="1"/>
  <c r="W13" i="1" s="1"/>
  <c r="V13" i="1"/>
  <c r="N13" i="1"/>
  <c r="Y12" i="1"/>
  <c r="W12" i="1" s="1"/>
  <c r="V12" i="1"/>
  <c r="N12" i="1"/>
  <c r="Y11" i="1"/>
  <c r="W11" i="1" s="1"/>
  <c r="V11" i="1"/>
  <c r="N11" i="1"/>
  <c r="Y10" i="1"/>
  <c r="W10" i="1" s="1"/>
  <c r="V10" i="1"/>
  <c r="N10" i="1"/>
  <c r="Y9" i="1"/>
  <c r="W9" i="1" s="1"/>
  <c r="V9" i="1"/>
  <c r="N9" i="1"/>
</calcChain>
</file>

<file path=xl/sharedStrings.xml><?xml version="1.0" encoding="utf-8"?>
<sst xmlns="http://schemas.openxmlformats.org/spreadsheetml/2006/main" count="252" uniqueCount="125">
  <si>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</si>
  <si>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rFont val="ＭＳ Ｐゴシック"/>
        <family val="3"/>
        <charset val="128"/>
      </rPr>
      <t>日産自動車株式会社</t>
    </r>
    <phoneticPr fontId="8"/>
  </si>
  <si>
    <r>
      <rPr>
        <b/>
        <sz val="12"/>
        <rFont val="ＭＳ Ｐゴシック"/>
        <family val="3"/>
        <charset val="128"/>
      </rPr>
      <t>ガソリン貨物車（普通・小型）</t>
    </r>
    <rPh sb="4" eb="7">
      <t>カモツシャ</t>
    </rPh>
    <rPh sb="8" eb="10">
      <t>フツウ</t>
    </rPh>
    <rPh sb="11" eb="13">
      <t>コガタ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</si>
  <si>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phoneticPr fontId="8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</si>
  <si>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8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</si>
  <si>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</si>
  <si>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</si>
  <si>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</si>
  <si>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</si>
  <si>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8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</si>
  <si>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8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</si>
  <si>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8"/>
  </si>
  <si>
    <r>
      <t>JC08</t>
    </r>
    <r>
      <rPr>
        <sz val="8"/>
        <rFont val="ＭＳ Ｐゴシック"/>
        <family val="3"/>
        <charset val="128"/>
      </rPr>
      <t>モード</t>
    </r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</si>
  <si>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</si>
  <si>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</si>
  <si>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</si>
  <si>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</si>
  <si>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</si>
  <si>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</si>
  <si>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8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</si>
  <si>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</si>
  <si>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</si>
  <si>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</si>
  <si>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8"/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</si>
  <si>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</si>
  <si>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</si>
  <si>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</si>
  <si>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8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</si>
  <si>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</si>
  <si>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駆動</t>
    </r>
    <phoneticPr fontId="8"/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</si>
  <si>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</si>
  <si>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</si>
  <si>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8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</si>
  <si>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</si>
  <si>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形式</t>
    </r>
    <phoneticPr fontId="8"/>
  </si>
  <si>
    <r>
      <rPr>
        <sz val="8"/>
        <rFont val="ＭＳ Ｐゴシック"/>
        <family val="3"/>
        <charset val="128"/>
      </rPr>
      <t>レベル</t>
    </r>
  </si>
  <si>
    <t>R4</t>
    <phoneticPr fontId="8"/>
  </si>
  <si>
    <t>ニッサン</t>
  </si>
  <si>
    <t>ＡＤ</t>
  </si>
  <si>
    <t>5BF-VY12</t>
    <phoneticPr fontId="8"/>
  </si>
  <si>
    <t>HR15</t>
  </si>
  <si>
    <t>1.498</t>
  </si>
  <si>
    <t>CVT(E･LTC)</t>
  </si>
  <si>
    <r>
      <t>1140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1150</t>
    </r>
    <phoneticPr fontId="8"/>
  </si>
  <si>
    <r>
      <t>1700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1725</t>
    </r>
    <phoneticPr fontId="8"/>
  </si>
  <si>
    <t>構造A</t>
  </si>
  <si>
    <t>I,V,FI,EP,B,C</t>
  </si>
  <si>
    <t>3W</t>
  </si>
  <si>
    <t>F</t>
  </si>
  <si>
    <t>☆☆☆☆</t>
  </si>
  <si>
    <t>5BF-VY12</t>
  </si>
  <si>
    <t>1140～1150</t>
  </si>
  <si>
    <t>1700～1725</t>
  </si>
  <si>
    <t>3BF-VZNY12</t>
    <phoneticPr fontId="8"/>
  </si>
  <si>
    <t>HR16</t>
  </si>
  <si>
    <t>1.597</t>
  </si>
  <si>
    <t>4AT(E･LTC)</t>
  </si>
  <si>
    <t>1230～1240</t>
  </si>
  <si>
    <r>
      <t>1740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1765</t>
    </r>
    <phoneticPr fontId="8"/>
  </si>
  <si>
    <t>V,FI,EP,B</t>
  </si>
  <si>
    <t>A</t>
  </si>
  <si>
    <t>3BF-VZNY12</t>
  </si>
  <si>
    <t>1740～1765</t>
  </si>
  <si>
    <t/>
  </si>
  <si>
    <t>ＮＶ２００　バネット</t>
  </si>
  <si>
    <t>5BF-VM20</t>
  </si>
  <si>
    <t>CVT</t>
  </si>
  <si>
    <t>2045～2080</t>
  </si>
  <si>
    <t>構造B1</t>
  </si>
  <si>
    <t>V,EP,I,FI,B,C</t>
    <phoneticPr fontId="8"/>
  </si>
  <si>
    <t>1260～1310</t>
  </si>
  <si>
    <t>2015～2070</t>
  </si>
  <si>
    <t>3BF-VNM20</t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</si>
  <si>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1400</t>
    </r>
    <phoneticPr fontId="8"/>
  </si>
  <si>
    <r>
      <t>1955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2010</t>
    </r>
    <phoneticPr fontId="8"/>
  </si>
  <si>
    <t>V,EP</t>
  </si>
  <si>
    <t>2005～2040</t>
  </si>
  <si>
    <t>1350～1400</t>
  </si>
  <si>
    <t>2055～2160</t>
  </si>
  <si>
    <t>2105～2190</t>
  </si>
  <si>
    <r>
      <rPr>
        <sz val="8"/>
        <rFont val="ＭＳ ゴシック"/>
        <family val="3"/>
        <charset val="128"/>
      </rPr>
      <t>キャラバン</t>
    </r>
    <phoneticPr fontId="8"/>
  </si>
  <si>
    <t>3BF-VR2E26</t>
  </si>
  <si>
    <t>QR20</t>
  </si>
  <si>
    <t>1.998</t>
  </si>
  <si>
    <t>7AT(E･LTC)</t>
  </si>
  <si>
    <t>1680～1760</t>
  </si>
  <si>
    <t>1200～1250</t>
  </si>
  <si>
    <t>3000～3145</t>
  </si>
  <si>
    <t>V,B</t>
  </si>
  <si>
    <t>R</t>
  </si>
  <si>
    <t>1770～1830</t>
  </si>
  <si>
    <t>1000～1200</t>
  </si>
  <si>
    <t>2930～3175</t>
  </si>
  <si>
    <r>
      <rPr>
        <sz val="8"/>
        <rFont val="ＭＳ Ｐゴシック"/>
        <family val="3"/>
        <charset val="128"/>
      </rPr>
      <t>標準床</t>
    </r>
  </si>
  <si>
    <t>1820～1850</t>
  </si>
  <si>
    <t>2900～3015</t>
  </si>
  <si>
    <t>平床</t>
  </si>
  <si>
    <t>3BF-CS4E26</t>
  </si>
  <si>
    <t>QR25</t>
  </si>
  <si>
    <t>2.488</t>
  </si>
  <si>
    <t>1780～1870</t>
  </si>
  <si>
    <t>1150～1250</t>
  </si>
  <si>
    <t>3100～3235</t>
  </si>
  <si>
    <t>1880～1900</t>
  </si>
  <si>
    <t>1150～1200</t>
  </si>
  <si>
    <t>3125～3245</t>
  </si>
  <si>
    <t>標準床標準幅</t>
  </si>
  <si>
    <t>1900～1950</t>
  </si>
  <si>
    <t>3010～3115</t>
  </si>
  <si>
    <r>
      <rPr>
        <sz val="8"/>
        <rFont val="ＭＳ Ｐゴシック"/>
        <family val="3"/>
        <charset val="128"/>
      </rPr>
      <t>平床標準幅、標準床広幅</t>
    </r>
  </si>
  <si>
    <t>3BF-CS8E26</t>
  </si>
  <si>
    <t>1880～1990</t>
  </si>
  <si>
    <t>3045～3160</t>
  </si>
  <si>
    <t>等価慣性重量2040</t>
  </si>
  <si>
    <t>2000～2040</t>
  </si>
  <si>
    <t>3095～3220</t>
  </si>
  <si>
    <t>等価慣性重量2150</t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</si>
  <si>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8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</si>
  <si>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</si>
  <si>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8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</si>
  <si>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</si>
  <si>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</si>
  <si>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8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</si>
  <si>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8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</si>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</sst>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0.000"/>
    <numFmt numFmtId="179" formatCode="0.0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游ゴシック"/>
      <family val="2"/>
      <charset val="128"/>
      <scheme val="minor"/>
    </font>
    <font>
      <b/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Yu Gothic"/>
      <family val="3"/>
      <charset val="128"/>
    </font>
    <font>
      <b/>
      <sz val="10"/>
      <name val="Arial"/>
      <family val="2"/>
    </font>
    <font>
      <u/>
      <sz val="8"/>
      <name val="Arial"/>
      <family val="2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5" fillId="0" borderId="0" xfId="2" applyFont="1"/>
    <xf numFmtId="0" fontId="6" fillId="0" borderId="0" xfId="1" applyFont="1"/>
    <xf numFmtId="0" fontId="5" fillId="0" borderId="1" xfId="1" applyFont="1" applyBorder="1"/>
    <xf numFmtId="0" fontId="5" fillId="0" borderId="1" xfId="1" applyFont="1" applyBorder="1" applyProtection="1">
      <protection locked="0"/>
    </xf>
    <xf numFmtId="0" fontId="9" fillId="0" borderId="0" xfId="1" quotePrefix="1" applyFont="1" applyAlignment="1">
      <alignment horizontal="left"/>
    </xf>
    <xf numFmtId="0" fontId="9" fillId="0" borderId="1" xfId="1" applyFont="1" applyBorder="1"/>
    <xf numFmtId="0" fontId="5" fillId="0" borderId="0" xfId="1" applyFont="1" applyAlignment="1">
      <alignment horizontal="right"/>
    </xf>
    <xf numFmtId="0" fontId="5" fillId="0" borderId="0" xfId="1" quotePrefix="1" applyFont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 shrinkToFit="1"/>
    </xf>
    <xf numFmtId="0" fontId="5" fillId="0" borderId="4" xfId="1" applyFont="1" applyBorder="1" applyAlignment="1">
      <alignment horizontal="center" shrinkToFit="1"/>
    </xf>
    <xf numFmtId="0" fontId="5" fillId="0" borderId="5" xfId="1" applyFont="1" applyBorder="1" applyAlignment="1">
      <alignment horizontal="center" shrinkToFit="1"/>
    </xf>
    <xf numFmtId="0" fontId="5" fillId="0" borderId="6" xfId="1" applyFont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1" xfId="1" applyFont="1" applyBorder="1" applyAlignment="1">
      <alignment horizontal="center" shrinkToFit="1"/>
    </xf>
    <xf numFmtId="0" fontId="5" fillId="0" borderId="17" xfId="1" applyFont="1" applyBorder="1" applyAlignment="1">
      <alignment horizontal="center"/>
    </xf>
    <xf numFmtId="0" fontId="5" fillId="3" borderId="18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 wrapText="1"/>
    </xf>
    <xf numFmtId="0" fontId="5" fillId="4" borderId="21" xfId="2" applyFont="1" applyFill="1" applyBorder="1" applyAlignment="1">
      <alignment horizontal="center" vertical="center"/>
    </xf>
    <xf numFmtId="0" fontId="5" fillId="4" borderId="8" xfId="2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 wrapText="1"/>
    </xf>
    <xf numFmtId="0" fontId="5" fillId="4" borderId="25" xfId="2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3" borderId="26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2" xfId="1" applyFont="1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12" fillId="0" borderId="5" xfId="3" applyFont="1" applyBorder="1" applyAlignment="1">
      <alignment vertical="center" wrapText="1"/>
    </xf>
    <xf numFmtId="0" fontId="5" fillId="0" borderId="8" xfId="3" quotePrefix="1" applyFont="1" applyBorder="1" applyAlignment="1">
      <alignment horizontal="left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8" xfId="3" quotePrefix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176" fontId="13" fillId="0" borderId="28" xfId="3" applyNumberFormat="1" applyFont="1" applyBorder="1" applyAlignment="1">
      <alignment horizontal="center" vertical="center" wrapText="1"/>
    </xf>
    <xf numFmtId="177" fontId="13" fillId="0" borderId="29" xfId="2" applyNumberFormat="1" applyFont="1" applyBorder="1" applyAlignment="1">
      <alignment horizontal="center" vertical="center" wrapText="1"/>
    </xf>
    <xf numFmtId="176" fontId="5" fillId="0" borderId="30" xfId="3" applyNumberFormat="1" applyFont="1" applyBorder="1" applyAlignment="1">
      <alignment horizontal="center" vertical="center" wrapText="1"/>
    </xf>
    <xf numFmtId="176" fontId="5" fillId="0" borderId="8" xfId="3" applyNumberFormat="1" applyFont="1" applyBorder="1" applyAlignment="1">
      <alignment horizontal="center" vertical="center" wrapText="1"/>
    </xf>
    <xf numFmtId="0" fontId="14" fillId="0" borderId="27" xfId="3" applyFont="1" applyBorder="1" applyAlignment="1">
      <alignment horizontal="center" vertical="center" wrapText="1"/>
    </xf>
    <xf numFmtId="0" fontId="5" fillId="0" borderId="31" xfId="2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3" applyFont="1" applyProtection="1">
      <alignment vertical="center"/>
      <protection locked="0"/>
    </xf>
    <xf numFmtId="0" fontId="5" fillId="0" borderId="9" xfId="3" applyFont="1" applyBorder="1" applyAlignment="1">
      <alignment vertical="center" wrapText="1"/>
    </xf>
    <xf numFmtId="0" fontId="5" fillId="0" borderId="10" xfId="3" applyFont="1" applyBorder="1" applyAlignment="1">
      <alignment vertical="center" wrapText="1"/>
    </xf>
    <xf numFmtId="0" fontId="5" fillId="0" borderId="16" xfId="3" applyFont="1" applyBorder="1" applyAlignment="1">
      <alignment vertical="center" wrapText="1"/>
    </xf>
    <xf numFmtId="0" fontId="5" fillId="0" borderId="8" xfId="3" applyFont="1" applyBorder="1" applyAlignment="1">
      <alignment vertical="center" wrapText="1"/>
    </xf>
    <xf numFmtId="0" fontId="5" fillId="0" borderId="0" xfId="3" applyFont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5" fillId="0" borderId="0" xfId="3" applyFont="1">
      <alignment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vertical="center"/>
      <protection locked="0"/>
    </xf>
    <xf numFmtId="0" fontId="15" fillId="0" borderId="16" xfId="3" applyFont="1" applyBorder="1" applyAlignment="1">
      <alignment vertical="center" wrapText="1"/>
    </xf>
    <xf numFmtId="0" fontId="14" fillId="0" borderId="27" xfId="1" applyFont="1" applyBorder="1" applyAlignment="1" applyProtection="1">
      <alignment horizontal="center" vertical="center"/>
      <protection locked="0"/>
    </xf>
    <xf numFmtId="0" fontId="5" fillId="0" borderId="12" xfId="3" applyFont="1" applyBorder="1" applyAlignment="1">
      <alignment vertical="center" wrapText="1"/>
    </xf>
    <xf numFmtId="0" fontId="5" fillId="0" borderId="11" xfId="3" applyFont="1" applyBorder="1" applyAlignment="1">
      <alignment vertical="center" wrapText="1"/>
    </xf>
    <xf numFmtId="0" fontId="5" fillId="0" borderId="16" xfId="1" applyFont="1" applyBorder="1" applyAlignment="1" applyProtection="1">
      <alignment horizontal="left" vertical="center"/>
      <protection locked="0"/>
    </xf>
    <xf numFmtId="0" fontId="5" fillId="4" borderId="31" xfId="2" applyFont="1" applyFill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178" fontId="5" fillId="0" borderId="8" xfId="1" applyNumberFormat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179" fontId="13" fillId="0" borderId="28" xfId="1" quotePrefix="1" applyNumberFormat="1" applyFont="1" applyBorder="1" applyAlignment="1" applyProtection="1">
      <alignment horizontal="center" vertical="center" wrapText="1"/>
      <protection locked="0"/>
    </xf>
    <xf numFmtId="0" fontId="5" fillId="0" borderId="3" xfId="3" applyFont="1" applyBorder="1" applyAlignment="1">
      <alignment vertical="center" wrapText="1"/>
    </xf>
    <xf numFmtId="0" fontId="5" fillId="0" borderId="5" xfId="3" applyFont="1" applyBorder="1" applyAlignment="1">
      <alignment vertical="center" wrapText="1"/>
    </xf>
    <xf numFmtId="0" fontId="5" fillId="4" borderId="8" xfId="2" applyFont="1" applyFill="1" applyBorder="1" applyAlignment="1">
      <alignment horizontal="center" vertical="center"/>
    </xf>
    <xf numFmtId="0" fontId="5" fillId="0" borderId="22" xfId="1" applyFont="1" applyBorder="1" applyAlignment="1" applyProtection="1">
      <alignment vertical="center"/>
      <protection locked="0"/>
    </xf>
    <xf numFmtId="176" fontId="13" fillId="0" borderId="33" xfId="3" applyNumberFormat="1" applyFont="1" applyBorder="1" applyAlignment="1">
      <alignment horizontal="center" vertical="center" wrapText="1"/>
    </xf>
    <xf numFmtId="177" fontId="13" fillId="0" borderId="34" xfId="2" applyNumberFormat="1" applyFont="1" applyBorder="1" applyAlignment="1">
      <alignment horizontal="center" vertical="center" wrapText="1"/>
    </xf>
  </cellXfs>
  <cellStyles count="4">
    <cellStyle name="標準" xfId="0" builtinId="0"/>
    <cellStyle name="標準 2" xfId="1" xr:uid="{1F9D7EF4-4F23-4741-AF8E-75A6839D6448}"/>
    <cellStyle name="標準 2 2" xfId="3" xr:uid="{21324D27-8B54-42AC-9929-D6383180E008}"/>
    <cellStyle name="標準 2 3" xfId="2" xr:uid="{2858C76A-D1EC-404D-8657-4364774E39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061-451D-42EB-9111-71212F35B0D8}">
  <sheetPr codeName="Sheet10">
    <tabColor theme="9"/>
    <pageSetUpPr fitToPage="1"/>
  </sheetPr>
  <dimension ref="A1:Z35"/>
  <sheetViews>
    <sheetView showGridLines="0" tabSelected="1" view="pageBreakPreview" zoomScaleNormal="140" zoomScaleSheetLayoutView="100" workbookViewId="0"/>
  </sheetViews>
  <sheetFormatPr defaultColWidth="8.25" defaultRowHeight="10"/>
  <cols>
    <col min="1" max="1" width="1" style="3" customWidth="1"/>
    <col min="2" max="2" width="14.58203125" style="3" customWidth="1"/>
    <col min="3" max="3" width="3.58203125" style="3" bestFit="1" customWidth="1"/>
    <col min="4" max="4" width="26.25" style="3" customWidth="1"/>
    <col min="5" max="5" width="12.75" style="3" bestFit="1" customWidth="1"/>
    <col min="6" max="6" width="12" style="3" bestFit="1" customWidth="1"/>
    <col min="7" max="7" width="5.4140625" style="3" bestFit="1" customWidth="1"/>
    <col min="8" max="8" width="11.08203125" style="3" bestFit="1" customWidth="1"/>
    <col min="9" max="9" width="9.58203125" style="3" bestFit="1" customWidth="1"/>
    <col min="10" max="11" width="9.58203125" style="3" customWidth="1"/>
    <col min="12" max="12" width="9.58203125" style="3" bestFit="1" customWidth="1"/>
    <col min="13" max="13" width="5.4140625" style="3" bestFit="1" customWidth="1"/>
    <col min="14" max="14" width="8.5" style="3" customWidth="1"/>
    <col min="15" max="16" width="7.75" style="3" customWidth="1"/>
    <col min="17" max="17" width="13.1640625" style="3" bestFit="1" customWidth="1"/>
    <col min="18" max="18" width="9.1640625" style="3" bestFit="1" customWidth="1"/>
    <col min="19" max="19" width="5.5" style="3" customWidth="1"/>
    <col min="20" max="20" width="23.1640625" style="3" bestFit="1" customWidth="1"/>
    <col min="21" max="21" width="10.08203125" style="3" bestFit="1" customWidth="1"/>
    <col min="22" max="23" width="7.58203125" style="3" bestFit="1" customWidth="1"/>
    <col min="24" max="24" width="8.25" style="3"/>
    <col min="25" max="25" width="8" style="5" customWidth="1"/>
    <col min="26" max="16384" width="8.25" style="3"/>
  </cols>
  <sheetData>
    <row r="1" spans="1:26" ht="21.75" customHeight="1">
      <c r="A1" s="1"/>
      <c r="B1" s="2"/>
      <c r="C1" s="2"/>
      <c r="Q1" s="4"/>
    </row>
    <row r="2" spans="1:26" ht="15.5">
      <c r="F2" s="6"/>
      <c r="L2" s="7" t="s">
        <v>0</v>
      </c>
      <c r="M2" s="7"/>
      <c r="N2" s="7"/>
      <c r="O2" s="7"/>
      <c r="P2" s="7"/>
      <c r="Q2" s="7"/>
      <c r="R2" s="8" t="s">
        <v>1</v>
      </c>
      <c r="S2" s="8"/>
      <c r="T2" s="8"/>
      <c r="U2" s="8"/>
      <c r="V2" s="8"/>
      <c r="W2" s="8"/>
    </row>
    <row r="3" spans="1:26" ht="23.25" customHeight="1">
      <c r="B3" s="9" t="s">
        <v>2</v>
      </c>
      <c r="C3" s="10"/>
      <c r="D3" s="7"/>
      <c r="J3" s="7"/>
      <c r="Q3" s="11"/>
      <c r="V3" s="11"/>
      <c r="W3" s="12" t="s">
        <v>3</v>
      </c>
    </row>
    <row r="4" spans="1:26" ht="14" customHeight="1" thickBot="1">
      <c r="B4" s="13" t="s">
        <v>4</v>
      </c>
      <c r="C4" s="14" t="s">
        <v>5</v>
      </c>
      <c r="D4" s="15"/>
      <c r="E4" s="16"/>
      <c r="F4" s="14" t="s">
        <v>6</v>
      </c>
      <c r="G4" s="16"/>
      <c r="H4" s="17" t="s">
        <v>7</v>
      </c>
      <c r="I4" s="17" t="s">
        <v>8</v>
      </c>
      <c r="J4" s="17" t="s">
        <v>9</v>
      </c>
      <c r="K4" s="17" t="s">
        <v>10</v>
      </c>
      <c r="L4" s="18" t="s">
        <v>11</v>
      </c>
      <c r="M4" s="19" t="s">
        <v>12</v>
      </c>
      <c r="N4" s="20"/>
      <c r="O4" s="20"/>
      <c r="P4" s="20"/>
      <c r="Q4" s="21"/>
      <c r="R4" s="22"/>
      <c r="S4" s="23"/>
      <c r="T4" s="24"/>
      <c r="U4" s="25"/>
      <c r="V4" s="26" t="s">
        <v>13</v>
      </c>
      <c r="W4" s="27" t="s">
        <v>14</v>
      </c>
    </row>
    <row r="5" spans="1:26" ht="14" customHeight="1">
      <c r="B5" s="28"/>
      <c r="C5" s="29"/>
      <c r="D5" s="30"/>
      <c r="E5" s="31"/>
      <c r="F5" s="32"/>
      <c r="G5" s="31"/>
      <c r="H5" s="28"/>
      <c r="I5" s="28"/>
      <c r="J5" s="28"/>
      <c r="K5" s="28"/>
      <c r="L5" s="29"/>
      <c r="M5" s="33" t="s">
        <v>15</v>
      </c>
      <c r="N5" s="34" t="s">
        <v>16</v>
      </c>
      <c r="O5" s="35" t="s">
        <v>17</v>
      </c>
      <c r="P5" s="36" t="s">
        <v>18</v>
      </c>
      <c r="Q5" s="37" t="s">
        <v>19</v>
      </c>
      <c r="R5" s="38" t="s">
        <v>20</v>
      </c>
      <c r="S5" s="39"/>
      <c r="T5" s="40"/>
      <c r="U5" s="41" t="s">
        <v>21</v>
      </c>
      <c r="V5" s="42"/>
      <c r="W5" s="43"/>
    </row>
    <row r="6" spans="1:26" ht="14" customHeight="1">
      <c r="B6" s="28"/>
      <c r="C6" s="29"/>
      <c r="D6" s="30"/>
      <c r="E6" s="13" t="s">
        <v>22</v>
      </c>
      <c r="F6" s="13" t="s">
        <v>22</v>
      </c>
      <c r="G6" s="17" t="s">
        <v>23</v>
      </c>
      <c r="H6" s="28"/>
      <c r="I6" s="28"/>
      <c r="J6" s="28"/>
      <c r="K6" s="28"/>
      <c r="L6" s="29"/>
      <c r="M6" s="44"/>
      <c r="N6" s="45"/>
      <c r="O6" s="46"/>
      <c r="P6" s="47"/>
      <c r="Q6" s="37" t="s">
        <v>24</v>
      </c>
      <c r="R6" s="37" t="s">
        <v>25</v>
      </c>
      <c r="S6" s="37"/>
      <c r="T6" s="37"/>
      <c r="U6" s="48" t="s">
        <v>26</v>
      </c>
      <c r="V6" s="42"/>
      <c r="W6" s="43"/>
    </row>
    <row r="7" spans="1:26" ht="14" customHeight="1">
      <c r="B7" s="28"/>
      <c r="C7" s="29"/>
      <c r="D7" s="30"/>
      <c r="E7" s="28"/>
      <c r="F7" s="28"/>
      <c r="G7" s="28"/>
      <c r="H7" s="28"/>
      <c r="I7" s="28"/>
      <c r="J7" s="28"/>
      <c r="K7" s="28"/>
      <c r="L7" s="29"/>
      <c r="M7" s="44"/>
      <c r="N7" s="45"/>
      <c r="O7" s="46"/>
      <c r="P7" s="47"/>
      <c r="Q7" s="37" t="s">
        <v>27</v>
      </c>
      <c r="R7" s="37" t="s">
        <v>28</v>
      </c>
      <c r="S7" s="37" t="s">
        <v>29</v>
      </c>
      <c r="T7" s="37" t="s">
        <v>30</v>
      </c>
      <c r="U7" s="48" t="s">
        <v>31</v>
      </c>
      <c r="V7" s="42"/>
      <c r="W7" s="43"/>
    </row>
    <row r="8" spans="1:26" ht="14" customHeight="1">
      <c r="B8" s="49"/>
      <c r="C8" s="32"/>
      <c r="D8" s="50"/>
      <c r="E8" s="49"/>
      <c r="F8" s="49"/>
      <c r="G8" s="49"/>
      <c r="H8" s="49"/>
      <c r="I8" s="49"/>
      <c r="J8" s="49"/>
      <c r="K8" s="49"/>
      <c r="L8" s="32"/>
      <c r="M8" s="51"/>
      <c r="N8" s="52"/>
      <c r="O8" s="53"/>
      <c r="P8" s="47"/>
      <c r="Q8" s="54" t="s">
        <v>32</v>
      </c>
      <c r="R8" s="54" t="s">
        <v>33</v>
      </c>
      <c r="S8" s="54" t="s">
        <v>34</v>
      </c>
      <c r="T8" s="55"/>
      <c r="U8" s="56" t="s">
        <v>35</v>
      </c>
      <c r="V8" s="57"/>
      <c r="W8" s="43"/>
      <c r="Y8" s="58" t="s">
        <v>36</v>
      </c>
    </row>
    <row r="9" spans="1:26" ht="24" customHeight="1">
      <c r="B9" s="59" t="s">
        <v>37</v>
      </c>
      <c r="C9" s="60"/>
      <c r="D9" s="61" t="s">
        <v>38</v>
      </c>
      <c r="E9" s="62" t="s">
        <v>39</v>
      </c>
      <c r="F9" s="63" t="s">
        <v>40</v>
      </c>
      <c r="G9" s="63" t="s">
        <v>41</v>
      </c>
      <c r="H9" s="63" t="s">
        <v>42</v>
      </c>
      <c r="I9" s="64" t="s">
        <v>43</v>
      </c>
      <c r="J9" s="63">
        <v>450</v>
      </c>
      <c r="K9" s="64" t="s">
        <v>44</v>
      </c>
      <c r="L9" s="65" t="s">
        <v>45</v>
      </c>
      <c r="M9" s="66">
        <v>19</v>
      </c>
      <c r="N9" s="67">
        <f>IF(M9&gt;0,1/M9*34.6*67.1,"")</f>
        <v>122.19263157894736</v>
      </c>
      <c r="O9" s="68">
        <v>13.3</v>
      </c>
      <c r="P9" s="69">
        <v>18.5</v>
      </c>
      <c r="Q9" s="63" t="s">
        <v>46</v>
      </c>
      <c r="R9" s="63" t="s">
        <v>47</v>
      </c>
      <c r="S9" s="63" t="s">
        <v>48</v>
      </c>
      <c r="T9" s="63"/>
      <c r="U9" s="70" t="s">
        <v>49</v>
      </c>
      <c r="V9" s="71">
        <f>IFERROR(IF(M9&lt;O9,"",(ROUNDDOWN(M9/O9*100,0))),"")</f>
        <v>142</v>
      </c>
      <c r="W9" s="72">
        <f t="shared" ref="W9:W20" si="0">IF(Y9&lt;90,"",Y9)</f>
        <v>102</v>
      </c>
      <c r="Y9" s="48">
        <f t="shared" ref="Y9:Y27" si="1">IFERROR(ROUNDDOWN(M9/P9*100,0),"")</f>
        <v>102</v>
      </c>
    </row>
    <row r="10" spans="1:26" s="80" customFormat="1" ht="24" customHeight="1">
      <c r="A10" s="73"/>
      <c r="B10" s="74"/>
      <c r="C10" s="75"/>
      <c r="D10" s="76"/>
      <c r="E10" s="77" t="s">
        <v>50</v>
      </c>
      <c r="F10" s="63" t="s">
        <v>40</v>
      </c>
      <c r="G10" s="63" t="s">
        <v>41</v>
      </c>
      <c r="H10" s="63" t="s">
        <v>42</v>
      </c>
      <c r="I10" s="63" t="s">
        <v>51</v>
      </c>
      <c r="J10" s="63">
        <v>450</v>
      </c>
      <c r="K10" s="63" t="s">
        <v>52</v>
      </c>
      <c r="L10" s="65" t="s">
        <v>45</v>
      </c>
      <c r="M10" s="66">
        <v>18.899999999999999</v>
      </c>
      <c r="N10" s="67">
        <f>IF(M10&gt;0,1/M10*34.6*67.1,"")</f>
        <v>122.83915343915345</v>
      </c>
      <c r="O10" s="68">
        <v>13.3</v>
      </c>
      <c r="P10" s="69">
        <v>18.5</v>
      </c>
      <c r="Q10" s="63" t="s">
        <v>46</v>
      </c>
      <c r="R10" s="63" t="s">
        <v>47</v>
      </c>
      <c r="S10" s="63" t="s">
        <v>48</v>
      </c>
      <c r="T10" s="63"/>
      <c r="U10" s="70" t="s">
        <v>49</v>
      </c>
      <c r="V10" s="71">
        <f>IFERROR(IF(M10&lt;O10,"",(ROUNDDOWN(M10/O10*100,0))),"")</f>
        <v>142</v>
      </c>
      <c r="W10" s="72">
        <f t="shared" si="0"/>
        <v>102</v>
      </c>
      <c r="X10" s="78"/>
      <c r="Y10" s="48">
        <f t="shared" si="1"/>
        <v>102</v>
      </c>
      <c r="Z10" s="79"/>
    </row>
    <row r="11" spans="1:26" ht="24" customHeight="1">
      <c r="B11" s="81"/>
      <c r="C11" s="82"/>
      <c r="D11" s="83"/>
      <c r="E11" s="62" t="s">
        <v>53</v>
      </c>
      <c r="F11" s="63" t="s">
        <v>54</v>
      </c>
      <c r="G11" s="63" t="s">
        <v>55</v>
      </c>
      <c r="H11" s="63" t="s">
        <v>56</v>
      </c>
      <c r="I11" s="63" t="s">
        <v>57</v>
      </c>
      <c r="J11" s="63">
        <v>400</v>
      </c>
      <c r="K11" s="64" t="s">
        <v>58</v>
      </c>
      <c r="L11" s="65" t="s">
        <v>45</v>
      </c>
      <c r="M11" s="66">
        <v>13.7</v>
      </c>
      <c r="N11" s="67">
        <f t="shared" ref="N11:N26" si="2">IF(M11&gt;0,1/M11*34.6*67.1,"")</f>
        <v>169.46423357664233</v>
      </c>
      <c r="O11" s="68">
        <v>13.3</v>
      </c>
      <c r="P11" s="69">
        <v>16.899999999999999</v>
      </c>
      <c r="Q11" s="63" t="s">
        <v>59</v>
      </c>
      <c r="R11" s="63" t="s">
        <v>47</v>
      </c>
      <c r="S11" s="63" t="s">
        <v>60</v>
      </c>
      <c r="T11" s="63"/>
      <c r="U11" s="84"/>
      <c r="V11" s="71">
        <f t="shared" ref="V11:V26" si="3">IFERROR(IF(M11&lt;O11,"",(ROUNDDOWN(M11/O11*100,0))),"")</f>
        <v>103</v>
      </c>
      <c r="W11" s="72" t="str">
        <f t="shared" si="0"/>
        <v/>
      </c>
      <c r="Y11" s="48">
        <f t="shared" si="1"/>
        <v>81</v>
      </c>
    </row>
    <row r="12" spans="1:26" s="80" customFormat="1" ht="24" customHeight="1">
      <c r="A12" s="73"/>
      <c r="B12" s="74"/>
      <c r="C12" s="85"/>
      <c r="D12" s="86"/>
      <c r="E12" s="77" t="s">
        <v>61</v>
      </c>
      <c r="F12" s="63" t="s">
        <v>54</v>
      </c>
      <c r="G12" s="63" t="s">
        <v>55</v>
      </c>
      <c r="H12" s="63" t="s">
        <v>56</v>
      </c>
      <c r="I12" s="63" t="s">
        <v>57</v>
      </c>
      <c r="J12" s="63">
        <v>400</v>
      </c>
      <c r="K12" s="63" t="s">
        <v>62</v>
      </c>
      <c r="L12" s="65" t="s">
        <v>45</v>
      </c>
      <c r="M12" s="66">
        <v>13.6</v>
      </c>
      <c r="N12" s="67">
        <f>IF(M12&gt;0,1/M12*34.6*67.1,"")</f>
        <v>170.71029411764707</v>
      </c>
      <c r="O12" s="68">
        <v>13.3</v>
      </c>
      <c r="P12" s="69">
        <v>16.899999999999999</v>
      </c>
      <c r="Q12" s="63" t="s">
        <v>59</v>
      </c>
      <c r="R12" s="63" t="s">
        <v>47</v>
      </c>
      <c r="S12" s="63" t="s">
        <v>60</v>
      </c>
      <c r="T12" s="63"/>
      <c r="U12" s="70" t="s">
        <v>63</v>
      </c>
      <c r="V12" s="71">
        <f>IFERROR(IF(M12&lt;O12,"",(ROUNDDOWN(M12/O12*100,0))),"")</f>
        <v>102</v>
      </c>
      <c r="W12" s="72" t="str">
        <f t="shared" si="0"/>
        <v/>
      </c>
      <c r="X12" s="78"/>
      <c r="Y12" s="48">
        <f t="shared" si="1"/>
        <v>80</v>
      </c>
      <c r="Z12" s="79"/>
    </row>
    <row r="13" spans="1:26" ht="24" customHeight="1">
      <c r="B13" s="81"/>
      <c r="C13" s="82"/>
      <c r="D13" s="87" t="s">
        <v>64</v>
      </c>
      <c r="E13" s="77" t="s">
        <v>65</v>
      </c>
      <c r="F13" s="63" t="s">
        <v>54</v>
      </c>
      <c r="G13" s="63" t="s">
        <v>55</v>
      </c>
      <c r="H13" s="63" t="s">
        <v>66</v>
      </c>
      <c r="I13" s="63">
        <v>1320</v>
      </c>
      <c r="J13" s="63">
        <v>650</v>
      </c>
      <c r="K13" s="63" t="s">
        <v>67</v>
      </c>
      <c r="L13" s="65" t="s">
        <v>68</v>
      </c>
      <c r="M13" s="66">
        <v>16</v>
      </c>
      <c r="N13" s="67">
        <f t="shared" si="2"/>
        <v>145.10374999999999</v>
      </c>
      <c r="O13" s="68">
        <v>9.8000000000000007</v>
      </c>
      <c r="P13" s="69">
        <v>13.5</v>
      </c>
      <c r="Q13" s="63" t="s">
        <v>69</v>
      </c>
      <c r="R13" s="63" t="s">
        <v>47</v>
      </c>
      <c r="S13" s="63" t="s">
        <v>48</v>
      </c>
      <c r="T13" s="63"/>
      <c r="U13" s="70" t="s">
        <v>49</v>
      </c>
      <c r="V13" s="71">
        <f t="shared" si="3"/>
        <v>163</v>
      </c>
      <c r="W13" s="72">
        <f t="shared" si="0"/>
        <v>118</v>
      </c>
      <c r="Y13" s="48">
        <f t="shared" si="1"/>
        <v>118</v>
      </c>
    </row>
    <row r="14" spans="1:26" ht="24" customHeight="1">
      <c r="B14" s="81"/>
      <c r="C14" s="82"/>
      <c r="D14" s="83"/>
      <c r="E14" s="77" t="s">
        <v>65</v>
      </c>
      <c r="F14" s="63" t="s">
        <v>54</v>
      </c>
      <c r="G14" s="63" t="s">
        <v>55</v>
      </c>
      <c r="H14" s="63" t="s">
        <v>66</v>
      </c>
      <c r="I14" s="63" t="s">
        <v>70</v>
      </c>
      <c r="J14" s="63">
        <v>650</v>
      </c>
      <c r="K14" s="63" t="s">
        <v>71</v>
      </c>
      <c r="L14" s="65" t="s">
        <v>68</v>
      </c>
      <c r="M14" s="66">
        <v>16.399999999999999</v>
      </c>
      <c r="N14" s="67">
        <f>IF(M14&gt;0,1/M14*34.6*67.1,"")</f>
        <v>141.56463414634146</v>
      </c>
      <c r="O14" s="68">
        <v>10.9</v>
      </c>
      <c r="P14" s="69">
        <v>14.7</v>
      </c>
      <c r="Q14" s="63" t="s">
        <v>69</v>
      </c>
      <c r="R14" s="63" t="s">
        <v>47</v>
      </c>
      <c r="S14" s="63" t="s">
        <v>48</v>
      </c>
      <c r="T14" s="63"/>
      <c r="U14" s="70" t="s">
        <v>49</v>
      </c>
      <c r="V14" s="71">
        <f t="shared" si="3"/>
        <v>150</v>
      </c>
      <c r="W14" s="72">
        <f t="shared" si="0"/>
        <v>111</v>
      </c>
      <c r="Y14" s="48">
        <f t="shared" si="1"/>
        <v>111</v>
      </c>
    </row>
    <row r="15" spans="1:26" ht="24" customHeight="1">
      <c r="B15" s="81"/>
      <c r="C15" s="82"/>
      <c r="D15" s="87"/>
      <c r="E15" s="77" t="s">
        <v>72</v>
      </c>
      <c r="F15" s="63" t="s">
        <v>54</v>
      </c>
      <c r="G15" s="63" t="s">
        <v>55</v>
      </c>
      <c r="H15" s="63" t="s">
        <v>56</v>
      </c>
      <c r="I15" s="63" t="s">
        <v>73</v>
      </c>
      <c r="J15" s="63">
        <v>500</v>
      </c>
      <c r="K15" s="64" t="s">
        <v>74</v>
      </c>
      <c r="L15" s="65" t="s">
        <v>45</v>
      </c>
      <c r="M15" s="66">
        <v>12.4</v>
      </c>
      <c r="N15" s="67">
        <f t="shared" si="2"/>
        <v>187.23064516129031</v>
      </c>
      <c r="O15" s="68">
        <v>12.7</v>
      </c>
      <c r="P15" s="69">
        <v>16.899999999999999</v>
      </c>
      <c r="Q15" s="63" t="s">
        <v>75</v>
      </c>
      <c r="R15" s="63" t="s">
        <v>47</v>
      </c>
      <c r="S15" s="63" t="s">
        <v>60</v>
      </c>
      <c r="T15" s="63"/>
      <c r="U15" s="84"/>
      <c r="V15" s="88" t="str">
        <f>IFERROR(IF(M15&lt;O15,"",(ROUNDDOWN(M15/O15*100,0))),"")</f>
        <v/>
      </c>
      <c r="W15" s="72" t="str">
        <f t="shared" si="0"/>
        <v/>
      </c>
      <c r="Y15" s="48">
        <f t="shared" si="1"/>
        <v>73</v>
      </c>
    </row>
    <row r="16" spans="1:26" ht="24" customHeight="1">
      <c r="B16" s="81"/>
      <c r="C16" s="82"/>
      <c r="D16" s="87"/>
      <c r="E16" s="77" t="s">
        <v>72</v>
      </c>
      <c r="F16" s="63" t="s">
        <v>54</v>
      </c>
      <c r="G16" s="63" t="s">
        <v>55</v>
      </c>
      <c r="H16" s="63" t="s">
        <v>56</v>
      </c>
      <c r="I16" s="63">
        <v>1430</v>
      </c>
      <c r="J16" s="63">
        <v>500</v>
      </c>
      <c r="K16" s="63" t="s">
        <v>76</v>
      </c>
      <c r="L16" s="65" t="s">
        <v>45</v>
      </c>
      <c r="M16" s="66">
        <v>12</v>
      </c>
      <c r="N16" s="67">
        <f t="shared" si="2"/>
        <v>193.47166666666664</v>
      </c>
      <c r="O16" s="68">
        <v>12.7</v>
      </c>
      <c r="P16" s="69">
        <v>16.899999999999999</v>
      </c>
      <c r="Q16" s="63" t="s">
        <v>75</v>
      </c>
      <c r="R16" s="63" t="s">
        <v>47</v>
      </c>
      <c r="S16" s="63" t="s">
        <v>60</v>
      </c>
      <c r="T16" s="89"/>
      <c r="U16" s="84"/>
      <c r="V16" s="88" t="str">
        <f t="shared" si="3"/>
        <v/>
      </c>
      <c r="W16" s="72" t="str">
        <f t="shared" si="0"/>
        <v/>
      </c>
      <c r="Y16" s="48">
        <f t="shared" si="1"/>
        <v>71</v>
      </c>
    </row>
    <row r="17" spans="1:25" ht="24" customHeight="1">
      <c r="B17" s="81"/>
      <c r="C17" s="82"/>
      <c r="D17" s="87"/>
      <c r="E17" s="90" t="s">
        <v>72</v>
      </c>
      <c r="F17" s="89" t="s">
        <v>54</v>
      </c>
      <c r="G17" s="91" t="s">
        <v>55</v>
      </c>
      <c r="H17" s="92" t="s">
        <v>56</v>
      </c>
      <c r="I17" s="89" t="s">
        <v>77</v>
      </c>
      <c r="J17" s="89">
        <v>650</v>
      </c>
      <c r="K17" s="89" t="s">
        <v>78</v>
      </c>
      <c r="L17" s="93" t="s">
        <v>68</v>
      </c>
      <c r="M17" s="94">
        <v>12.4</v>
      </c>
      <c r="N17" s="67">
        <f t="shared" si="2"/>
        <v>187.23064516129031</v>
      </c>
      <c r="O17" s="68">
        <v>9.8000000000000007</v>
      </c>
      <c r="P17" s="69">
        <v>13.5</v>
      </c>
      <c r="Q17" s="89" t="s">
        <v>59</v>
      </c>
      <c r="R17" s="92" t="s">
        <v>47</v>
      </c>
      <c r="S17" s="89" t="s">
        <v>60</v>
      </c>
      <c r="T17" s="89"/>
      <c r="U17" s="84" t="s">
        <v>63</v>
      </c>
      <c r="V17" s="88">
        <f t="shared" si="3"/>
        <v>126</v>
      </c>
      <c r="W17" s="72">
        <f t="shared" si="0"/>
        <v>91</v>
      </c>
      <c r="Y17" s="48">
        <f t="shared" si="1"/>
        <v>91</v>
      </c>
    </row>
    <row r="18" spans="1:25" ht="24" customHeight="1">
      <c r="B18" s="81"/>
      <c r="C18" s="82"/>
      <c r="D18" s="87"/>
      <c r="E18" s="90" t="s">
        <v>72</v>
      </c>
      <c r="F18" s="89" t="s">
        <v>54</v>
      </c>
      <c r="G18" s="91" t="s">
        <v>55</v>
      </c>
      <c r="H18" s="92" t="s">
        <v>56</v>
      </c>
      <c r="I18" s="89">
        <v>1430</v>
      </c>
      <c r="J18" s="89">
        <v>650</v>
      </c>
      <c r="K18" s="89" t="s">
        <v>79</v>
      </c>
      <c r="L18" s="93" t="s">
        <v>45</v>
      </c>
      <c r="M18" s="94">
        <v>12</v>
      </c>
      <c r="N18" s="67">
        <f t="shared" si="2"/>
        <v>193.47166666666664</v>
      </c>
      <c r="O18" s="68">
        <v>12.7</v>
      </c>
      <c r="P18" s="69">
        <v>16.899999999999999</v>
      </c>
      <c r="Q18" s="89" t="s">
        <v>59</v>
      </c>
      <c r="R18" s="92" t="s">
        <v>47</v>
      </c>
      <c r="S18" s="89" t="s">
        <v>60</v>
      </c>
      <c r="T18" s="89"/>
      <c r="U18" s="84" t="s">
        <v>63</v>
      </c>
      <c r="V18" s="88" t="str">
        <f t="shared" si="3"/>
        <v/>
      </c>
      <c r="W18" s="72" t="str">
        <f t="shared" si="0"/>
        <v/>
      </c>
      <c r="Y18" s="48">
        <f t="shared" si="1"/>
        <v>71</v>
      </c>
    </row>
    <row r="19" spans="1:25" s="80" customFormat="1" ht="24" customHeight="1">
      <c r="A19" s="73"/>
      <c r="B19" s="81"/>
      <c r="C19" s="95"/>
      <c r="D19" s="96" t="s">
        <v>80</v>
      </c>
      <c r="E19" s="77" t="s">
        <v>81</v>
      </c>
      <c r="F19" s="63" t="s">
        <v>82</v>
      </c>
      <c r="G19" s="63" t="s">
        <v>83</v>
      </c>
      <c r="H19" s="63" t="s">
        <v>84</v>
      </c>
      <c r="I19" s="63" t="s">
        <v>85</v>
      </c>
      <c r="J19" s="63" t="s">
        <v>86</v>
      </c>
      <c r="K19" s="63" t="s">
        <v>87</v>
      </c>
      <c r="L19" s="65" t="s">
        <v>68</v>
      </c>
      <c r="M19" s="66">
        <v>10.7</v>
      </c>
      <c r="N19" s="67">
        <f t="shared" si="2"/>
        <v>216.97757009345796</v>
      </c>
      <c r="O19" s="68">
        <v>9.1</v>
      </c>
      <c r="P19" s="69">
        <v>11.1</v>
      </c>
      <c r="Q19" s="63" t="s">
        <v>88</v>
      </c>
      <c r="R19" s="63" t="s">
        <v>47</v>
      </c>
      <c r="S19" s="63" t="s">
        <v>89</v>
      </c>
      <c r="T19" s="63"/>
      <c r="U19" s="70" t="s">
        <v>63</v>
      </c>
      <c r="V19" s="88">
        <f t="shared" si="3"/>
        <v>117</v>
      </c>
      <c r="W19" s="72">
        <f t="shared" si="0"/>
        <v>96</v>
      </c>
      <c r="X19" s="3"/>
      <c r="Y19" s="48">
        <f t="shared" si="1"/>
        <v>96</v>
      </c>
    </row>
    <row r="20" spans="1:25" s="80" customFormat="1" ht="24" customHeight="1">
      <c r="A20" s="73"/>
      <c r="B20" s="81"/>
      <c r="C20" s="75"/>
      <c r="D20" s="76"/>
      <c r="E20" s="77" t="s">
        <v>81</v>
      </c>
      <c r="F20" s="63" t="s">
        <v>82</v>
      </c>
      <c r="G20" s="63" t="s">
        <v>83</v>
      </c>
      <c r="H20" s="63" t="s">
        <v>84</v>
      </c>
      <c r="I20" s="63" t="s">
        <v>90</v>
      </c>
      <c r="J20" s="63" t="s">
        <v>91</v>
      </c>
      <c r="K20" s="63" t="s">
        <v>92</v>
      </c>
      <c r="L20" s="65" t="s">
        <v>68</v>
      </c>
      <c r="M20" s="66">
        <v>10.4</v>
      </c>
      <c r="N20" s="67">
        <f t="shared" si="2"/>
        <v>223.23653846153843</v>
      </c>
      <c r="O20" s="68">
        <v>8.8000000000000007</v>
      </c>
      <c r="P20" s="69">
        <v>10.6</v>
      </c>
      <c r="Q20" s="63" t="s">
        <v>88</v>
      </c>
      <c r="R20" s="63" t="s">
        <v>47</v>
      </c>
      <c r="S20" s="63" t="s">
        <v>89</v>
      </c>
      <c r="T20" s="63" t="s">
        <v>93</v>
      </c>
      <c r="U20" s="70" t="s">
        <v>63</v>
      </c>
      <c r="V20" s="88">
        <f t="shared" si="3"/>
        <v>118</v>
      </c>
      <c r="W20" s="72">
        <f t="shared" si="0"/>
        <v>98</v>
      </c>
      <c r="X20" s="3"/>
      <c r="Y20" s="48">
        <f t="shared" si="1"/>
        <v>98</v>
      </c>
    </row>
    <row r="21" spans="1:25" s="80" customFormat="1" ht="24" customHeight="1">
      <c r="A21" s="73"/>
      <c r="B21" s="81"/>
      <c r="C21" s="75"/>
      <c r="D21" s="76"/>
      <c r="E21" s="77" t="s">
        <v>81</v>
      </c>
      <c r="F21" s="63" t="s">
        <v>82</v>
      </c>
      <c r="G21" s="63" t="s">
        <v>83</v>
      </c>
      <c r="H21" s="63" t="s">
        <v>84</v>
      </c>
      <c r="I21" s="63" t="s">
        <v>94</v>
      </c>
      <c r="J21" s="63">
        <v>1000</v>
      </c>
      <c r="K21" s="63" t="s">
        <v>95</v>
      </c>
      <c r="L21" s="65" t="s">
        <v>68</v>
      </c>
      <c r="M21" s="66">
        <v>10.199999999999999</v>
      </c>
      <c r="N21" s="67">
        <f t="shared" si="2"/>
        <v>227.61372549019609</v>
      </c>
      <c r="O21" s="68">
        <v>8.8000000000000007</v>
      </c>
      <c r="P21" s="69">
        <v>10.6</v>
      </c>
      <c r="Q21" s="63" t="s">
        <v>88</v>
      </c>
      <c r="R21" s="63" t="s">
        <v>47</v>
      </c>
      <c r="S21" s="63" t="s">
        <v>89</v>
      </c>
      <c r="T21" s="63" t="s">
        <v>96</v>
      </c>
      <c r="U21" s="70" t="s">
        <v>63</v>
      </c>
      <c r="V21" s="88">
        <f t="shared" si="3"/>
        <v>115</v>
      </c>
      <c r="W21" s="97">
        <f>IF(Y21&lt;90,"",Y21)</f>
        <v>96</v>
      </c>
      <c r="X21" s="3"/>
      <c r="Y21" s="58">
        <f t="shared" si="1"/>
        <v>96</v>
      </c>
    </row>
    <row r="22" spans="1:25" s="80" customFormat="1" ht="24" customHeight="1">
      <c r="A22" s="73"/>
      <c r="B22" s="81"/>
      <c r="C22" s="75"/>
      <c r="E22" s="77" t="s">
        <v>97</v>
      </c>
      <c r="F22" s="63" t="s">
        <v>98</v>
      </c>
      <c r="G22" s="63" t="s">
        <v>99</v>
      </c>
      <c r="H22" s="63" t="s">
        <v>84</v>
      </c>
      <c r="I22" s="63" t="s">
        <v>100</v>
      </c>
      <c r="J22" s="63" t="s">
        <v>101</v>
      </c>
      <c r="K22" s="63" t="s">
        <v>102</v>
      </c>
      <c r="L22" s="65" t="s">
        <v>68</v>
      </c>
      <c r="M22" s="66">
        <v>9.6999999999999993</v>
      </c>
      <c r="N22" s="67">
        <f t="shared" si="2"/>
        <v>239.34639175257735</v>
      </c>
      <c r="O22" s="68">
        <v>8.8000000000000007</v>
      </c>
      <c r="P22" s="69">
        <v>10.6</v>
      </c>
      <c r="Q22" s="63" t="s">
        <v>88</v>
      </c>
      <c r="R22" s="63" t="s">
        <v>47</v>
      </c>
      <c r="S22" s="63" t="s">
        <v>89</v>
      </c>
      <c r="T22" s="63"/>
      <c r="U22" s="70" t="s">
        <v>63</v>
      </c>
      <c r="V22" s="88">
        <f t="shared" si="3"/>
        <v>110</v>
      </c>
      <c r="W22" s="97">
        <f>IF(Y22&lt;90,"",Y22)</f>
        <v>91</v>
      </c>
      <c r="X22" s="3"/>
      <c r="Y22" s="58">
        <f>IFERROR(ROUNDDOWN(M22/P22*100,0),"")</f>
        <v>91</v>
      </c>
    </row>
    <row r="23" spans="1:25" s="80" customFormat="1" ht="24" customHeight="1">
      <c r="A23" s="73"/>
      <c r="B23" s="81"/>
      <c r="C23" s="75"/>
      <c r="D23" s="76"/>
      <c r="E23" s="77" t="s">
        <v>97</v>
      </c>
      <c r="F23" s="63" t="s">
        <v>98</v>
      </c>
      <c r="G23" s="63" t="s">
        <v>99</v>
      </c>
      <c r="H23" s="63" t="s">
        <v>84</v>
      </c>
      <c r="I23" s="63" t="s">
        <v>103</v>
      </c>
      <c r="J23" s="64" t="s">
        <v>104</v>
      </c>
      <c r="K23" s="63" t="s">
        <v>105</v>
      </c>
      <c r="L23" s="65" t="s">
        <v>68</v>
      </c>
      <c r="M23" s="66">
        <v>9.6</v>
      </c>
      <c r="N23" s="67">
        <f t="shared" si="2"/>
        <v>241.83958333333334</v>
      </c>
      <c r="O23" s="68">
        <v>8.5</v>
      </c>
      <c r="P23" s="69">
        <v>10.199999999999999</v>
      </c>
      <c r="Q23" s="63" t="s">
        <v>88</v>
      </c>
      <c r="R23" s="63" t="s">
        <v>47</v>
      </c>
      <c r="S23" s="63" t="s">
        <v>89</v>
      </c>
      <c r="T23" s="63" t="s">
        <v>106</v>
      </c>
      <c r="U23" s="70" t="s">
        <v>63</v>
      </c>
      <c r="V23" s="88">
        <f t="shared" si="3"/>
        <v>112</v>
      </c>
      <c r="W23" s="97">
        <f t="shared" ref="W23:W24" si="4">IF(Y23&lt;90,"",Y23)</f>
        <v>94</v>
      </c>
      <c r="X23" s="3"/>
      <c r="Y23" s="58">
        <f t="shared" si="1"/>
        <v>94</v>
      </c>
    </row>
    <row r="24" spans="1:25" s="80" customFormat="1" ht="24" customHeight="1">
      <c r="A24" s="73"/>
      <c r="B24" s="81"/>
      <c r="C24" s="75"/>
      <c r="D24" s="76"/>
      <c r="E24" s="77" t="s">
        <v>97</v>
      </c>
      <c r="F24" s="63" t="s">
        <v>98</v>
      </c>
      <c r="G24" s="63" t="s">
        <v>99</v>
      </c>
      <c r="H24" s="63" t="s">
        <v>84</v>
      </c>
      <c r="I24" s="63" t="s">
        <v>107</v>
      </c>
      <c r="J24" s="63">
        <v>1000</v>
      </c>
      <c r="K24" s="63" t="s">
        <v>108</v>
      </c>
      <c r="L24" s="65" t="s">
        <v>68</v>
      </c>
      <c r="M24" s="66">
        <v>9.4</v>
      </c>
      <c r="N24" s="67">
        <f t="shared" si="2"/>
        <v>246.9851063829787</v>
      </c>
      <c r="O24" s="68">
        <v>8.5</v>
      </c>
      <c r="P24" s="69">
        <v>10.199999999999999</v>
      </c>
      <c r="Q24" s="63" t="s">
        <v>88</v>
      </c>
      <c r="R24" s="63" t="s">
        <v>47</v>
      </c>
      <c r="S24" s="63" t="s">
        <v>89</v>
      </c>
      <c r="T24" s="63" t="s">
        <v>109</v>
      </c>
      <c r="U24" s="70" t="s">
        <v>63</v>
      </c>
      <c r="V24" s="88">
        <f t="shared" si="3"/>
        <v>110</v>
      </c>
      <c r="W24" s="97">
        <f t="shared" si="4"/>
        <v>92</v>
      </c>
      <c r="X24" s="3"/>
      <c r="Y24" s="58">
        <f t="shared" si="1"/>
        <v>92</v>
      </c>
    </row>
    <row r="25" spans="1:25" s="80" customFormat="1" ht="24" customHeight="1">
      <c r="A25" s="73"/>
      <c r="B25" s="81"/>
      <c r="C25" s="75"/>
      <c r="D25" s="76"/>
      <c r="E25" s="77" t="s">
        <v>110</v>
      </c>
      <c r="F25" s="63" t="s">
        <v>98</v>
      </c>
      <c r="G25" s="63" t="s">
        <v>99</v>
      </c>
      <c r="H25" s="63" t="s">
        <v>84</v>
      </c>
      <c r="I25" s="63" t="s">
        <v>111</v>
      </c>
      <c r="J25" s="63">
        <v>1000</v>
      </c>
      <c r="K25" s="63" t="s">
        <v>112</v>
      </c>
      <c r="L25" s="65" t="s">
        <v>68</v>
      </c>
      <c r="M25" s="66">
        <v>9.1999999999999993</v>
      </c>
      <c r="N25" s="67">
        <f t="shared" si="2"/>
        <v>252.35434782608698</v>
      </c>
      <c r="O25" s="68">
        <v>8.5</v>
      </c>
      <c r="P25" s="69">
        <v>10.199999999999999</v>
      </c>
      <c r="Q25" s="63" t="s">
        <v>88</v>
      </c>
      <c r="R25" s="63" t="s">
        <v>47</v>
      </c>
      <c r="S25" s="63" t="s">
        <v>60</v>
      </c>
      <c r="T25" s="63" t="s">
        <v>113</v>
      </c>
      <c r="U25" s="70" t="s">
        <v>63</v>
      </c>
      <c r="V25" s="88">
        <f t="shared" si="3"/>
        <v>108</v>
      </c>
      <c r="W25" s="97">
        <f>IF(Y25&lt;90,"",Y25)</f>
        <v>90</v>
      </c>
      <c r="X25" s="3"/>
      <c r="Y25" s="58">
        <f t="shared" si="1"/>
        <v>90</v>
      </c>
    </row>
    <row r="26" spans="1:25" s="80" customFormat="1" ht="24" customHeight="1" thickBot="1">
      <c r="A26" s="73"/>
      <c r="B26" s="98"/>
      <c r="C26" s="85"/>
      <c r="D26" s="86"/>
      <c r="E26" s="77" t="s">
        <v>110</v>
      </c>
      <c r="F26" s="63" t="s">
        <v>98</v>
      </c>
      <c r="G26" s="63" t="s">
        <v>99</v>
      </c>
      <c r="H26" s="63" t="s">
        <v>84</v>
      </c>
      <c r="I26" s="63" t="s">
        <v>114</v>
      </c>
      <c r="J26" s="63">
        <v>1000</v>
      </c>
      <c r="K26" s="63" t="s">
        <v>115</v>
      </c>
      <c r="L26" s="65" t="s">
        <v>68</v>
      </c>
      <c r="M26" s="99">
        <v>9.1</v>
      </c>
      <c r="N26" s="100">
        <f t="shared" si="2"/>
        <v>255.12747252747252</v>
      </c>
      <c r="O26" s="68">
        <v>8.5</v>
      </c>
      <c r="P26" s="69">
        <v>10.199999999999999</v>
      </c>
      <c r="Q26" s="63" t="s">
        <v>88</v>
      </c>
      <c r="R26" s="63" t="s">
        <v>47</v>
      </c>
      <c r="S26" s="63" t="s">
        <v>60</v>
      </c>
      <c r="T26" s="63" t="s">
        <v>116</v>
      </c>
      <c r="U26" s="70" t="s">
        <v>63</v>
      </c>
      <c r="V26" s="88">
        <f t="shared" si="3"/>
        <v>107</v>
      </c>
      <c r="W26" s="97" t="str">
        <f>IF(Y26&lt;90,"",Y26)</f>
        <v/>
      </c>
      <c r="X26" s="3"/>
      <c r="Y26" s="58">
        <f t="shared" si="1"/>
        <v>89</v>
      </c>
    </row>
    <row r="27" spans="1:25">
      <c r="Y27" s="58" t="str">
        <f t="shared" si="1"/>
        <v/>
      </c>
    </row>
    <row r="28" spans="1:25">
      <c r="C28" s="3" t="s">
        <v>117</v>
      </c>
    </row>
    <row r="29" spans="1:25">
      <c r="C29" s="3" t="s">
        <v>118</v>
      </c>
    </row>
    <row r="30" spans="1:25">
      <c r="C30" s="3" t="s">
        <v>119</v>
      </c>
    </row>
    <row r="31" spans="1:25">
      <c r="C31" s="3" t="s">
        <v>120</v>
      </c>
    </row>
    <row r="32" spans="1:25">
      <c r="C32" s="3" t="s">
        <v>121</v>
      </c>
    </row>
    <row r="33" spans="3:3">
      <c r="C33" s="3" t="s">
        <v>122</v>
      </c>
    </row>
    <row r="34" spans="3:3">
      <c r="C34" s="3" t="s">
        <v>123</v>
      </c>
    </row>
    <row r="35" spans="3:3">
      <c r="C35" s="3" t="s">
        <v>124</v>
      </c>
    </row>
  </sheetData>
  <autoFilter ref="A8:Y26" xr:uid="{00000000-0009-0000-0000-000004000000}">
    <filterColumn colId="2" showButton="0"/>
  </autoFilter>
  <mergeCells count="22">
    <mergeCell ref="E6:E8"/>
    <mergeCell ref="F6:F8"/>
    <mergeCell ref="G6:G8"/>
    <mergeCell ref="M4:P4"/>
    <mergeCell ref="R4:T4"/>
    <mergeCell ref="V4:V8"/>
    <mergeCell ref="W4:W8"/>
    <mergeCell ref="M5:M8"/>
    <mergeCell ref="N5:N8"/>
    <mergeCell ref="O5:O8"/>
    <mergeCell ref="P5:P8"/>
    <mergeCell ref="R5:T5"/>
    <mergeCell ref="R2:W2"/>
    <mergeCell ref="B4:B8"/>
    <mergeCell ref="C4:D8"/>
    <mergeCell ref="E4:E5"/>
    <mergeCell ref="F4:G5"/>
    <mergeCell ref="H4:H8"/>
    <mergeCell ref="I4:I8"/>
    <mergeCell ref="J4:J8"/>
    <mergeCell ref="K4:K8"/>
    <mergeCell ref="L4:L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5" orientation="landscape" r:id="rId1"/>
  <headerFooter alignWithMargins="0">
    <oddHeader>&amp;R様式2-3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（新）2-３（普通・小型）</vt:lpstr>
      <vt:lpstr>'（新）2-３（普通・小型）'!Print_Area</vt:lpstr>
      <vt:lpstr>'（新）2-３（普通・小型）'!Print_Titles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2024-05-31T07:34:54Z</dcterms:created>
  <dcterms:modified xsi:type="dcterms:W3CDTF">2024-05-31T07:41:57Z</dcterms:modified>
</cp:coreProperties>
</file>