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ms-office.chartcolorstyle+xml" PartName="/xl/charts/colors1.xml"/>
  <Override ContentType="application/vnd.ms-office.chartstyle+xml" PartName="/xl/charts/style1.xml"/>
  <Override ContentType="application/vnd.openxmlformats-officedocument.drawing+xml" PartName="/xl/drawings/drawing1.xml"/>
  <Override ContentType="application/vnd.openxmlformats-officedocument.drawingml.chartshapes+xml" PartName="/xl/drawings/drawing2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04_性能班\04_長期優良住宅制度\02_統計／実績\★認定実績報道発表（5月-6月頃）\R7.6報道発表\04 HP用（更新前）\"/>
    </mc:Choice>
  </mc:AlternateContent>
  <xr:revisionPtr revIDLastSave="0" documentId="13_ncr:1_{13766366-31DF-4446-820A-460CBFFFC9C5}" xr6:coauthVersionLast="47" xr6:coauthVersionMax="47" xr10:uidLastSave="{00000000-0000-0000-0000-000000000000}"/>
  <bookViews>
    <workbookView xWindow="-108" yWindow="-108" windowWidth="23256" windowHeight="12456" tabRatio="688" firstSheet="1" activeTab="1" xr2:uid="{00000000-000D-0000-FFFF-FFFF00000000}"/>
  </bookViews>
  <sheets>
    <sheet name="非表示" sheetId="3" state="hidden" r:id="rId1"/>
    <sheet name="R6新築" sheetId="19" r:id="rId2"/>
    <sheet name="年度表記" sheetId="23" state="hidden" r:id="rId3"/>
  </sheets>
  <definedNames>
    <definedName name="_xlnm.Print_Area" localSheetId="1">'R6新築'!$A$1:$AA$52</definedName>
    <definedName name="_xlnm.Print_Area" localSheetId="0">非表示!$B$1:$P$39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19" i="19" l="1"/>
  <c r="AA19" i="19"/>
  <c r="AA27" i="19" l="1"/>
  <c r="Z27" i="19"/>
  <c r="B6" i="23" l="1"/>
  <c r="B5" i="23"/>
  <c r="B3" i="23"/>
  <c r="B4" i="23" s="1"/>
  <c r="B2" i="23"/>
  <c r="AA37" i="19" l="1"/>
  <c r="AA24" i="19"/>
  <c r="AA17" i="19"/>
  <c r="Z30" i="19"/>
  <c r="AA11" i="19"/>
  <c r="AA50" i="19"/>
  <c r="AA44" i="19"/>
  <c r="AA31" i="19"/>
  <c r="AA18" i="19"/>
  <c r="Z50" i="19"/>
  <c r="Z24" i="19"/>
  <c r="AA51" i="19"/>
  <c r="Z51" i="19"/>
  <c r="Z38" i="19"/>
  <c r="Z45" i="19"/>
  <c r="Z18" i="19"/>
  <c r="AA38" i="19"/>
  <c r="AA25" i="19"/>
  <c r="Z32" i="19"/>
  <c r="Z13" i="19"/>
  <c r="Z12" i="19"/>
  <c r="AA42" i="19"/>
  <c r="Z49" i="19"/>
  <c r="Z48" i="19"/>
  <c r="Z41" i="19"/>
  <c r="Z35" i="19"/>
  <c r="Z34" i="19"/>
  <c r="Z28" i="19"/>
  <c r="Z22" i="19"/>
  <c r="Z15" i="19"/>
  <c r="Z9" i="19"/>
  <c r="AA47" i="19"/>
  <c r="AA40" i="19"/>
  <c r="AA34" i="19"/>
  <c r="AA21" i="19"/>
  <c r="AA14" i="19"/>
  <c r="AA8" i="19"/>
  <c r="Z44" i="19"/>
  <c r="Z17" i="19"/>
  <c r="Z11" i="19"/>
  <c r="AA49" i="19"/>
  <c r="AA43" i="19"/>
  <c r="AA39" i="19"/>
  <c r="AA33" i="19"/>
  <c r="AA26" i="19"/>
  <c r="AA20" i="19"/>
  <c r="AA13" i="19"/>
  <c r="AA30" i="19"/>
  <c r="Z46" i="19"/>
  <c r="Z39" i="19"/>
  <c r="Z33" i="19"/>
  <c r="Z31" i="19"/>
  <c r="Z26" i="19"/>
  <c r="Z25" i="19"/>
  <c r="Z20" i="19"/>
  <c r="AA15" i="19"/>
  <c r="AA46" i="19"/>
  <c r="AA36" i="19"/>
  <c r="AA29" i="19"/>
  <c r="AA23" i="19"/>
  <c r="AA16" i="19"/>
  <c r="AA10" i="19"/>
  <c r="Z42" i="19"/>
  <c r="Z36" i="19"/>
  <c r="Z29" i="19"/>
  <c r="Z23" i="19"/>
  <c r="Z16" i="19"/>
  <c r="Z10" i="19"/>
  <c r="AA48" i="19"/>
  <c r="AA41" i="19"/>
  <c r="AA35" i="19"/>
  <c r="AA28" i="19"/>
  <c r="AA22" i="19"/>
  <c r="AA9" i="19"/>
  <c r="Z47" i="19"/>
  <c r="Z43" i="19"/>
  <c r="Z40" i="19"/>
  <c r="Z37" i="19"/>
  <c r="Z21" i="19"/>
  <c r="Z14" i="19"/>
  <c r="Z8" i="19"/>
  <c r="AA45" i="19"/>
  <c r="AA32" i="19"/>
  <c r="AA12" i="19"/>
  <c r="Z7" i="19"/>
  <c r="AA7" i="19"/>
  <c r="Z6" i="19"/>
  <c r="AA6" i="19"/>
  <c r="AA5" i="19"/>
  <c r="Z5" i="19"/>
  <c r="B3" i="19"/>
  <c r="D3" i="19" s="1"/>
  <c r="F3" i="19" s="1"/>
  <c r="H3" i="19" s="1"/>
  <c r="J3" i="19" s="1"/>
  <c r="L3" i="19" s="1"/>
  <c r="N3" i="19" s="1"/>
  <c r="P3" i="19" s="1"/>
  <c r="R3" i="19" s="1"/>
  <c r="T3" i="19" s="1"/>
  <c r="V3" i="19" s="1"/>
  <c r="X3" i="19" s="1"/>
  <c r="Z52" i="19" l="1"/>
  <c r="AA52" i="19"/>
  <c r="Y52" i="19" l="1"/>
  <c r="X52" i="19"/>
  <c r="W52" i="19"/>
  <c r="V52" i="19"/>
  <c r="U52" i="19"/>
  <c r="T52" i="19"/>
  <c r="S52" i="19"/>
  <c r="R52" i="19"/>
  <c r="Q52" i="19"/>
  <c r="P52" i="19"/>
  <c r="O52" i="19"/>
  <c r="N52" i="19"/>
  <c r="M52" i="19"/>
  <c r="L52" i="19"/>
  <c r="K52" i="19"/>
  <c r="J52" i="19"/>
  <c r="I52" i="19"/>
  <c r="H52" i="19"/>
  <c r="G52" i="19"/>
  <c r="F52" i="19"/>
  <c r="E52" i="19"/>
  <c r="D52" i="19"/>
  <c r="C52" i="19"/>
  <c r="B52" i="19"/>
</calcChain>
</file>

<file path=xl/sharedStrings.xml><?xml version="1.0" encoding="utf-8"?>
<sst xmlns="http://schemas.openxmlformats.org/spreadsheetml/2006/main" count="128" uniqueCount="81">
  <si>
    <t>大阪府</t>
  </si>
  <si>
    <t>兵庫県</t>
  </si>
  <si>
    <t>奈良県</t>
  </si>
  <si>
    <t>和歌山県</t>
  </si>
  <si>
    <t>単位：戸</t>
    <phoneticPr fontId="6"/>
  </si>
  <si>
    <t>一戸建ての住宅</t>
    <rPh sb="0" eb="3">
      <t>イッコダ</t>
    </rPh>
    <rPh sb="5" eb="7">
      <t>ジュウタク</t>
    </rPh>
    <phoneticPr fontId="4"/>
  </si>
  <si>
    <t>共同住宅等</t>
    <rPh sb="0" eb="2">
      <t>キョウドウ</t>
    </rPh>
    <rPh sb="2" eb="4">
      <t>ジュウタク</t>
    </rPh>
    <rPh sb="4" eb="5">
      <t>ナド</t>
    </rPh>
    <phoneticPr fontId="4"/>
  </si>
  <si>
    <t>単位：戸</t>
    <rPh sb="0" eb="2">
      <t>タンイ</t>
    </rPh>
    <rPh sb="3" eb="4">
      <t>コ</t>
    </rPh>
    <phoneticPr fontId="6"/>
  </si>
  <si>
    <t>平成２１年度</t>
    <rPh sb="0" eb="2">
      <t>ヘイセイ</t>
    </rPh>
    <rPh sb="4" eb="6">
      <t>ネンド</t>
    </rPh>
    <phoneticPr fontId="6"/>
  </si>
  <si>
    <t>平成２２年度</t>
    <rPh sb="0" eb="2">
      <t>ヘイセイ</t>
    </rPh>
    <rPh sb="4" eb="6">
      <t>ネンド</t>
    </rPh>
    <phoneticPr fontId="6"/>
  </si>
  <si>
    <t>平成２３年度</t>
    <rPh sb="0" eb="2">
      <t>ヘイセイ</t>
    </rPh>
    <rPh sb="4" eb="6">
      <t>ネンド</t>
    </rPh>
    <phoneticPr fontId="6"/>
  </si>
  <si>
    <t>平成２４年度</t>
    <rPh sb="0" eb="2">
      <t>ヘイセイ</t>
    </rPh>
    <rPh sb="4" eb="6">
      <t>ネンド</t>
    </rPh>
    <phoneticPr fontId="6"/>
  </si>
  <si>
    <t>平成２５年度</t>
    <rPh sb="0" eb="2">
      <t>ヘイセイ</t>
    </rPh>
    <rPh sb="4" eb="6">
      <t>ネンド</t>
    </rPh>
    <phoneticPr fontId="6"/>
  </si>
  <si>
    <t>平成２６年度</t>
    <rPh sb="0" eb="2">
      <t>ヘイセイ</t>
    </rPh>
    <rPh sb="4" eb="6">
      <t>ネンド</t>
    </rPh>
    <phoneticPr fontId="6"/>
  </si>
  <si>
    <t>平成２７年度</t>
    <rPh sb="0" eb="2">
      <t>ヘイセイ</t>
    </rPh>
    <rPh sb="4" eb="6">
      <t>ネンド</t>
    </rPh>
    <phoneticPr fontId="2"/>
  </si>
  <si>
    <t>累計</t>
    <rPh sb="0" eb="2">
      <t>ルイケイ</t>
    </rPh>
    <phoneticPr fontId="6"/>
  </si>
  <si>
    <t>一戸建ての住宅</t>
    <rPh sb="0" eb="3">
      <t>イッコダ</t>
    </rPh>
    <rPh sb="5" eb="7">
      <t>ジュウタク</t>
    </rPh>
    <phoneticPr fontId="6"/>
  </si>
  <si>
    <t>共同住宅等</t>
    <rPh sb="0" eb="2">
      <t>キョウドウ</t>
    </rPh>
    <rPh sb="2" eb="4">
      <t>ジュウタク</t>
    </rPh>
    <rPh sb="4" eb="5">
      <t>トウ</t>
    </rPh>
    <phoneticPr fontId="6"/>
  </si>
  <si>
    <t>合計</t>
    <rPh sb="0" eb="2">
      <t>ゴウケイ</t>
    </rPh>
    <phoneticPr fontId="6"/>
  </si>
  <si>
    <t>平成２８年度</t>
    <rPh sb="0" eb="2">
      <t>ヘイセイ</t>
    </rPh>
    <rPh sb="4" eb="6">
      <t>ネンド</t>
    </rPh>
    <phoneticPr fontId="2"/>
  </si>
  <si>
    <t>新築</t>
    <rPh sb="0" eb="2">
      <t>シンチク</t>
    </rPh>
    <phoneticPr fontId="2"/>
  </si>
  <si>
    <t>増築・改築</t>
    <rPh sb="0" eb="2">
      <t>ゾウチク</t>
    </rPh>
    <rPh sb="3" eb="5">
      <t>カイチク</t>
    </rPh>
    <phoneticPr fontId="2"/>
  </si>
  <si>
    <t>-</t>
  </si>
  <si>
    <t>京都府</t>
  </si>
  <si>
    <t>合計</t>
    <rPh sb="0" eb="2">
      <t>ゴウケイ</t>
    </rPh>
    <phoneticPr fontId="2"/>
  </si>
  <si>
    <t>平成２９年度</t>
    <rPh sb="0" eb="2">
      <t>ヘイセイ</t>
    </rPh>
    <rPh sb="4" eb="6">
      <t>ネンド</t>
    </rPh>
    <phoneticPr fontId="2"/>
  </si>
  <si>
    <t>平成３０年度</t>
    <rPh sb="0" eb="2">
      <t>ヘイセイ</t>
    </rPh>
    <rPh sb="4" eb="6">
      <t>ネンド</t>
    </rPh>
    <phoneticPr fontId="2"/>
  </si>
  <si>
    <t>令和元年度</t>
    <rPh sb="0" eb="2">
      <t>レイワ</t>
    </rPh>
    <rPh sb="2" eb="4">
      <t>ガンネン</t>
    </rPh>
    <rPh sb="4" eb="5">
      <t>ド</t>
    </rPh>
    <phoneticPr fontId="2"/>
  </si>
  <si>
    <t>令和２年度</t>
    <rPh sb="0" eb="2">
      <t>レイワ</t>
    </rPh>
    <rPh sb="3" eb="5">
      <t>ネンド</t>
    </rPh>
    <rPh sb="4" eb="5">
      <t>ド</t>
    </rPh>
    <phoneticPr fontId="2"/>
  </si>
  <si>
    <t>長期優良住宅建築等計画の認定実績（令和３年３月末時点）</t>
    <rPh sb="0" eb="2">
      <t>チョウキ</t>
    </rPh>
    <rPh sb="2" eb="4">
      <t>ユウリョウ</t>
    </rPh>
    <rPh sb="4" eb="6">
      <t>ジュウタク</t>
    </rPh>
    <rPh sb="6" eb="8">
      <t>ケンチク</t>
    </rPh>
    <rPh sb="8" eb="9">
      <t>トウ</t>
    </rPh>
    <rPh sb="9" eb="11">
      <t>ケイカク</t>
    </rPh>
    <rPh sb="12" eb="14">
      <t>ニンテイ</t>
    </rPh>
    <rPh sb="14" eb="16">
      <t>ジッセキ</t>
    </rPh>
    <rPh sb="17" eb="19">
      <t>レイワ</t>
    </rPh>
    <rPh sb="20" eb="21">
      <t>ネン</t>
    </rPh>
    <rPh sb="22" eb="23">
      <t>ガツ</t>
    </rPh>
    <rPh sb="23" eb="24">
      <t>マツ</t>
    </rPh>
    <rPh sb="24" eb="26">
      <t>ジテン</t>
    </rPh>
    <phoneticPr fontId="6"/>
  </si>
  <si>
    <t>都道府県名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</si>
  <si>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</si>
  <si>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</si>
  <si>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</si>
  <si>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</si>
  <si>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</si>
  <si>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</si>
  <si>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</si>
  <si>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</si>
  <si>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</si>
  <si>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</si>
  <si>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</si>
  <si>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</si>
  <si>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</si>
  <si>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</si>
  <si>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山梨県</t>
  </si>
  <si>
    <t>長野県</t>
  </si>
  <si>
    <t>新潟県</t>
  </si>
  <si>
    <t>富山県</t>
  </si>
  <si>
    <t>石川県</t>
  </si>
  <si>
    <t>岐阜県</t>
  </si>
  <si>
    <t>静岡県</t>
  </si>
  <si>
    <t>愛知県</t>
  </si>
  <si>
    <t>三重県</t>
  </si>
  <si>
    <t>福井県</t>
  </si>
  <si>
    <t>滋賀県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</si>
  <si>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</si>
  <si>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</si>
  <si>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</si>
  <si>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</si>
  <si>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</si>
  <si>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</si>
  <si>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</si>
  <si>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</si>
  <si>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</si>
  <si>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</si>
  <si>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</si>
  <si>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</si>
  <si>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</si>
  <si>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</si>
  <si>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</si>
  <si>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</si>
  <si>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</si>
  <si>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日付</t>
    <rPh sb="0" eb="2">
      <t>ヒヅケ</t>
    </rPh>
    <phoneticPr fontId="2"/>
  </si>
  <si>
    <t>西暦年度</t>
    <rPh sb="0" eb="2">
      <t>セイレキ</t>
    </rPh>
    <rPh sb="2" eb="4">
      <t>ネンド</t>
    </rPh>
    <phoneticPr fontId="2"/>
  </si>
  <si>
    <t>和暦年度英字</t>
    <rPh sb="0" eb="2">
      <t>ワレキ</t>
    </rPh>
    <rPh sb="2" eb="4">
      <t>ネンド</t>
    </rPh>
    <rPh sb="4" eb="6">
      <t>エイジ</t>
    </rPh>
    <phoneticPr fontId="2"/>
  </si>
  <si>
    <t>和暦年度半角</t>
    <rPh sb="0" eb="2">
      <t>ワレキ</t>
    </rPh>
    <rPh sb="2" eb="4">
      <t>ネンド</t>
    </rPh>
    <rPh sb="4" eb="6">
      <t>ハンカク</t>
    </rPh>
    <phoneticPr fontId="2"/>
  </si>
  <si>
    <t>和暦年度全角</t>
    <rPh sb="0" eb="6">
      <t>ワレキネンドゼンカク</t>
    </rPh>
    <phoneticPr fontId="2"/>
  </si>
  <si>
    <t>同年度の4月1日</t>
    <rPh sb="0" eb="3">
      <t>ドウネンド</t>
    </rPh>
    <rPh sb="5" eb="6">
      <t>ガツ</t>
    </rPh>
    <rPh sb="7" eb="8">
      <t>ニチ</t>
    </rPh>
    <phoneticPr fontId="2"/>
  </si>
  <si>
    <t>月別都道府県別認定実績【新築】（令和６年度）</t>
    <rPh sb="0" eb="2">
      <t>ツキベツ</t>
    </rPh>
    <rPh sb="2" eb="6">
      <t>トドウフケン</t>
    </rPh>
    <rPh sb="6" eb="7">
      <t>ベツ</t>
    </rPh>
    <rPh sb="7" eb="9">
      <t>ニンテイ</t>
    </rPh>
    <rPh sb="9" eb="11">
      <t>ジッセキ</t>
    </rPh>
    <rPh sb="12" eb="14">
      <t>シンチク</t>
    </rPh>
    <phoneticPr fontId="4"/>
  </si>
  <si>
    <t>令和6年度計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</si>
</sst>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);[Red]\(#,##0\)"/>
    <numFmt numFmtId="177" formatCode="#,##0_ "/>
    <numFmt numFmtId="178" formatCode="ggge&quot;年&quot;m&quot;月&quot;"/>
  </numFmts>
  <fonts count="20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4"/>
      <color theme="1"/>
      <name val="HGSｺﾞｼｯｸM"/>
      <family val="3"/>
      <charset val="128"/>
    </font>
    <font>
      <sz val="6"/>
      <name val="ＭＳ Ｐゴシック"/>
      <family val="3"/>
      <charset val="128"/>
    </font>
    <font>
      <sz val="10"/>
      <name val="HGSｺﾞｼｯｸM"/>
      <family val="3"/>
      <charset val="128"/>
    </font>
    <font>
      <sz val="6"/>
      <name val="ＭＳ Ｐゴシック"/>
      <family val="2"/>
      <charset val="128"/>
      <scheme val="minor"/>
    </font>
    <font>
      <sz val="10"/>
      <color theme="1"/>
      <name val="HGSｺﾞｼｯｸM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name val="ＭＳ Ｐゴシック"/>
      <family val="2"/>
      <charset val="128"/>
      <scheme val="minor"/>
    </font>
    <font>
      <sz val="10"/>
      <color theme="1"/>
      <name val="ＭＳ Ｐゴシック"/>
      <family val="2"/>
      <scheme val="minor"/>
    </font>
    <font>
      <sz val="10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theme="1"/>
      <name val="HGSｺﾞｼｯｸM"/>
      <family val="3"/>
      <charset val="128"/>
    </font>
    <font>
      <sz val="11"/>
      <name val="HGSｺﾞｼｯｸM"/>
      <family val="3"/>
      <charset val="128"/>
    </font>
  </fonts>
  <fills count="4">
    <fill>
      <patternFill patternType="none"/>
    </fill>
    <fill>
      <patternFill patternType="gray125"/>
    </fill>
    <fill>
      <patternFill patternType="none">
        <fgColor rgb="FF000000"/>
        <bgColor rgb="FFFFFFFF"/>
      </patternFill>
    </fill>
    <fill>
      <patternFill patternType="solid">
        <fgColor rgb="FFFFFF00"/>
        <bgColor indexed="64"/>
      </patternFill>
    </fill>
  </fills>
  <borders count="5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auto="1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9">
    <xf numFmtId="0" fontId="0" fillId="0" borderId="0"/>
    <xf numFmtId="0" fontId="1" fillId="2" borderId="0"/>
    <xf numFmtId="0" fontId="8" fillId="2" borderId="0">
      <alignment vertical="center"/>
    </xf>
    <xf numFmtId="0" fontId="8" fillId="2" borderId="0">
      <alignment vertical="center"/>
    </xf>
    <xf numFmtId="38" fontId="1" fillId="2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2" borderId="0"/>
    <xf numFmtId="9" fontId="1" fillId="2" borderId="0" applyFont="0" applyFill="0" applyBorder="0" applyAlignment="0" applyProtection="0">
      <alignment vertical="center"/>
    </xf>
    <xf numFmtId="0" fontId="1" fillId="2" borderId="0"/>
  </cellStyleXfs>
  <cellXfs count="115">
    <xf numFmtId="0" fontId="0" fillId="0" borderId="0" xfId="0"/>
    <xf numFmtId="0" fontId="1" fillId="2" borderId="0" xfId="1"/>
    <xf numFmtId="0" fontId="3" fillId="2" borderId="0" xfId="1" applyFont="1" applyAlignment="1">
      <alignment vertical="center"/>
    </xf>
    <xf numFmtId="0" fontId="9" fillId="2" borderId="0" xfId="1" applyFont="1" applyAlignment="1">
      <alignment vertical="center"/>
    </xf>
    <xf numFmtId="0" fontId="11" fillId="2" borderId="0" xfId="1" applyFont="1" applyAlignment="1">
      <alignment horizontal="center" vertical="center"/>
    </xf>
    <xf numFmtId="0" fontId="10" fillId="2" borderId="0" xfId="1" applyFont="1" applyAlignment="1">
      <alignment horizontal="right" vertical="center"/>
    </xf>
    <xf numFmtId="0" fontId="1" fillId="2" borderId="0" xfId="1" applyAlignment="1">
      <alignment vertical="center"/>
    </xf>
    <xf numFmtId="177" fontId="12" fillId="2" borderId="1" xfId="1" applyNumberFormat="1" applyFont="1" applyBorder="1" applyAlignment="1">
      <alignment vertical="center"/>
    </xf>
    <xf numFmtId="177" fontId="14" fillId="2" borderId="1" xfId="1" applyNumberFormat="1" applyFont="1" applyBorder="1" applyAlignment="1">
      <alignment vertical="center"/>
    </xf>
    <xf numFmtId="177" fontId="15" fillId="2" borderId="1" xfId="1" applyNumberFormat="1" applyFont="1" applyBorder="1" applyAlignment="1">
      <alignment vertical="center"/>
    </xf>
    <xf numFmtId="177" fontId="12" fillId="2" borderId="24" xfId="1" applyNumberFormat="1" applyFont="1" applyBorder="1" applyAlignment="1">
      <alignment vertical="center"/>
    </xf>
    <xf numFmtId="177" fontId="14" fillId="2" borderId="24" xfId="1" applyNumberFormat="1" applyFont="1" applyBorder="1" applyAlignment="1">
      <alignment vertical="center"/>
    </xf>
    <xf numFmtId="177" fontId="12" fillId="2" borderId="3" xfId="1" applyNumberFormat="1" applyFont="1" applyBorder="1" applyAlignment="1">
      <alignment vertical="center"/>
    </xf>
    <xf numFmtId="177" fontId="12" fillId="2" borderId="28" xfId="1" applyNumberFormat="1" applyFont="1" applyBorder="1" applyAlignment="1">
      <alignment vertical="center"/>
    </xf>
    <xf numFmtId="0" fontId="12" fillId="2" borderId="16" xfId="1" applyFont="1" applyBorder="1" applyAlignment="1">
      <alignment horizontal="center" vertical="center" shrinkToFit="1"/>
    </xf>
    <xf numFmtId="0" fontId="12" fillId="2" borderId="25" xfId="1" applyFont="1" applyBorder="1" applyAlignment="1">
      <alignment horizontal="center" vertical="center" shrinkToFit="1"/>
    </xf>
    <xf numFmtId="0" fontId="12" fillId="2" borderId="22" xfId="1" applyFont="1" applyBorder="1" applyAlignment="1">
      <alignment horizontal="center" vertical="center" shrinkToFit="1"/>
    </xf>
    <xf numFmtId="177" fontId="14" fillId="2" borderId="2" xfId="1" applyNumberFormat="1" applyFont="1" applyBorder="1" applyAlignment="1">
      <alignment vertical="center"/>
    </xf>
    <xf numFmtId="177" fontId="14" fillId="2" borderId="33" xfId="1" applyNumberFormat="1" applyFont="1" applyBorder="1" applyAlignment="1">
      <alignment vertical="center"/>
    </xf>
    <xf numFmtId="177" fontId="14" fillId="2" borderId="18" xfId="1" applyNumberFormat="1" applyFont="1" applyBorder="1" applyAlignment="1">
      <alignment vertical="center"/>
    </xf>
    <xf numFmtId="177" fontId="14" fillId="2" borderId="19" xfId="1" applyNumberFormat="1" applyFont="1" applyBorder="1" applyAlignment="1">
      <alignment vertical="center"/>
    </xf>
    <xf numFmtId="177" fontId="14" fillId="2" borderId="34" xfId="1" applyNumberFormat="1" applyFont="1" applyBorder="1" applyAlignment="1">
      <alignment vertical="center"/>
    </xf>
    <xf numFmtId="177" fontId="14" fillId="2" borderId="17" xfId="1" applyNumberFormat="1" applyFont="1" applyBorder="1" applyAlignment="1">
      <alignment vertical="center"/>
    </xf>
    <xf numFmtId="0" fontId="12" fillId="2" borderId="13" xfId="1" applyFont="1" applyBorder="1" applyAlignment="1">
      <alignment horizontal="center" vertical="center" shrinkToFit="1"/>
    </xf>
    <xf numFmtId="177" fontId="12" fillId="2" borderId="15" xfId="1" applyNumberFormat="1" applyFont="1" applyBorder="1" applyAlignment="1">
      <alignment vertical="center"/>
    </xf>
    <xf numFmtId="177" fontId="12" fillId="2" borderId="35" xfId="1" applyNumberFormat="1" applyFont="1" applyBorder="1" applyAlignment="1">
      <alignment vertical="center"/>
    </xf>
    <xf numFmtId="177" fontId="14" fillId="2" borderId="35" xfId="1" applyNumberFormat="1" applyFont="1" applyBorder="1" applyAlignment="1">
      <alignment vertical="center"/>
    </xf>
    <xf numFmtId="177" fontId="15" fillId="2" borderId="35" xfId="1" applyNumberFormat="1" applyFont="1" applyBorder="1" applyAlignment="1">
      <alignment vertical="center"/>
    </xf>
    <xf numFmtId="177" fontId="14" fillId="2" borderId="12" xfId="1" applyNumberFormat="1" applyFont="1" applyBorder="1" applyAlignment="1">
      <alignment vertical="center"/>
    </xf>
    <xf numFmtId="177" fontId="14" fillId="2" borderId="36" xfId="1" applyNumberFormat="1" applyFont="1" applyBorder="1" applyAlignment="1">
      <alignment vertical="center"/>
    </xf>
    <xf numFmtId="177" fontId="12" fillId="2" borderId="27" xfId="1" applyNumberFormat="1" applyFont="1" applyBorder="1" applyAlignment="1">
      <alignment horizontal="center" vertical="center"/>
    </xf>
    <xf numFmtId="177" fontId="12" fillId="2" borderId="21" xfId="1" applyNumberFormat="1" applyFont="1" applyBorder="1" applyAlignment="1">
      <alignment horizontal="center" vertical="center"/>
    </xf>
    <xf numFmtId="177" fontId="14" fillId="2" borderId="21" xfId="1" applyNumberFormat="1" applyFont="1" applyBorder="1" applyAlignment="1">
      <alignment horizontal="center" vertical="center"/>
    </xf>
    <xf numFmtId="177" fontId="12" fillId="2" borderId="3" xfId="1" applyNumberFormat="1" applyFont="1" applyBorder="1" applyAlignment="1">
      <alignment horizontal="center" vertical="center"/>
    </xf>
    <xf numFmtId="177" fontId="12" fillId="2" borderId="1" xfId="1" applyNumberFormat="1" applyFont="1" applyBorder="1" applyAlignment="1">
      <alignment horizontal="center" vertical="center"/>
    </xf>
    <xf numFmtId="177" fontId="14" fillId="2" borderId="1" xfId="1" applyNumberFormat="1" applyFont="1" applyBorder="1" applyAlignment="1">
      <alignment horizontal="center" vertical="center"/>
    </xf>
    <xf numFmtId="177" fontId="12" fillId="2" borderId="28" xfId="1" applyNumberFormat="1" applyFont="1" applyBorder="1" applyAlignment="1">
      <alignment horizontal="center" vertical="center"/>
    </xf>
    <xf numFmtId="177" fontId="12" fillId="2" borderId="24" xfId="1" applyNumberFormat="1" applyFont="1" applyBorder="1" applyAlignment="1">
      <alignment horizontal="center" vertical="center"/>
    </xf>
    <xf numFmtId="177" fontId="14" fillId="2" borderId="24" xfId="1" applyNumberFormat="1" applyFont="1" applyBorder="1" applyAlignment="1">
      <alignment horizontal="center" vertical="center"/>
    </xf>
    <xf numFmtId="0" fontId="5" fillId="2" borderId="0" xfId="1" applyFont="1" applyAlignment="1">
      <alignment horizontal="right" vertical="center"/>
    </xf>
    <xf numFmtId="177" fontId="16" fillId="0" borderId="36" xfId="1" applyNumberFormat="1" applyFont="1" applyFill="1" applyBorder="1" applyAlignment="1">
      <alignment vertical="center"/>
    </xf>
    <xf numFmtId="177" fontId="16" fillId="0" borderId="2" xfId="1" applyNumberFormat="1" applyFont="1" applyFill="1" applyBorder="1" applyAlignment="1">
      <alignment vertical="center"/>
    </xf>
    <xf numFmtId="0" fontId="1" fillId="2" borderId="0" xfId="8"/>
    <xf numFmtId="0" fontId="5" fillId="2" borderId="0" xfId="1" applyFont="1" applyAlignment="1">
      <alignment horizontal="center" vertical="center" shrinkToFit="1"/>
    </xf>
    <xf numFmtId="0" fontId="7" fillId="2" borderId="46" xfId="1" applyFont="1" applyBorder="1" applyAlignment="1">
      <alignment horizontal="center" vertical="center" shrinkToFit="1"/>
    </xf>
    <xf numFmtId="38" fontId="18" fillId="2" borderId="46" xfId="4" applyFont="1" applyBorder="1" applyAlignment="1"/>
    <xf numFmtId="0" fontId="18" fillId="2" borderId="43" xfId="8" applyFont="1" applyBorder="1"/>
    <xf numFmtId="0" fontId="7" fillId="2" borderId="45" xfId="1" applyFont="1" applyBorder="1" applyAlignment="1">
      <alignment horizontal="center" vertical="center" shrinkToFit="1"/>
    </xf>
    <xf numFmtId="0" fontId="18" fillId="0" borderId="45" xfId="0" applyFont="1" applyBorder="1"/>
    <xf numFmtId="0" fontId="7" fillId="2" borderId="41" xfId="1" applyFont="1" applyBorder="1" applyAlignment="1">
      <alignment horizontal="center" vertical="center" shrinkToFit="1"/>
    </xf>
    <xf numFmtId="0" fontId="18" fillId="0" borderId="41" xfId="0" applyFont="1" applyBorder="1"/>
    <xf numFmtId="38" fontId="18" fillId="2" borderId="41" xfId="4" applyFont="1" applyBorder="1" applyAlignment="1"/>
    <xf numFmtId="0" fontId="7" fillId="2" borderId="42" xfId="1" applyFont="1" applyBorder="1" applyAlignment="1">
      <alignment horizontal="center" vertical="center" shrinkToFit="1"/>
    </xf>
    <xf numFmtId="0" fontId="18" fillId="0" borderId="42" xfId="0" applyFont="1" applyBorder="1"/>
    <xf numFmtId="0" fontId="18" fillId="0" borderId="46" xfId="0" applyFont="1" applyBorder="1"/>
    <xf numFmtId="0" fontId="18" fillId="2" borderId="49" xfId="8" applyFont="1" applyBorder="1"/>
    <xf numFmtId="0" fontId="7" fillId="2" borderId="37" xfId="1" applyFont="1" applyBorder="1" applyAlignment="1">
      <alignment vertical="center"/>
    </xf>
    <xf numFmtId="0" fontId="0" fillId="0" borderId="1" xfId="0" applyBorder="1"/>
    <xf numFmtId="14" fontId="0" fillId="3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/>
    </xf>
    <xf numFmtId="0" fontId="0" fillId="2" borderId="1" xfId="0" applyFill="1" applyBorder="1"/>
    <xf numFmtId="14" fontId="0" fillId="0" borderId="1" xfId="0" applyNumberFormat="1" applyBorder="1" applyAlignment="1">
      <alignment horizontal="center"/>
    </xf>
    <xf numFmtId="0" fontId="19" fillId="0" borderId="46" xfId="0" applyFont="1" applyFill="1" applyBorder="1"/>
    <xf numFmtId="0" fontId="19" fillId="0" borderId="41" xfId="0" applyFont="1" applyFill="1" applyBorder="1"/>
    <xf numFmtId="0" fontId="19" fillId="0" borderId="45" xfId="0" applyFont="1" applyFill="1" applyBorder="1"/>
    <xf numFmtId="176" fontId="5" fillId="0" borderId="47" xfId="1" applyNumberFormat="1" applyFont="1" applyFill="1" applyBorder="1" applyAlignment="1">
      <alignment horizontal="right" vertical="center"/>
    </xf>
    <xf numFmtId="176" fontId="5" fillId="0" borderId="40" xfId="1" applyNumberFormat="1" applyFont="1" applyFill="1" applyBorder="1" applyAlignment="1">
      <alignment horizontal="right" vertical="center"/>
    </xf>
    <xf numFmtId="176" fontId="5" fillId="0" borderId="52" xfId="1" applyNumberFormat="1" applyFont="1" applyFill="1" applyBorder="1" applyAlignment="1">
      <alignment horizontal="right" vertical="center"/>
    </xf>
    <xf numFmtId="176" fontId="5" fillId="0" borderId="48" xfId="1" applyNumberFormat="1" applyFont="1" applyFill="1" applyBorder="1" applyAlignment="1">
      <alignment horizontal="right" vertical="center"/>
    </xf>
    <xf numFmtId="0" fontId="19" fillId="0" borderId="42" xfId="0" applyFont="1" applyFill="1" applyBorder="1"/>
    <xf numFmtId="38" fontId="19" fillId="0" borderId="41" xfId="4" applyFont="1" applyFill="1" applyBorder="1" applyAlignment="1"/>
    <xf numFmtId="38" fontId="19" fillId="0" borderId="46" xfId="4" applyFont="1" applyFill="1" applyBorder="1" applyAlignment="1"/>
    <xf numFmtId="0" fontId="19" fillId="0" borderId="46" xfId="8" applyFont="1" applyFill="1" applyBorder="1"/>
    <xf numFmtId="0" fontId="19" fillId="0" borderId="45" xfId="8" applyFont="1" applyFill="1" applyBorder="1"/>
    <xf numFmtId="0" fontId="19" fillId="0" borderId="44" xfId="0" applyFont="1" applyFill="1" applyBorder="1"/>
    <xf numFmtId="0" fontId="19" fillId="0" borderId="39" xfId="8" applyFont="1" applyFill="1" applyBorder="1"/>
    <xf numFmtId="0" fontId="19" fillId="0" borderId="50" xfId="0" applyFont="1" applyFill="1" applyBorder="1"/>
    <xf numFmtId="0" fontId="19" fillId="0" borderId="51" xfId="8" applyFont="1" applyFill="1" applyBorder="1"/>
    <xf numFmtId="0" fontId="1" fillId="2" borderId="0" xfId="5" applyNumberFormat="1" applyFill="1" applyAlignment="1"/>
    <xf numFmtId="0" fontId="7" fillId="2" borderId="42" xfId="5" applyNumberFormat="1" applyFont="1" applyFill="1" applyBorder="1" applyAlignment="1">
      <alignment horizontal="center" vertical="center" shrinkToFit="1"/>
    </xf>
    <xf numFmtId="0" fontId="18" fillId="0" borderId="42" xfId="5" applyNumberFormat="1" applyFont="1" applyBorder="1" applyAlignment="1"/>
    <xf numFmtId="0" fontId="19" fillId="0" borderId="42" xfId="5" applyNumberFormat="1" applyFont="1" applyFill="1" applyBorder="1" applyAlignment="1"/>
    <xf numFmtId="0" fontId="19" fillId="0" borderId="44" xfId="5" applyNumberFormat="1" applyFont="1" applyFill="1" applyBorder="1" applyAlignment="1"/>
    <xf numFmtId="0" fontId="5" fillId="0" borderId="47" xfId="5" applyNumberFormat="1" applyFont="1" applyFill="1" applyBorder="1" applyAlignment="1">
      <alignment horizontal="right" vertical="center"/>
    </xf>
    <xf numFmtId="0" fontId="9" fillId="2" borderId="0" xfId="1" applyFont="1" applyAlignment="1">
      <alignment horizontal="center" vertical="center"/>
    </xf>
    <xf numFmtId="0" fontId="15" fillId="2" borderId="7" xfId="1" applyFont="1" applyBorder="1" applyAlignment="1">
      <alignment horizontal="center" vertical="center"/>
    </xf>
    <xf numFmtId="0" fontId="13" fillId="2" borderId="23" xfId="1" applyFont="1" applyBorder="1" applyAlignment="1">
      <alignment horizontal="center" vertical="center"/>
    </xf>
    <xf numFmtId="0" fontId="13" fillId="2" borderId="10" xfId="1" applyFont="1" applyBorder="1" applyAlignment="1">
      <alignment horizontal="center" vertical="center"/>
    </xf>
    <xf numFmtId="0" fontId="1" fillId="2" borderId="5" xfId="1" applyBorder="1" applyAlignment="1">
      <alignment horizontal="center"/>
    </xf>
    <xf numFmtId="0" fontId="1" fillId="2" borderId="6" xfId="1" applyBorder="1" applyAlignment="1">
      <alignment horizontal="center"/>
    </xf>
    <xf numFmtId="0" fontId="1" fillId="2" borderId="29" xfId="1" applyBorder="1" applyAlignment="1">
      <alignment horizontal="center"/>
    </xf>
    <xf numFmtId="0" fontId="1" fillId="2" borderId="30" xfId="1" applyBorder="1" applyAlignment="1">
      <alignment horizontal="center"/>
    </xf>
    <xf numFmtId="0" fontId="12" fillId="2" borderId="4" xfId="1" applyFont="1" applyBorder="1" applyAlignment="1">
      <alignment horizontal="center" vertical="center" shrinkToFit="1"/>
    </xf>
    <xf numFmtId="0" fontId="12" fillId="2" borderId="9" xfId="1" applyFont="1" applyBorder="1" applyAlignment="1">
      <alignment horizontal="center" vertical="center" shrinkToFit="1"/>
    </xf>
    <xf numFmtId="0" fontId="12" fillId="2" borderId="26" xfId="1" applyFont="1" applyBorder="1" applyAlignment="1">
      <alignment horizontal="center" vertical="center" shrinkToFit="1"/>
    </xf>
    <xf numFmtId="0" fontId="12" fillId="2" borderId="20" xfId="1" applyFont="1" applyBorder="1" applyAlignment="1">
      <alignment horizontal="center" vertical="center" shrinkToFit="1"/>
    </xf>
    <xf numFmtId="0" fontId="12" fillId="2" borderId="8" xfId="1" applyFont="1" applyBorder="1" applyAlignment="1">
      <alignment horizontal="center" vertical="center" shrinkToFit="1"/>
    </xf>
    <xf numFmtId="0" fontId="12" fillId="2" borderId="31" xfId="1" applyFont="1" applyBorder="1" applyAlignment="1">
      <alignment horizontal="center" vertical="center" shrinkToFit="1"/>
    </xf>
    <xf numFmtId="0" fontId="13" fillId="2" borderId="8" xfId="1" applyFont="1" applyBorder="1" applyAlignment="1">
      <alignment horizontal="center" vertical="center" shrinkToFit="1"/>
    </xf>
    <xf numFmtId="0" fontId="13" fillId="2" borderId="31" xfId="1" applyFont="1" applyBorder="1" applyAlignment="1">
      <alignment horizontal="center" vertical="center" shrinkToFit="1"/>
    </xf>
    <xf numFmtId="0" fontId="13" fillId="2" borderId="32" xfId="1" applyFont="1" applyBorder="1" applyAlignment="1">
      <alignment horizontal="center" vertical="center" wrapText="1" shrinkToFit="1"/>
    </xf>
    <xf numFmtId="0" fontId="13" fillId="2" borderId="11" xfId="1" applyFont="1" applyBorder="1" applyAlignment="1">
      <alignment horizontal="center" vertical="center" wrapText="1" shrinkToFit="1"/>
    </xf>
    <xf numFmtId="0" fontId="16" fillId="0" borderId="32" xfId="1" applyFont="1" applyFill="1" applyBorder="1" applyAlignment="1">
      <alignment horizontal="center" vertical="center" wrapText="1" shrinkToFit="1"/>
    </xf>
    <xf numFmtId="0" fontId="16" fillId="0" borderId="11" xfId="1" applyFont="1" applyFill="1" applyBorder="1" applyAlignment="1">
      <alignment horizontal="center" vertical="center" wrapText="1" shrinkToFit="1"/>
    </xf>
    <xf numFmtId="0" fontId="3" fillId="2" borderId="0" xfId="1" applyFont="1" applyAlignment="1">
      <alignment horizontal="left" vertical="center"/>
    </xf>
    <xf numFmtId="178" fontId="7" fillId="2" borderId="38" xfId="1" applyNumberFormat="1" applyFont="1" applyBorder="1" applyAlignment="1">
      <alignment horizontal="center" vertical="center"/>
    </xf>
    <xf numFmtId="178" fontId="7" fillId="2" borderId="53" xfId="1" applyNumberFormat="1" applyFont="1" applyBorder="1" applyAlignment="1">
      <alignment horizontal="center" vertical="center"/>
    </xf>
    <xf numFmtId="0" fontId="7" fillId="2" borderId="15" xfId="1" applyFont="1" applyBorder="1" applyAlignment="1">
      <alignment horizontal="center" vertical="center"/>
    </xf>
    <xf numFmtId="0" fontId="7" fillId="2" borderId="13" xfId="1" applyFont="1" applyBorder="1" applyAlignment="1">
      <alignment horizontal="center" vertical="center"/>
    </xf>
    <xf numFmtId="0" fontId="18" fillId="2" borderId="38" xfId="8" applyFont="1" applyBorder="1" applyAlignment="1">
      <alignment horizontal="center" vertical="center"/>
    </xf>
    <xf numFmtId="0" fontId="18" fillId="2" borderId="43" xfId="8" applyFont="1" applyBorder="1" applyAlignment="1">
      <alignment horizontal="center" vertical="center"/>
    </xf>
    <xf numFmtId="178" fontId="7" fillId="2" borderId="14" xfId="1" applyNumberFormat="1" applyFont="1" applyBorder="1" applyAlignment="1">
      <alignment horizontal="center" vertical="center"/>
    </xf>
    <xf numFmtId="178" fontId="7" fillId="2" borderId="13" xfId="1" applyNumberFormat="1" applyFont="1" applyBorder="1" applyAlignment="1">
      <alignment horizontal="center" vertical="center"/>
    </xf>
    <xf numFmtId="178" fontId="7" fillId="2" borderId="15" xfId="1" applyNumberFormat="1" applyFont="1" applyBorder="1" applyAlignment="1">
      <alignment horizontal="center" vertical="center"/>
    </xf>
    <xf numFmtId="178" fontId="7" fillId="2" borderId="36" xfId="1" applyNumberFormat="1" applyFont="1" applyBorder="1" applyAlignment="1">
      <alignment horizontal="center" vertical="center"/>
    </xf>
  </cellXfs>
  <cellStyles count="9">
    <cellStyle name="パーセント 2" xfId="7" xr:uid="{00000000-0005-0000-0000-000001000000}"/>
    <cellStyle name="桁区切り" xfId="5" builtinId="6"/>
    <cellStyle name="桁区切り 2" xfId="4" xr:uid="{00000000-0005-0000-0000-000003000000}"/>
    <cellStyle name="標準" xfId="0" builtinId="0"/>
    <cellStyle name="標準 2" xfId="6" xr:uid="{00000000-0005-0000-0000-000005000000}"/>
    <cellStyle name="標準 3" xfId="8" xr:uid="{E7E525DD-64FF-4A33-BE55-420E922C97F9}"/>
    <cellStyle name="標準 4" xfId="3" xr:uid="{00000000-0005-0000-0000-000006000000}"/>
    <cellStyle name="標準 5 2" xfId="2" xr:uid="{00000000-0005-0000-0000-000007000000}"/>
    <cellStyle name="標準 6" xfId="1" xr:uid="{00000000-0005-0000-0000-00000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theme/theme1.xml" Type="http://schemas.openxmlformats.org/officeDocument/2006/relationships/theme"/><Relationship Id="rId5" Target="styles.xml" Type="http://schemas.openxmlformats.org/officeDocument/2006/relationships/styles"/><Relationship Id="rId6" Target="sharedStrings.xml" Type="http://schemas.openxmlformats.org/officeDocument/2006/relationships/sharedStrings"/><Relationship Id="rId7" Target="calcChain.xml" Type="http://schemas.openxmlformats.org/officeDocument/2006/relationships/calcChain"/></Relationships>
</file>

<file path=xl/charts/_rels/chart1.xml.rels><?xml version="1.0" encoding="UTF-8" standalone="yes"?><Relationships xmlns="http://schemas.openxmlformats.org/package/2006/relationships"><Relationship Id="rId1" Target="style1.xml" Type="http://schemas.microsoft.com/office/2011/relationships/chartStyle"/><Relationship Id="rId2" Target="colors1.xml" Type="http://schemas.microsoft.com/office/2011/relationships/chartColorStyle"/><Relationship Id="rId3" Target="../drawings/drawing2.xml" Type="http://schemas.openxmlformats.org/officeDocument/2006/relationships/chartUserShapes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長期優良住宅認定実績</a:t>
            </a:r>
            <a:r>
              <a:rPr lang="en-US" altLang="ja-JP" sz="1400" b="0" i="0" u="none" strike="noStrike" baseline="0">
                <a:effectLst/>
              </a:rPr>
              <a:t>【</a:t>
            </a:r>
            <a:r>
              <a:rPr lang="ja-JP" altLang="ja-JP" sz="1400" b="0" i="0" u="none" strike="noStrike" baseline="0">
                <a:effectLst/>
              </a:rPr>
              <a:t>新築</a:t>
            </a:r>
            <a:r>
              <a:rPr lang="en-US" altLang="ja-JP" sz="1400" b="0" i="0" u="none" strike="noStrike" baseline="0">
                <a:effectLst/>
              </a:rPr>
              <a:t>】</a:t>
            </a:r>
            <a:r>
              <a:rPr lang="ja-JP" altLang="en-US"/>
              <a:t>の推移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8.3511984078913193E-2"/>
          <c:y val="7.9586845633255743E-2"/>
          <c:w val="0.899852556891927"/>
          <c:h val="0.76483247822756451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非表示!$C$6</c:f>
              <c:strCache>
                <c:ptCount val="1"/>
                <c:pt idx="0">
                  <c:v>一戸建ての住宅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  <a:ln>
              <a:solidFill>
                <a:schemeClr val="bg1">
                  <a:lumMod val="50000"/>
                </a:schemeClr>
              </a:solidFill>
            </a:ln>
            <a:effectLst/>
          </c:spPr>
          <c:invertIfNegative val="0"/>
          <c:cat>
            <c:strRef>
              <c:f>非表示!$D$4:$O$5</c:f>
              <c:strCache>
                <c:ptCount val="12"/>
                <c:pt idx="0">
                  <c:v>平成２１年度</c:v>
                </c:pt>
                <c:pt idx="1">
                  <c:v>平成２２年度</c:v>
                </c:pt>
                <c:pt idx="2">
                  <c:v>平成２３年度</c:v>
                </c:pt>
                <c:pt idx="3">
                  <c:v>平成２４年度</c:v>
                </c:pt>
                <c:pt idx="4">
                  <c:v>平成２５年度</c:v>
                </c:pt>
                <c:pt idx="5">
                  <c:v>平成２６年度</c:v>
                </c:pt>
                <c:pt idx="6">
                  <c:v>平成２７年度</c:v>
                </c:pt>
                <c:pt idx="7">
                  <c:v>平成２８年度</c:v>
                </c:pt>
                <c:pt idx="8">
                  <c:v>平成２９年度</c:v>
                </c:pt>
                <c:pt idx="9">
                  <c:v>平成３０年度</c:v>
                </c:pt>
                <c:pt idx="10">
                  <c:v>令和元年度</c:v>
                </c:pt>
                <c:pt idx="11">
                  <c:v>令和２年度</c:v>
                </c:pt>
              </c:strCache>
            </c:strRef>
          </c:cat>
          <c:val>
            <c:numRef>
              <c:f>非表示!$D$6:$O$6</c:f>
              <c:numCache>
                <c:formatCode>#,##0_ </c:formatCode>
                <c:ptCount val="12"/>
                <c:pt idx="0">
                  <c:v>56146</c:v>
                </c:pt>
                <c:pt idx="1">
                  <c:v>101836</c:v>
                </c:pt>
                <c:pt idx="2">
                  <c:v>102869</c:v>
                </c:pt>
                <c:pt idx="3">
                  <c:v>102925</c:v>
                </c:pt>
                <c:pt idx="4">
                  <c:v>115756</c:v>
                </c:pt>
                <c:pt idx="5">
                  <c:v>98704</c:v>
                </c:pt>
                <c:pt idx="6">
                  <c:v>103542</c:v>
                </c:pt>
                <c:pt idx="7">
                  <c:v>108085</c:v>
                </c:pt>
                <c:pt idx="8">
                  <c:v>105489</c:v>
                </c:pt>
                <c:pt idx="9">
                  <c:v>108800</c:v>
                </c:pt>
                <c:pt idx="10">
                  <c:v>106603</c:v>
                </c:pt>
                <c:pt idx="11">
                  <c:v>100503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0A-4F70-987B-B3B8BBD245B5}"/>
            </c:ext>
          </c:extLst>
        </c:ser>
        <c:ser>
          <c:idx val="0"/>
          <c:order val="1"/>
          <c:tx>
            <c:strRef>
              <c:f>非表示!$C$7</c:f>
              <c:strCache>
                <c:ptCount val="1"/>
                <c:pt idx="0">
                  <c:v>共同住宅等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  <a:ln>
              <a:solidFill>
                <a:schemeClr val="bg1">
                  <a:lumMod val="50000"/>
                </a:schemeClr>
              </a:solidFill>
            </a:ln>
            <a:effectLst/>
          </c:spPr>
          <c:invertIfNegative val="0"/>
          <c:cat>
            <c:strRef>
              <c:f>非表示!$D$4:$O$5</c:f>
              <c:strCache>
                <c:ptCount val="12"/>
                <c:pt idx="0">
                  <c:v>平成２１年度</c:v>
                </c:pt>
                <c:pt idx="1">
                  <c:v>平成２２年度</c:v>
                </c:pt>
                <c:pt idx="2">
                  <c:v>平成２３年度</c:v>
                </c:pt>
                <c:pt idx="3">
                  <c:v>平成２４年度</c:v>
                </c:pt>
                <c:pt idx="4">
                  <c:v>平成２５年度</c:v>
                </c:pt>
                <c:pt idx="5">
                  <c:v>平成２６年度</c:v>
                </c:pt>
                <c:pt idx="6">
                  <c:v>平成２７年度</c:v>
                </c:pt>
                <c:pt idx="7">
                  <c:v>平成２８年度</c:v>
                </c:pt>
                <c:pt idx="8">
                  <c:v>平成２９年度</c:v>
                </c:pt>
                <c:pt idx="9">
                  <c:v>平成３０年度</c:v>
                </c:pt>
                <c:pt idx="10">
                  <c:v>令和元年度</c:v>
                </c:pt>
                <c:pt idx="11">
                  <c:v>令和２年度</c:v>
                </c:pt>
              </c:strCache>
            </c:strRef>
          </c:cat>
          <c:val>
            <c:numRef>
              <c:f>非表示!$D$7:$O$7</c:f>
              <c:numCache>
                <c:formatCode>#,##0_ </c:formatCode>
                <c:ptCount val="12"/>
                <c:pt idx="0">
                  <c:v>937</c:v>
                </c:pt>
                <c:pt idx="1">
                  <c:v>1952</c:v>
                </c:pt>
                <c:pt idx="2">
                  <c:v>2735</c:v>
                </c:pt>
                <c:pt idx="3">
                  <c:v>4690</c:v>
                </c:pt>
                <c:pt idx="4">
                  <c:v>3251</c:v>
                </c:pt>
                <c:pt idx="5">
                  <c:v>2408</c:v>
                </c:pt>
                <c:pt idx="6">
                  <c:v>1459</c:v>
                </c:pt>
                <c:pt idx="7">
                  <c:v>1288</c:v>
                </c:pt>
                <c:pt idx="8">
                  <c:v>1531</c:v>
                </c:pt>
                <c:pt idx="9">
                  <c:v>586</c:v>
                </c:pt>
                <c:pt idx="10">
                  <c:v>1043</c:v>
                </c:pt>
                <c:pt idx="11">
                  <c:v>889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30A-4F70-987B-B3B8BBD245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100"/>
        <c:axId val="191365736"/>
        <c:axId val="146736592"/>
      </c:barChart>
      <c:catAx>
        <c:axId val="191365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6736592"/>
        <c:crosses val="autoZero"/>
        <c:auto val="1"/>
        <c:lblAlgn val="ctr"/>
        <c:lblOffset val="100"/>
        <c:noMultiLvlLbl val="0"/>
      </c:catAx>
      <c:valAx>
        <c:axId val="1467365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#,##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1365736"/>
        <c:crosses val="autoZero"/>
        <c:crossBetween val="between"/>
      </c:valAx>
      <c:spPr>
        <a:noFill/>
        <a:ln w="12700">
          <a:solidFill>
            <a:schemeClr val="tx1">
              <a:lumMod val="50000"/>
              <a:lumOff val="50000"/>
            </a:schemeClr>
          </a:solidFill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<Relationships xmlns="http://schemas.openxmlformats.org/package/2006/relationships"><Relationship Id="rId1" Target="../charts/chart1.xml" Type="http://schemas.openxmlformats.org/officeDocument/2006/relationships/chart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12</xdr:row>
      <xdr:rowOff>6146</xdr:rowOff>
    </xdr:from>
    <xdr:to>
      <xdr:col>16</xdr:col>
      <xdr:colOff>13607</xdr:colOff>
      <xdr:row>39</xdr:row>
      <xdr:rowOff>68037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0.0546</cdr:x>
      <cdr:y>0</cdr:y>
    </cdr:from>
    <cdr:to>
      <cdr:x>0.0985</cdr:x>
      <cdr:y>0.05455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473279" y="0"/>
          <a:ext cx="380515" cy="26391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（戸）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pageSetUpPr fitToPage="1"/>
  </sheetPr>
  <dimension ref="B1:S11"/>
  <sheetViews>
    <sheetView view="pageBreakPreview" zoomScale="85" zoomScaleNormal="91" zoomScaleSheetLayoutView="85" zoomScalePageLayoutView="55" workbookViewId="0">
      <selection activeCell="A8" sqref="A8"/>
    </sheetView>
  </sheetViews>
  <sheetFormatPr defaultColWidth="9" defaultRowHeight="13.2" x14ac:dyDescent="0.2"/>
  <cols>
    <col min="1" max="1" width="9" style="1"/>
    <col min="2" max="2" width="10" style="1" bestFit="1" customWidth="1"/>
    <col min="3" max="3" width="11.21875" style="1" customWidth="1"/>
    <col min="4" max="10" width="10.21875" style="1" customWidth="1"/>
    <col min="11" max="11" width="10.6640625" style="1" bestFit="1" customWidth="1"/>
    <col min="12" max="15" width="10.6640625" style="1" customWidth="1"/>
    <col min="16" max="16" width="10.21875" style="1" customWidth="1"/>
    <col min="17" max="17" width="7.88671875" style="1" customWidth="1"/>
    <col min="18" max="18" width="8.77734375" style="1" customWidth="1"/>
    <col min="19" max="16384" width="9" style="1"/>
  </cols>
  <sheetData>
    <row r="1" spans="2:19" ht="13.5" customHeight="1" x14ac:dyDescent="0.2">
      <c r="B1" s="84" t="s">
        <v>29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3"/>
      <c r="R1" s="3"/>
      <c r="S1" s="3"/>
    </row>
    <row r="2" spans="2:19" ht="13.5" customHeight="1" x14ac:dyDescent="0.2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3"/>
      <c r="R2" s="3"/>
      <c r="S2" s="3"/>
    </row>
    <row r="3" spans="2:19" ht="15" thickBot="1" x14ac:dyDescent="0.25">
      <c r="D3" s="4"/>
      <c r="E3" s="4"/>
      <c r="F3" s="4"/>
      <c r="G3" s="4"/>
      <c r="H3" s="4"/>
      <c r="I3" s="4"/>
      <c r="J3" s="5"/>
      <c r="K3" s="5"/>
      <c r="L3" s="5"/>
      <c r="M3" s="5"/>
      <c r="N3" s="5"/>
      <c r="O3" s="5"/>
      <c r="P3" s="5" t="s">
        <v>7</v>
      </c>
      <c r="Q3" s="4"/>
      <c r="R3" s="4"/>
      <c r="S3" s="4"/>
    </row>
    <row r="4" spans="2:19" ht="14.25" customHeight="1" x14ac:dyDescent="0.2">
      <c r="B4" s="88"/>
      <c r="C4" s="89"/>
      <c r="D4" s="94" t="s">
        <v>8</v>
      </c>
      <c r="E4" s="96" t="s">
        <v>9</v>
      </c>
      <c r="F4" s="96" t="s">
        <v>10</v>
      </c>
      <c r="G4" s="96" t="s">
        <v>11</v>
      </c>
      <c r="H4" s="96" t="s">
        <v>12</v>
      </c>
      <c r="I4" s="96" t="s">
        <v>13</v>
      </c>
      <c r="J4" s="98" t="s">
        <v>14</v>
      </c>
      <c r="K4" s="100" t="s">
        <v>19</v>
      </c>
      <c r="L4" s="100" t="s">
        <v>25</v>
      </c>
      <c r="M4" s="102" t="s">
        <v>26</v>
      </c>
      <c r="N4" s="102" t="s">
        <v>27</v>
      </c>
      <c r="O4" s="102" t="s">
        <v>28</v>
      </c>
      <c r="P4" s="92" t="s">
        <v>15</v>
      </c>
      <c r="Q4" s="4"/>
      <c r="R4" s="4"/>
      <c r="S4" s="4"/>
    </row>
    <row r="5" spans="2:19" ht="13.8" thickBot="1" x14ac:dyDescent="0.25">
      <c r="B5" s="90"/>
      <c r="C5" s="91"/>
      <c r="D5" s="95"/>
      <c r="E5" s="97"/>
      <c r="F5" s="97"/>
      <c r="G5" s="97"/>
      <c r="H5" s="97"/>
      <c r="I5" s="97"/>
      <c r="J5" s="99"/>
      <c r="K5" s="101"/>
      <c r="L5" s="101"/>
      <c r="M5" s="103"/>
      <c r="N5" s="103"/>
      <c r="O5" s="103"/>
      <c r="P5" s="93"/>
      <c r="Q5" s="6"/>
      <c r="R5" s="6"/>
      <c r="S5" s="6"/>
    </row>
    <row r="6" spans="2:19" x14ac:dyDescent="0.2">
      <c r="B6" s="85" t="s">
        <v>20</v>
      </c>
      <c r="C6" s="23" t="s">
        <v>16</v>
      </c>
      <c r="D6" s="24">
        <v>56146</v>
      </c>
      <c r="E6" s="25">
        <v>101836</v>
      </c>
      <c r="F6" s="25">
        <v>102869</v>
      </c>
      <c r="G6" s="25">
        <v>102925</v>
      </c>
      <c r="H6" s="26">
        <v>115756</v>
      </c>
      <c r="I6" s="25">
        <v>98704</v>
      </c>
      <c r="J6" s="27">
        <v>103542</v>
      </c>
      <c r="K6" s="29">
        <v>108085</v>
      </c>
      <c r="L6" s="29">
        <v>105489</v>
      </c>
      <c r="M6" s="40">
        <v>108800</v>
      </c>
      <c r="N6" s="40">
        <v>106603</v>
      </c>
      <c r="O6" s="40">
        <v>100503</v>
      </c>
      <c r="P6" s="28">
        <v>1211258</v>
      </c>
      <c r="Q6" s="6"/>
      <c r="R6" s="6"/>
      <c r="S6" s="6"/>
    </row>
    <row r="7" spans="2:19" x14ac:dyDescent="0.2">
      <c r="B7" s="86"/>
      <c r="C7" s="14" t="s">
        <v>17</v>
      </c>
      <c r="D7" s="12">
        <v>937</v>
      </c>
      <c r="E7" s="7">
        <v>1952</v>
      </c>
      <c r="F7" s="7">
        <v>2735</v>
      </c>
      <c r="G7" s="7">
        <v>4690</v>
      </c>
      <c r="H7" s="8">
        <v>3251</v>
      </c>
      <c r="I7" s="7">
        <v>2408</v>
      </c>
      <c r="J7" s="9">
        <v>1459</v>
      </c>
      <c r="K7" s="17">
        <v>1288</v>
      </c>
      <c r="L7" s="17">
        <v>1531</v>
      </c>
      <c r="M7" s="41">
        <v>586</v>
      </c>
      <c r="N7" s="41">
        <v>1043</v>
      </c>
      <c r="O7" s="41">
        <v>889</v>
      </c>
      <c r="P7" s="20">
        <v>22769</v>
      </c>
      <c r="Q7" s="6"/>
      <c r="R7" s="6"/>
      <c r="S7" s="6"/>
    </row>
    <row r="8" spans="2:19" ht="13.8" thickBot="1" x14ac:dyDescent="0.25">
      <c r="B8" s="87"/>
      <c r="C8" s="15" t="s">
        <v>18</v>
      </c>
      <c r="D8" s="13">
        <v>57083</v>
      </c>
      <c r="E8" s="10">
        <v>103788</v>
      </c>
      <c r="F8" s="10">
        <v>105604</v>
      </c>
      <c r="G8" s="10">
        <v>107615</v>
      </c>
      <c r="H8" s="11">
        <v>119007</v>
      </c>
      <c r="I8" s="11">
        <v>101112</v>
      </c>
      <c r="J8" s="11">
        <v>105001</v>
      </c>
      <c r="K8" s="18">
        <v>109373</v>
      </c>
      <c r="L8" s="18">
        <v>107020</v>
      </c>
      <c r="M8" s="18">
        <v>109386</v>
      </c>
      <c r="N8" s="18">
        <v>107646</v>
      </c>
      <c r="O8" s="18">
        <v>101392</v>
      </c>
      <c r="P8" s="21">
        <v>1234027</v>
      </c>
      <c r="Q8" s="6"/>
      <c r="R8" s="6"/>
      <c r="S8" s="6"/>
    </row>
    <row r="9" spans="2:19" x14ac:dyDescent="0.2">
      <c r="B9" s="86" t="s">
        <v>21</v>
      </c>
      <c r="C9" s="16" t="s">
        <v>16</v>
      </c>
      <c r="D9" s="30" t="s">
        <v>22</v>
      </c>
      <c r="E9" s="31" t="s">
        <v>22</v>
      </c>
      <c r="F9" s="31" t="s">
        <v>22</v>
      </c>
      <c r="G9" s="31" t="s">
        <v>22</v>
      </c>
      <c r="H9" s="32" t="s">
        <v>22</v>
      </c>
      <c r="I9" s="32" t="s">
        <v>22</v>
      </c>
      <c r="J9" s="32" t="s">
        <v>22</v>
      </c>
      <c r="K9" s="22">
        <v>100</v>
      </c>
      <c r="L9" s="22">
        <v>295</v>
      </c>
      <c r="M9" s="22">
        <v>298</v>
      </c>
      <c r="N9" s="22">
        <v>242</v>
      </c>
      <c r="O9" s="22">
        <v>236</v>
      </c>
      <c r="P9" s="19">
        <v>1171</v>
      </c>
      <c r="Q9" s="6"/>
      <c r="R9" s="6"/>
      <c r="S9" s="6"/>
    </row>
    <row r="10" spans="2:19" x14ac:dyDescent="0.2">
      <c r="B10" s="86"/>
      <c r="C10" s="14" t="s">
        <v>17</v>
      </c>
      <c r="D10" s="33" t="s">
        <v>22</v>
      </c>
      <c r="E10" s="34" t="s">
        <v>22</v>
      </c>
      <c r="F10" s="34" t="s">
        <v>22</v>
      </c>
      <c r="G10" s="34" t="s">
        <v>22</v>
      </c>
      <c r="H10" s="35" t="s">
        <v>22</v>
      </c>
      <c r="I10" s="35" t="s">
        <v>22</v>
      </c>
      <c r="J10" s="35" t="s">
        <v>22</v>
      </c>
      <c r="K10" s="17">
        <v>27</v>
      </c>
      <c r="L10" s="17">
        <v>1</v>
      </c>
      <c r="M10" s="17">
        <v>17</v>
      </c>
      <c r="N10" s="17">
        <v>0</v>
      </c>
      <c r="O10" s="17">
        <v>2</v>
      </c>
      <c r="P10" s="20">
        <v>47</v>
      </c>
      <c r="Q10" s="6"/>
      <c r="R10" s="6"/>
      <c r="S10" s="6"/>
    </row>
    <row r="11" spans="2:19" ht="13.8" thickBot="1" x14ac:dyDescent="0.25">
      <c r="B11" s="87"/>
      <c r="C11" s="15" t="s">
        <v>18</v>
      </c>
      <c r="D11" s="36" t="s">
        <v>22</v>
      </c>
      <c r="E11" s="37" t="s">
        <v>22</v>
      </c>
      <c r="F11" s="37" t="s">
        <v>22</v>
      </c>
      <c r="G11" s="37" t="s">
        <v>22</v>
      </c>
      <c r="H11" s="38" t="s">
        <v>22</v>
      </c>
      <c r="I11" s="38" t="s">
        <v>22</v>
      </c>
      <c r="J11" s="38" t="s">
        <v>22</v>
      </c>
      <c r="K11" s="18">
        <v>127</v>
      </c>
      <c r="L11" s="18">
        <v>296</v>
      </c>
      <c r="M11" s="18">
        <v>315</v>
      </c>
      <c r="N11" s="18">
        <v>242</v>
      </c>
      <c r="O11" s="18">
        <v>238</v>
      </c>
      <c r="P11" s="21">
        <v>1218</v>
      </c>
      <c r="Q11" s="6"/>
      <c r="R11" s="6"/>
      <c r="S11" s="6"/>
    </row>
  </sheetData>
  <mergeCells count="17">
    <mergeCell ref="O4:O5"/>
    <mergeCell ref="B1:P2"/>
    <mergeCell ref="B6:B8"/>
    <mergeCell ref="B9:B11"/>
    <mergeCell ref="B4:C5"/>
    <mergeCell ref="P4:P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</mergeCells>
  <phoneticPr fontId="2"/>
  <pageMargins left="0.70866141732283472" right="0.70866141732283472" top="0.74803149606299213" bottom="0.74803149606299213" header="0.31496062992125984" footer="0.31496062992125984"/>
  <pageSetup paperSize="9" scale="85" fitToHeight="0" orientation="landscape" r:id="rId1"/>
  <headerFooter>
    <oddHeader>&amp;L別添1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F24966-FA6D-477E-B500-77C0B25A92E9}">
  <dimension ref="A1:AC52"/>
  <sheetViews>
    <sheetView tabSelected="1" view="pageBreakPreview" zoomScale="70" zoomScaleNormal="85" zoomScaleSheetLayoutView="70" workbookViewId="0">
      <selection activeCell="I28" sqref="I28"/>
    </sheetView>
  </sheetViews>
  <sheetFormatPr defaultColWidth="8.77734375" defaultRowHeight="13.2" x14ac:dyDescent="0.2"/>
  <cols>
    <col min="1" max="1" width="11.77734375" style="42" customWidth="1"/>
    <col min="2" max="23" width="8.77734375" style="42"/>
    <col min="24" max="24" width="8.77734375" style="78"/>
    <col min="25" max="25" width="8.77734375" style="42"/>
    <col min="26" max="26" width="10.33203125" style="42" customWidth="1"/>
    <col min="27" max="16384" width="8.77734375" style="42"/>
  </cols>
  <sheetData>
    <row r="1" spans="1:29" s="1" customFormat="1" ht="16.2" x14ac:dyDescent="0.2">
      <c r="A1" s="104" t="s">
        <v>79</v>
      </c>
      <c r="B1" s="104"/>
      <c r="C1" s="104"/>
      <c r="D1" s="104"/>
      <c r="E1" s="104"/>
      <c r="F1" s="104"/>
      <c r="G1" s="104"/>
      <c r="H1" s="104"/>
      <c r="I1" s="104"/>
      <c r="X1" s="78"/>
    </row>
    <row r="2" spans="1:29" s="1" customFormat="1" ht="16.8" thickBot="1" x14ac:dyDescent="0.25">
      <c r="B2" s="2"/>
      <c r="C2" s="2"/>
      <c r="D2" s="2"/>
      <c r="E2" s="2"/>
      <c r="F2" s="2"/>
      <c r="G2" s="2"/>
      <c r="H2" s="2"/>
      <c r="X2" s="78"/>
      <c r="AA2" s="39" t="s">
        <v>4</v>
      </c>
    </row>
    <row r="3" spans="1:29" x14ac:dyDescent="0.2">
      <c r="A3" s="109" t="s">
        <v>30</v>
      </c>
      <c r="B3" s="111">
        <f>年度表記!B6</f>
        <v>45383</v>
      </c>
      <c r="C3" s="112"/>
      <c r="D3" s="113">
        <f>DATE(YEAR(B3),MONTH(B3)+1,1)</f>
        <v>45413</v>
      </c>
      <c r="E3" s="114"/>
      <c r="F3" s="105">
        <f t="shared" ref="F3" si="0">DATE(YEAR(D3),MONTH(D3)+1,1)</f>
        <v>45444</v>
      </c>
      <c r="G3" s="106"/>
      <c r="H3" s="105">
        <f t="shared" ref="H3" si="1">DATE(YEAR(F3),MONTH(F3)+1,1)</f>
        <v>45474</v>
      </c>
      <c r="I3" s="106"/>
      <c r="J3" s="105">
        <f t="shared" ref="J3" si="2">DATE(YEAR(H3),MONTH(H3)+1,1)</f>
        <v>45505</v>
      </c>
      <c r="K3" s="106"/>
      <c r="L3" s="105">
        <f t="shared" ref="L3" si="3">DATE(YEAR(J3),MONTH(J3)+1,1)</f>
        <v>45536</v>
      </c>
      <c r="M3" s="106"/>
      <c r="N3" s="105">
        <f t="shared" ref="N3" si="4">DATE(YEAR(L3),MONTH(L3)+1,1)</f>
        <v>45566</v>
      </c>
      <c r="O3" s="106"/>
      <c r="P3" s="105">
        <f t="shared" ref="P3" si="5">DATE(YEAR(N3),MONTH(N3)+1,1)</f>
        <v>45597</v>
      </c>
      <c r="Q3" s="106"/>
      <c r="R3" s="105">
        <f t="shared" ref="R3" si="6">DATE(YEAR(P3),MONTH(P3)+1,1)</f>
        <v>45627</v>
      </c>
      <c r="S3" s="106"/>
      <c r="T3" s="105">
        <f t="shared" ref="T3" si="7">DATE(YEAR(R3),MONTH(R3)+1,1)</f>
        <v>45658</v>
      </c>
      <c r="U3" s="106"/>
      <c r="V3" s="105">
        <f t="shared" ref="V3" si="8">DATE(YEAR(T3),MONTH(T3)+1,1)</f>
        <v>45689</v>
      </c>
      <c r="W3" s="106"/>
      <c r="X3" s="105">
        <f t="shared" ref="X3" si="9">DATE(YEAR(V3),MONTH(V3)+1,1)</f>
        <v>45717</v>
      </c>
      <c r="Y3" s="106"/>
      <c r="Z3" s="107" t="s">
        <v>80</v>
      </c>
      <c r="AA3" s="108"/>
    </row>
    <row r="4" spans="1:29" x14ac:dyDescent="0.2">
      <c r="A4" s="110"/>
      <c r="B4" s="52" t="s">
        <v>5</v>
      </c>
      <c r="C4" s="44" t="s">
        <v>6</v>
      </c>
      <c r="D4" s="49" t="s">
        <v>5</v>
      </c>
      <c r="E4" s="47" t="s">
        <v>6</v>
      </c>
      <c r="F4" s="52" t="s">
        <v>5</v>
      </c>
      <c r="G4" s="44" t="s">
        <v>6</v>
      </c>
      <c r="H4" s="49" t="s">
        <v>5</v>
      </c>
      <c r="I4" s="47" t="s">
        <v>6</v>
      </c>
      <c r="J4" s="52" t="s">
        <v>5</v>
      </c>
      <c r="K4" s="44" t="s">
        <v>6</v>
      </c>
      <c r="L4" s="49" t="s">
        <v>5</v>
      </c>
      <c r="M4" s="47" t="s">
        <v>6</v>
      </c>
      <c r="N4" s="52" t="s">
        <v>5</v>
      </c>
      <c r="O4" s="44" t="s">
        <v>6</v>
      </c>
      <c r="P4" s="49" t="s">
        <v>5</v>
      </c>
      <c r="Q4" s="47" t="s">
        <v>6</v>
      </c>
      <c r="R4" s="52" t="s">
        <v>5</v>
      </c>
      <c r="S4" s="44" t="s">
        <v>6</v>
      </c>
      <c r="T4" s="49" t="s">
        <v>5</v>
      </c>
      <c r="U4" s="47" t="s">
        <v>6</v>
      </c>
      <c r="V4" s="52" t="s">
        <v>5</v>
      </c>
      <c r="W4" s="44" t="s">
        <v>6</v>
      </c>
      <c r="X4" s="79" t="s">
        <v>5</v>
      </c>
      <c r="Y4" s="44" t="s">
        <v>6</v>
      </c>
      <c r="Z4" s="49" t="s">
        <v>5</v>
      </c>
      <c r="AA4" s="44" t="s">
        <v>6</v>
      </c>
      <c r="AC4" s="43"/>
    </row>
    <row r="5" spans="1:29" x14ac:dyDescent="0.2">
      <c r="A5" s="46" t="s">
        <v>31</v>
      </c>
      <c r="B5" s="53">
        <v>241</v>
      </c>
      <c r="C5" s="54">
        <v>1</v>
      </c>
      <c r="D5" s="50">
        <v>253</v>
      </c>
      <c r="E5" s="48">
        <v>0</v>
      </c>
      <c r="F5" s="53">
        <v>300</v>
      </c>
      <c r="G5" s="54">
        <v>2</v>
      </c>
      <c r="H5" s="50">
        <v>327</v>
      </c>
      <c r="I5" s="48">
        <v>1</v>
      </c>
      <c r="J5" s="53">
        <v>239</v>
      </c>
      <c r="K5" s="54">
        <v>6</v>
      </c>
      <c r="L5" s="50">
        <v>229</v>
      </c>
      <c r="M5" s="48">
        <v>4</v>
      </c>
      <c r="N5" s="53">
        <v>296</v>
      </c>
      <c r="O5" s="54">
        <v>0</v>
      </c>
      <c r="P5" s="50">
        <v>293</v>
      </c>
      <c r="Q5" s="48">
        <v>0</v>
      </c>
      <c r="R5" s="53">
        <v>195</v>
      </c>
      <c r="S5" s="54">
        <v>0</v>
      </c>
      <c r="T5" s="50">
        <v>165</v>
      </c>
      <c r="U5" s="48">
        <v>0</v>
      </c>
      <c r="V5" s="53">
        <v>190</v>
      </c>
      <c r="W5" s="54">
        <v>0</v>
      </c>
      <c r="X5" s="80">
        <v>304</v>
      </c>
      <c r="Y5" s="54">
        <v>4</v>
      </c>
      <c r="Z5" s="51">
        <f>B5+D5+F5+H5+J5+L5+N5+P5+R5+T5+V5+X5</f>
        <v>3032</v>
      </c>
      <c r="AA5" s="45">
        <f>C5+E5+G5+I5+K5+M5+O5+Q5+S5+U5+W5+Y5</f>
        <v>18</v>
      </c>
    </row>
    <row r="6" spans="1:29" x14ac:dyDescent="0.2">
      <c r="A6" s="46" t="s">
        <v>32</v>
      </c>
      <c r="B6" s="53">
        <v>41</v>
      </c>
      <c r="C6" s="54">
        <v>0</v>
      </c>
      <c r="D6" s="50">
        <v>48</v>
      </c>
      <c r="E6" s="48">
        <v>69</v>
      </c>
      <c r="F6" s="53">
        <v>42</v>
      </c>
      <c r="G6" s="54">
        <v>0</v>
      </c>
      <c r="H6" s="50">
        <v>58</v>
      </c>
      <c r="I6" s="48">
        <v>0</v>
      </c>
      <c r="J6" s="53">
        <v>47</v>
      </c>
      <c r="K6" s="54">
        <v>9</v>
      </c>
      <c r="L6" s="50">
        <v>50</v>
      </c>
      <c r="M6" s="48">
        <v>1</v>
      </c>
      <c r="N6" s="53">
        <v>59</v>
      </c>
      <c r="O6" s="54">
        <v>0</v>
      </c>
      <c r="P6" s="50">
        <v>42</v>
      </c>
      <c r="Q6" s="48">
        <v>1</v>
      </c>
      <c r="R6" s="53">
        <v>30</v>
      </c>
      <c r="S6" s="54">
        <v>0</v>
      </c>
      <c r="T6" s="50">
        <v>35</v>
      </c>
      <c r="U6" s="48">
        <v>0</v>
      </c>
      <c r="V6" s="53">
        <v>31</v>
      </c>
      <c r="W6" s="54">
        <v>0</v>
      </c>
      <c r="X6" s="80">
        <v>71</v>
      </c>
      <c r="Y6" s="54">
        <v>0</v>
      </c>
      <c r="Z6" s="51">
        <f t="shared" ref="Z6:AA51" si="10">B6+D6+F6+H6+J6+L6+N6+P6+R6+T6+V6+X6</f>
        <v>554</v>
      </c>
      <c r="AA6" s="45">
        <f t="shared" ref="AA6:AA51" si="11">C6+E6+G6+I6+K6+M6+O6+Q6+S6+U6+W6+Y6</f>
        <v>80</v>
      </c>
    </row>
    <row r="7" spans="1:29" x14ac:dyDescent="0.2">
      <c r="A7" s="46" t="s">
        <v>33</v>
      </c>
      <c r="B7" s="53">
        <v>61</v>
      </c>
      <c r="C7" s="54">
        <v>0</v>
      </c>
      <c r="D7" s="50">
        <v>77</v>
      </c>
      <c r="E7" s="48">
        <v>0</v>
      </c>
      <c r="F7" s="53">
        <v>79</v>
      </c>
      <c r="G7" s="54">
        <v>0</v>
      </c>
      <c r="H7" s="50">
        <v>118</v>
      </c>
      <c r="I7" s="48">
        <v>0</v>
      </c>
      <c r="J7" s="53">
        <v>71</v>
      </c>
      <c r="K7" s="54">
        <v>0</v>
      </c>
      <c r="L7" s="50">
        <v>71</v>
      </c>
      <c r="M7" s="48">
        <v>0</v>
      </c>
      <c r="N7" s="53">
        <v>107</v>
      </c>
      <c r="O7" s="54">
        <v>4</v>
      </c>
      <c r="P7" s="50">
        <v>75</v>
      </c>
      <c r="Q7" s="48">
        <v>0</v>
      </c>
      <c r="R7" s="53">
        <v>82</v>
      </c>
      <c r="S7" s="54">
        <v>0</v>
      </c>
      <c r="T7" s="50">
        <v>75</v>
      </c>
      <c r="U7" s="48">
        <v>1</v>
      </c>
      <c r="V7" s="53">
        <v>71</v>
      </c>
      <c r="W7" s="54">
        <v>1</v>
      </c>
      <c r="X7" s="80">
        <v>125</v>
      </c>
      <c r="Y7" s="54">
        <v>0</v>
      </c>
      <c r="Z7" s="51">
        <f t="shared" si="10"/>
        <v>1012</v>
      </c>
      <c r="AA7" s="45">
        <f t="shared" si="11"/>
        <v>6</v>
      </c>
    </row>
    <row r="8" spans="1:29" x14ac:dyDescent="0.2">
      <c r="A8" s="46" t="s">
        <v>34</v>
      </c>
      <c r="B8" s="53">
        <v>140</v>
      </c>
      <c r="C8" s="54">
        <v>21</v>
      </c>
      <c r="D8" s="50">
        <v>185</v>
      </c>
      <c r="E8" s="48">
        <v>0</v>
      </c>
      <c r="F8" s="53">
        <v>224</v>
      </c>
      <c r="G8" s="54">
        <v>73</v>
      </c>
      <c r="H8" s="50">
        <v>259</v>
      </c>
      <c r="I8" s="48">
        <v>10</v>
      </c>
      <c r="J8" s="53">
        <v>251</v>
      </c>
      <c r="K8" s="54">
        <v>1</v>
      </c>
      <c r="L8" s="50">
        <v>229</v>
      </c>
      <c r="M8" s="48">
        <v>381</v>
      </c>
      <c r="N8" s="53">
        <v>258</v>
      </c>
      <c r="O8" s="54">
        <v>3</v>
      </c>
      <c r="P8" s="50">
        <v>240</v>
      </c>
      <c r="Q8" s="48">
        <v>13</v>
      </c>
      <c r="R8" s="53">
        <v>201</v>
      </c>
      <c r="S8" s="54">
        <v>9</v>
      </c>
      <c r="T8" s="50">
        <v>203</v>
      </c>
      <c r="U8" s="48">
        <v>14</v>
      </c>
      <c r="V8" s="53">
        <v>177</v>
      </c>
      <c r="W8" s="54">
        <v>9</v>
      </c>
      <c r="X8" s="80">
        <v>258</v>
      </c>
      <c r="Y8" s="54">
        <v>1</v>
      </c>
      <c r="Z8" s="51">
        <f t="shared" si="10"/>
        <v>2625</v>
      </c>
      <c r="AA8" s="45">
        <f t="shared" si="11"/>
        <v>535</v>
      </c>
    </row>
    <row r="9" spans="1:29" x14ac:dyDescent="0.2">
      <c r="A9" s="46" t="s">
        <v>35</v>
      </c>
      <c r="B9" s="53">
        <v>38</v>
      </c>
      <c r="C9" s="54">
        <v>0</v>
      </c>
      <c r="D9" s="50">
        <v>43</v>
      </c>
      <c r="E9" s="48">
        <v>0</v>
      </c>
      <c r="F9" s="53">
        <v>48</v>
      </c>
      <c r="G9" s="54">
        <v>2</v>
      </c>
      <c r="H9" s="50">
        <v>42</v>
      </c>
      <c r="I9" s="48">
        <v>1</v>
      </c>
      <c r="J9" s="53">
        <v>40</v>
      </c>
      <c r="K9" s="54">
        <v>1</v>
      </c>
      <c r="L9" s="50">
        <v>42</v>
      </c>
      <c r="M9" s="48">
        <v>0</v>
      </c>
      <c r="N9" s="53">
        <v>52</v>
      </c>
      <c r="O9" s="54">
        <v>0</v>
      </c>
      <c r="P9" s="50">
        <v>43</v>
      </c>
      <c r="Q9" s="48">
        <v>1</v>
      </c>
      <c r="R9" s="53">
        <v>29</v>
      </c>
      <c r="S9" s="54">
        <v>0</v>
      </c>
      <c r="T9" s="50">
        <v>32</v>
      </c>
      <c r="U9" s="48">
        <v>0</v>
      </c>
      <c r="V9" s="53">
        <v>26</v>
      </c>
      <c r="W9" s="54">
        <v>1</v>
      </c>
      <c r="X9" s="80">
        <v>51</v>
      </c>
      <c r="Y9" s="54">
        <v>0</v>
      </c>
      <c r="Z9" s="51">
        <f t="shared" si="10"/>
        <v>486</v>
      </c>
      <c r="AA9" s="45">
        <f t="shared" si="11"/>
        <v>6</v>
      </c>
    </row>
    <row r="10" spans="1:29" x14ac:dyDescent="0.2">
      <c r="A10" s="46" t="s">
        <v>36</v>
      </c>
      <c r="B10" s="53">
        <v>76</v>
      </c>
      <c r="C10" s="54">
        <v>0</v>
      </c>
      <c r="D10" s="50">
        <v>88</v>
      </c>
      <c r="E10" s="48">
        <v>6</v>
      </c>
      <c r="F10" s="53">
        <v>78</v>
      </c>
      <c r="G10" s="54">
        <v>0</v>
      </c>
      <c r="H10" s="50">
        <v>97</v>
      </c>
      <c r="I10" s="48">
        <v>0</v>
      </c>
      <c r="J10" s="53">
        <v>77</v>
      </c>
      <c r="K10" s="54">
        <v>0</v>
      </c>
      <c r="L10" s="50">
        <v>61</v>
      </c>
      <c r="M10" s="48">
        <v>10</v>
      </c>
      <c r="N10" s="53">
        <v>92</v>
      </c>
      <c r="O10" s="54">
        <v>0</v>
      </c>
      <c r="P10" s="50">
        <v>60</v>
      </c>
      <c r="Q10" s="48">
        <v>4</v>
      </c>
      <c r="R10" s="53">
        <v>76</v>
      </c>
      <c r="S10" s="54">
        <v>8</v>
      </c>
      <c r="T10" s="50">
        <v>61</v>
      </c>
      <c r="U10" s="48">
        <v>0</v>
      </c>
      <c r="V10" s="53">
        <v>57</v>
      </c>
      <c r="W10" s="54">
        <v>1</v>
      </c>
      <c r="X10" s="80">
        <v>77</v>
      </c>
      <c r="Y10" s="54">
        <v>0</v>
      </c>
      <c r="Z10" s="51">
        <f t="shared" si="10"/>
        <v>900</v>
      </c>
      <c r="AA10" s="45">
        <f t="shared" si="11"/>
        <v>29</v>
      </c>
    </row>
    <row r="11" spans="1:29" x14ac:dyDescent="0.2">
      <c r="A11" s="46" t="s">
        <v>37</v>
      </c>
      <c r="B11" s="53">
        <v>113</v>
      </c>
      <c r="C11" s="54">
        <v>5</v>
      </c>
      <c r="D11" s="50">
        <v>172</v>
      </c>
      <c r="E11" s="48">
        <v>7</v>
      </c>
      <c r="F11" s="53">
        <v>176</v>
      </c>
      <c r="G11" s="54">
        <v>11</v>
      </c>
      <c r="H11" s="50">
        <v>236</v>
      </c>
      <c r="I11" s="48">
        <v>1</v>
      </c>
      <c r="J11" s="53">
        <v>158</v>
      </c>
      <c r="K11" s="54">
        <v>1</v>
      </c>
      <c r="L11" s="50">
        <v>176</v>
      </c>
      <c r="M11" s="48">
        <v>0</v>
      </c>
      <c r="N11" s="53">
        <v>187</v>
      </c>
      <c r="O11" s="54">
        <v>0</v>
      </c>
      <c r="P11" s="50">
        <v>173</v>
      </c>
      <c r="Q11" s="48">
        <v>0</v>
      </c>
      <c r="R11" s="53">
        <v>147</v>
      </c>
      <c r="S11" s="54">
        <v>0</v>
      </c>
      <c r="T11" s="50">
        <v>128</v>
      </c>
      <c r="U11" s="48">
        <v>8</v>
      </c>
      <c r="V11" s="53">
        <v>163</v>
      </c>
      <c r="W11" s="54">
        <v>0</v>
      </c>
      <c r="X11" s="80">
        <v>177</v>
      </c>
      <c r="Y11" s="54">
        <v>19</v>
      </c>
      <c r="Z11" s="51">
        <f t="shared" si="10"/>
        <v>2006</v>
      </c>
      <c r="AA11" s="45">
        <f t="shared" si="11"/>
        <v>52</v>
      </c>
    </row>
    <row r="12" spans="1:29" x14ac:dyDescent="0.2">
      <c r="A12" s="46" t="s">
        <v>38</v>
      </c>
      <c r="B12" s="53">
        <v>234</v>
      </c>
      <c r="C12" s="54">
        <v>18</v>
      </c>
      <c r="D12" s="50">
        <v>304</v>
      </c>
      <c r="E12" s="48">
        <v>4</v>
      </c>
      <c r="F12" s="53">
        <v>366</v>
      </c>
      <c r="G12" s="54">
        <v>28</v>
      </c>
      <c r="H12" s="50">
        <v>356</v>
      </c>
      <c r="I12" s="48">
        <v>33</v>
      </c>
      <c r="J12" s="53">
        <v>336</v>
      </c>
      <c r="K12" s="54">
        <v>11</v>
      </c>
      <c r="L12" s="50">
        <v>352</v>
      </c>
      <c r="M12" s="48">
        <v>1</v>
      </c>
      <c r="N12" s="53">
        <v>415</v>
      </c>
      <c r="O12" s="54">
        <v>2</v>
      </c>
      <c r="P12" s="50">
        <v>362</v>
      </c>
      <c r="Q12" s="48">
        <v>10</v>
      </c>
      <c r="R12" s="53">
        <v>362</v>
      </c>
      <c r="S12" s="54">
        <v>1</v>
      </c>
      <c r="T12" s="50">
        <v>313</v>
      </c>
      <c r="U12" s="48">
        <v>0</v>
      </c>
      <c r="V12" s="53">
        <v>346</v>
      </c>
      <c r="W12" s="54">
        <v>83</v>
      </c>
      <c r="X12" s="80">
        <v>416</v>
      </c>
      <c r="Y12" s="54">
        <v>10</v>
      </c>
      <c r="Z12" s="51">
        <f t="shared" si="10"/>
        <v>4162</v>
      </c>
      <c r="AA12" s="45">
        <f t="shared" si="11"/>
        <v>201</v>
      </c>
    </row>
    <row r="13" spans="1:29" x14ac:dyDescent="0.2">
      <c r="A13" s="46" t="s">
        <v>39</v>
      </c>
      <c r="B13" s="69">
        <v>196</v>
      </c>
      <c r="C13" s="62">
        <v>21</v>
      </c>
      <c r="D13" s="63">
        <v>259</v>
      </c>
      <c r="E13" s="64">
        <v>2</v>
      </c>
      <c r="F13" s="69">
        <v>217</v>
      </c>
      <c r="G13" s="62">
        <v>10</v>
      </c>
      <c r="H13" s="63">
        <v>288</v>
      </c>
      <c r="I13" s="64">
        <v>10</v>
      </c>
      <c r="J13" s="69">
        <v>203</v>
      </c>
      <c r="K13" s="62">
        <v>18</v>
      </c>
      <c r="L13" s="63">
        <v>210</v>
      </c>
      <c r="M13" s="64">
        <v>16</v>
      </c>
      <c r="N13" s="69">
        <v>272</v>
      </c>
      <c r="O13" s="62">
        <v>6</v>
      </c>
      <c r="P13" s="63">
        <v>262</v>
      </c>
      <c r="Q13" s="64">
        <v>9</v>
      </c>
      <c r="R13" s="69">
        <v>219</v>
      </c>
      <c r="S13" s="62">
        <v>13</v>
      </c>
      <c r="T13" s="63">
        <v>184</v>
      </c>
      <c r="U13" s="64">
        <v>6</v>
      </c>
      <c r="V13" s="69">
        <v>237</v>
      </c>
      <c r="W13" s="62">
        <v>11</v>
      </c>
      <c r="X13" s="81">
        <v>228</v>
      </c>
      <c r="Y13" s="62">
        <v>14</v>
      </c>
      <c r="Z13" s="70">
        <f t="shared" si="10"/>
        <v>2775</v>
      </c>
      <c r="AA13" s="71">
        <f t="shared" si="11"/>
        <v>136</v>
      </c>
    </row>
    <row r="14" spans="1:29" x14ac:dyDescent="0.2">
      <c r="A14" s="46" t="s">
        <v>40</v>
      </c>
      <c r="B14" s="69">
        <v>163</v>
      </c>
      <c r="C14" s="62">
        <v>0</v>
      </c>
      <c r="D14" s="63">
        <v>187</v>
      </c>
      <c r="E14" s="64">
        <v>0</v>
      </c>
      <c r="F14" s="69">
        <v>196</v>
      </c>
      <c r="G14" s="62">
        <v>1</v>
      </c>
      <c r="H14" s="63">
        <v>258</v>
      </c>
      <c r="I14" s="64">
        <v>3</v>
      </c>
      <c r="J14" s="69">
        <v>191</v>
      </c>
      <c r="K14" s="62">
        <v>1</v>
      </c>
      <c r="L14" s="63">
        <v>173</v>
      </c>
      <c r="M14" s="64">
        <v>2</v>
      </c>
      <c r="N14" s="69">
        <v>240</v>
      </c>
      <c r="O14" s="62">
        <v>2</v>
      </c>
      <c r="P14" s="63">
        <v>221</v>
      </c>
      <c r="Q14" s="64">
        <v>8</v>
      </c>
      <c r="R14" s="69">
        <v>224</v>
      </c>
      <c r="S14" s="62">
        <v>17</v>
      </c>
      <c r="T14" s="63">
        <v>193</v>
      </c>
      <c r="U14" s="64">
        <v>0</v>
      </c>
      <c r="V14" s="69">
        <v>174</v>
      </c>
      <c r="W14" s="62">
        <v>1</v>
      </c>
      <c r="X14" s="81">
        <v>228</v>
      </c>
      <c r="Y14" s="62">
        <v>1</v>
      </c>
      <c r="Z14" s="70">
        <f t="shared" si="10"/>
        <v>2448</v>
      </c>
      <c r="AA14" s="71">
        <f t="shared" si="11"/>
        <v>36</v>
      </c>
    </row>
    <row r="15" spans="1:29" x14ac:dyDescent="0.2">
      <c r="A15" s="46" t="s">
        <v>41</v>
      </c>
      <c r="B15" s="69">
        <v>542</v>
      </c>
      <c r="C15" s="62">
        <v>39</v>
      </c>
      <c r="D15" s="63">
        <v>682</v>
      </c>
      <c r="E15" s="64">
        <v>28</v>
      </c>
      <c r="F15" s="69">
        <v>689</v>
      </c>
      <c r="G15" s="62">
        <v>44</v>
      </c>
      <c r="H15" s="63">
        <v>771</v>
      </c>
      <c r="I15" s="64">
        <v>23</v>
      </c>
      <c r="J15" s="69">
        <v>699</v>
      </c>
      <c r="K15" s="62">
        <v>35</v>
      </c>
      <c r="L15" s="63">
        <v>676</v>
      </c>
      <c r="M15" s="64">
        <v>63</v>
      </c>
      <c r="N15" s="69">
        <v>897</v>
      </c>
      <c r="O15" s="62">
        <v>55</v>
      </c>
      <c r="P15" s="63">
        <v>918</v>
      </c>
      <c r="Q15" s="64">
        <v>48</v>
      </c>
      <c r="R15" s="69">
        <v>756</v>
      </c>
      <c r="S15" s="62">
        <v>30</v>
      </c>
      <c r="T15" s="63">
        <v>578</v>
      </c>
      <c r="U15" s="64">
        <v>17</v>
      </c>
      <c r="V15" s="69">
        <v>618</v>
      </c>
      <c r="W15" s="62">
        <v>43</v>
      </c>
      <c r="X15" s="81">
        <v>915</v>
      </c>
      <c r="Y15" s="62">
        <v>38</v>
      </c>
      <c r="Z15" s="70">
        <f t="shared" si="10"/>
        <v>8741</v>
      </c>
      <c r="AA15" s="71">
        <f t="shared" si="11"/>
        <v>463</v>
      </c>
    </row>
    <row r="16" spans="1:29" x14ac:dyDescent="0.2">
      <c r="A16" s="46" t="s">
        <v>42</v>
      </c>
      <c r="B16" s="69">
        <v>430</v>
      </c>
      <c r="C16" s="62">
        <v>0</v>
      </c>
      <c r="D16" s="63">
        <v>501</v>
      </c>
      <c r="E16" s="64">
        <v>41</v>
      </c>
      <c r="F16" s="69">
        <v>549</v>
      </c>
      <c r="G16" s="62">
        <v>2</v>
      </c>
      <c r="H16" s="63">
        <v>625</v>
      </c>
      <c r="I16" s="64">
        <v>11</v>
      </c>
      <c r="J16" s="69">
        <v>647</v>
      </c>
      <c r="K16" s="62">
        <v>46</v>
      </c>
      <c r="L16" s="63">
        <v>599</v>
      </c>
      <c r="M16" s="64">
        <v>24</v>
      </c>
      <c r="N16" s="69">
        <v>817</v>
      </c>
      <c r="O16" s="62">
        <v>27</v>
      </c>
      <c r="P16" s="63">
        <v>757</v>
      </c>
      <c r="Q16" s="64">
        <v>51</v>
      </c>
      <c r="R16" s="69">
        <v>616</v>
      </c>
      <c r="S16" s="62">
        <v>47</v>
      </c>
      <c r="T16" s="63">
        <v>521</v>
      </c>
      <c r="U16" s="64">
        <v>26</v>
      </c>
      <c r="V16" s="69">
        <v>573</v>
      </c>
      <c r="W16" s="62">
        <v>39</v>
      </c>
      <c r="X16" s="81">
        <v>711</v>
      </c>
      <c r="Y16" s="62">
        <v>57</v>
      </c>
      <c r="Z16" s="70">
        <f t="shared" si="10"/>
        <v>7346</v>
      </c>
      <c r="AA16" s="71">
        <f t="shared" si="11"/>
        <v>371</v>
      </c>
    </row>
    <row r="17" spans="1:27" x14ac:dyDescent="0.2">
      <c r="A17" s="46" t="s">
        <v>43</v>
      </c>
      <c r="B17" s="69">
        <v>539</v>
      </c>
      <c r="C17" s="62">
        <v>35</v>
      </c>
      <c r="D17" s="63">
        <v>617</v>
      </c>
      <c r="E17" s="64">
        <v>51</v>
      </c>
      <c r="F17" s="69">
        <v>641</v>
      </c>
      <c r="G17" s="62">
        <v>33</v>
      </c>
      <c r="H17" s="63">
        <v>733</v>
      </c>
      <c r="I17" s="64">
        <v>38</v>
      </c>
      <c r="J17" s="69">
        <v>690</v>
      </c>
      <c r="K17" s="62">
        <v>21</v>
      </c>
      <c r="L17" s="63">
        <v>716</v>
      </c>
      <c r="M17" s="64">
        <v>76</v>
      </c>
      <c r="N17" s="69">
        <v>947</v>
      </c>
      <c r="O17" s="62">
        <v>30</v>
      </c>
      <c r="P17" s="63">
        <v>848</v>
      </c>
      <c r="Q17" s="64">
        <v>30</v>
      </c>
      <c r="R17" s="69">
        <v>730</v>
      </c>
      <c r="S17" s="62">
        <v>105</v>
      </c>
      <c r="T17" s="63">
        <v>644</v>
      </c>
      <c r="U17" s="64">
        <v>65</v>
      </c>
      <c r="V17" s="69">
        <v>695</v>
      </c>
      <c r="W17" s="62">
        <v>82</v>
      </c>
      <c r="X17" s="81">
        <v>780</v>
      </c>
      <c r="Y17" s="62">
        <v>287</v>
      </c>
      <c r="Z17" s="70">
        <f t="shared" si="10"/>
        <v>8580</v>
      </c>
      <c r="AA17" s="71">
        <f t="shared" si="11"/>
        <v>853</v>
      </c>
    </row>
    <row r="18" spans="1:27" x14ac:dyDescent="0.2">
      <c r="A18" s="46" t="s">
        <v>44</v>
      </c>
      <c r="B18" s="69">
        <v>456</v>
      </c>
      <c r="C18" s="62">
        <v>62</v>
      </c>
      <c r="D18" s="63">
        <v>514</v>
      </c>
      <c r="E18" s="64">
        <v>11</v>
      </c>
      <c r="F18" s="69">
        <v>642</v>
      </c>
      <c r="G18" s="62">
        <v>27</v>
      </c>
      <c r="H18" s="63">
        <v>682</v>
      </c>
      <c r="I18" s="64">
        <v>30</v>
      </c>
      <c r="J18" s="69">
        <v>600</v>
      </c>
      <c r="K18" s="62">
        <v>43</v>
      </c>
      <c r="L18" s="63">
        <v>641</v>
      </c>
      <c r="M18" s="64">
        <v>26</v>
      </c>
      <c r="N18" s="69">
        <v>738</v>
      </c>
      <c r="O18" s="62">
        <v>41</v>
      </c>
      <c r="P18" s="63">
        <v>814</v>
      </c>
      <c r="Q18" s="64">
        <v>38</v>
      </c>
      <c r="R18" s="69">
        <v>687</v>
      </c>
      <c r="S18" s="62">
        <v>36</v>
      </c>
      <c r="T18" s="63">
        <v>502</v>
      </c>
      <c r="U18" s="64">
        <v>47</v>
      </c>
      <c r="V18" s="69">
        <v>578</v>
      </c>
      <c r="W18" s="62">
        <v>57</v>
      </c>
      <c r="X18" s="81">
        <v>728</v>
      </c>
      <c r="Y18" s="62">
        <v>56</v>
      </c>
      <c r="Z18" s="70">
        <f t="shared" si="10"/>
        <v>7582</v>
      </c>
      <c r="AA18" s="71">
        <f t="shared" si="11"/>
        <v>474</v>
      </c>
    </row>
    <row r="19" spans="1:27" x14ac:dyDescent="0.2">
      <c r="A19" s="46" t="s">
        <v>45</v>
      </c>
      <c r="B19" s="69">
        <v>68</v>
      </c>
      <c r="C19" s="62">
        <v>1</v>
      </c>
      <c r="D19" s="63">
        <v>96</v>
      </c>
      <c r="E19" s="64">
        <v>0</v>
      </c>
      <c r="F19" s="69">
        <v>97</v>
      </c>
      <c r="G19" s="62">
        <v>0</v>
      </c>
      <c r="H19" s="63">
        <v>103</v>
      </c>
      <c r="I19" s="64">
        <v>0</v>
      </c>
      <c r="J19" s="69">
        <v>102</v>
      </c>
      <c r="K19" s="62">
        <v>0</v>
      </c>
      <c r="L19" s="63">
        <v>96</v>
      </c>
      <c r="M19" s="64">
        <v>0</v>
      </c>
      <c r="N19" s="69">
        <v>115</v>
      </c>
      <c r="O19" s="62">
        <v>0</v>
      </c>
      <c r="P19" s="63">
        <v>110</v>
      </c>
      <c r="Q19" s="64">
        <v>0</v>
      </c>
      <c r="R19" s="69">
        <v>87</v>
      </c>
      <c r="S19" s="62">
        <v>2</v>
      </c>
      <c r="T19" s="63">
        <v>75</v>
      </c>
      <c r="U19" s="64">
        <v>1</v>
      </c>
      <c r="V19" s="69">
        <v>80</v>
      </c>
      <c r="W19" s="62">
        <v>0</v>
      </c>
      <c r="X19" s="81">
        <v>104</v>
      </c>
      <c r="Y19" s="62">
        <v>0</v>
      </c>
      <c r="Z19" s="70">
        <f t="shared" si="10"/>
        <v>1133</v>
      </c>
      <c r="AA19" s="71">
        <f t="shared" si="11"/>
        <v>4</v>
      </c>
    </row>
    <row r="20" spans="1:27" x14ac:dyDescent="0.2">
      <c r="A20" s="46" t="s">
        <v>46</v>
      </c>
      <c r="B20" s="69">
        <v>213</v>
      </c>
      <c r="C20" s="62">
        <v>3</v>
      </c>
      <c r="D20" s="63">
        <v>267</v>
      </c>
      <c r="E20" s="64">
        <v>0</v>
      </c>
      <c r="F20" s="69">
        <v>243</v>
      </c>
      <c r="G20" s="62">
        <v>1</v>
      </c>
      <c r="H20" s="63">
        <v>323</v>
      </c>
      <c r="I20" s="64">
        <v>2</v>
      </c>
      <c r="J20" s="69">
        <v>261</v>
      </c>
      <c r="K20" s="62">
        <v>1</v>
      </c>
      <c r="L20" s="63">
        <v>232</v>
      </c>
      <c r="M20" s="64">
        <v>1</v>
      </c>
      <c r="N20" s="69">
        <v>275</v>
      </c>
      <c r="O20" s="62">
        <v>1</v>
      </c>
      <c r="P20" s="63">
        <v>321</v>
      </c>
      <c r="Q20" s="64">
        <v>0</v>
      </c>
      <c r="R20" s="69">
        <v>266</v>
      </c>
      <c r="S20" s="62">
        <v>0</v>
      </c>
      <c r="T20" s="63">
        <v>205</v>
      </c>
      <c r="U20" s="64">
        <v>1</v>
      </c>
      <c r="V20" s="69">
        <v>248</v>
      </c>
      <c r="W20" s="62">
        <v>3</v>
      </c>
      <c r="X20" s="81">
        <v>283</v>
      </c>
      <c r="Y20" s="62">
        <v>2</v>
      </c>
      <c r="Z20" s="70">
        <f t="shared" si="10"/>
        <v>3137</v>
      </c>
      <c r="AA20" s="71">
        <f t="shared" si="11"/>
        <v>15</v>
      </c>
    </row>
    <row r="21" spans="1:27" x14ac:dyDescent="0.2">
      <c r="A21" s="46" t="s">
        <v>47</v>
      </c>
      <c r="B21" s="69">
        <v>113</v>
      </c>
      <c r="C21" s="62">
        <v>0</v>
      </c>
      <c r="D21" s="63">
        <v>177</v>
      </c>
      <c r="E21" s="64">
        <v>0</v>
      </c>
      <c r="F21" s="69">
        <v>187</v>
      </c>
      <c r="G21" s="62">
        <v>2</v>
      </c>
      <c r="H21" s="63">
        <v>204</v>
      </c>
      <c r="I21" s="64">
        <v>0</v>
      </c>
      <c r="J21" s="69">
        <v>166</v>
      </c>
      <c r="K21" s="62">
        <v>2</v>
      </c>
      <c r="L21" s="63">
        <v>155</v>
      </c>
      <c r="M21" s="64">
        <v>0</v>
      </c>
      <c r="N21" s="69">
        <v>178</v>
      </c>
      <c r="O21" s="62">
        <v>0</v>
      </c>
      <c r="P21" s="63">
        <v>185</v>
      </c>
      <c r="Q21" s="64">
        <v>0</v>
      </c>
      <c r="R21" s="69">
        <v>143</v>
      </c>
      <c r="S21" s="62">
        <v>0</v>
      </c>
      <c r="T21" s="63">
        <v>98</v>
      </c>
      <c r="U21" s="64">
        <v>0</v>
      </c>
      <c r="V21" s="69">
        <v>116</v>
      </c>
      <c r="W21" s="62">
        <v>1</v>
      </c>
      <c r="X21" s="81">
        <v>179</v>
      </c>
      <c r="Y21" s="62">
        <v>0</v>
      </c>
      <c r="Z21" s="70">
        <f t="shared" si="10"/>
        <v>1901</v>
      </c>
      <c r="AA21" s="71">
        <f t="shared" si="11"/>
        <v>5</v>
      </c>
    </row>
    <row r="22" spans="1:27" x14ac:dyDescent="0.2">
      <c r="A22" s="46" t="s">
        <v>48</v>
      </c>
      <c r="B22" s="69">
        <v>49</v>
      </c>
      <c r="C22" s="62">
        <v>16</v>
      </c>
      <c r="D22" s="63">
        <v>65</v>
      </c>
      <c r="E22" s="64">
        <v>16</v>
      </c>
      <c r="F22" s="69">
        <v>88</v>
      </c>
      <c r="G22" s="62">
        <v>0</v>
      </c>
      <c r="H22" s="63">
        <v>51</v>
      </c>
      <c r="I22" s="64">
        <v>15</v>
      </c>
      <c r="J22" s="69">
        <v>74</v>
      </c>
      <c r="K22" s="62">
        <v>0</v>
      </c>
      <c r="L22" s="63">
        <v>64</v>
      </c>
      <c r="M22" s="64">
        <v>10</v>
      </c>
      <c r="N22" s="69">
        <v>83</v>
      </c>
      <c r="O22" s="62">
        <v>15</v>
      </c>
      <c r="P22" s="63">
        <v>68</v>
      </c>
      <c r="Q22" s="64">
        <v>0</v>
      </c>
      <c r="R22" s="69">
        <v>67</v>
      </c>
      <c r="S22" s="62">
        <v>30</v>
      </c>
      <c r="T22" s="63">
        <v>67</v>
      </c>
      <c r="U22" s="64">
        <v>0</v>
      </c>
      <c r="V22" s="69">
        <v>49</v>
      </c>
      <c r="W22" s="62">
        <v>0</v>
      </c>
      <c r="X22" s="81">
        <v>89</v>
      </c>
      <c r="Y22" s="62">
        <v>0</v>
      </c>
      <c r="Z22" s="70">
        <f t="shared" si="10"/>
        <v>814</v>
      </c>
      <c r="AA22" s="71">
        <f t="shared" si="11"/>
        <v>102</v>
      </c>
    </row>
    <row r="23" spans="1:27" x14ac:dyDescent="0.2">
      <c r="A23" s="46" t="s">
        <v>49</v>
      </c>
      <c r="B23" s="69">
        <v>48</v>
      </c>
      <c r="C23" s="62">
        <v>27</v>
      </c>
      <c r="D23" s="63">
        <v>75</v>
      </c>
      <c r="E23" s="64">
        <v>0</v>
      </c>
      <c r="F23" s="69">
        <v>85</v>
      </c>
      <c r="G23" s="62">
        <v>21</v>
      </c>
      <c r="H23" s="63">
        <v>93</v>
      </c>
      <c r="I23" s="64">
        <v>21</v>
      </c>
      <c r="J23" s="69">
        <v>97</v>
      </c>
      <c r="K23" s="62">
        <v>0</v>
      </c>
      <c r="L23" s="63">
        <v>96</v>
      </c>
      <c r="M23" s="64">
        <v>0</v>
      </c>
      <c r="N23" s="69">
        <v>108</v>
      </c>
      <c r="O23" s="62">
        <v>0</v>
      </c>
      <c r="P23" s="63">
        <v>101</v>
      </c>
      <c r="Q23" s="64">
        <v>34</v>
      </c>
      <c r="R23" s="69">
        <v>79</v>
      </c>
      <c r="S23" s="62">
        <v>21</v>
      </c>
      <c r="T23" s="63">
        <v>65</v>
      </c>
      <c r="U23" s="64">
        <v>0</v>
      </c>
      <c r="V23" s="69">
        <v>92</v>
      </c>
      <c r="W23" s="62">
        <v>23</v>
      </c>
      <c r="X23" s="81">
        <v>94</v>
      </c>
      <c r="Y23" s="62">
        <v>1</v>
      </c>
      <c r="Z23" s="70">
        <f t="shared" si="10"/>
        <v>1033</v>
      </c>
      <c r="AA23" s="71">
        <f t="shared" si="11"/>
        <v>148</v>
      </c>
    </row>
    <row r="24" spans="1:27" x14ac:dyDescent="0.2">
      <c r="A24" s="46" t="s">
        <v>50</v>
      </c>
      <c r="B24" s="69">
        <v>156</v>
      </c>
      <c r="C24" s="62">
        <v>0</v>
      </c>
      <c r="D24" s="63">
        <v>198</v>
      </c>
      <c r="E24" s="64">
        <v>7</v>
      </c>
      <c r="F24" s="69">
        <v>266</v>
      </c>
      <c r="G24" s="62">
        <v>13</v>
      </c>
      <c r="H24" s="63">
        <v>260</v>
      </c>
      <c r="I24" s="64">
        <v>7</v>
      </c>
      <c r="J24" s="69">
        <v>225</v>
      </c>
      <c r="K24" s="62">
        <v>0</v>
      </c>
      <c r="L24" s="63">
        <v>226</v>
      </c>
      <c r="M24" s="64">
        <v>10</v>
      </c>
      <c r="N24" s="69">
        <v>276</v>
      </c>
      <c r="O24" s="62">
        <v>3</v>
      </c>
      <c r="P24" s="63">
        <v>255</v>
      </c>
      <c r="Q24" s="64">
        <v>0</v>
      </c>
      <c r="R24" s="69">
        <v>235</v>
      </c>
      <c r="S24" s="62">
        <v>9</v>
      </c>
      <c r="T24" s="63">
        <v>200</v>
      </c>
      <c r="U24" s="64">
        <v>14</v>
      </c>
      <c r="V24" s="69">
        <v>206</v>
      </c>
      <c r="W24" s="62">
        <v>0</v>
      </c>
      <c r="X24" s="81">
        <v>244</v>
      </c>
      <c r="Y24" s="62">
        <v>42</v>
      </c>
      <c r="Z24" s="70">
        <f t="shared" si="10"/>
        <v>2747</v>
      </c>
      <c r="AA24" s="71">
        <f t="shared" si="11"/>
        <v>105</v>
      </c>
    </row>
    <row r="25" spans="1:27" x14ac:dyDescent="0.2">
      <c r="A25" s="46" t="s">
        <v>51</v>
      </c>
      <c r="B25" s="69">
        <v>475</v>
      </c>
      <c r="C25" s="62">
        <v>8</v>
      </c>
      <c r="D25" s="63">
        <v>555</v>
      </c>
      <c r="E25" s="64">
        <v>10</v>
      </c>
      <c r="F25" s="69">
        <v>628</v>
      </c>
      <c r="G25" s="62">
        <v>3</v>
      </c>
      <c r="H25" s="63">
        <v>658</v>
      </c>
      <c r="I25" s="64">
        <v>9</v>
      </c>
      <c r="J25" s="69">
        <v>634</v>
      </c>
      <c r="K25" s="62">
        <v>10</v>
      </c>
      <c r="L25" s="63">
        <v>563</v>
      </c>
      <c r="M25" s="64">
        <v>17</v>
      </c>
      <c r="N25" s="69">
        <v>717</v>
      </c>
      <c r="O25" s="62">
        <v>94</v>
      </c>
      <c r="P25" s="63">
        <v>717</v>
      </c>
      <c r="Q25" s="64">
        <v>26</v>
      </c>
      <c r="R25" s="69">
        <v>624</v>
      </c>
      <c r="S25" s="62">
        <v>41</v>
      </c>
      <c r="T25" s="63">
        <v>500</v>
      </c>
      <c r="U25" s="64">
        <v>19</v>
      </c>
      <c r="V25" s="69">
        <v>621</v>
      </c>
      <c r="W25" s="62">
        <v>18</v>
      </c>
      <c r="X25" s="81">
        <v>701</v>
      </c>
      <c r="Y25" s="62">
        <v>92</v>
      </c>
      <c r="Z25" s="70">
        <f t="shared" si="10"/>
        <v>7393</v>
      </c>
      <c r="AA25" s="71">
        <f t="shared" si="11"/>
        <v>347</v>
      </c>
    </row>
    <row r="26" spans="1:27" x14ac:dyDescent="0.2">
      <c r="A26" s="46" t="s">
        <v>52</v>
      </c>
      <c r="B26" s="69">
        <v>1091</v>
      </c>
      <c r="C26" s="62">
        <v>30</v>
      </c>
      <c r="D26" s="63">
        <v>1210</v>
      </c>
      <c r="E26" s="64">
        <v>39</v>
      </c>
      <c r="F26" s="69">
        <v>1258</v>
      </c>
      <c r="G26" s="62">
        <v>114</v>
      </c>
      <c r="H26" s="63">
        <v>1449</v>
      </c>
      <c r="I26" s="64">
        <v>85</v>
      </c>
      <c r="J26" s="69">
        <v>1417</v>
      </c>
      <c r="K26" s="62">
        <v>118</v>
      </c>
      <c r="L26" s="63">
        <v>1414</v>
      </c>
      <c r="M26" s="64">
        <v>147</v>
      </c>
      <c r="N26" s="69">
        <v>1607</v>
      </c>
      <c r="O26" s="62">
        <v>151</v>
      </c>
      <c r="P26" s="63">
        <v>1517</v>
      </c>
      <c r="Q26" s="64">
        <v>58</v>
      </c>
      <c r="R26" s="69">
        <v>1352</v>
      </c>
      <c r="S26" s="62">
        <v>32</v>
      </c>
      <c r="T26" s="63">
        <v>1128</v>
      </c>
      <c r="U26" s="64">
        <v>43</v>
      </c>
      <c r="V26" s="69">
        <v>1291</v>
      </c>
      <c r="W26" s="62">
        <v>51</v>
      </c>
      <c r="X26" s="81">
        <v>1660</v>
      </c>
      <c r="Y26" s="62">
        <v>33</v>
      </c>
      <c r="Z26" s="70">
        <f t="shared" si="10"/>
        <v>16394</v>
      </c>
      <c r="AA26" s="71">
        <f t="shared" si="11"/>
        <v>901</v>
      </c>
    </row>
    <row r="27" spans="1:27" x14ac:dyDescent="0.2">
      <c r="A27" s="46" t="s">
        <v>53</v>
      </c>
      <c r="B27" s="69">
        <v>175</v>
      </c>
      <c r="C27" s="62">
        <v>37</v>
      </c>
      <c r="D27" s="63">
        <v>282</v>
      </c>
      <c r="E27" s="64">
        <v>24</v>
      </c>
      <c r="F27" s="69">
        <v>226</v>
      </c>
      <c r="G27" s="62">
        <v>26</v>
      </c>
      <c r="H27" s="63">
        <v>242</v>
      </c>
      <c r="I27" s="64">
        <v>1</v>
      </c>
      <c r="J27" s="69">
        <v>281</v>
      </c>
      <c r="K27" s="62">
        <v>0</v>
      </c>
      <c r="L27" s="63">
        <v>251</v>
      </c>
      <c r="M27" s="64">
        <v>11</v>
      </c>
      <c r="N27" s="69">
        <v>260</v>
      </c>
      <c r="O27" s="62">
        <v>0</v>
      </c>
      <c r="P27" s="63">
        <v>257</v>
      </c>
      <c r="Q27" s="64">
        <v>0</v>
      </c>
      <c r="R27" s="69">
        <v>235</v>
      </c>
      <c r="S27" s="62">
        <v>0</v>
      </c>
      <c r="T27" s="63">
        <v>219</v>
      </c>
      <c r="U27" s="64">
        <v>20</v>
      </c>
      <c r="V27" s="69">
        <v>195</v>
      </c>
      <c r="W27" s="62">
        <v>33</v>
      </c>
      <c r="X27" s="81">
        <v>295</v>
      </c>
      <c r="Y27" s="62">
        <v>10</v>
      </c>
      <c r="Z27" s="70">
        <f t="shared" si="10"/>
        <v>2918</v>
      </c>
      <c r="AA27" s="71">
        <f t="shared" si="10"/>
        <v>162</v>
      </c>
    </row>
    <row r="28" spans="1:27" x14ac:dyDescent="0.2">
      <c r="A28" s="46" t="s">
        <v>54</v>
      </c>
      <c r="B28" s="69">
        <v>55</v>
      </c>
      <c r="C28" s="62">
        <v>9</v>
      </c>
      <c r="D28" s="63">
        <v>56</v>
      </c>
      <c r="E28" s="64">
        <v>15</v>
      </c>
      <c r="F28" s="69">
        <v>58</v>
      </c>
      <c r="G28" s="62">
        <v>5</v>
      </c>
      <c r="H28" s="63">
        <v>63</v>
      </c>
      <c r="I28" s="64">
        <v>0</v>
      </c>
      <c r="J28" s="69">
        <v>40</v>
      </c>
      <c r="K28" s="62">
        <v>1</v>
      </c>
      <c r="L28" s="63">
        <v>62</v>
      </c>
      <c r="M28" s="64">
        <v>0</v>
      </c>
      <c r="N28" s="69">
        <v>62</v>
      </c>
      <c r="O28" s="62">
        <v>1</v>
      </c>
      <c r="P28" s="63">
        <v>55</v>
      </c>
      <c r="Q28" s="64">
        <v>0</v>
      </c>
      <c r="R28" s="69">
        <v>47</v>
      </c>
      <c r="S28" s="62">
        <v>1</v>
      </c>
      <c r="T28" s="63">
        <v>37</v>
      </c>
      <c r="U28" s="64">
        <v>1</v>
      </c>
      <c r="V28" s="69">
        <v>47</v>
      </c>
      <c r="W28" s="62">
        <v>0</v>
      </c>
      <c r="X28" s="81">
        <v>70</v>
      </c>
      <c r="Y28" s="62">
        <v>11</v>
      </c>
      <c r="Z28" s="70">
        <f t="shared" si="10"/>
        <v>652</v>
      </c>
      <c r="AA28" s="71">
        <f t="shared" si="11"/>
        <v>44</v>
      </c>
    </row>
    <row r="29" spans="1:27" x14ac:dyDescent="0.2">
      <c r="A29" s="46" t="s">
        <v>55</v>
      </c>
      <c r="B29" s="69">
        <v>157</v>
      </c>
      <c r="C29" s="62">
        <v>12</v>
      </c>
      <c r="D29" s="63">
        <v>181</v>
      </c>
      <c r="E29" s="64">
        <v>32</v>
      </c>
      <c r="F29" s="69">
        <v>189</v>
      </c>
      <c r="G29" s="62">
        <v>10</v>
      </c>
      <c r="H29" s="63">
        <v>231</v>
      </c>
      <c r="I29" s="64">
        <v>36</v>
      </c>
      <c r="J29" s="69">
        <v>175</v>
      </c>
      <c r="K29" s="62">
        <v>22</v>
      </c>
      <c r="L29" s="63">
        <v>206</v>
      </c>
      <c r="M29" s="64">
        <v>8</v>
      </c>
      <c r="N29" s="69">
        <v>223</v>
      </c>
      <c r="O29" s="62">
        <v>0</v>
      </c>
      <c r="P29" s="63">
        <v>228</v>
      </c>
      <c r="Q29" s="64">
        <v>27</v>
      </c>
      <c r="R29" s="69">
        <v>168</v>
      </c>
      <c r="S29" s="62">
        <v>9</v>
      </c>
      <c r="T29" s="63">
        <v>131</v>
      </c>
      <c r="U29" s="64">
        <v>5</v>
      </c>
      <c r="V29" s="69">
        <v>164</v>
      </c>
      <c r="W29" s="62">
        <v>0</v>
      </c>
      <c r="X29" s="81">
        <v>200</v>
      </c>
      <c r="Y29" s="62">
        <v>1</v>
      </c>
      <c r="Z29" s="70">
        <f t="shared" si="10"/>
        <v>2253</v>
      </c>
      <c r="AA29" s="71">
        <f t="shared" si="11"/>
        <v>162</v>
      </c>
    </row>
    <row r="30" spans="1:27" x14ac:dyDescent="0.2">
      <c r="A30" s="46" t="s">
        <v>23</v>
      </c>
      <c r="B30" s="69">
        <v>173</v>
      </c>
      <c r="C30" s="62">
        <v>2</v>
      </c>
      <c r="D30" s="63">
        <v>170</v>
      </c>
      <c r="E30" s="64">
        <v>19</v>
      </c>
      <c r="F30" s="69">
        <v>180</v>
      </c>
      <c r="G30" s="62">
        <v>25</v>
      </c>
      <c r="H30" s="63">
        <v>186</v>
      </c>
      <c r="I30" s="64">
        <v>8</v>
      </c>
      <c r="J30" s="69">
        <v>189</v>
      </c>
      <c r="K30" s="62">
        <v>0</v>
      </c>
      <c r="L30" s="63">
        <v>180</v>
      </c>
      <c r="M30" s="64">
        <v>1</v>
      </c>
      <c r="N30" s="69">
        <v>246</v>
      </c>
      <c r="O30" s="62">
        <v>2</v>
      </c>
      <c r="P30" s="63">
        <v>238</v>
      </c>
      <c r="Q30" s="64">
        <v>10</v>
      </c>
      <c r="R30" s="69">
        <v>187</v>
      </c>
      <c r="S30" s="62">
        <v>6</v>
      </c>
      <c r="T30" s="63">
        <v>148</v>
      </c>
      <c r="U30" s="64">
        <v>22</v>
      </c>
      <c r="V30" s="69">
        <v>185</v>
      </c>
      <c r="W30" s="62">
        <v>23</v>
      </c>
      <c r="X30" s="81">
        <v>197</v>
      </c>
      <c r="Y30" s="62">
        <v>6</v>
      </c>
      <c r="Z30" s="70">
        <f t="shared" si="10"/>
        <v>2279</v>
      </c>
      <c r="AA30" s="71">
        <f t="shared" si="11"/>
        <v>124</v>
      </c>
    </row>
    <row r="31" spans="1:27" x14ac:dyDescent="0.2">
      <c r="A31" s="46" t="s">
        <v>0</v>
      </c>
      <c r="B31" s="69">
        <v>541</v>
      </c>
      <c r="C31" s="62">
        <v>22</v>
      </c>
      <c r="D31" s="63">
        <v>589</v>
      </c>
      <c r="E31" s="64">
        <v>58</v>
      </c>
      <c r="F31" s="69">
        <v>572</v>
      </c>
      <c r="G31" s="62">
        <v>73</v>
      </c>
      <c r="H31" s="63">
        <v>645</v>
      </c>
      <c r="I31" s="64">
        <v>103</v>
      </c>
      <c r="J31" s="69">
        <v>661</v>
      </c>
      <c r="K31" s="62">
        <v>12</v>
      </c>
      <c r="L31" s="63">
        <v>609</v>
      </c>
      <c r="M31" s="64">
        <v>1</v>
      </c>
      <c r="N31" s="69">
        <v>754</v>
      </c>
      <c r="O31" s="62">
        <v>237</v>
      </c>
      <c r="P31" s="63">
        <v>704</v>
      </c>
      <c r="Q31" s="64">
        <v>35</v>
      </c>
      <c r="R31" s="69">
        <v>592</v>
      </c>
      <c r="S31" s="62">
        <v>14</v>
      </c>
      <c r="T31" s="63">
        <v>514</v>
      </c>
      <c r="U31" s="64">
        <v>53</v>
      </c>
      <c r="V31" s="69">
        <v>555</v>
      </c>
      <c r="W31" s="62">
        <v>606</v>
      </c>
      <c r="X31" s="81">
        <v>697</v>
      </c>
      <c r="Y31" s="62">
        <v>59</v>
      </c>
      <c r="Z31" s="70">
        <f t="shared" si="10"/>
        <v>7433</v>
      </c>
      <c r="AA31" s="71">
        <f t="shared" si="11"/>
        <v>1273</v>
      </c>
    </row>
    <row r="32" spans="1:27" x14ac:dyDescent="0.2">
      <c r="A32" s="46" t="s">
        <v>1</v>
      </c>
      <c r="B32" s="69">
        <v>370</v>
      </c>
      <c r="C32" s="62">
        <v>8</v>
      </c>
      <c r="D32" s="63">
        <v>478</v>
      </c>
      <c r="E32" s="64">
        <v>2</v>
      </c>
      <c r="F32" s="69">
        <v>474</v>
      </c>
      <c r="G32" s="62">
        <v>29</v>
      </c>
      <c r="H32" s="63">
        <v>533</v>
      </c>
      <c r="I32" s="64">
        <v>8</v>
      </c>
      <c r="J32" s="69">
        <v>559</v>
      </c>
      <c r="K32" s="62">
        <v>16</v>
      </c>
      <c r="L32" s="63">
        <v>514</v>
      </c>
      <c r="M32" s="64">
        <v>9</v>
      </c>
      <c r="N32" s="69">
        <v>601</v>
      </c>
      <c r="O32" s="62">
        <v>21</v>
      </c>
      <c r="P32" s="63">
        <v>633</v>
      </c>
      <c r="Q32" s="64">
        <v>17</v>
      </c>
      <c r="R32" s="69">
        <v>506</v>
      </c>
      <c r="S32" s="62">
        <v>1</v>
      </c>
      <c r="T32" s="63">
        <v>408</v>
      </c>
      <c r="U32" s="64">
        <v>27</v>
      </c>
      <c r="V32" s="69">
        <v>471</v>
      </c>
      <c r="W32" s="62">
        <v>2</v>
      </c>
      <c r="X32" s="81">
        <v>621</v>
      </c>
      <c r="Y32" s="62">
        <v>52</v>
      </c>
      <c r="Z32" s="70">
        <f t="shared" si="10"/>
        <v>6168</v>
      </c>
      <c r="AA32" s="71">
        <f t="shared" si="11"/>
        <v>192</v>
      </c>
    </row>
    <row r="33" spans="1:27" x14ac:dyDescent="0.2">
      <c r="A33" s="46" t="s">
        <v>2</v>
      </c>
      <c r="B33" s="69">
        <v>98</v>
      </c>
      <c r="C33" s="62">
        <v>9</v>
      </c>
      <c r="D33" s="63">
        <v>138</v>
      </c>
      <c r="E33" s="64">
        <v>12</v>
      </c>
      <c r="F33" s="69">
        <v>167</v>
      </c>
      <c r="G33" s="62">
        <v>0</v>
      </c>
      <c r="H33" s="63">
        <v>185</v>
      </c>
      <c r="I33" s="64">
        <v>23</v>
      </c>
      <c r="J33" s="69">
        <v>198</v>
      </c>
      <c r="K33" s="62">
        <v>9</v>
      </c>
      <c r="L33" s="63">
        <v>152</v>
      </c>
      <c r="M33" s="64">
        <v>0</v>
      </c>
      <c r="N33" s="69">
        <v>234</v>
      </c>
      <c r="O33" s="62">
        <v>1</v>
      </c>
      <c r="P33" s="63">
        <v>164</v>
      </c>
      <c r="Q33" s="64">
        <v>9</v>
      </c>
      <c r="R33" s="69">
        <v>212</v>
      </c>
      <c r="S33" s="62">
        <v>12</v>
      </c>
      <c r="T33" s="63">
        <v>131</v>
      </c>
      <c r="U33" s="64">
        <v>14</v>
      </c>
      <c r="V33" s="69">
        <v>205</v>
      </c>
      <c r="W33" s="62">
        <v>9</v>
      </c>
      <c r="X33" s="81">
        <v>266</v>
      </c>
      <c r="Y33" s="62">
        <v>5</v>
      </c>
      <c r="Z33" s="70">
        <f t="shared" si="10"/>
        <v>2150</v>
      </c>
      <c r="AA33" s="71">
        <f t="shared" si="11"/>
        <v>103</v>
      </c>
    </row>
    <row r="34" spans="1:27" x14ac:dyDescent="0.2">
      <c r="A34" s="46" t="s">
        <v>3</v>
      </c>
      <c r="B34" s="69">
        <v>88</v>
      </c>
      <c r="C34" s="62">
        <v>0</v>
      </c>
      <c r="D34" s="63">
        <v>105</v>
      </c>
      <c r="E34" s="64">
        <v>0</v>
      </c>
      <c r="F34" s="69">
        <v>77</v>
      </c>
      <c r="G34" s="62">
        <v>0</v>
      </c>
      <c r="H34" s="63">
        <v>92</v>
      </c>
      <c r="I34" s="64">
        <v>0</v>
      </c>
      <c r="J34" s="69">
        <v>117</v>
      </c>
      <c r="K34" s="62">
        <v>1</v>
      </c>
      <c r="L34" s="63">
        <v>93</v>
      </c>
      <c r="M34" s="64">
        <v>0</v>
      </c>
      <c r="N34" s="69">
        <v>112</v>
      </c>
      <c r="O34" s="62">
        <v>0</v>
      </c>
      <c r="P34" s="63">
        <v>123</v>
      </c>
      <c r="Q34" s="64">
        <v>0</v>
      </c>
      <c r="R34" s="69">
        <v>101</v>
      </c>
      <c r="S34" s="62">
        <v>1</v>
      </c>
      <c r="T34" s="63">
        <v>79</v>
      </c>
      <c r="U34" s="64">
        <v>0</v>
      </c>
      <c r="V34" s="69">
        <v>104</v>
      </c>
      <c r="W34" s="62">
        <v>0</v>
      </c>
      <c r="X34" s="81">
        <v>114</v>
      </c>
      <c r="Y34" s="62">
        <v>0</v>
      </c>
      <c r="Z34" s="70">
        <f t="shared" si="10"/>
        <v>1205</v>
      </c>
      <c r="AA34" s="71">
        <f t="shared" si="11"/>
        <v>2</v>
      </c>
    </row>
    <row r="35" spans="1:27" x14ac:dyDescent="0.2">
      <c r="A35" s="46" t="s">
        <v>56</v>
      </c>
      <c r="B35" s="69">
        <v>34</v>
      </c>
      <c r="C35" s="62">
        <v>0</v>
      </c>
      <c r="D35" s="63">
        <v>44</v>
      </c>
      <c r="E35" s="64">
        <v>0</v>
      </c>
      <c r="F35" s="69">
        <v>46</v>
      </c>
      <c r="G35" s="62">
        <v>0</v>
      </c>
      <c r="H35" s="63">
        <v>40</v>
      </c>
      <c r="I35" s="64">
        <v>0</v>
      </c>
      <c r="J35" s="69">
        <v>43</v>
      </c>
      <c r="K35" s="62">
        <v>0</v>
      </c>
      <c r="L35" s="63">
        <v>33</v>
      </c>
      <c r="M35" s="64">
        <v>1</v>
      </c>
      <c r="N35" s="69">
        <v>65</v>
      </c>
      <c r="O35" s="62">
        <v>0</v>
      </c>
      <c r="P35" s="63">
        <v>66</v>
      </c>
      <c r="Q35" s="64">
        <v>0</v>
      </c>
      <c r="R35" s="69">
        <v>48</v>
      </c>
      <c r="S35" s="62">
        <v>0</v>
      </c>
      <c r="T35" s="63">
        <v>21</v>
      </c>
      <c r="U35" s="64">
        <v>0</v>
      </c>
      <c r="V35" s="69">
        <v>39</v>
      </c>
      <c r="W35" s="62">
        <v>0</v>
      </c>
      <c r="X35" s="81">
        <v>51</v>
      </c>
      <c r="Y35" s="62">
        <v>0</v>
      </c>
      <c r="Z35" s="70">
        <f t="shared" si="10"/>
        <v>530</v>
      </c>
      <c r="AA35" s="71">
        <f t="shared" si="11"/>
        <v>1</v>
      </c>
    </row>
    <row r="36" spans="1:27" x14ac:dyDescent="0.2">
      <c r="A36" s="46" t="s">
        <v>57</v>
      </c>
      <c r="B36" s="69">
        <v>49</v>
      </c>
      <c r="C36" s="62">
        <v>1</v>
      </c>
      <c r="D36" s="63">
        <v>38</v>
      </c>
      <c r="E36" s="64">
        <v>1</v>
      </c>
      <c r="F36" s="69">
        <v>64</v>
      </c>
      <c r="G36" s="62">
        <v>2</v>
      </c>
      <c r="H36" s="63">
        <v>44</v>
      </c>
      <c r="I36" s="64">
        <v>0</v>
      </c>
      <c r="J36" s="69">
        <v>57</v>
      </c>
      <c r="K36" s="62">
        <v>0</v>
      </c>
      <c r="L36" s="63">
        <v>46</v>
      </c>
      <c r="M36" s="64">
        <v>0</v>
      </c>
      <c r="N36" s="69">
        <v>68</v>
      </c>
      <c r="O36" s="62">
        <v>0</v>
      </c>
      <c r="P36" s="63">
        <v>53</v>
      </c>
      <c r="Q36" s="64">
        <v>0</v>
      </c>
      <c r="R36" s="69">
        <v>47</v>
      </c>
      <c r="S36" s="62">
        <v>0</v>
      </c>
      <c r="T36" s="63">
        <v>34</v>
      </c>
      <c r="U36" s="64">
        <v>0</v>
      </c>
      <c r="V36" s="69">
        <v>49</v>
      </c>
      <c r="W36" s="62">
        <v>0</v>
      </c>
      <c r="X36" s="81">
        <v>50</v>
      </c>
      <c r="Y36" s="62">
        <v>0</v>
      </c>
      <c r="Z36" s="70">
        <f t="shared" si="10"/>
        <v>599</v>
      </c>
      <c r="AA36" s="71">
        <f t="shared" si="11"/>
        <v>4</v>
      </c>
    </row>
    <row r="37" spans="1:27" x14ac:dyDescent="0.2">
      <c r="A37" s="46" t="s">
        <v>58</v>
      </c>
      <c r="B37" s="69">
        <v>170</v>
      </c>
      <c r="C37" s="62">
        <v>0</v>
      </c>
      <c r="D37" s="63">
        <v>228</v>
      </c>
      <c r="E37" s="64">
        <v>17</v>
      </c>
      <c r="F37" s="69">
        <v>216</v>
      </c>
      <c r="G37" s="62">
        <v>38</v>
      </c>
      <c r="H37" s="63">
        <v>242</v>
      </c>
      <c r="I37" s="64">
        <v>32</v>
      </c>
      <c r="J37" s="69">
        <v>213</v>
      </c>
      <c r="K37" s="62">
        <v>1</v>
      </c>
      <c r="L37" s="63">
        <v>198</v>
      </c>
      <c r="M37" s="64">
        <v>11</v>
      </c>
      <c r="N37" s="69">
        <v>259</v>
      </c>
      <c r="O37" s="62">
        <v>10</v>
      </c>
      <c r="P37" s="63">
        <v>318</v>
      </c>
      <c r="Q37" s="64">
        <v>10</v>
      </c>
      <c r="R37" s="69">
        <v>180</v>
      </c>
      <c r="S37" s="62">
        <v>20</v>
      </c>
      <c r="T37" s="63">
        <v>189</v>
      </c>
      <c r="U37" s="64">
        <v>0</v>
      </c>
      <c r="V37" s="69">
        <v>219</v>
      </c>
      <c r="W37" s="62">
        <v>110</v>
      </c>
      <c r="X37" s="81">
        <v>272</v>
      </c>
      <c r="Y37" s="62">
        <v>0</v>
      </c>
      <c r="Z37" s="70">
        <f t="shared" si="10"/>
        <v>2704</v>
      </c>
      <c r="AA37" s="71">
        <f t="shared" si="11"/>
        <v>249</v>
      </c>
    </row>
    <row r="38" spans="1:27" x14ac:dyDescent="0.2">
      <c r="A38" s="46" t="s">
        <v>59</v>
      </c>
      <c r="B38" s="69">
        <v>149</v>
      </c>
      <c r="C38" s="62">
        <v>1</v>
      </c>
      <c r="D38" s="63">
        <v>190</v>
      </c>
      <c r="E38" s="64">
        <v>6</v>
      </c>
      <c r="F38" s="69">
        <v>168</v>
      </c>
      <c r="G38" s="62">
        <v>2</v>
      </c>
      <c r="H38" s="63">
        <v>217</v>
      </c>
      <c r="I38" s="64">
        <v>1</v>
      </c>
      <c r="J38" s="69">
        <v>202</v>
      </c>
      <c r="K38" s="62">
        <v>0</v>
      </c>
      <c r="L38" s="63">
        <v>224</v>
      </c>
      <c r="M38" s="64">
        <v>0</v>
      </c>
      <c r="N38" s="69">
        <v>218</v>
      </c>
      <c r="O38" s="62">
        <v>2</v>
      </c>
      <c r="P38" s="63">
        <v>238</v>
      </c>
      <c r="Q38" s="64">
        <v>1</v>
      </c>
      <c r="R38" s="69">
        <v>231</v>
      </c>
      <c r="S38" s="62">
        <v>2</v>
      </c>
      <c r="T38" s="63">
        <v>144</v>
      </c>
      <c r="U38" s="64">
        <v>9</v>
      </c>
      <c r="V38" s="69">
        <v>162</v>
      </c>
      <c r="W38" s="62">
        <v>7</v>
      </c>
      <c r="X38" s="81">
        <v>188</v>
      </c>
      <c r="Y38" s="62">
        <v>1</v>
      </c>
      <c r="Z38" s="70">
        <f t="shared" si="10"/>
        <v>2331</v>
      </c>
      <c r="AA38" s="71">
        <f t="shared" si="11"/>
        <v>32</v>
      </c>
    </row>
    <row r="39" spans="1:27" x14ac:dyDescent="0.2">
      <c r="A39" s="46" t="s">
        <v>60</v>
      </c>
      <c r="B39" s="69">
        <v>107</v>
      </c>
      <c r="C39" s="62">
        <v>0</v>
      </c>
      <c r="D39" s="63">
        <v>139</v>
      </c>
      <c r="E39" s="64">
        <v>1</v>
      </c>
      <c r="F39" s="69">
        <v>159</v>
      </c>
      <c r="G39" s="62">
        <v>1</v>
      </c>
      <c r="H39" s="63">
        <v>139</v>
      </c>
      <c r="I39" s="64">
        <v>1</v>
      </c>
      <c r="J39" s="69">
        <v>123</v>
      </c>
      <c r="K39" s="62">
        <v>0</v>
      </c>
      <c r="L39" s="63">
        <v>118</v>
      </c>
      <c r="M39" s="64">
        <v>1</v>
      </c>
      <c r="N39" s="69">
        <v>146</v>
      </c>
      <c r="O39" s="62">
        <v>0</v>
      </c>
      <c r="P39" s="63">
        <v>145</v>
      </c>
      <c r="Q39" s="64">
        <v>0</v>
      </c>
      <c r="R39" s="69">
        <v>127</v>
      </c>
      <c r="S39" s="62">
        <v>3</v>
      </c>
      <c r="T39" s="63">
        <v>103</v>
      </c>
      <c r="U39" s="64">
        <v>1</v>
      </c>
      <c r="V39" s="69">
        <v>122</v>
      </c>
      <c r="W39" s="62">
        <v>0</v>
      </c>
      <c r="X39" s="81">
        <v>135</v>
      </c>
      <c r="Y39" s="62">
        <v>1</v>
      </c>
      <c r="Z39" s="70">
        <f t="shared" si="10"/>
        <v>1563</v>
      </c>
      <c r="AA39" s="71">
        <f t="shared" si="11"/>
        <v>9</v>
      </c>
    </row>
    <row r="40" spans="1:27" x14ac:dyDescent="0.2">
      <c r="A40" s="46" t="s">
        <v>61</v>
      </c>
      <c r="B40" s="69">
        <v>42</v>
      </c>
      <c r="C40" s="62">
        <v>0</v>
      </c>
      <c r="D40" s="63">
        <v>67</v>
      </c>
      <c r="E40" s="64">
        <v>0</v>
      </c>
      <c r="F40" s="69">
        <v>68</v>
      </c>
      <c r="G40" s="62">
        <v>0</v>
      </c>
      <c r="H40" s="63">
        <v>91</v>
      </c>
      <c r="I40" s="64">
        <v>0</v>
      </c>
      <c r="J40" s="69">
        <v>74</v>
      </c>
      <c r="K40" s="62">
        <v>2</v>
      </c>
      <c r="L40" s="63">
        <v>91</v>
      </c>
      <c r="M40" s="64">
        <v>0</v>
      </c>
      <c r="N40" s="69">
        <v>94</v>
      </c>
      <c r="O40" s="62">
        <v>0</v>
      </c>
      <c r="P40" s="63">
        <v>98</v>
      </c>
      <c r="Q40" s="64">
        <v>0</v>
      </c>
      <c r="R40" s="69">
        <v>83</v>
      </c>
      <c r="S40" s="62">
        <v>2</v>
      </c>
      <c r="T40" s="63">
        <v>66</v>
      </c>
      <c r="U40" s="64">
        <v>1</v>
      </c>
      <c r="V40" s="69">
        <v>66</v>
      </c>
      <c r="W40" s="62">
        <v>1</v>
      </c>
      <c r="X40" s="81">
        <v>98</v>
      </c>
      <c r="Y40" s="62">
        <v>1</v>
      </c>
      <c r="Z40" s="70">
        <f t="shared" si="10"/>
        <v>938</v>
      </c>
      <c r="AA40" s="71">
        <f t="shared" si="11"/>
        <v>7</v>
      </c>
    </row>
    <row r="41" spans="1:27" x14ac:dyDescent="0.2">
      <c r="A41" s="46" t="s">
        <v>62</v>
      </c>
      <c r="B41" s="69">
        <v>107</v>
      </c>
      <c r="C41" s="62">
        <v>2</v>
      </c>
      <c r="D41" s="63">
        <v>129</v>
      </c>
      <c r="E41" s="64">
        <v>5</v>
      </c>
      <c r="F41" s="69">
        <v>136</v>
      </c>
      <c r="G41" s="62">
        <v>0</v>
      </c>
      <c r="H41" s="63">
        <v>136</v>
      </c>
      <c r="I41" s="64">
        <v>0</v>
      </c>
      <c r="J41" s="69">
        <v>157</v>
      </c>
      <c r="K41" s="62">
        <v>0</v>
      </c>
      <c r="L41" s="63">
        <v>130</v>
      </c>
      <c r="M41" s="64">
        <v>1</v>
      </c>
      <c r="N41" s="69">
        <v>167</v>
      </c>
      <c r="O41" s="62">
        <v>1</v>
      </c>
      <c r="P41" s="63">
        <v>165</v>
      </c>
      <c r="Q41" s="64">
        <v>0</v>
      </c>
      <c r="R41" s="69">
        <v>124</v>
      </c>
      <c r="S41" s="62">
        <v>0</v>
      </c>
      <c r="T41" s="63">
        <v>82</v>
      </c>
      <c r="U41" s="64">
        <v>0</v>
      </c>
      <c r="V41" s="69">
        <v>152</v>
      </c>
      <c r="W41" s="62">
        <v>0</v>
      </c>
      <c r="X41" s="81">
        <v>143</v>
      </c>
      <c r="Y41" s="62">
        <v>1</v>
      </c>
      <c r="Z41" s="70">
        <f t="shared" si="10"/>
        <v>1628</v>
      </c>
      <c r="AA41" s="71">
        <f t="shared" si="11"/>
        <v>10</v>
      </c>
    </row>
    <row r="42" spans="1:27" x14ac:dyDescent="0.2">
      <c r="A42" s="46" t="s">
        <v>63</v>
      </c>
      <c r="B42" s="69">
        <v>92</v>
      </c>
      <c r="C42" s="62">
        <v>0</v>
      </c>
      <c r="D42" s="63">
        <v>105</v>
      </c>
      <c r="E42" s="64">
        <v>8</v>
      </c>
      <c r="F42" s="69">
        <v>131</v>
      </c>
      <c r="G42" s="62">
        <v>1</v>
      </c>
      <c r="H42" s="63">
        <v>118</v>
      </c>
      <c r="I42" s="64">
        <v>2</v>
      </c>
      <c r="J42" s="69">
        <v>96</v>
      </c>
      <c r="K42" s="62">
        <v>7</v>
      </c>
      <c r="L42" s="63">
        <v>103</v>
      </c>
      <c r="M42" s="64">
        <v>1</v>
      </c>
      <c r="N42" s="69">
        <v>125</v>
      </c>
      <c r="O42" s="62">
        <v>4</v>
      </c>
      <c r="P42" s="63">
        <v>151</v>
      </c>
      <c r="Q42" s="64">
        <v>8</v>
      </c>
      <c r="R42" s="69">
        <v>95</v>
      </c>
      <c r="S42" s="62">
        <v>0</v>
      </c>
      <c r="T42" s="63">
        <v>86</v>
      </c>
      <c r="U42" s="64">
        <v>2</v>
      </c>
      <c r="V42" s="69">
        <v>99</v>
      </c>
      <c r="W42" s="62">
        <v>0</v>
      </c>
      <c r="X42" s="81">
        <v>162</v>
      </c>
      <c r="Y42" s="62">
        <v>0</v>
      </c>
      <c r="Z42" s="70">
        <f t="shared" si="10"/>
        <v>1363</v>
      </c>
      <c r="AA42" s="71">
        <f t="shared" si="11"/>
        <v>33</v>
      </c>
    </row>
    <row r="43" spans="1:27" x14ac:dyDescent="0.2">
      <c r="A43" s="46" t="s">
        <v>64</v>
      </c>
      <c r="B43" s="69">
        <v>31</v>
      </c>
      <c r="C43" s="62">
        <v>0</v>
      </c>
      <c r="D43" s="63">
        <v>41</v>
      </c>
      <c r="E43" s="64">
        <v>0</v>
      </c>
      <c r="F43" s="69">
        <v>41</v>
      </c>
      <c r="G43" s="62">
        <v>2</v>
      </c>
      <c r="H43" s="63">
        <v>42</v>
      </c>
      <c r="I43" s="64">
        <v>1</v>
      </c>
      <c r="J43" s="69">
        <v>56</v>
      </c>
      <c r="K43" s="62">
        <v>0</v>
      </c>
      <c r="L43" s="63">
        <v>37</v>
      </c>
      <c r="M43" s="64">
        <v>7</v>
      </c>
      <c r="N43" s="69">
        <v>43</v>
      </c>
      <c r="O43" s="62">
        <v>0</v>
      </c>
      <c r="P43" s="63">
        <v>49</v>
      </c>
      <c r="Q43" s="64">
        <v>1</v>
      </c>
      <c r="R43" s="69">
        <v>60</v>
      </c>
      <c r="S43" s="62">
        <v>0</v>
      </c>
      <c r="T43" s="63">
        <v>25</v>
      </c>
      <c r="U43" s="64">
        <v>0</v>
      </c>
      <c r="V43" s="69">
        <v>62</v>
      </c>
      <c r="W43" s="62">
        <v>2</v>
      </c>
      <c r="X43" s="81">
        <v>50</v>
      </c>
      <c r="Y43" s="62">
        <v>1</v>
      </c>
      <c r="Z43" s="70">
        <f t="shared" si="10"/>
        <v>537</v>
      </c>
      <c r="AA43" s="71">
        <f t="shared" si="11"/>
        <v>14</v>
      </c>
    </row>
    <row r="44" spans="1:27" x14ac:dyDescent="0.2">
      <c r="A44" s="46" t="s">
        <v>65</v>
      </c>
      <c r="B44" s="69">
        <v>381</v>
      </c>
      <c r="C44" s="62">
        <v>65</v>
      </c>
      <c r="D44" s="63">
        <v>413</v>
      </c>
      <c r="E44" s="64">
        <v>3</v>
      </c>
      <c r="F44" s="69">
        <v>393</v>
      </c>
      <c r="G44" s="62">
        <v>14</v>
      </c>
      <c r="H44" s="63">
        <v>526</v>
      </c>
      <c r="I44" s="64">
        <v>31</v>
      </c>
      <c r="J44" s="69">
        <v>410</v>
      </c>
      <c r="K44" s="62">
        <v>9</v>
      </c>
      <c r="L44" s="63">
        <v>392</v>
      </c>
      <c r="M44" s="64">
        <v>9</v>
      </c>
      <c r="N44" s="69">
        <v>570</v>
      </c>
      <c r="O44" s="62">
        <v>124</v>
      </c>
      <c r="P44" s="63">
        <v>517</v>
      </c>
      <c r="Q44" s="64">
        <v>2</v>
      </c>
      <c r="R44" s="69">
        <v>465</v>
      </c>
      <c r="S44" s="62">
        <v>180</v>
      </c>
      <c r="T44" s="63">
        <v>354</v>
      </c>
      <c r="U44" s="64">
        <v>1</v>
      </c>
      <c r="V44" s="69">
        <v>368</v>
      </c>
      <c r="W44" s="62">
        <v>1</v>
      </c>
      <c r="X44" s="81">
        <v>496</v>
      </c>
      <c r="Y44" s="62">
        <v>65</v>
      </c>
      <c r="Z44" s="70">
        <f t="shared" si="10"/>
        <v>5285</v>
      </c>
      <c r="AA44" s="71">
        <f t="shared" si="11"/>
        <v>504</v>
      </c>
    </row>
    <row r="45" spans="1:27" x14ac:dyDescent="0.2">
      <c r="A45" s="46" t="s">
        <v>66</v>
      </c>
      <c r="B45" s="69">
        <v>44</v>
      </c>
      <c r="C45" s="72">
        <v>0</v>
      </c>
      <c r="D45" s="63">
        <v>59</v>
      </c>
      <c r="E45" s="64">
        <v>0</v>
      </c>
      <c r="F45" s="69">
        <v>81</v>
      </c>
      <c r="G45" s="62">
        <v>0</v>
      </c>
      <c r="H45" s="63">
        <v>91</v>
      </c>
      <c r="I45" s="64">
        <v>0</v>
      </c>
      <c r="J45" s="69">
        <v>84</v>
      </c>
      <c r="K45" s="62">
        <v>1</v>
      </c>
      <c r="L45" s="63">
        <v>76</v>
      </c>
      <c r="M45" s="64">
        <v>1</v>
      </c>
      <c r="N45" s="69">
        <v>95</v>
      </c>
      <c r="O45" s="62">
        <v>0</v>
      </c>
      <c r="P45" s="63">
        <v>88</v>
      </c>
      <c r="Q45" s="64">
        <v>0</v>
      </c>
      <c r="R45" s="69">
        <v>68</v>
      </c>
      <c r="S45" s="62">
        <v>0</v>
      </c>
      <c r="T45" s="63">
        <v>59</v>
      </c>
      <c r="U45" s="64">
        <v>1</v>
      </c>
      <c r="V45" s="69">
        <v>69</v>
      </c>
      <c r="W45" s="62">
        <v>0</v>
      </c>
      <c r="X45" s="81">
        <v>104</v>
      </c>
      <c r="Y45" s="62">
        <v>0</v>
      </c>
      <c r="Z45" s="70">
        <f t="shared" si="10"/>
        <v>918</v>
      </c>
      <c r="AA45" s="71">
        <f t="shared" si="11"/>
        <v>3</v>
      </c>
    </row>
    <row r="46" spans="1:27" x14ac:dyDescent="0.2">
      <c r="A46" s="46" t="s">
        <v>67</v>
      </c>
      <c r="B46" s="69">
        <v>59</v>
      </c>
      <c r="C46" s="72">
        <v>0</v>
      </c>
      <c r="D46" s="63">
        <v>76</v>
      </c>
      <c r="E46" s="64">
        <v>2</v>
      </c>
      <c r="F46" s="69">
        <v>69</v>
      </c>
      <c r="G46" s="62">
        <v>0</v>
      </c>
      <c r="H46" s="63">
        <v>76</v>
      </c>
      <c r="I46" s="64">
        <v>0</v>
      </c>
      <c r="J46" s="69">
        <v>113</v>
      </c>
      <c r="K46" s="62">
        <v>1</v>
      </c>
      <c r="L46" s="63">
        <v>100</v>
      </c>
      <c r="M46" s="64">
        <v>0</v>
      </c>
      <c r="N46" s="69">
        <v>74</v>
      </c>
      <c r="O46" s="62">
        <v>1</v>
      </c>
      <c r="P46" s="63">
        <v>103</v>
      </c>
      <c r="Q46" s="64">
        <v>1</v>
      </c>
      <c r="R46" s="69">
        <v>87</v>
      </c>
      <c r="S46" s="62">
        <v>0</v>
      </c>
      <c r="T46" s="63">
        <v>51</v>
      </c>
      <c r="U46" s="64">
        <v>1</v>
      </c>
      <c r="V46" s="69">
        <v>80</v>
      </c>
      <c r="W46" s="62">
        <v>1</v>
      </c>
      <c r="X46" s="81">
        <v>104</v>
      </c>
      <c r="Y46" s="62">
        <v>0</v>
      </c>
      <c r="Z46" s="70">
        <f t="shared" si="10"/>
        <v>992</v>
      </c>
      <c r="AA46" s="71">
        <f t="shared" si="11"/>
        <v>7</v>
      </c>
    </row>
    <row r="47" spans="1:27" x14ac:dyDescent="0.2">
      <c r="A47" s="46" t="s">
        <v>68</v>
      </c>
      <c r="B47" s="69">
        <v>109</v>
      </c>
      <c r="C47" s="72">
        <v>1</v>
      </c>
      <c r="D47" s="63">
        <v>155</v>
      </c>
      <c r="E47" s="64">
        <v>3</v>
      </c>
      <c r="F47" s="69">
        <v>153</v>
      </c>
      <c r="G47" s="62">
        <v>2</v>
      </c>
      <c r="H47" s="63">
        <v>241</v>
      </c>
      <c r="I47" s="64">
        <v>3</v>
      </c>
      <c r="J47" s="69">
        <v>197</v>
      </c>
      <c r="K47" s="62">
        <v>1</v>
      </c>
      <c r="L47" s="63">
        <v>221</v>
      </c>
      <c r="M47" s="64">
        <v>6</v>
      </c>
      <c r="N47" s="69">
        <v>155</v>
      </c>
      <c r="O47" s="62">
        <v>82</v>
      </c>
      <c r="P47" s="63">
        <v>244</v>
      </c>
      <c r="Q47" s="64">
        <v>3</v>
      </c>
      <c r="R47" s="69">
        <v>193</v>
      </c>
      <c r="S47" s="62">
        <v>83</v>
      </c>
      <c r="T47" s="63">
        <v>148</v>
      </c>
      <c r="U47" s="64">
        <v>1</v>
      </c>
      <c r="V47" s="69">
        <v>169</v>
      </c>
      <c r="W47" s="62">
        <v>1</v>
      </c>
      <c r="X47" s="81">
        <v>202</v>
      </c>
      <c r="Y47" s="62">
        <v>146</v>
      </c>
      <c r="Z47" s="70">
        <f t="shared" si="10"/>
        <v>2187</v>
      </c>
      <c r="AA47" s="71">
        <f t="shared" si="11"/>
        <v>332</v>
      </c>
    </row>
    <row r="48" spans="1:27" x14ac:dyDescent="0.2">
      <c r="A48" s="46" t="s">
        <v>69</v>
      </c>
      <c r="B48" s="69">
        <v>79</v>
      </c>
      <c r="C48" s="72">
        <v>0</v>
      </c>
      <c r="D48" s="63">
        <v>73</v>
      </c>
      <c r="E48" s="64">
        <v>0</v>
      </c>
      <c r="F48" s="69">
        <v>97</v>
      </c>
      <c r="G48" s="62">
        <v>0</v>
      </c>
      <c r="H48" s="63">
        <v>76</v>
      </c>
      <c r="I48" s="64">
        <v>1</v>
      </c>
      <c r="J48" s="69">
        <v>85</v>
      </c>
      <c r="K48" s="62">
        <v>0</v>
      </c>
      <c r="L48" s="63">
        <v>92</v>
      </c>
      <c r="M48" s="64">
        <v>1</v>
      </c>
      <c r="N48" s="69">
        <v>102</v>
      </c>
      <c r="O48" s="62">
        <v>0</v>
      </c>
      <c r="P48" s="63">
        <v>98</v>
      </c>
      <c r="Q48" s="64">
        <v>1</v>
      </c>
      <c r="R48" s="69">
        <v>81</v>
      </c>
      <c r="S48" s="62">
        <v>0</v>
      </c>
      <c r="T48" s="63">
        <v>84</v>
      </c>
      <c r="U48" s="64">
        <v>1</v>
      </c>
      <c r="V48" s="69">
        <v>90</v>
      </c>
      <c r="W48" s="62">
        <v>0</v>
      </c>
      <c r="X48" s="81">
        <v>106</v>
      </c>
      <c r="Y48" s="62">
        <v>0</v>
      </c>
      <c r="Z48" s="70">
        <f t="shared" si="10"/>
        <v>1063</v>
      </c>
      <c r="AA48" s="71">
        <f t="shared" si="11"/>
        <v>4</v>
      </c>
    </row>
    <row r="49" spans="1:27" x14ac:dyDescent="0.2">
      <c r="A49" s="46" t="s">
        <v>70</v>
      </c>
      <c r="B49" s="69">
        <v>74</v>
      </c>
      <c r="C49" s="72">
        <v>0</v>
      </c>
      <c r="D49" s="63">
        <v>71</v>
      </c>
      <c r="E49" s="64">
        <v>0</v>
      </c>
      <c r="F49" s="69">
        <v>66</v>
      </c>
      <c r="G49" s="62">
        <v>0</v>
      </c>
      <c r="H49" s="63">
        <v>65</v>
      </c>
      <c r="I49" s="64">
        <v>0</v>
      </c>
      <c r="J49" s="69">
        <v>64</v>
      </c>
      <c r="K49" s="72">
        <v>0</v>
      </c>
      <c r="L49" s="63">
        <v>78</v>
      </c>
      <c r="M49" s="73">
        <v>0</v>
      </c>
      <c r="N49" s="69">
        <v>94</v>
      </c>
      <c r="O49" s="62">
        <v>2</v>
      </c>
      <c r="P49" s="63">
        <v>92</v>
      </c>
      <c r="Q49" s="73">
        <v>0</v>
      </c>
      <c r="R49" s="69">
        <v>71</v>
      </c>
      <c r="S49" s="62">
        <v>0</v>
      </c>
      <c r="T49" s="63">
        <v>53</v>
      </c>
      <c r="U49" s="64">
        <v>0</v>
      </c>
      <c r="V49" s="69">
        <v>65</v>
      </c>
      <c r="W49" s="72">
        <v>0</v>
      </c>
      <c r="X49" s="81">
        <v>78</v>
      </c>
      <c r="Y49" s="62">
        <v>18</v>
      </c>
      <c r="Z49" s="70">
        <f t="shared" si="10"/>
        <v>871</v>
      </c>
      <c r="AA49" s="71">
        <f t="shared" si="11"/>
        <v>20</v>
      </c>
    </row>
    <row r="50" spans="1:27" x14ac:dyDescent="0.2">
      <c r="A50" s="46" t="s">
        <v>71</v>
      </c>
      <c r="B50" s="69">
        <v>79</v>
      </c>
      <c r="C50" s="72">
        <v>0</v>
      </c>
      <c r="D50" s="63">
        <v>81</v>
      </c>
      <c r="E50" s="64">
        <v>0</v>
      </c>
      <c r="F50" s="69">
        <v>94</v>
      </c>
      <c r="G50" s="62">
        <v>1</v>
      </c>
      <c r="H50" s="63">
        <v>118</v>
      </c>
      <c r="I50" s="73">
        <v>1</v>
      </c>
      <c r="J50" s="69">
        <v>90</v>
      </c>
      <c r="K50" s="72">
        <v>21</v>
      </c>
      <c r="L50" s="63">
        <v>100</v>
      </c>
      <c r="M50" s="73">
        <v>1</v>
      </c>
      <c r="N50" s="69">
        <v>112</v>
      </c>
      <c r="O50" s="62">
        <v>5</v>
      </c>
      <c r="P50" s="63">
        <v>117</v>
      </c>
      <c r="Q50" s="73">
        <v>1</v>
      </c>
      <c r="R50" s="69">
        <v>78</v>
      </c>
      <c r="S50" s="72">
        <v>1</v>
      </c>
      <c r="T50" s="63">
        <v>62</v>
      </c>
      <c r="U50" s="64">
        <v>0</v>
      </c>
      <c r="V50" s="69">
        <v>60</v>
      </c>
      <c r="W50" s="72">
        <v>9</v>
      </c>
      <c r="X50" s="81">
        <v>94</v>
      </c>
      <c r="Y50" s="62">
        <v>12</v>
      </c>
      <c r="Z50" s="70">
        <f t="shared" si="10"/>
        <v>1085</v>
      </c>
      <c r="AA50" s="71">
        <f t="shared" si="11"/>
        <v>52</v>
      </c>
    </row>
    <row r="51" spans="1:27" ht="13.8" thickBot="1" x14ac:dyDescent="0.25">
      <c r="A51" s="55" t="s">
        <v>72</v>
      </c>
      <c r="B51" s="74">
        <v>17</v>
      </c>
      <c r="C51" s="75">
        <v>0</v>
      </c>
      <c r="D51" s="76">
        <v>25</v>
      </c>
      <c r="E51" s="77">
        <v>0</v>
      </c>
      <c r="F51" s="74">
        <v>21</v>
      </c>
      <c r="G51" s="75">
        <v>0</v>
      </c>
      <c r="H51" s="76">
        <v>19</v>
      </c>
      <c r="I51" s="77">
        <v>0</v>
      </c>
      <c r="J51" s="74">
        <v>48</v>
      </c>
      <c r="K51" s="75">
        <v>1</v>
      </c>
      <c r="L51" s="76">
        <v>35</v>
      </c>
      <c r="M51" s="77">
        <v>0</v>
      </c>
      <c r="N51" s="74">
        <v>26</v>
      </c>
      <c r="O51" s="75">
        <v>0</v>
      </c>
      <c r="P51" s="76">
        <v>36</v>
      </c>
      <c r="Q51" s="77">
        <v>0</v>
      </c>
      <c r="R51" s="74">
        <v>41</v>
      </c>
      <c r="S51" s="75">
        <v>0</v>
      </c>
      <c r="T51" s="76">
        <v>43</v>
      </c>
      <c r="U51" s="77">
        <v>0</v>
      </c>
      <c r="V51" s="74">
        <v>29</v>
      </c>
      <c r="W51" s="75">
        <v>0</v>
      </c>
      <c r="X51" s="82">
        <v>49</v>
      </c>
      <c r="Y51" s="75">
        <v>0</v>
      </c>
      <c r="Z51" s="70">
        <f t="shared" si="10"/>
        <v>389</v>
      </c>
      <c r="AA51" s="71">
        <f t="shared" si="11"/>
        <v>1</v>
      </c>
    </row>
    <row r="52" spans="1:27" ht="14.4" thickTop="1" thickBot="1" x14ac:dyDescent="0.25">
      <c r="A52" s="56" t="s">
        <v>24</v>
      </c>
      <c r="B52" s="65">
        <f>SUM(B5:B51)</f>
        <v>8763</v>
      </c>
      <c r="C52" s="66">
        <f>SUM(C5:C51)</f>
        <v>456</v>
      </c>
      <c r="D52" s="67">
        <f t="shared" ref="D52:Y52" si="12">SUM(D5:D51)</f>
        <v>10506</v>
      </c>
      <c r="E52" s="68">
        <f t="shared" si="12"/>
        <v>499</v>
      </c>
      <c r="F52" s="65">
        <f t="shared" si="12"/>
        <v>11045</v>
      </c>
      <c r="G52" s="66">
        <f t="shared" si="12"/>
        <v>618</v>
      </c>
      <c r="H52" s="67">
        <f t="shared" si="12"/>
        <v>12449</v>
      </c>
      <c r="I52" s="68">
        <f t="shared" si="12"/>
        <v>552</v>
      </c>
      <c r="J52" s="65">
        <f t="shared" si="12"/>
        <v>11557</v>
      </c>
      <c r="K52" s="66">
        <f t="shared" si="12"/>
        <v>429</v>
      </c>
      <c r="L52" s="67">
        <f t="shared" si="12"/>
        <v>11212</v>
      </c>
      <c r="M52" s="68">
        <f t="shared" si="12"/>
        <v>859</v>
      </c>
      <c r="N52" s="65">
        <f t="shared" si="12"/>
        <v>13641</v>
      </c>
      <c r="O52" s="66">
        <f t="shared" si="12"/>
        <v>927</v>
      </c>
      <c r="P52" s="67">
        <f t="shared" si="12"/>
        <v>13362</v>
      </c>
      <c r="Q52" s="68">
        <f t="shared" si="12"/>
        <v>457</v>
      </c>
      <c r="R52" s="65">
        <f t="shared" si="12"/>
        <v>11334</v>
      </c>
      <c r="S52" s="66">
        <f t="shared" si="12"/>
        <v>736</v>
      </c>
      <c r="T52" s="67">
        <f t="shared" si="12"/>
        <v>9243</v>
      </c>
      <c r="U52" s="68">
        <f t="shared" si="12"/>
        <v>422</v>
      </c>
      <c r="V52" s="65">
        <f t="shared" si="12"/>
        <v>10465</v>
      </c>
      <c r="W52" s="66">
        <f t="shared" si="12"/>
        <v>1229</v>
      </c>
      <c r="X52" s="83">
        <f t="shared" si="12"/>
        <v>13265</v>
      </c>
      <c r="Y52" s="66">
        <f t="shared" si="12"/>
        <v>1047</v>
      </c>
      <c r="Z52" s="67">
        <f>SUM(Z5:Z51)</f>
        <v>136842</v>
      </c>
      <c r="AA52" s="66">
        <f>SUM(AA5:AA51)</f>
        <v>8231</v>
      </c>
    </row>
  </sheetData>
  <mergeCells count="15">
    <mergeCell ref="A1:I1"/>
    <mergeCell ref="X3:Y3"/>
    <mergeCell ref="Z3:AA3"/>
    <mergeCell ref="L3:M3"/>
    <mergeCell ref="N3:O3"/>
    <mergeCell ref="P3:Q3"/>
    <mergeCell ref="R3:S3"/>
    <mergeCell ref="T3:U3"/>
    <mergeCell ref="V3:W3"/>
    <mergeCell ref="J3:K3"/>
    <mergeCell ref="A3:A4"/>
    <mergeCell ref="B3:C3"/>
    <mergeCell ref="D3:E3"/>
    <mergeCell ref="F3:G3"/>
    <mergeCell ref="H3:I3"/>
  </mergeCells>
  <phoneticPr fontId="2"/>
  <pageMargins left="0.70866141732283472" right="0.70866141732283472" top="0.74803149606299213" bottom="0.74803149606299213" header="0.31496062992125984" footer="0.31496062992125984"/>
  <pageSetup paperSize="8" scale="81" orientation="landscape" r:id="rId1"/>
  <headerFooter>
    <oddHeader>&amp;L別添２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09B9F3-78D9-48CB-ABBA-B0CD2A91ED6F}">
  <dimension ref="A1:B6"/>
  <sheetViews>
    <sheetView workbookViewId="0">
      <selection activeCell="B1" sqref="B1"/>
    </sheetView>
  </sheetViews>
  <sheetFormatPr defaultRowHeight="13.2" x14ac:dyDescent="0.2"/>
  <cols>
    <col min="1" max="1" width="15.77734375" bestFit="1" customWidth="1"/>
    <col min="2" max="2" width="11.33203125" bestFit="1" customWidth="1"/>
  </cols>
  <sheetData>
    <row r="1" spans="1:2" x14ac:dyDescent="0.2">
      <c r="A1" s="57" t="s">
        <v>73</v>
      </c>
      <c r="B1" s="58">
        <v>45747</v>
      </c>
    </row>
    <row r="2" spans="1:2" x14ac:dyDescent="0.2">
      <c r="A2" s="57" t="s">
        <v>74</v>
      </c>
      <c r="B2" s="59" t="str">
        <f>(IF(MONTH(B1)&gt;=4,YEAR(B1),YEAR(B1)-1))&amp;"年度"</f>
        <v>2024年度</v>
      </c>
    </row>
    <row r="3" spans="1:2" x14ac:dyDescent="0.2">
      <c r="A3" s="57" t="s">
        <v>76</v>
      </c>
      <c r="B3" s="59" t="str">
        <f>IF(MONTH(B1)&gt;=4,TEXT(B1,"ggge年度"),TEXT(DATE(YEAR(B1)-1,MONTH(B1),DAY(B1)),"ggge年度"))</f>
        <v>令和6年度</v>
      </c>
    </row>
    <row r="4" spans="1:2" x14ac:dyDescent="0.2">
      <c r="A4" s="57" t="s">
        <v>77</v>
      </c>
      <c r="B4" s="59" t="str">
        <f>IF(MONTH(B1)&gt;=4,IF(LEN(TEXT(B1,"e")=1),DBCS(B3),B3),IF(LEN(TEXT(DATE(YEAR(B1)-1,MONTH(B1),DAY(B1)),"e"))=1,DBCS(B3),B3))</f>
        <v>令和６年度</v>
      </c>
    </row>
    <row r="5" spans="1:2" x14ac:dyDescent="0.2">
      <c r="A5" s="57" t="s">
        <v>75</v>
      </c>
      <c r="B5" s="59" t="str">
        <f>IF(MONTH(B1)&gt;=4,TEXT(B1,"ge"),TEXT(DATE(YEAR(B1)-1,MONTH(B1),DAY(B1)),"ge"))</f>
        <v>R6</v>
      </c>
    </row>
    <row r="6" spans="1:2" x14ac:dyDescent="0.2">
      <c r="A6" s="60" t="s">
        <v>78</v>
      </c>
      <c r="B6" s="61">
        <f>IF(MONTH(B1)&gt;=4,DATE(YEAR(B1),4,1),DATE(YEAR(B1)-1,4,1))</f>
        <v>45383</v>
      </c>
    </row>
  </sheetData>
  <sheetProtection sheet="1" objects="1" scenarios="1"/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非表示</vt:lpstr>
      <vt:lpstr>R6新築</vt:lpstr>
      <vt:lpstr>年度表記</vt:lpstr>
      <vt:lpstr>'R6新築'!Print_Area</vt:lpstr>
      <vt:lpstr>非表示!Print_Area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