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旅行業班フォルダ\●50社旅行業取扱額\令和２年度\●1月\"/>
    </mc:Choice>
  </mc:AlternateContent>
  <bookViews>
    <workbookView xWindow="0" yWindow="0" windowWidth="20460" windowHeight="7455"/>
  </bookViews>
  <sheets>
    <sheet name="公表用" sheetId="1" r:id="rId1"/>
  </sheets>
  <definedNames>
    <definedName name="_xlnm.Print_Area" localSheetId="0">公表用!$B$1:$N$87</definedName>
    <definedName name="_xlnm.Print_Titles" localSheetId="0">公表用!$1:$2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I59" i="1"/>
  <c r="G59" i="1"/>
  <c r="F59" i="1"/>
  <c r="D59" i="1"/>
  <c r="C59" i="1"/>
  <c r="M58" i="1"/>
  <c r="L58" i="1"/>
  <c r="K58" i="1"/>
  <c r="H58" i="1"/>
  <c r="E58" i="1"/>
  <c r="M57" i="1"/>
  <c r="L57" i="1"/>
  <c r="K57" i="1"/>
  <c r="H57" i="1"/>
  <c r="E57" i="1"/>
  <c r="M56" i="1"/>
  <c r="L56" i="1"/>
  <c r="K56" i="1"/>
  <c r="H56" i="1"/>
  <c r="E56" i="1"/>
  <c r="M55" i="1"/>
  <c r="L55" i="1"/>
  <c r="K55" i="1"/>
  <c r="H55" i="1"/>
  <c r="E55" i="1"/>
  <c r="M54" i="1"/>
  <c r="L54" i="1"/>
  <c r="K54" i="1"/>
  <c r="H54" i="1"/>
  <c r="E54" i="1"/>
  <c r="M53" i="1"/>
  <c r="L53" i="1"/>
  <c r="K53" i="1"/>
  <c r="H53" i="1"/>
  <c r="E53" i="1"/>
  <c r="M52" i="1"/>
  <c r="L52" i="1"/>
  <c r="K52" i="1"/>
  <c r="H52" i="1"/>
  <c r="E52" i="1"/>
  <c r="M51" i="1"/>
  <c r="L51" i="1"/>
  <c r="K51" i="1"/>
  <c r="H51" i="1"/>
  <c r="E51" i="1"/>
  <c r="M50" i="1"/>
  <c r="L50" i="1"/>
  <c r="K50" i="1"/>
  <c r="H50" i="1"/>
  <c r="E50" i="1"/>
  <c r="M49" i="1"/>
  <c r="L49" i="1"/>
  <c r="K49" i="1"/>
  <c r="H49" i="1"/>
  <c r="E49" i="1"/>
  <c r="M48" i="1"/>
  <c r="L48" i="1"/>
  <c r="K48" i="1"/>
  <c r="H48" i="1"/>
  <c r="E48" i="1"/>
  <c r="M47" i="1"/>
  <c r="L47" i="1"/>
  <c r="K47" i="1"/>
  <c r="H47" i="1"/>
  <c r="E47" i="1"/>
  <c r="M46" i="1"/>
  <c r="L46" i="1"/>
  <c r="K46" i="1"/>
  <c r="H46" i="1"/>
  <c r="E46" i="1"/>
  <c r="M45" i="1"/>
  <c r="L45" i="1"/>
  <c r="K45" i="1"/>
  <c r="H45" i="1"/>
  <c r="E45" i="1"/>
  <c r="M44" i="1"/>
  <c r="L44" i="1"/>
  <c r="K44" i="1"/>
  <c r="H44" i="1"/>
  <c r="E44" i="1"/>
  <c r="J38" i="1"/>
  <c r="J61" i="1" s="1"/>
  <c r="I38" i="1"/>
  <c r="G38" i="1"/>
  <c r="F38" i="1"/>
  <c r="D38" i="1"/>
  <c r="C38" i="1"/>
  <c r="M37" i="1"/>
  <c r="L37" i="1"/>
  <c r="K37" i="1"/>
  <c r="H37" i="1"/>
  <c r="E37" i="1"/>
  <c r="M36" i="1"/>
  <c r="L36" i="1"/>
  <c r="N36" i="1" s="1"/>
  <c r="K36" i="1"/>
  <c r="H36" i="1"/>
  <c r="E36" i="1"/>
  <c r="M35" i="1"/>
  <c r="L35" i="1"/>
  <c r="N35" i="1" s="1"/>
  <c r="K35" i="1"/>
  <c r="H35" i="1"/>
  <c r="E35" i="1"/>
  <c r="M34" i="1"/>
  <c r="L34" i="1"/>
  <c r="K34" i="1"/>
  <c r="H34" i="1"/>
  <c r="E34" i="1"/>
  <c r="M33" i="1"/>
  <c r="L33" i="1"/>
  <c r="K33" i="1"/>
  <c r="H33" i="1"/>
  <c r="E33" i="1"/>
  <c r="M32" i="1"/>
  <c r="L32" i="1"/>
  <c r="K32" i="1"/>
  <c r="H32" i="1"/>
  <c r="E32" i="1"/>
  <c r="M31" i="1"/>
  <c r="L31" i="1"/>
  <c r="K31" i="1"/>
  <c r="H31" i="1"/>
  <c r="E31" i="1"/>
  <c r="M30" i="1"/>
  <c r="L30" i="1"/>
  <c r="K30" i="1"/>
  <c r="H30" i="1"/>
  <c r="E30" i="1"/>
  <c r="M29" i="1"/>
  <c r="L29" i="1"/>
  <c r="K29" i="1"/>
  <c r="H29" i="1"/>
  <c r="E29" i="1"/>
  <c r="M28" i="1"/>
  <c r="L28" i="1"/>
  <c r="K28" i="1"/>
  <c r="H28" i="1"/>
  <c r="E28" i="1"/>
  <c r="M27" i="1"/>
  <c r="L27" i="1"/>
  <c r="K27" i="1"/>
  <c r="H27" i="1"/>
  <c r="E27" i="1"/>
  <c r="M26" i="1"/>
  <c r="L26" i="1"/>
  <c r="K26" i="1"/>
  <c r="H26" i="1"/>
  <c r="E26" i="1"/>
  <c r="M25" i="1"/>
  <c r="L25" i="1"/>
  <c r="K25" i="1"/>
  <c r="H25" i="1"/>
  <c r="E25" i="1"/>
  <c r="M24" i="1"/>
  <c r="L24" i="1"/>
  <c r="K24" i="1"/>
  <c r="H24" i="1"/>
  <c r="E24" i="1"/>
  <c r="M23" i="1"/>
  <c r="L23" i="1"/>
  <c r="K23" i="1"/>
  <c r="H23" i="1"/>
  <c r="E23" i="1"/>
  <c r="M22" i="1"/>
  <c r="L22" i="1"/>
  <c r="K22" i="1"/>
  <c r="H22" i="1"/>
  <c r="E22" i="1"/>
  <c r="M21" i="1"/>
  <c r="L21" i="1"/>
  <c r="K21" i="1"/>
  <c r="H21" i="1"/>
  <c r="E21" i="1"/>
  <c r="M20" i="1"/>
  <c r="L20" i="1"/>
  <c r="K20" i="1"/>
  <c r="H20" i="1"/>
  <c r="E20" i="1"/>
  <c r="M19" i="1"/>
  <c r="L19" i="1"/>
  <c r="K19" i="1"/>
  <c r="H19" i="1"/>
  <c r="E19" i="1"/>
  <c r="M18" i="1"/>
  <c r="L18" i="1"/>
  <c r="K18" i="1"/>
  <c r="H18" i="1"/>
  <c r="E18" i="1"/>
  <c r="M17" i="1"/>
  <c r="L17" i="1"/>
  <c r="K17" i="1"/>
  <c r="H17" i="1"/>
  <c r="E17" i="1"/>
  <c r="M16" i="1"/>
  <c r="L16" i="1"/>
  <c r="K16" i="1"/>
  <c r="H16" i="1"/>
  <c r="E16" i="1"/>
  <c r="M15" i="1"/>
  <c r="L15" i="1"/>
  <c r="K15" i="1"/>
  <c r="H15" i="1"/>
  <c r="E15" i="1"/>
  <c r="M14" i="1"/>
  <c r="L14" i="1"/>
  <c r="K14" i="1"/>
  <c r="H14" i="1"/>
  <c r="E14" i="1"/>
  <c r="M13" i="1"/>
  <c r="L13" i="1"/>
  <c r="K13" i="1"/>
  <c r="H13" i="1"/>
  <c r="E13" i="1"/>
  <c r="M12" i="1"/>
  <c r="L12" i="1"/>
  <c r="K12" i="1"/>
  <c r="H12" i="1"/>
  <c r="E12" i="1"/>
  <c r="M11" i="1"/>
  <c r="L11" i="1"/>
  <c r="K11" i="1"/>
  <c r="H11" i="1"/>
  <c r="E11" i="1"/>
  <c r="M10" i="1"/>
  <c r="L10" i="1"/>
  <c r="K10" i="1"/>
  <c r="H10" i="1"/>
  <c r="E10" i="1"/>
  <c r="M9" i="1"/>
  <c r="L9" i="1"/>
  <c r="K9" i="1"/>
  <c r="H9" i="1"/>
  <c r="E9" i="1"/>
  <c r="M8" i="1"/>
  <c r="L8" i="1"/>
  <c r="K8" i="1"/>
  <c r="H8" i="1"/>
  <c r="E8" i="1"/>
  <c r="M7" i="1"/>
  <c r="L7" i="1"/>
  <c r="K7" i="1"/>
  <c r="H7" i="1"/>
  <c r="E7" i="1"/>
  <c r="K38" i="1" l="1"/>
  <c r="N13" i="1"/>
  <c r="N28" i="1"/>
  <c r="M38" i="1"/>
  <c r="N38" i="1" s="1"/>
  <c r="N52" i="1"/>
  <c r="N55" i="1"/>
  <c r="N29" i="1"/>
  <c r="N44" i="1"/>
  <c r="N7" i="1"/>
  <c r="N11" i="1"/>
  <c r="N21" i="1"/>
  <c r="G61" i="1"/>
  <c r="N50" i="1"/>
  <c r="E38" i="1"/>
  <c r="N47" i="1"/>
  <c r="H59" i="1"/>
  <c r="N26" i="1"/>
  <c r="N45" i="1"/>
  <c r="D61" i="1"/>
  <c r="N10" i="1"/>
  <c r="N16" i="1"/>
  <c r="N19" i="1"/>
  <c r="N34" i="1"/>
  <c r="N37" i="1"/>
  <c r="N58" i="1"/>
  <c r="N18" i="1"/>
  <c r="N27" i="1"/>
  <c r="N24" i="1"/>
  <c r="N32" i="1"/>
  <c r="L38" i="1"/>
  <c r="N53" i="1"/>
  <c r="N17" i="1"/>
  <c r="N25" i="1"/>
  <c r="N33" i="1"/>
  <c r="N51" i="1"/>
  <c r="K59" i="1"/>
  <c r="N8" i="1"/>
  <c r="N9" i="1"/>
  <c r="N12" i="1"/>
  <c r="N14" i="1"/>
  <c r="N15" i="1"/>
  <c r="N20" i="1"/>
  <c r="N22" i="1"/>
  <c r="N23" i="1"/>
  <c r="N30" i="1"/>
  <c r="N31" i="1"/>
  <c r="N46" i="1"/>
  <c r="N48" i="1"/>
  <c r="N49" i="1"/>
  <c r="N54" i="1"/>
  <c r="N56" i="1"/>
  <c r="N57" i="1"/>
  <c r="L59" i="1"/>
  <c r="L61" i="1" s="1"/>
  <c r="M59" i="1"/>
  <c r="C61" i="1"/>
  <c r="H38" i="1"/>
  <c r="E59" i="1"/>
  <c r="I61" i="1"/>
  <c r="F61" i="1"/>
  <c r="N59" i="1" l="1"/>
  <c r="M61" i="1"/>
  <c r="N61" i="1" s="1"/>
  <c r="H61" i="1"/>
  <c r="E61" i="1"/>
  <c r="K61" i="1"/>
</calcChain>
</file>

<file path=xl/sharedStrings.xml><?xml version="1.0" encoding="utf-8"?>
<sst xmlns="http://schemas.openxmlformats.org/spreadsheetml/2006/main" count="112" uniqueCount="68">
  <si>
    <t>主　　要　　旅　　行　　業　　者　　の　　旅　　行　　取　　扱　　状　　況　　速　　報</t>
  </si>
  <si>
    <t>各　社　別　内　訳　（令和3年1月分）</t>
    <rPh sb="11" eb="13">
      <t>レイワ</t>
    </rPh>
    <rPh sb="14" eb="15">
      <t>ネン</t>
    </rPh>
    <rPh sb="16" eb="17">
      <t>ガツ</t>
    </rPh>
    <phoneticPr fontId="3"/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</si>
  <si>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</si>
  <si>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</si>
  <si>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</si>
  <si>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</si>
  <si>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</si>
  <si>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</si>
  <si>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</si>
  <si>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前年同月取</t>
    <rPh sb="2" eb="4">
      <t>ドウゲツ</t>
    </rPh>
    <phoneticPr fontId="3"/>
  </si>
  <si>
    <t>前年同</t>
    <rPh sb="2" eb="3">
      <t>ドウ</t>
    </rPh>
    <phoneticPr fontId="3"/>
  </si>
  <si>
    <t>（千円）</t>
  </si>
  <si>
    <t>　扱額（千円）</t>
    <rPh sb="1" eb="2">
      <t>アツカ</t>
    </rPh>
    <rPh sb="2" eb="3">
      <t>ガク</t>
    </rPh>
    <rPh sb="4" eb="6">
      <t>センエン</t>
    </rPh>
    <phoneticPr fontId="3"/>
  </si>
  <si>
    <t xml:space="preserve"> 月比％</t>
    <rPh sb="1" eb="2">
      <t>ゲツ</t>
    </rPh>
    <rPh sb="2" eb="3">
      <t>ヒ</t>
    </rPh>
    <phoneticPr fontId="3"/>
  </si>
  <si>
    <t>JTB（9社計　＊2）</t>
    <phoneticPr fontId="3"/>
  </si>
  <si>
    <t>エイチ・アイ・エス（6社計　＊3）</t>
  </si>
  <si>
    <t>KNT-CTホールディングス（13社計　＊4）</t>
  </si>
  <si>
    <t>（株）日本旅行</t>
  </si>
  <si>
    <t>阪急交通社（3社計　＊5）</t>
  </si>
  <si>
    <t>（株）ジャルパック</t>
  </si>
  <si>
    <t>ANAセールス（株）</t>
  </si>
  <si>
    <t>東武トップツアーズ（株）</t>
    <phoneticPr fontId="3"/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</si>
  <si>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</si>
  <si>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</si>
  <si>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</si>
  <si>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</si>
  <si>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</si>
  <si>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(株）びゅうトラベルサービス</t>
  </si>
  <si>
    <t>（株）読売旅行</t>
  </si>
  <si>
    <t>エムオーツーリスト（株）</t>
    <phoneticPr fontId="3"/>
  </si>
  <si>
    <t>日通旅行（株）</t>
  </si>
  <si>
    <t>株式会社HTB-BCDトラベル</t>
  </si>
  <si>
    <t>西鉄旅行（株）</t>
  </si>
  <si>
    <t>（株）エヌオーイー</t>
    <phoneticPr fontId="3"/>
  </si>
  <si>
    <t>郵船トラベル（株）</t>
  </si>
  <si>
    <t>（株）旅工房</t>
  </si>
  <si>
    <t>（株）IACEトラベル</t>
  </si>
  <si>
    <t>沖縄ツーリスト（株）</t>
  </si>
  <si>
    <t>T-LIFEホールディングス（株）（4社計　＊6）</t>
    <phoneticPr fontId="3"/>
  </si>
  <si>
    <t>WILLER（株）</t>
  </si>
  <si>
    <t>京王観光（株）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</si>
  <si>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</si>
  <si>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</si>
  <si>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</si>
  <si>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</si>
  <si>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小　　　　　　　　　計</t>
  </si>
  <si>
    <t>　</t>
  </si>
  <si>
    <t>前年同月取</t>
  </si>
  <si>
    <t>前年同</t>
  </si>
  <si>
    <t>　扱額（千円）</t>
  </si>
  <si>
    <t xml:space="preserve"> 月比％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</si>
  <si>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</si>
  <si>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</si>
  <si>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</si>
  <si>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</si>
  <si>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</si>
  <si>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九州旅客鉄道（株）</t>
  </si>
  <si>
    <t>ケイライントラベル（株）</t>
  </si>
  <si>
    <t>名鉄観光バス（株）</t>
  </si>
  <si>
    <t>テック航空サービス（株）</t>
    <phoneticPr fontId="3"/>
  </si>
  <si>
    <t>西武トラベル（株）</t>
    <phoneticPr fontId="3"/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</si>
  <si>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</si>
  <si>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</si>
  <si>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</si>
  <si>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</si>
  <si>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（株）JAL JTAセールス</t>
  </si>
  <si>
    <t>合　　　　　　　　　計</t>
  </si>
  <si>
    <t>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</si>
</sst>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Red]0.0"/>
  </numFmts>
  <fonts count="9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8"/>
      <color indexed="16"/>
      <name val="Century Schoolbook"/>
      <family val="1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" fontId="7" fillId="0" borderId="0">
      <alignment horizontal="right"/>
    </xf>
  </cellStyleXfs>
  <cellXfs count="78"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centerContinuous"/>
      <protection locked="0"/>
    </xf>
    <xf numFmtId="0" fontId="0" fillId="0" borderId="0" xfId="0" applyFont="1" applyFill="1" applyAlignment="1">
      <alignment horizontal="centerContinuous"/>
    </xf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8" xfId="0" applyFont="1" applyFill="1" applyBorder="1"/>
    <xf numFmtId="0" fontId="0" fillId="0" borderId="7" xfId="0" applyFont="1" applyFill="1" applyBorder="1" applyAlignment="1">
      <alignment horizontal="right"/>
    </xf>
    <xf numFmtId="0" fontId="5" fillId="0" borderId="0" xfId="0" applyFont="1" applyFill="1"/>
    <xf numFmtId="38" fontId="5" fillId="0" borderId="0" xfId="0" applyNumberFormat="1" applyFont="1" applyFill="1"/>
    <xf numFmtId="0" fontId="0" fillId="0" borderId="10" xfId="0" applyFont="1" applyFill="1" applyBorder="1" applyAlignment="1">
      <alignment horizontal="center"/>
    </xf>
    <xf numFmtId="38" fontId="0" fillId="0" borderId="10" xfId="1" applyFont="1" applyFill="1" applyBorder="1"/>
    <xf numFmtId="176" fontId="0" fillId="0" borderId="10" xfId="0" applyNumberFormat="1" applyFont="1" applyFill="1" applyBorder="1"/>
    <xf numFmtId="38" fontId="0" fillId="0" borderId="0" xfId="1" applyFont="1" applyFill="1"/>
    <xf numFmtId="176" fontId="0" fillId="0" borderId="0" xfId="0" applyNumberFormat="1" applyFont="1" applyFill="1"/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wrapText="1"/>
    </xf>
    <xf numFmtId="38" fontId="6" fillId="0" borderId="5" xfId="1" applyFont="1" applyFill="1" applyBorder="1" applyAlignment="1">
      <alignment vertical="center"/>
    </xf>
    <xf numFmtId="38" fontId="6" fillId="0" borderId="5" xfId="1" applyFont="1" applyFill="1" applyBorder="1" applyAlignment="1" applyProtection="1">
      <alignment vertical="center"/>
      <protection locked="0"/>
    </xf>
    <xf numFmtId="38" fontId="6" fillId="0" borderId="5" xfId="1" applyFont="1" applyFill="1" applyBorder="1"/>
    <xf numFmtId="38" fontId="6" fillId="0" borderId="9" xfId="1" applyFont="1" applyFill="1" applyBorder="1" applyProtection="1">
      <protection locked="0"/>
    </xf>
    <xf numFmtId="38" fontId="6" fillId="0" borderId="5" xfId="1" applyNumberFormat="1" applyFont="1" applyFill="1" applyBorder="1"/>
    <xf numFmtId="38" fontId="6" fillId="0" borderId="9" xfId="1" applyNumberFormat="1" applyFont="1" applyFill="1" applyBorder="1" applyProtection="1">
      <protection locked="0"/>
    </xf>
    <xf numFmtId="38" fontId="6" fillId="0" borderId="5" xfId="1" applyFont="1" applyFill="1" applyBorder="1" applyProtection="1">
      <protection locked="0"/>
    </xf>
    <xf numFmtId="38" fontId="6" fillId="0" borderId="1" xfId="1" applyFont="1" applyFill="1" applyBorder="1" applyProtection="1">
      <protection locked="0"/>
    </xf>
    <xf numFmtId="38" fontId="6" fillId="0" borderId="14" xfId="1" applyFont="1" applyFill="1" applyBorder="1" applyProtection="1">
      <protection locked="0"/>
    </xf>
    <xf numFmtId="176" fontId="6" fillId="0" borderId="9" xfId="0" applyNumberFormat="1" applyFont="1" applyFill="1" applyBorder="1"/>
    <xf numFmtId="176" fontId="6" fillId="0" borderId="5" xfId="0" applyNumberFormat="1" applyFont="1" applyFill="1" applyBorder="1"/>
    <xf numFmtId="0" fontId="6" fillId="0" borderId="5" xfId="0" applyFont="1" applyFill="1" applyBorder="1" applyAlignment="1">
      <alignment shrinkToFit="1"/>
    </xf>
    <xf numFmtId="38" fontId="6" fillId="0" borderId="1" xfId="1" applyFont="1" applyFill="1" applyBorder="1"/>
    <xf numFmtId="38" fontId="6" fillId="0" borderId="6" xfId="1" applyFont="1" applyFill="1" applyBorder="1" applyProtection="1">
      <protection locked="0"/>
    </xf>
    <xf numFmtId="38" fontId="6" fillId="0" borderId="5" xfId="2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38" fontId="6" fillId="0" borderId="5" xfId="2" applyFont="1" applyFill="1" applyBorder="1"/>
    <xf numFmtId="38" fontId="6" fillId="0" borderId="9" xfId="2" applyFont="1" applyFill="1" applyBorder="1" applyProtection="1">
      <protection locked="0"/>
    </xf>
    <xf numFmtId="38" fontId="6" fillId="0" borderId="5" xfId="2" applyFont="1" applyFill="1" applyBorder="1" applyProtection="1">
      <protection locked="0"/>
    </xf>
    <xf numFmtId="38" fontId="6" fillId="0" borderId="9" xfId="1" applyNumberFormat="1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>
      <alignment horizontal="left" shrinkToFit="1"/>
    </xf>
    <xf numFmtId="176" fontId="6" fillId="0" borderId="9" xfId="0" applyNumberFormat="1" applyFont="1" applyFill="1" applyBorder="1" applyAlignment="1">
      <alignment horizontal="center"/>
    </xf>
    <xf numFmtId="38" fontId="6" fillId="0" borderId="9" xfId="1" applyFont="1" applyFill="1" applyBorder="1" applyAlignment="1" applyProtection="1">
      <alignment shrinkToFit="1"/>
      <protection locked="0"/>
    </xf>
    <xf numFmtId="38" fontId="6" fillId="0" borderId="0" xfId="0" applyNumberFormat="1" applyFont="1" applyFill="1"/>
    <xf numFmtId="0" fontId="6" fillId="0" borderId="10" xfId="0" applyFont="1" applyFill="1" applyBorder="1" applyAlignment="1">
      <alignment horizontal="center"/>
    </xf>
    <xf numFmtId="38" fontId="6" fillId="0" borderId="10" xfId="1" applyFont="1" applyFill="1" applyBorder="1"/>
    <xf numFmtId="176" fontId="6" fillId="0" borderId="10" xfId="0" applyNumberFormat="1" applyFont="1" applyFill="1" applyBorder="1"/>
    <xf numFmtId="0" fontId="6" fillId="0" borderId="0" xfId="0" applyFont="1" applyFill="1"/>
    <xf numFmtId="38" fontId="6" fillId="0" borderId="0" xfId="1" applyFont="1" applyFill="1"/>
    <xf numFmtId="176" fontId="6" fillId="0" borderId="0" xfId="0" applyNumberFormat="1" applyFont="1" applyFill="1"/>
    <xf numFmtId="0" fontId="6" fillId="0" borderId="11" xfId="0" applyFont="1" applyFill="1" applyBorder="1"/>
    <xf numFmtId="0" fontId="6" fillId="0" borderId="0" xfId="0" applyFont="1" applyFill="1" applyAlignment="1">
      <alignment horizontal="center"/>
    </xf>
    <xf numFmtId="0" fontId="6" fillId="0" borderId="6" xfId="0" applyFont="1" applyFill="1" applyBorder="1"/>
    <xf numFmtId="0" fontId="6" fillId="0" borderId="1" xfId="0" applyFont="1" applyFill="1" applyBorder="1"/>
    <xf numFmtId="0" fontId="6" fillId="0" borderId="12" xfId="0" applyFont="1" applyFill="1" applyBorder="1"/>
    <xf numFmtId="0" fontId="6" fillId="0" borderId="13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right"/>
    </xf>
    <xf numFmtId="0" fontId="6" fillId="0" borderId="7" xfId="0" applyFont="1" applyFill="1" applyBorder="1"/>
    <xf numFmtId="0" fontId="6" fillId="0" borderId="7" xfId="0" applyFont="1" applyFill="1" applyBorder="1" applyAlignment="1">
      <alignment horizontal="right"/>
    </xf>
    <xf numFmtId="0" fontId="6" fillId="0" borderId="9" xfId="0" applyFont="1" applyFill="1" applyBorder="1" applyAlignment="1">
      <alignment shrinkToFit="1"/>
    </xf>
    <xf numFmtId="38" fontId="8" fillId="0" borderId="5" xfId="1" applyFont="1" applyFill="1" applyBorder="1"/>
    <xf numFmtId="38" fontId="8" fillId="0" borderId="9" xfId="1" applyFont="1" applyFill="1" applyBorder="1" applyProtection="1">
      <protection locked="0"/>
    </xf>
    <xf numFmtId="38" fontId="6" fillId="0" borderId="5" xfId="3" applyNumberFormat="1" applyFont="1" applyFill="1" applyBorder="1" applyAlignment="1"/>
    <xf numFmtId="0" fontId="0" fillId="0" borderId="0" xfId="0" applyFont="1" applyFill="1" applyAlignment="1">
      <alignment vertical="top" wrapText="1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left" shrinkToFit="1"/>
    </xf>
  </cellXfs>
  <cellStyles count="4">
    <cellStyle name="revised" xfId="3"/>
    <cellStyle name="桁区切り 2" xfId="2"/>
    <cellStyle name="桁区切り 5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214313</xdr:colOff>
      <xdr:row>61</xdr:row>
      <xdr:rowOff>23813</xdr:rowOff>
    </xdr:from>
    <xdr:to>
      <xdr:col>14</xdr:col>
      <xdr:colOff>448310</xdr:colOff>
      <xdr:row>87</xdr:row>
      <xdr:rowOff>60801</xdr:rowOff>
    </xdr:to>
    <xdr:sp macro="" textlink="">
      <xdr:nvSpPr>
        <xdr:cNvPr id="4" name="テキスト ボックス 3"/>
        <xdr:cNvSpPr txBox="1"/>
      </xdr:nvSpPr>
      <xdr:spPr>
        <a:xfrm>
          <a:off x="511969" y="13358813"/>
          <a:ext cx="14295279" cy="49185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沖縄、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京阪トラベル、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メディアリテーリング、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グランドツアー＆サービス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     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・アイ・エスの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社・・・クラブツーリズム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近畿日本ツーリスト北海道、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近畿日本ツーリスト東北、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近畿日本ツーリスト関東、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近畿日本ツーリスト首都圏、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近畿日本ツーリスト中部、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近畿日本ツーリスト関西、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近畿日本ツーリスト中国四国、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近畿日本ツーリスト九州、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近畿日本ツーリストコーポレートビジネス、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グローバルトラベル、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ウエブトラベル、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ユナイテッドツアーズ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阪急交通社の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阪急交通社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社・・・（株）阪急交通社、（株）阪急阪神ビジネストラベル、阪神トラベル・インターナショナル（株）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タビックスジャパン、東日観光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、トラベルイン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view="pageBreakPreview" zoomScale="80" zoomScaleSheetLayoutView="80" workbookViewId="0">
      <pane xSplit="2" ySplit="6" topLeftCell="C73" activePane="bottomRight" state="frozen"/>
      <selection pane="topRight"/>
      <selection pane="bottomLeft"/>
      <selection pane="bottomRight" activeCell="K22" sqref="K22"/>
    </sheetView>
  </sheetViews>
  <sheetFormatPr defaultRowHeight="13.5"/>
  <cols>
    <col min="1" max="1" width="3.875" style="1" customWidth="1"/>
    <col min="2" max="2" width="32.125" style="1" customWidth="1"/>
    <col min="3" max="3" width="15.25" style="1" customWidth="1"/>
    <col min="4" max="4" width="13.125" style="1" customWidth="1"/>
    <col min="5" max="5" width="8.875" style="1" customWidth="1"/>
    <col min="6" max="6" width="15.125" style="1" customWidth="1"/>
    <col min="7" max="7" width="14.875" style="1" customWidth="1"/>
    <col min="8" max="8" width="9.375" style="1" customWidth="1"/>
    <col min="9" max="10" width="14.875" style="1" customWidth="1"/>
    <col min="11" max="11" width="7.625" style="1" customWidth="1"/>
    <col min="12" max="13" width="14.875" style="1" customWidth="1"/>
    <col min="14" max="14" width="7.75" style="1" customWidth="1"/>
    <col min="15" max="15" width="14" style="1" bestFit="1" customWidth="1"/>
    <col min="16" max="16" width="11.5" style="1" bestFit="1" customWidth="1"/>
    <col min="17" max="17" width="9" style="1" customWidth="1"/>
    <col min="18" max="16384" width="9" style="1"/>
  </cols>
  <sheetData>
    <row r="1" spans="1:14" ht="16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6.5" customHeight="1">
      <c r="B2" s="2" t="s">
        <v>1</v>
      </c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</row>
    <row r="3" spans="1:14" ht="16.5" customHeight="1">
      <c r="B3" s="4"/>
      <c r="N3" s="5" t="s">
        <v>2</v>
      </c>
    </row>
    <row r="4" spans="1:14" ht="16.5" customHeight="1">
      <c r="B4" s="6"/>
      <c r="C4" s="72" t="s">
        <v>3</v>
      </c>
      <c r="D4" s="73"/>
      <c r="E4" s="74"/>
      <c r="F4" s="72" t="s">
        <v>4</v>
      </c>
      <c r="G4" s="73"/>
      <c r="H4" s="73"/>
      <c r="I4" s="72" t="s">
        <v>5</v>
      </c>
      <c r="J4" s="73"/>
      <c r="K4" s="73"/>
      <c r="L4" s="72" t="s">
        <v>6</v>
      </c>
      <c r="M4" s="73"/>
      <c r="N4" s="74"/>
    </row>
    <row r="5" spans="1:14" ht="17.100000000000001" customHeight="1">
      <c r="B5" s="7" t="s">
        <v>7</v>
      </c>
      <c r="C5" s="8" t="s">
        <v>8</v>
      </c>
      <c r="D5" s="9" t="s">
        <v>9</v>
      </c>
      <c r="E5" s="8" t="s">
        <v>10</v>
      </c>
      <c r="F5" s="8" t="s">
        <v>8</v>
      </c>
      <c r="G5" s="8" t="s">
        <v>9</v>
      </c>
      <c r="H5" s="8" t="s">
        <v>10</v>
      </c>
      <c r="I5" s="8" t="s">
        <v>8</v>
      </c>
      <c r="J5" s="8" t="s">
        <v>9</v>
      </c>
      <c r="K5" s="9" t="s">
        <v>10</v>
      </c>
      <c r="L5" s="8" t="s">
        <v>8</v>
      </c>
      <c r="M5" s="8" t="s">
        <v>9</v>
      </c>
      <c r="N5" s="8" t="s">
        <v>10</v>
      </c>
    </row>
    <row r="6" spans="1:14" ht="17.100000000000001" customHeight="1">
      <c r="B6" s="10"/>
      <c r="C6" s="11" t="s">
        <v>11</v>
      </c>
      <c r="D6" s="12" t="s">
        <v>12</v>
      </c>
      <c r="E6" s="10" t="s">
        <v>13</v>
      </c>
      <c r="F6" s="11" t="s">
        <v>11</v>
      </c>
      <c r="G6" s="10" t="s">
        <v>12</v>
      </c>
      <c r="H6" s="10" t="s">
        <v>13</v>
      </c>
      <c r="I6" s="11" t="s">
        <v>11</v>
      </c>
      <c r="J6" s="10" t="s">
        <v>12</v>
      </c>
      <c r="K6" s="12" t="s">
        <v>13</v>
      </c>
      <c r="L6" s="13" t="s">
        <v>11</v>
      </c>
      <c r="M6" s="10" t="s">
        <v>12</v>
      </c>
      <c r="N6" s="10" t="s">
        <v>13</v>
      </c>
    </row>
    <row r="7" spans="1:14" s="14" customFormat="1" ht="17.100000000000001" customHeight="1">
      <c r="A7" s="1">
        <v>1</v>
      </c>
      <c r="B7" s="34" t="s">
        <v>14</v>
      </c>
      <c r="C7" s="35">
        <v>1166053</v>
      </c>
      <c r="D7" s="36">
        <v>32680020</v>
      </c>
      <c r="E7" s="33">
        <f>IF(OR(C7=0,D7=0),"　　－　　",ROUND(C7/D7*100,1))</f>
        <v>3.6</v>
      </c>
      <c r="F7" s="30">
        <v>192218</v>
      </c>
      <c r="G7" s="36">
        <v>6616956</v>
      </c>
      <c r="H7" s="32">
        <f t="shared" ref="H7:H8" si="0">IF(OR(F7=0,G7=0),"　　－　　",ROUND(F7/G7*100,1))</f>
        <v>2.9</v>
      </c>
      <c r="I7" s="35">
        <v>15265234</v>
      </c>
      <c r="J7" s="36">
        <v>60598900</v>
      </c>
      <c r="K7" s="33">
        <f t="shared" ref="K7:K38" si="1">IF(OR(I7=0,J7=0),"　　－　　",ROUND(I7/J7*100,1))</f>
        <v>25.2</v>
      </c>
      <c r="L7" s="25">
        <f t="shared" ref="L7:L38" si="2">C7+F7+I7</f>
        <v>16623505</v>
      </c>
      <c r="M7" s="37">
        <f t="shared" ref="M7:M38" si="3">D7+G7+J7</f>
        <v>99895876</v>
      </c>
      <c r="N7" s="33">
        <f t="shared" ref="N7:N38" si="4">IF(OR(L7=0,M7=0),"　　－　　",ROUND(L7/M7*100,1))</f>
        <v>16.600000000000001</v>
      </c>
    </row>
    <row r="8" spans="1:14" ht="17.100000000000001" customHeight="1">
      <c r="A8" s="1">
        <v>2</v>
      </c>
      <c r="B8" s="34" t="s">
        <v>15</v>
      </c>
      <c r="C8" s="25">
        <v>272945</v>
      </c>
      <c r="D8" s="26">
        <v>23325888</v>
      </c>
      <c r="E8" s="33">
        <f t="shared" ref="E8:E38" si="5">IF(OR(C8=0,D8=0),"　　－　　",ROUND(C8/D8*100,1))</f>
        <v>1.2</v>
      </c>
      <c r="F8" s="29">
        <v>3474</v>
      </c>
      <c r="G8" s="26">
        <v>1899393</v>
      </c>
      <c r="H8" s="32">
        <f t="shared" si="0"/>
        <v>0.2</v>
      </c>
      <c r="I8" s="25">
        <v>684427</v>
      </c>
      <c r="J8" s="26">
        <v>3782347</v>
      </c>
      <c r="K8" s="33">
        <f t="shared" si="1"/>
        <v>18.100000000000001</v>
      </c>
      <c r="L8" s="23">
        <f t="shared" si="2"/>
        <v>960846</v>
      </c>
      <c r="M8" s="23">
        <f t="shared" si="3"/>
        <v>29007628</v>
      </c>
      <c r="N8" s="33">
        <f t="shared" si="4"/>
        <v>3.3</v>
      </c>
    </row>
    <row r="9" spans="1:14" s="14" customFormat="1" ht="17.100000000000001" customHeight="1">
      <c r="A9" s="1">
        <v>3</v>
      </c>
      <c r="B9" s="34" t="s">
        <v>16</v>
      </c>
      <c r="C9" s="25">
        <v>209528</v>
      </c>
      <c r="D9" s="26">
        <v>11554199</v>
      </c>
      <c r="E9" s="33">
        <f t="shared" si="5"/>
        <v>1.8</v>
      </c>
      <c r="F9" s="29">
        <v>40722</v>
      </c>
      <c r="G9" s="26">
        <v>1447358</v>
      </c>
      <c r="H9" s="32">
        <f>IF(OR(F9=0,G9=0),"　　－　　",ROUND(F9/G9*100,1))</f>
        <v>2.8</v>
      </c>
      <c r="I9" s="25">
        <v>2705362</v>
      </c>
      <c r="J9" s="26">
        <v>18479508</v>
      </c>
      <c r="K9" s="32">
        <f t="shared" si="1"/>
        <v>14.6</v>
      </c>
      <c r="L9" s="25">
        <f t="shared" si="2"/>
        <v>2955612</v>
      </c>
      <c r="M9" s="25">
        <f t="shared" si="3"/>
        <v>31481065</v>
      </c>
      <c r="N9" s="33">
        <f t="shared" si="4"/>
        <v>9.4</v>
      </c>
    </row>
    <row r="10" spans="1:14" s="14" customFormat="1" ht="16.5" customHeight="1">
      <c r="A10" s="1">
        <v>4</v>
      </c>
      <c r="B10" s="34" t="s">
        <v>17</v>
      </c>
      <c r="C10" s="26">
        <v>231056</v>
      </c>
      <c r="D10" s="29">
        <v>8154220</v>
      </c>
      <c r="E10" s="32">
        <f t="shared" si="5"/>
        <v>2.8</v>
      </c>
      <c r="F10" s="26">
        <v>0</v>
      </c>
      <c r="G10" s="29">
        <v>2683016</v>
      </c>
      <c r="H10" s="32" t="str">
        <f>IF(OR(F10=0,G10=0),"　　－　　",ROUND(F10/G10*100,1))</f>
        <v>　　－　　</v>
      </c>
      <c r="I10" s="26">
        <v>4023936</v>
      </c>
      <c r="J10" s="29">
        <v>18468176</v>
      </c>
      <c r="K10" s="33">
        <f t="shared" si="1"/>
        <v>21.8</v>
      </c>
      <c r="L10" s="23">
        <f t="shared" si="2"/>
        <v>4254992</v>
      </c>
      <c r="M10" s="23">
        <f t="shared" si="3"/>
        <v>29305412</v>
      </c>
      <c r="N10" s="33">
        <f t="shared" si="4"/>
        <v>14.5</v>
      </c>
    </row>
    <row r="11" spans="1:14" s="14" customFormat="1" ht="17.100000000000001" customHeight="1">
      <c r="A11" s="1">
        <v>5</v>
      </c>
      <c r="B11" s="34" t="s">
        <v>18</v>
      </c>
      <c r="C11" s="23">
        <v>305662</v>
      </c>
      <c r="D11" s="24">
        <v>16229000</v>
      </c>
      <c r="E11" s="38">
        <f t="shared" si="5"/>
        <v>1.9</v>
      </c>
      <c r="F11" s="24">
        <v>0</v>
      </c>
      <c r="G11" s="24">
        <v>43366</v>
      </c>
      <c r="H11" s="39" t="str">
        <f>IF(OR(F11=0,G11=0),"　　－　　",ROUND(F11/G11*100,1))</f>
        <v>　　－　　</v>
      </c>
      <c r="I11" s="23">
        <v>0</v>
      </c>
      <c r="J11" s="24">
        <v>7664415</v>
      </c>
      <c r="K11" s="39" t="str">
        <f t="shared" si="1"/>
        <v>　　－　　</v>
      </c>
      <c r="L11" s="23">
        <f t="shared" si="2"/>
        <v>305662</v>
      </c>
      <c r="M11" s="23">
        <f t="shared" si="3"/>
        <v>23936781</v>
      </c>
      <c r="N11" s="38">
        <f t="shared" si="4"/>
        <v>1.3</v>
      </c>
    </row>
    <row r="12" spans="1:14" s="14" customFormat="1" ht="17.100000000000001" customHeight="1">
      <c r="A12" s="1">
        <v>6</v>
      </c>
      <c r="B12" s="34" t="s">
        <v>19</v>
      </c>
      <c r="C12" s="25">
        <v>100</v>
      </c>
      <c r="D12" s="26">
        <v>2965661</v>
      </c>
      <c r="E12" s="38">
        <f t="shared" si="5"/>
        <v>0</v>
      </c>
      <c r="F12" s="29">
        <v>0</v>
      </c>
      <c r="G12" s="26">
        <v>3249</v>
      </c>
      <c r="H12" s="39" t="str">
        <f t="shared" ref="H12:H38" si="6">IF(OR(F12=0,G12=0),"　　－　　",ROUND(F12/G12*100,1))</f>
        <v>　　－　　</v>
      </c>
      <c r="I12" s="25">
        <v>1804717</v>
      </c>
      <c r="J12" s="26">
        <v>9000179</v>
      </c>
      <c r="K12" s="39">
        <f t="shared" si="1"/>
        <v>20.100000000000001</v>
      </c>
      <c r="L12" s="23">
        <f t="shared" si="2"/>
        <v>1804817</v>
      </c>
      <c r="M12" s="23">
        <f t="shared" si="3"/>
        <v>11969089</v>
      </c>
      <c r="N12" s="38">
        <f t="shared" si="4"/>
        <v>15.1</v>
      </c>
    </row>
    <row r="13" spans="1:14" s="14" customFormat="1" ht="17.100000000000001" customHeight="1">
      <c r="A13" s="1">
        <v>7</v>
      </c>
      <c r="B13" s="34" t="s">
        <v>20</v>
      </c>
      <c r="C13" s="26">
        <v>18273</v>
      </c>
      <c r="D13" s="29">
        <v>1568361</v>
      </c>
      <c r="E13" s="38">
        <f t="shared" si="5"/>
        <v>1.2</v>
      </c>
      <c r="F13" s="26">
        <v>350</v>
      </c>
      <c r="G13" s="26">
        <v>162551</v>
      </c>
      <c r="H13" s="39">
        <f t="shared" si="6"/>
        <v>0.2</v>
      </c>
      <c r="I13" s="26">
        <v>1583073</v>
      </c>
      <c r="J13" s="29">
        <v>9918773</v>
      </c>
      <c r="K13" s="39">
        <f t="shared" si="1"/>
        <v>16</v>
      </c>
      <c r="L13" s="23">
        <f t="shared" si="2"/>
        <v>1601696</v>
      </c>
      <c r="M13" s="23">
        <f t="shared" si="3"/>
        <v>11649685</v>
      </c>
      <c r="N13" s="38">
        <f t="shared" si="4"/>
        <v>13.7</v>
      </c>
    </row>
    <row r="14" spans="1:14" s="14" customFormat="1" ht="17.100000000000001" customHeight="1">
      <c r="A14" s="1">
        <v>8</v>
      </c>
      <c r="B14" s="34" t="s">
        <v>21</v>
      </c>
      <c r="C14" s="25">
        <v>37932</v>
      </c>
      <c r="D14" s="26">
        <v>2044449</v>
      </c>
      <c r="E14" s="32">
        <f t="shared" si="5"/>
        <v>1.9</v>
      </c>
      <c r="F14" s="29">
        <v>0</v>
      </c>
      <c r="G14" s="26">
        <v>182802</v>
      </c>
      <c r="H14" s="39" t="str">
        <f t="shared" si="6"/>
        <v>　　－　　</v>
      </c>
      <c r="I14" s="25">
        <v>807204</v>
      </c>
      <c r="J14" s="26">
        <v>4816920</v>
      </c>
      <c r="K14" s="33">
        <f t="shared" si="1"/>
        <v>16.8</v>
      </c>
      <c r="L14" s="23">
        <f t="shared" si="2"/>
        <v>845136</v>
      </c>
      <c r="M14" s="23">
        <f t="shared" si="3"/>
        <v>7044171</v>
      </c>
      <c r="N14" s="38">
        <f t="shared" si="4"/>
        <v>12</v>
      </c>
    </row>
    <row r="15" spans="1:14" s="14" customFormat="1" ht="17.100000000000001" customHeight="1">
      <c r="A15" s="1">
        <v>9</v>
      </c>
      <c r="B15" s="34" t="s">
        <v>22</v>
      </c>
      <c r="C15" s="40">
        <v>1329</v>
      </c>
      <c r="D15" s="41">
        <v>92922</v>
      </c>
      <c r="E15" s="32">
        <f t="shared" si="5"/>
        <v>1.4</v>
      </c>
      <c r="F15" s="42">
        <v>425</v>
      </c>
      <c r="G15" s="41">
        <v>161169</v>
      </c>
      <c r="H15" s="32">
        <f t="shared" si="6"/>
        <v>0.3</v>
      </c>
      <c r="I15" s="40">
        <v>668400</v>
      </c>
      <c r="J15" s="41">
        <v>6062307</v>
      </c>
      <c r="K15" s="33">
        <f t="shared" si="1"/>
        <v>11</v>
      </c>
      <c r="L15" s="23">
        <f t="shared" si="2"/>
        <v>670154</v>
      </c>
      <c r="M15" s="23">
        <f t="shared" si="3"/>
        <v>6316398</v>
      </c>
      <c r="N15" s="38">
        <f t="shared" si="4"/>
        <v>10.6</v>
      </c>
    </row>
    <row r="16" spans="1:14" s="14" customFormat="1" ht="17.100000000000001" customHeight="1">
      <c r="A16" s="1">
        <v>10</v>
      </c>
      <c r="B16" s="34" t="s">
        <v>23</v>
      </c>
      <c r="C16" s="25">
        <v>11374</v>
      </c>
      <c r="D16" s="26">
        <v>713744</v>
      </c>
      <c r="E16" s="33">
        <f t="shared" si="5"/>
        <v>1.6</v>
      </c>
      <c r="F16" s="29">
        <v>1873</v>
      </c>
      <c r="G16" s="26">
        <v>192467</v>
      </c>
      <c r="H16" s="32">
        <f t="shared" si="6"/>
        <v>1</v>
      </c>
      <c r="I16" s="25">
        <v>1079393</v>
      </c>
      <c r="J16" s="26">
        <v>3986913</v>
      </c>
      <c r="K16" s="32">
        <f t="shared" si="1"/>
        <v>27.1</v>
      </c>
      <c r="L16" s="25">
        <f t="shared" si="2"/>
        <v>1092640</v>
      </c>
      <c r="M16" s="25">
        <f t="shared" si="3"/>
        <v>4893124</v>
      </c>
      <c r="N16" s="33">
        <f t="shared" si="4"/>
        <v>22.3</v>
      </c>
    </row>
    <row r="17" spans="1:14" s="14" customFormat="1" ht="17.100000000000001" customHeight="1">
      <c r="A17" s="1">
        <v>11</v>
      </c>
      <c r="B17" s="34" t="s">
        <v>24</v>
      </c>
      <c r="C17" s="25">
        <v>3609</v>
      </c>
      <c r="D17" s="25">
        <v>576305</v>
      </c>
      <c r="E17" s="33">
        <f t="shared" si="5"/>
        <v>0.6</v>
      </c>
      <c r="F17" s="29">
        <v>28</v>
      </c>
      <c r="G17" s="29">
        <v>47962</v>
      </c>
      <c r="H17" s="32">
        <f t="shared" si="6"/>
        <v>0.1</v>
      </c>
      <c r="I17" s="25">
        <v>412327</v>
      </c>
      <c r="J17" s="25">
        <v>4074531</v>
      </c>
      <c r="K17" s="32">
        <f t="shared" si="1"/>
        <v>10.1</v>
      </c>
      <c r="L17" s="25">
        <f t="shared" si="2"/>
        <v>415964</v>
      </c>
      <c r="M17" s="25">
        <f t="shared" si="3"/>
        <v>4698798</v>
      </c>
      <c r="N17" s="33">
        <f t="shared" si="4"/>
        <v>8.9</v>
      </c>
    </row>
    <row r="18" spans="1:14" s="14" customFormat="1" ht="16.5" customHeight="1">
      <c r="A18" s="1">
        <v>12</v>
      </c>
      <c r="B18" s="34" t="s">
        <v>25</v>
      </c>
      <c r="C18" s="26">
        <v>0</v>
      </c>
      <c r="D18" s="29">
        <v>311770</v>
      </c>
      <c r="E18" s="33" t="str">
        <f t="shared" si="5"/>
        <v>　　－　　</v>
      </c>
      <c r="F18" s="26">
        <v>0</v>
      </c>
      <c r="G18" s="29">
        <v>0</v>
      </c>
      <c r="H18" s="32" t="str">
        <f>IF(OR(F18=0,G18=0),"　　－　　",ROUND(F18/G18*100,1))</f>
        <v>　　－　　</v>
      </c>
      <c r="I18" s="26">
        <v>998760</v>
      </c>
      <c r="J18" s="29">
        <v>4382650</v>
      </c>
      <c r="K18" s="32">
        <f t="shared" si="1"/>
        <v>22.8</v>
      </c>
      <c r="L18" s="25">
        <f t="shared" si="2"/>
        <v>998760</v>
      </c>
      <c r="M18" s="23">
        <f t="shared" si="3"/>
        <v>4694420</v>
      </c>
      <c r="N18" s="33">
        <f t="shared" si="4"/>
        <v>21.3</v>
      </c>
    </row>
    <row r="19" spans="1:14" s="14" customFormat="1" ht="16.5" customHeight="1">
      <c r="A19" s="1">
        <v>13</v>
      </c>
      <c r="B19" s="34" t="s">
        <v>26</v>
      </c>
      <c r="C19" s="25">
        <v>404568</v>
      </c>
      <c r="D19" s="26">
        <v>2845180</v>
      </c>
      <c r="E19" s="33">
        <f t="shared" si="5"/>
        <v>14.2</v>
      </c>
      <c r="F19" s="26">
        <v>0</v>
      </c>
      <c r="G19" s="29">
        <v>0</v>
      </c>
      <c r="H19" s="32" t="str">
        <f t="shared" si="6"/>
        <v>　　－　　</v>
      </c>
      <c r="I19" s="25">
        <v>41833</v>
      </c>
      <c r="J19" s="26">
        <v>273692</v>
      </c>
      <c r="K19" s="32">
        <f t="shared" si="1"/>
        <v>15.3</v>
      </c>
      <c r="L19" s="25">
        <f t="shared" si="2"/>
        <v>446401</v>
      </c>
      <c r="M19" s="25">
        <f t="shared" si="3"/>
        <v>3118872</v>
      </c>
      <c r="N19" s="33">
        <f t="shared" si="4"/>
        <v>14.3</v>
      </c>
    </row>
    <row r="20" spans="1:14" s="14" customFormat="1" ht="18.75" customHeight="1">
      <c r="A20" s="1">
        <v>14</v>
      </c>
      <c r="B20" s="34" t="s">
        <v>27</v>
      </c>
      <c r="C20" s="27">
        <v>184</v>
      </c>
      <c r="D20" s="28">
        <v>46863</v>
      </c>
      <c r="E20" s="33">
        <f t="shared" si="5"/>
        <v>0.4</v>
      </c>
      <c r="F20" s="29">
        <v>6755</v>
      </c>
      <c r="G20" s="43">
        <v>468564</v>
      </c>
      <c r="H20" s="32">
        <f t="shared" si="6"/>
        <v>1.4</v>
      </c>
      <c r="I20" s="25">
        <v>479043</v>
      </c>
      <c r="J20" s="26">
        <v>3203673</v>
      </c>
      <c r="K20" s="32">
        <f t="shared" si="1"/>
        <v>15</v>
      </c>
      <c r="L20" s="25">
        <f t="shared" si="2"/>
        <v>485982</v>
      </c>
      <c r="M20" s="25">
        <f t="shared" si="3"/>
        <v>3719100</v>
      </c>
      <c r="N20" s="33">
        <f t="shared" si="4"/>
        <v>13.1</v>
      </c>
    </row>
    <row r="21" spans="1:14" s="14" customFormat="1" ht="17.100000000000001" customHeight="1">
      <c r="A21" s="1">
        <v>15</v>
      </c>
      <c r="B21" s="34" t="s">
        <v>28</v>
      </c>
      <c r="C21" s="25">
        <v>4933</v>
      </c>
      <c r="D21" s="26">
        <v>891736</v>
      </c>
      <c r="E21" s="33">
        <f t="shared" si="5"/>
        <v>0.6</v>
      </c>
      <c r="F21" s="29">
        <v>0</v>
      </c>
      <c r="G21" s="26">
        <v>1536</v>
      </c>
      <c r="H21" s="32" t="str">
        <f t="shared" si="6"/>
        <v>　　－　　</v>
      </c>
      <c r="I21" s="25">
        <v>58803</v>
      </c>
      <c r="J21" s="26">
        <v>1822388</v>
      </c>
      <c r="K21" s="32">
        <f t="shared" si="1"/>
        <v>3.2</v>
      </c>
      <c r="L21" s="25">
        <f t="shared" si="2"/>
        <v>63736</v>
      </c>
      <c r="M21" s="25">
        <f t="shared" si="3"/>
        <v>2715660</v>
      </c>
      <c r="N21" s="33">
        <f t="shared" si="4"/>
        <v>2.2999999999999998</v>
      </c>
    </row>
    <row r="22" spans="1:14" s="14" customFormat="1" ht="17.100000000000001" customHeight="1">
      <c r="A22" s="1">
        <v>16</v>
      </c>
      <c r="B22" s="34" t="s">
        <v>29</v>
      </c>
      <c r="C22" s="25">
        <v>261821</v>
      </c>
      <c r="D22" s="26">
        <v>2414658</v>
      </c>
      <c r="E22" s="33">
        <f t="shared" si="5"/>
        <v>10.8</v>
      </c>
      <c r="F22" s="29">
        <v>0</v>
      </c>
      <c r="G22" s="26">
        <v>0</v>
      </c>
      <c r="H22" s="32" t="str">
        <f t="shared" si="6"/>
        <v>　　－　　</v>
      </c>
      <c r="I22" s="25">
        <v>34299</v>
      </c>
      <c r="J22" s="26">
        <v>176406</v>
      </c>
      <c r="K22" s="32">
        <f t="shared" si="1"/>
        <v>19.399999999999999</v>
      </c>
      <c r="L22" s="25">
        <f t="shared" si="2"/>
        <v>296120</v>
      </c>
      <c r="M22" s="25">
        <f t="shared" si="3"/>
        <v>2591064</v>
      </c>
      <c r="N22" s="33">
        <f t="shared" si="4"/>
        <v>11.4</v>
      </c>
    </row>
    <row r="23" spans="1:14" s="14" customFormat="1" ht="17.100000000000001" customHeight="1">
      <c r="A23" s="1">
        <v>17</v>
      </c>
      <c r="B23" s="34" t="s">
        <v>30</v>
      </c>
      <c r="C23" s="25">
        <v>82069</v>
      </c>
      <c r="D23" s="26">
        <v>1613537</v>
      </c>
      <c r="E23" s="33">
        <f t="shared" si="5"/>
        <v>5.0999999999999996</v>
      </c>
      <c r="F23" s="29">
        <v>0</v>
      </c>
      <c r="G23" s="26">
        <v>30138</v>
      </c>
      <c r="H23" s="32" t="str">
        <f t="shared" si="6"/>
        <v>　　－　　</v>
      </c>
      <c r="I23" s="25">
        <v>129163</v>
      </c>
      <c r="J23" s="26">
        <v>338924</v>
      </c>
      <c r="K23" s="32">
        <f t="shared" si="1"/>
        <v>38.1</v>
      </c>
      <c r="L23" s="25">
        <f t="shared" si="2"/>
        <v>211232</v>
      </c>
      <c r="M23" s="25">
        <f t="shared" si="3"/>
        <v>1982599</v>
      </c>
      <c r="N23" s="33">
        <f t="shared" si="4"/>
        <v>10.7</v>
      </c>
    </row>
    <row r="24" spans="1:14" s="14" customFormat="1" ht="16.5" customHeight="1">
      <c r="A24" s="1">
        <v>18</v>
      </c>
      <c r="B24" s="44" t="s">
        <v>31</v>
      </c>
      <c r="C24" s="25">
        <v>168955</v>
      </c>
      <c r="D24" s="26">
        <v>1761850</v>
      </c>
      <c r="E24" s="33">
        <f t="shared" si="5"/>
        <v>9.6</v>
      </c>
      <c r="F24" s="29">
        <v>0</v>
      </c>
      <c r="G24" s="26">
        <v>10</v>
      </c>
      <c r="H24" s="32" t="str">
        <f t="shared" si="6"/>
        <v>　　－　　</v>
      </c>
      <c r="I24" s="25">
        <v>329817</v>
      </c>
      <c r="J24" s="26">
        <v>1198337</v>
      </c>
      <c r="K24" s="32">
        <f t="shared" si="1"/>
        <v>27.5</v>
      </c>
      <c r="L24" s="25">
        <f t="shared" si="2"/>
        <v>498772</v>
      </c>
      <c r="M24" s="25">
        <f t="shared" si="3"/>
        <v>2960197</v>
      </c>
      <c r="N24" s="33">
        <f t="shared" si="4"/>
        <v>16.8</v>
      </c>
    </row>
    <row r="25" spans="1:14" s="14" customFormat="1" ht="17.100000000000001" customHeight="1">
      <c r="A25" s="1">
        <v>19</v>
      </c>
      <c r="B25" s="34" t="s">
        <v>32</v>
      </c>
      <c r="C25" s="25">
        <v>50881</v>
      </c>
      <c r="D25" s="26">
        <v>579785</v>
      </c>
      <c r="E25" s="33">
        <f t="shared" si="5"/>
        <v>8.8000000000000007</v>
      </c>
      <c r="F25" s="29">
        <v>0</v>
      </c>
      <c r="G25" s="26">
        <v>20383</v>
      </c>
      <c r="H25" s="32" t="str">
        <f t="shared" si="6"/>
        <v>　　－　　</v>
      </c>
      <c r="I25" s="25">
        <v>384609</v>
      </c>
      <c r="J25" s="29">
        <v>1343081</v>
      </c>
      <c r="K25" s="33">
        <f t="shared" si="1"/>
        <v>28.6</v>
      </c>
      <c r="L25" s="23">
        <f t="shared" si="2"/>
        <v>435490</v>
      </c>
      <c r="M25" s="23">
        <f t="shared" si="3"/>
        <v>1943249</v>
      </c>
      <c r="N25" s="33">
        <f t="shared" si="4"/>
        <v>22.4</v>
      </c>
    </row>
    <row r="26" spans="1:14" s="14" customFormat="1" ht="16.5" customHeight="1">
      <c r="A26" s="1">
        <v>20</v>
      </c>
      <c r="B26" s="34" t="s">
        <v>33</v>
      </c>
      <c r="C26" s="25">
        <v>148114</v>
      </c>
      <c r="D26" s="26">
        <v>2207119</v>
      </c>
      <c r="E26" s="33">
        <f t="shared" si="5"/>
        <v>6.7</v>
      </c>
      <c r="F26" s="29">
        <v>0</v>
      </c>
      <c r="G26" s="26">
        <v>7236</v>
      </c>
      <c r="H26" s="32" t="str">
        <f t="shared" si="6"/>
        <v>　　－　　</v>
      </c>
      <c r="I26" s="25">
        <v>57571</v>
      </c>
      <c r="J26" s="26">
        <v>175147</v>
      </c>
      <c r="K26" s="33">
        <f t="shared" si="1"/>
        <v>32.9</v>
      </c>
      <c r="L26" s="23">
        <f t="shared" si="2"/>
        <v>205685</v>
      </c>
      <c r="M26" s="23">
        <f t="shared" si="3"/>
        <v>2389502</v>
      </c>
      <c r="N26" s="33">
        <f t="shared" si="4"/>
        <v>8.6</v>
      </c>
    </row>
    <row r="27" spans="1:14" s="14" customFormat="1" ht="16.5" customHeight="1">
      <c r="A27" s="1">
        <v>21</v>
      </c>
      <c r="B27" s="34" t="s">
        <v>34</v>
      </c>
      <c r="C27" s="25">
        <v>181518</v>
      </c>
      <c r="D27" s="26">
        <v>1549118</v>
      </c>
      <c r="E27" s="33">
        <f t="shared" si="5"/>
        <v>11.7</v>
      </c>
      <c r="F27" s="29">
        <v>0</v>
      </c>
      <c r="G27" s="26">
        <v>0</v>
      </c>
      <c r="H27" s="32" t="str">
        <f t="shared" si="6"/>
        <v>　　－　　</v>
      </c>
      <c r="I27" s="25">
        <v>29450</v>
      </c>
      <c r="J27" s="26">
        <v>72754</v>
      </c>
      <c r="K27" s="32">
        <f t="shared" si="1"/>
        <v>40.5</v>
      </c>
      <c r="L27" s="25">
        <f t="shared" si="2"/>
        <v>210968</v>
      </c>
      <c r="M27" s="25">
        <f t="shared" si="3"/>
        <v>1621872</v>
      </c>
      <c r="N27" s="33">
        <f t="shared" si="4"/>
        <v>13</v>
      </c>
    </row>
    <row r="28" spans="1:14" s="14" customFormat="1" ht="17.100000000000001" customHeight="1">
      <c r="A28" s="1">
        <v>22</v>
      </c>
      <c r="B28" s="34" t="s">
        <v>35</v>
      </c>
      <c r="C28" s="25">
        <v>13321</v>
      </c>
      <c r="D28" s="26">
        <v>1958775</v>
      </c>
      <c r="E28" s="33">
        <f t="shared" si="5"/>
        <v>0.7</v>
      </c>
      <c r="F28" s="29">
        <v>0</v>
      </c>
      <c r="G28" s="26">
        <v>34058</v>
      </c>
      <c r="H28" s="32" t="str">
        <f t="shared" si="6"/>
        <v>　　－　　</v>
      </c>
      <c r="I28" s="25">
        <v>413276</v>
      </c>
      <c r="J28" s="26">
        <v>108583</v>
      </c>
      <c r="K28" s="32">
        <f t="shared" si="1"/>
        <v>380.6</v>
      </c>
      <c r="L28" s="25">
        <f t="shared" si="2"/>
        <v>426597</v>
      </c>
      <c r="M28" s="25">
        <f t="shared" si="3"/>
        <v>2101416</v>
      </c>
      <c r="N28" s="33">
        <f t="shared" si="4"/>
        <v>20.3</v>
      </c>
    </row>
    <row r="29" spans="1:14" s="14" customFormat="1" ht="17.100000000000001" customHeight="1">
      <c r="A29" s="1">
        <v>23</v>
      </c>
      <c r="B29" s="34" t="s">
        <v>36</v>
      </c>
      <c r="C29" s="25">
        <v>110958</v>
      </c>
      <c r="D29" s="26">
        <v>1640371</v>
      </c>
      <c r="E29" s="33">
        <f t="shared" si="5"/>
        <v>6.8</v>
      </c>
      <c r="F29" s="29">
        <v>0</v>
      </c>
      <c r="G29" s="26">
        <v>0</v>
      </c>
      <c r="H29" s="32" t="str">
        <f t="shared" si="6"/>
        <v>　　－　　</v>
      </c>
      <c r="I29" s="25">
        <v>69899</v>
      </c>
      <c r="J29" s="26">
        <v>302915</v>
      </c>
      <c r="K29" s="32">
        <f t="shared" si="1"/>
        <v>23.1</v>
      </c>
      <c r="L29" s="25">
        <f t="shared" si="2"/>
        <v>180857</v>
      </c>
      <c r="M29" s="25">
        <f t="shared" si="3"/>
        <v>1943286</v>
      </c>
      <c r="N29" s="33">
        <f t="shared" si="4"/>
        <v>9.3000000000000007</v>
      </c>
    </row>
    <row r="30" spans="1:14" s="14" customFormat="1" ht="16.5" customHeight="1">
      <c r="A30" s="1">
        <v>24</v>
      </c>
      <c r="B30" s="34" t="s">
        <v>37</v>
      </c>
      <c r="C30" s="25">
        <v>0</v>
      </c>
      <c r="D30" s="25">
        <v>61057</v>
      </c>
      <c r="E30" s="33" t="str">
        <f t="shared" si="5"/>
        <v>　　－　　</v>
      </c>
      <c r="F30" s="29">
        <v>0</v>
      </c>
      <c r="G30" s="29">
        <v>12173</v>
      </c>
      <c r="H30" s="32" t="str">
        <f t="shared" si="6"/>
        <v>　　－　　</v>
      </c>
      <c r="I30" s="25">
        <v>63677</v>
      </c>
      <c r="J30" s="25">
        <v>1128650</v>
      </c>
      <c r="K30" s="32">
        <f t="shared" si="1"/>
        <v>5.6</v>
      </c>
      <c r="L30" s="25">
        <f t="shared" si="2"/>
        <v>63677</v>
      </c>
      <c r="M30" s="25">
        <f t="shared" si="3"/>
        <v>1201880</v>
      </c>
      <c r="N30" s="33">
        <f t="shared" si="4"/>
        <v>5.3</v>
      </c>
    </row>
    <row r="31" spans="1:14" s="14" customFormat="1" ht="17.100000000000001" customHeight="1">
      <c r="A31" s="1">
        <v>25</v>
      </c>
      <c r="B31" s="34" t="s">
        <v>38</v>
      </c>
      <c r="C31" s="25">
        <v>9467</v>
      </c>
      <c r="D31" s="26">
        <v>446601</v>
      </c>
      <c r="E31" s="33">
        <f t="shared" si="5"/>
        <v>2.1</v>
      </c>
      <c r="F31" s="29">
        <v>0</v>
      </c>
      <c r="G31" s="26">
        <v>55535</v>
      </c>
      <c r="H31" s="32" t="str">
        <f t="shared" si="6"/>
        <v>　　－　　</v>
      </c>
      <c r="I31" s="25">
        <v>321443</v>
      </c>
      <c r="J31" s="26">
        <v>1256603</v>
      </c>
      <c r="K31" s="32">
        <f t="shared" si="1"/>
        <v>25.6</v>
      </c>
      <c r="L31" s="25">
        <f t="shared" si="2"/>
        <v>330910</v>
      </c>
      <c r="M31" s="25">
        <f t="shared" si="3"/>
        <v>1758739</v>
      </c>
      <c r="N31" s="33">
        <f t="shared" si="4"/>
        <v>18.8</v>
      </c>
    </row>
    <row r="32" spans="1:14" s="14" customFormat="1" ht="16.5" customHeight="1">
      <c r="A32" s="1">
        <v>26</v>
      </c>
      <c r="B32" s="34" t="s">
        <v>39</v>
      </c>
      <c r="C32" s="26"/>
      <c r="D32" s="29"/>
      <c r="E32" s="45" t="str">
        <f t="shared" si="5"/>
        <v>　　－　　</v>
      </c>
      <c r="F32" s="26">
        <v>12666</v>
      </c>
      <c r="G32" s="29">
        <v>80403</v>
      </c>
      <c r="H32" s="32">
        <f t="shared" si="6"/>
        <v>15.8</v>
      </c>
      <c r="I32" s="26">
        <v>361118</v>
      </c>
      <c r="J32" s="29">
        <v>1322413</v>
      </c>
      <c r="K32" s="33">
        <f t="shared" si="1"/>
        <v>27.3</v>
      </c>
      <c r="L32" s="23">
        <f t="shared" si="2"/>
        <v>373784</v>
      </c>
      <c r="M32" s="23">
        <f t="shared" si="3"/>
        <v>1402816</v>
      </c>
      <c r="N32" s="33">
        <f t="shared" si="4"/>
        <v>26.6</v>
      </c>
    </row>
    <row r="33" spans="1:17" s="14" customFormat="1" ht="16.5" customHeight="1">
      <c r="A33" s="1">
        <v>27</v>
      </c>
      <c r="B33" s="34" t="s">
        <v>40</v>
      </c>
      <c r="C33" s="26">
        <v>5422</v>
      </c>
      <c r="D33" s="29">
        <v>230774</v>
      </c>
      <c r="E33" s="32">
        <f t="shared" si="5"/>
        <v>2.2999999999999998</v>
      </c>
      <c r="F33" s="29">
        <v>13504</v>
      </c>
      <c r="G33" s="26">
        <v>79740</v>
      </c>
      <c r="H33" s="32">
        <f t="shared" si="6"/>
        <v>16.899999999999999</v>
      </c>
      <c r="I33" s="25">
        <v>178397</v>
      </c>
      <c r="J33" s="26">
        <v>908909</v>
      </c>
      <c r="K33" s="33">
        <f t="shared" si="1"/>
        <v>19.600000000000001</v>
      </c>
      <c r="L33" s="23">
        <f t="shared" si="2"/>
        <v>197323</v>
      </c>
      <c r="M33" s="23">
        <f t="shared" si="3"/>
        <v>1219423</v>
      </c>
      <c r="N33" s="33">
        <f t="shared" si="4"/>
        <v>16.2</v>
      </c>
    </row>
    <row r="34" spans="1:17" s="14" customFormat="1" ht="17.100000000000001" customHeight="1">
      <c r="A34" s="1">
        <v>28</v>
      </c>
      <c r="B34" s="34" t="s">
        <v>41</v>
      </c>
      <c r="C34" s="26">
        <v>273974</v>
      </c>
      <c r="D34" s="29">
        <v>1114147</v>
      </c>
      <c r="E34" s="32">
        <f t="shared" si="5"/>
        <v>24.6</v>
      </c>
      <c r="F34" s="26">
        <v>0</v>
      </c>
      <c r="G34" s="29">
        <v>0</v>
      </c>
      <c r="H34" s="32" t="str">
        <f t="shared" si="6"/>
        <v>　　－　　</v>
      </c>
      <c r="I34" s="26">
        <v>16151</v>
      </c>
      <c r="J34" s="29">
        <v>161017</v>
      </c>
      <c r="K34" s="33">
        <f t="shared" si="1"/>
        <v>10</v>
      </c>
      <c r="L34" s="23">
        <f t="shared" si="2"/>
        <v>290125</v>
      </c>
      <c r="M34" s="23">
        <f t="shared" si="3"/>
        <v>1275164</v>
      </c>
      <c r="N34" s="33">
        <f t="shared" si="4"/>
        <v>22.8</v>
      </c>
    </row>
    <row r="35" spans="1:17" s="14" customFormat="1" ht="17.100000000000001" customHeight="1">
      <c r="A35" s="1">
        <v>29</v>
      </c>
      <c r="B35" s="34" t="s">
        <v>42</v>
      </c>
      <c r="C35" s="25">
        <v>41554</v>
      </c>
      <c r="D35" s="26">
        <v>415925</v>
      </c>
      <c r="E35" s="33">
        <f t="shared" si="5"/>
        <v>10</v>
      </c>
      <c r="F35" s="29">
        <v>0</v>
      </c>
      <c r="G35" s="26">
        <v>0</v>
      </c>
      <c r="H35" s="32" t="str">
        <f>IF(OR(F35=0,G35=0),"　　－　　",ROUND(F35/G35*100,1))</f>
        <v>　　－　　</v>
      </c>
      <c r="I35" s="25">
        <v>121336</v>
      </c>
      <c r="J35" s="26">
        <v>544099</v>
      </c>
      <c r="K35" s="32">
        <f t="shared" si="1"/>
        <v>22.3</v>
      </c>
      <c r="L35" s="25">
        <f t="shared" si="2"/>
        <v>162890</v>
      </c>
      <c r="M35" s="25">
        <f t="shared" si="3"/>
        <v>960024</v>
      </c>
      <c r="N35" s="33">
        <f t="shared" si="4"/>
        <v>17</v>
      </c>
    </row>
    <row r="36" spans="1:17" s="14" customFormat="1" ht="17.100000000000001" customHeight="1">
      <c r="A36" s="1">
        <v>30</v>
      </c>
      <c r="B36" s="46" t="s">
        <v>43</v>
      </c>
      <c r="C36" s="25">
        <v>9352</v>
      </c>
      <c r="D36" s="26">
        <v>234164</v>
      </c>
      <c r="E36" s="33">
        <f t="shared" si="5"/>
        <v>4</v>
      </c>
      <c r="F36" s="29">
        <v>0</v>
      </c>
      <c r="G36" s="26">
        <v>27231</v>
      </c>
      <c r="H36" s="33" t="str">
        <f t="shared" si="6"/>
        <v>　　－　　</v>
      </c>
      <c r="I36" s="47">
        <v>276456</v>
      </c>
      <c r="J36" s="26">
        <v>727088</v>
      </c>
      <c r="K36" s="32">
        <f t="shared" si="1"/>
        <v>38</v>
      </c>
      <c r="L36" s="25">
        <f t="shared" si="2"/>
        <v>285808</v>
      </c>
      <c r="M36" s="25">
        <f t="shared" si="3"/>
        <v>988483</v>
      </c>
      <c r="N36" s="33">
        <f t="shared" si="4"/>
        <v>28.9</v>
      </c>
    </row>
    <row r="37" spans="1:17" s="14" customFormat="1" ht="16.5" customHeight="1">
      <c r="A37" s="1">
        <v>31</v>
      </c>
      <c r="B37" s="34" t="s">
        <v>44</v>
      </c>
      <c r="C37" s="25">
        <v>5646</v>
      </c>
      <c r="D37" s="26">
        <v>225188</v>
      </c>
      <c r="E37" s="33">
        <f t="shared" si="5"/>
        <v>2.5</v>
      </c>
      <c r="F37" s="29">
        <v>3088</v>
      </c>
      <c r="G37" s="26">
        <v>30691</v>
      </c>
      <c r="H37" s="32">
        <f t="shared" si="6"/>
        <v>10.1</v>
      </c>
      <c r="I37" s="25">
        <v>159289</v>
      </c>
      <c r="J37" s="26">
        <v>650409</v>
      </c>
      <c r="K37" s="32">
        <f t="shared" si="1"/>
        <v>24.5</v>
      </c>
      <c r="L37" s="25">
        <f t="shared" si="2"/>
        <v>168023</v>
      </c>
      <c r="M37" s="25">
        <f t="shared" si="3"/>
        <v>906288</v>
      </c>
      <c r="N37" s="33">
        <f t="shared" si="4"/>
        <v>18.5</v>
      </c>
      <c r="P37" s="15"/>
    </row>
    <row r="38" spans="1:17" ht="18" customHeight="1">
      <c r="B38" s="48" t="s">
        <v>45</v>
      </c>
      <c r="C38" s="49">
        <f>SUM(C7:C37)</f>
        <v>4030598</v>
      </c>
      <c r="D38" s="49">
        <f>SUM(D7:D37)</f>
        <v>120453387</v>
      </c>
      <c r="E38" s="50">
        <f t="shared" si="5"/>
        <v>3.3</v>
      </c>
      <c r="F38" s="49">
        <f>SUM(F7:F37)</f>
        <v>275103</v>
      </c>
      <c r="G38" s="49">
        <f>SUM(G7:G37)</f>
        <v>14287987</v>
      </c>
      <c r="H38" s="50">
        <f t="shared" si="6"/>
        <v>1.9</v>
      </c>
      <c r="I38" s="49">
        <f>SUM(I7:I37)</f>
        <v>33558463</v>
      </c>
      <c r="J38" s="49">
        <f>SUM(J7:J37)</f>
        <v>166950707</v>
      </c>
      <c r="K38" s="50">
        <f t="shared" si="1"/>
        <v>20.100000000000001</v>
      </c>
      <c r="L38" s="49">
        <f t="shared" si="2"/>
        <v>37864164</v>
      </c>
      <c r="M38" s="49">
        <f t="shared" si="3"/>
        <v>301692081</v>
      </c>
      <c r="N38" s="50">
        <f t="shared" si="4"/>
        <v>12.6</v>
      </c>
      <c r="O38" s="19"/>
      <c r="P38" s="19"/>
      <c r="Q38" s="19"/>
    </row>
    <row r="39" spans="1:17" ht="21.95" customHeight="1">
      <c r="B39" s="51" t="s">
        <v>46</v>
      </c>
      <c r="C39" s="52"/>
      <c r="D39" s="52"/>
      <c r="E39" s="53"/>
      <c r="F39" s="52"/>
      <c r="G39" s="52"/>
      <c r="H39" s="53"/>
      <c r="I39" s="52"/>
      <c r="J39" s="52"/>
      <c r="K39" s="53"/>
      <c r="L39" s="52"/>
      <c r="M39" s="52"/>
      <c r="N39" s="53"/>
    </row>
    <row r="40" spans="1:17" ht="19.5" customHeight="1">
      <c r="B40" s="5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5"/>
    </row>
    <row r="41" spans="1:17" ht="19.5" customHeight="1">
      <c r="B41" s="56"/>
      <c r="C41" s="75" t="s">
        <v>3</v>
      </c>
      <c r="D41" s="76"/>
      <c r="E41" s="76"/>
      <c r="F41" s="57" t="s">
        <v>4</v>
      </c>
      <c r="G41" s="58"/>
      <c r="H41" s="58"/>
      <c r="I41" s="57" t="s">
        <v>5</v>
      </c>
      <c r="J41" s="56"/>
      <c r="K41" s="58"/>
      <c r="L41" s="56" t="s">
        <v>6</v>
      </c>
      <c r="M41" s="58"/>
      <c r="N41" s="59"/>
    </row>
    <row r="42" spans="1:17" ht="19.5" customHeight="1">
      <c r="B42" s="60" t="s">
        <v>7</v>
      </c>
      <c r="C42" s="61" t="s">
        <v>8</v>
      </c>
      <c r="D42" s="62" t="s">
        <v>47</v>
      </c>
      <c r="E42" s="61" t="s">
        <v>48</v>
      </c>
      <c r="F42" s="61" t="s">
        <v>8</v>
      </c>
      <c r="G42" s="61" t="s">
        <v>47</v>
      </c>
      <c r="H42" s="61" t="s">
        <v>48</v>
      </c>
      <c r="I42" s="61" t="s">
        <v>8</v>
      </c>
      <c r="J42" s="61" t="s">
        <v>47</v>
      </c>
      <c r="K42" s="62" t="s">
        <v>48</v>
      </c>
      <c r="L42" s="61" t="s">
        <v>8</v>
      </c>
      <c r="M42" s="61" t="s">
        <v>47</v>
      </c>
      <c r="N42" s="61" t="s">
        <v>48</v>
      </c>
    </row>
    <row r="43" spans="1:17" ht="19.5" customHeight="1">
      <c r="B43" s="63"/>
      <c r="C43" s="64" t="s">
        <v>11</v>
      </c>
      <c r="D43" s="63" t="s">
        <v>49</v>
      </c>
      <c r="E43" s="65" t="s">
        <v>50</v>
      </c>
      <c r="F43" s="64" t="s">
        <v>11</v>
      </c>
      <c r="G43" s="65" t="s">
        <v>49</v>
      </c>
      <c r="H43" s="65" t="s">
        <v>50</v>
      </c>
      <c r="I43" s="64" t="s">
        <v>11</v>
      </c>
      <c r="J43" s="65" t="s">
        <v>49</v>
      </c>
      <c r="K43" s="63" t="s">
        <v>50</v>
      </c>
      <c r="L43" s="66" t="s">
        <v>11</v>
      </c>
      <c r="M43" s="65" t="s">
        <v>49</v>
      </c>
      <c r="N43" s="65" t="s">
        <v>50</v>
      </c>
    </row>
    <row r="44" spans="1:17" s="14" customFormat="1" ht="16.5" customHeight="1">
      <c r="A44" s="1">
        <v>32</v>
      </c>
      <c r="B44" s="46" t="s">
        <v>51</v>
      </c>
      <c r="C44" s="25">
        <v>1234</v>
      </c>
      <c r="D44" s="26">
        <v>102552</v>
      </c>
      <c r="E44" s="33">
        <f t="shared" ref="E44:E59" si="7">IF(OR(C44=0,D44=0),"　　－　　",ROUND(C44/D44*100,1))</f>
        <v>1.2</v>
      </c>
      <c r="F44" s="30">
        <v>557</v>
      </c>
      <c r="G44" s="26">
        <v>15099</v>
      </c>
      <c r="H44" s="32">
        <f t="shared" ref="H44:H59" si="8">IF(OR(F44=0,G44=0),"　　－　　",ROUND(F44/G44*100,1))</f>
        <v>3.7</v>
      </c>
      <c r="I44" s="25">
        <v>124397</v>
      </c>
      <c r="J44" s="26">
        <v>686436</v>
      </c>
      <c r="K44" s="32">
        <f t="shared" ref="K44:K59" si="9">IF(OR(I44=0,J44=0),"　　－　　",ROUND(I44/J44*100,1))</f>
        <v>18.100000000000001</v>
      </c>
      <c r="L44" s="25">
        <f t="shared" ref="L44:L59" si="10">C44+F44+I44</f>
        <v>126188</v>
      </c>
      <c r="M44" s="25">
        <f t="shared" ref="M44:M59" si="11">D44+G44+J44</f>
        <v>804087</v>
      </c>
      <c r="N44" s="33">
        <f t="shared" ref="N44:N59" si="12">IF(OR(L44=0,M44=0),"　　－　　",ROUND(L44/M44*100,1))</f>
        <v>15.7</v>
      </c>
    </row>
    <row r="45" spans="1:17" s="14" customFormat="1" ht="16.5" customHeight="1">
      <c r="A45" s="1">
        <v>33</v>
      </c>
      <c r="B45" s="46" t="s">
        <v>52</v>
      </c>
      <c r="C45" s="25">
        <v>439</v>
      </c>
      <c r="D45" s="25">
        <v>47724</v>
      </c>
      <c r="E45" s="33">
        <f t="shared" si="7"/>
        <v>0.9</v>
      </c>
      <c r="F45" s="29">
        <v>0</v>
      </c>
      <c r="G45" s="31">
        <v>880</v>
      </c>
      <c r="H45" s="32" t="str">
        <f t="shared" si="8"/>
        <v>　　－　　</v>
      </c>
      <c r="I45" s="25">
        <v>219616</v>
      </c>
      <c r="J45" s="25">
        <v>1003922</v>
      </c>
      <c r="K45" s="32">
        <f t="shared" si="9"/>
        <v>21.9</v>
      </c>
      <c r="L45" s="25">
        <f t="shared" si="10"/>
        <v>220055</v>
      </c>
      <c r="M45" s="25">
        <f t="shared" si="11"/>
        <v>1052526</v>
      </c>
      <c r="N45" s="33">
        <f t="shared" si="12"/>
        <v>20.9</v>
      </c>
    </row>
    <row r="46" spans="1:17" s="14" customFormat="1" ht="16.5" customHeight="1">
      <c r="A46" s="1">
        <v>34</v>
      </c>
      <c r="B46" s="34" t="s">
        <v>53</v>
      </c>
      <c r="C46" s="25">
        <v>55724</v>
      </c>
      <c r="D46" s="26">
        <v>233124</v>
      </c>
      <c r="E46" s="33">
        <f t="shared" si="7"/>
        <v>23.9</v>
      </c>
      <c r="F46" s="29">
        <v>0</v>
      </c>
      <c r="G46" s="26">
        <v>0</v>
      </c>
      <c r="H46" s="32" t="str">
        <f t="shared" si="8"/>
        <v>　　－　　</v>
      </c>
      <c r="I46" s="25">
        <v>43663</v>
      </c>
      <c r="J46" s="26">
        <v>118084</v>
      </c>
      <c r="K46" s="32">
        <f t="shared" si="9"/>
        <v>37</v>
      </c>
      <c r="L46" s="25">
        <f t="shared" si="10"/>
        <v>99387</v>
      </c>
      <c r="M46" s="25">
        <f t="shared" si="11"/>
        <v>351208</v>
      </c>
      <c r="N46" s="33">
        <f t="shared" si="12"/>
        <v>28.3</v>
      </c>
    </row>
    <row r="47" spans="1:17" s="14" customFormat="1" ht="17.100000000000001" customHeight="1">
      <c r="A47" s="1">
        <v>35</v>
      </c>
      <c r="B47" s="67" t="s">
        <v>54</v>
      </c>
      <c r="C47" s="26">
        <v>697</v>
      </c>
      <c r="D47" s="29">
        <v>99231</v>
      </c>
      <c r="E47" s="32">
        <f t="shared" si="7"/>
        <v>0.7</v>
      </c>
      <c r="F47" s="26">
        <v>0</v>
      </c>
      <c r="G47" s="29">
        <v>8757</v>
      </c>
      <c r="H47" s="32" t="str">
        <f t="shared" si="8"/>
        <v>　　－　　</v>
      </c>
      <c r="I47" s="26">
        <v>55417</v>
      </c>
      <c r="J47" s="29">
        <v>458862</v>
      </c>
      <c r="K47" s="33">
        <f t="shared" si="9"/>
        <v>12.1</v>
      </c>
      <c r="L47" s="23">
        <f t="shared" si="10"/>
        <v>56114</v>
      </c>
      <c r="M47" s="23">
        <f t="shared" si="11"/>
        <v>566850</v>
      </c>
      <c r="N47" s="33">
        <f t="shared" si="12"/>
        <v>9.9</v>
      </c>
    </row>
    <row r="48" spans="1:17" s="14" customFormat="1" ht="16.5" customHeight="1">
      <c r="A48" s="1">
        <v>36</v>
      </c>
      <c r="B48" s="46" t="s">
        <v>55</v>
      </c>
      <c r="C48" s="68">
        <v>0</v>
      </c>
      <c r="D48" s="69">
        <v>87024</v>
      </c>
      <c r="E48" s="33" t="str">
        <f t="shared" si="7"/>
        <v>　　－　　</v>
      </c>
      <c r="F48" s="29">
        <v>0</v>
      </c>
      <c r="G48" s="26">
        <v>0</v>
      </c>
      <c r="H48" s="32" t="str">
        <f>IF(OR(F48=0,G48=0),"　　－　　",ROUND(F48/G48*100,1))</f>
        <v>　　－　　</v>
      </c>
      <c r="I48" s="68">
        <v>42064</v>
      </c>
      <c r="J48" s="69">
        <v>338942</v>
      </c>
      <c r="K48" s="32">
        <f t="shared" si="9"/>
        <v>12.4</v>
      </c>
      <c r="L48" s="25">
        <f t="shared" si="10"/>
        <v>42064</v>
      </c>
      <c r="M48" s="25">
        <f t="shared" si="11"/>
        <v>425966</v>
      </c>
      <c r="N48" s="33">
        <f t="shared" si="12"/>
        <v>9.9</v>
      </c>
    </row>
    <row r="49" spans="1:15" s="14" customFormat="1" ht="17.100000000000001" customHeight="1">
      <c r="A49" s="1">
        <v>37</v>
      </c>
      <c r="B49" s="34" t="s">
        <v>56</v>
      </c>
      <c r="C49" s="26">
        <v>0</v>
      </c>
      <c r="D49" s="29">
        <v>13301</v>
      </c>
      <c r="E49" s="32" t="str">
        <f t="shared" si="7"/>
        <v>　　－　　</v>
      </c>
      <c r="F49" s="26">
        <v>0</v>
      </c>
      <c r="G49" s="29">
        <v>0</v>
      </c>
      <c r="H49" s="32" t="str">
        <f t="shared" si="8"/>
        <v>　　－　　</v>
      </c>
      <c r="I49" s="70">
        <v>28595</v>
      </c>
      <c r="J49" s="70">
        <v>167432</v>
      </c>
      <c r="K49" s="33">
        <f t="shared" si="9"/>
        <v>17.100000000000001</v>
      </c>
      <c r="L49" s="23">
        <f t="shared" si="10"/>
        <v>28595</v>
      </c>
      <c r="M49" s="23">
        <f t="shared" si="11"/>
        <v>180733</v>
      </c>
      <c r="N49" s="33">
        <f t="shared" si="12"/>
        <v>15.8</v>
      </c>
    </row>
    <row r="50" spans="1:15" s="14" customFormat="1" ht="15.75" customHeight="1">
      <c r="A50" s="1">
        <v>38</v>
      </c>
      <c r="B50" s="34" t="s">
        <v>57</v>
      </c>
      <c r="C50" s="25">
        <v>57924</v>
      </c>
      <c r="D50" s="26">
        <v>421215</v>
      </c>
      <c r="E50" s="33">
        <f t="shared" si="7"/>
        <v>13.8</v>
      </c>
      <c r="F50" s="29">
        <v>0</v>
      </c>
      <c r="G50" s="26">
        <v>0</v>
      </c>
      <c r="H50" s="32" t="str">
        <f t="shared" si="8"/>
        <v>　　－　　</v>
      </c>
      <c r="I50" s="25">
        <v>3546</v>
      </c>
      <c r="J50" s="26">
        <v>14060</v>
      </c>
      <c r="K50" s="32">
        <f t="shared" si="9"/>
        <v>25.2</v>
      </c>
      <c r="L50" s="25">
        <f t="shared" si="10"/>
        <v>61470</v>
      </c>
      <c r="M50" s="25">
        <f t="shared" si="11"/>
        <v>435275</v>
      </c>
      <c r="N50" s="33">
        <f t="shared" si="12"/>
        <v>14.1</v>
      </c>
    </row>
    <row r="51" spans="1:15" s="14" customFormat="1" ht="16.5" customHeight="1">
      <c r="A51" s="1">
        <v>39</v>
      </c>
      <c r="B51" s="34" t="s">
        <v>58</v>
      </c>
      <c r="C51" s="25">
        <v>0</v>
      </c>
      <c r="D51" s="26">
        <v>4787</v>
      </c>
      <c r="E51" s="33" t="str">
        <f t="shared" si="7"/>
        <v>　　－　　</v>
      </c>
      <c r="F51" s="29">
        <v>0</v>
      </c>
      <c r="G51" s="26">
        <v>18997</v>
      </c>
      <c r="H51" s="32" t="str">
        <f t="shared" si="8"/>
        <v>　　－　　</v>
      </c>
      <c r="I51" s="25">
        <v>14990</v>
      </c>
      <c r="J51" s="26">
        <v>456237</v>
      </c>
      <c r="K51" s="32">
        <f t="shared" si="9"/>
        <v>3.3</v>
      </c>
      <c r="L51" s="25">
        <f t="shared" si="10"/>
        <v>14990</v>
      </c>
      <c r="M51" s="25">
        <f t="shared" si="11"/>
        <v>480021</v>
      </c>
      <c r="N51" s="33">
        <f t="shared" si="12"/>
        <v>3.1</v>
      </c>
    </row>
    <row r="52" spans="1:15" s="14" customFormat="1" ht="17.100000000000001" customHeight="1">
      <c r="A52" s="1">
        <v>40</v>
      </c>
      <c r="B52" s="34" t="s">
        <v>59</v>
      </c>
      <c r="C52" s="26">
        <v>18824</v>
      </c>
      <c r="D52" s="29">
        <v>375284</v>
      </c>
      <c r="E52" s="32">
        <f t="shared" si="7"/>
        <v>5</v>
      </c>
      <c r="F52" s="26">
        <v>0</v>
      </c>
      <c r="G52" s="29">
        <v>0</v>
      </c>
      <c r="H52" s="32" t="str">
        <f t="shared" si="8"/>
        <v>　　－　　</v>
      </c>
      <c r="I52" s="26">
        <v>1683</v>
      </c>
      <c r="J52" s="29">
        <v>8203</v>
      </c>
      <c r="K52" s="33">
        <f t="shared" si="9"/>
        <v>20.5</v>
      </c>
      <c r="L52" s="23">
        <f t="shared" si="10"/>
        <v>20507</v>
      </c>
      <c r="M52" s="23">
        <f t="shared" si="11"/>
        <v>383487</v>
      </c>
      <c r="N52" s="33">
        <f t="shared" si="12"/>
        <v>5.3</v>
      </c>
    </row>
    <row r="53" spans="1:15" s="14" customFormat="1" ht="16.5" customHeight="1">
      <c r="A53" s="1">
        <v>41</v>
      </c>
      <c r="B53" s="34" t="s">
        <v>60</v>
      </c>
      <c r="C53" s="25">
        <v>55045</v>
      </c>
      <c r="D53" s="26">
        <v>240458</v>
      </c>
      <c r="E53" s="33">
        <f t="shared" si="7"/>
        <v>22.9</v>
      </c>
      <c r="F53" s="29">
        <v>40</v>
      </c>
      <c r="G53" s="26">
        <v>121310</v>
      </c>
      <c r="H53" s="32">
        <f t="shared" si="8"/>
        <v>0</v>
      </c>
      <c r="I53" s="25">
        <v>23214</v>
      </c>
      <c r="J53" s="29">
        <v>218252</v>
      </c>
      <c r="K53" s="33">
        <f t="shared" si="9"/>
        <v>10.6</v>
      </c>
      <c r="L53" s="23">
        <f t="shared" si="10"/>
        <v>78299</v>
      </c>
      <c r="M53" s="23">
        <f t="shared" si="11"/>
        <v>580020</v>
      </c>
      <c r="N53" s="33">
        <f t="shared" si="12"/>
        <v>13.5</v>
      </c>
    </row>
    <row r="54" spans="1:15" s="14" customFormat="1" ht="17.100000000000001" customHeight="1">
      <c r="A54" s="1">
        <v>42</v>
      </c>
      <c r="B54" s="34" t="s">
        <v>61</v>
      </c>
      <c r="C54" s="25">
        <v>22320</v>
      </c>
      <c r="D54" s="26">
        <v>92943</v>
      </c>
      <c r="E54" s="33">
        <f t="shared" si="7"/>
        <v>24</v>
      </c>
      <c r="F54" s="29">
        <v>0</v>
      </c>
      <c r="G54" s="26">
        <v>0</v>
      </c>
      <c r="H54" s="32" t="str">
        <f t="shared" si="8"/>
        <v>　　－　　</v>
      </c>
      <c r="I54" s="25">
        <v>0</v>
      </c>
      <c r="J54" s="26">
        <v>0</v>
      </c>
      <c r="K54" s="32" t="str">
        <f t="shared" si="9"/>
        <v>　　－　　</v>
      </c>
      <c r="L54" s="25">
        <f t="shared" si="10"/>
        <v>22320</v>
      </c>
      <c r="M54" s="25">
        <f t="shared" si="11"/>
        <v>92943</v>
      </c>
      <c r="N54" s="33">
        <f t="shared" si="12"/>
        <v>24</v>
      </c>
    </row>
    <row r="55" spans="1:15" s="14" customFormat="1" ht="17.100000000000001" customHeight="1">
      <c r="A55" s="1">
        <v>43</v>
      </c>
      <c r="B55" s="34" t="s">
        <v>62</v>
      </c>
      <c r="C55" s="25">
        <v>28456</v>
      </c>
      <c r="D55" s="26">
        <v>378097</v>
      </c>
      <c r="E55" s="33">
        <f t="shared" si="7"/>
        <v>7.5</v>
      </c>
      <c r="F55" s="29">
        <v>0</v>
      </c>
      <c r="G55" s="26">
        <v>0</v>
      </c>
      <c r="H55" s="32" t="str">
        <f t="shared" si="8"/>
        <v>　　－　　</v>
      </c>
      <c r="I55" s="25">
        <v>5421</v>
      </c>
      <c r="J55" s="26">
        <v>4378</v>
      </c>
      <c r="K55" s="32">
        <f t="shared" si="9"/>
        <v>123.8</v>
      </c>
      <c r="L55" s="25">
        <f t="shared" si="10"/>
        <v>33877</v>
      </c>
      <c r="M55" s="25">
        <f t="shared" si="11"/>
        <v>382475</v>
      </c>
      <c r="N55" s="33">
        <f t="shared" si="12"/>
        <v>8.9</v>
      </c>
    </row>
    <row r="56" spans="1:15" s="14" customFormat="1" ht="17.100000000000001" customHeight="1">
      <c r="A56" s="1">
        <v>44</v>
      </c>
      <c r="B56" s="34" t="s">
        <v>63</v>
      </c>
      <c r="C56" s="25">
        <v>63</v>
      </c>
      <c r="D56" s="26">
        <v>10259</v>
      </c>
      <c r="E56" s="33">
        <f t="shared" si="7"/>
        <v>0.6</v>
      </c>
      <c r="F56" s="29">
        <v>361</v>
      </c>
      <c r="G56" s="26">
        <v>12247</v>
      </c>
      <c r="H56" s="32">
        <f t="shared" si="8"/>
        <v>2.9</v>
      </c>
      <c r="I56" s="25">
        <v>92362</v>
      </c>
      <c r="J56" s="26">
        <v>277725</v>
      </c>
      <c r="K56" s="32">
        <f t="shared" si="9"/>
        <v>33.299999999999997</v>
      </c>
      <c r="L56" s="25">
        <f t="shared" si="10"/>
        <v>92786</v>
      </c>
      <c r="M56" s="25">
        <f t="shared" si="11"/>
        <v>300231</v>
      </c>
      <c r="N56" s="33">
        <f t="shared" si="12"/>
        <v>30.9</v>
      </c>
    </row>
    <row r="57" spans="1:15" s="14" customFormat="1" ht="17.100000000000001" customHeight="1">
      <c r="A57" s="1">
        <v>45</v>
      </c>
      <c r="B57" s="34" t="s">
        <v>64</v>
      </c>
      <c r="C57" s="25">
        <v>0</v>
      </c>
      <c r="D57" s="26">
        <v>79263</v>
      </c>
      <c r="E57" s="33" t="str">
        <f t="shared" si="7"/>
        <v>　　－　　</v>
      </c>
      <c r="F57" s="29">
        <v>0</v>
      </c>
      <c r="G57" s="26">
        <v>0</v>
      </c>
      <c r="H57" s="32" t="str">
        <f t="shared" si="8"/>
        <v>　　－　　</v>
      </c>
      <c r="I57" s="25">
        <v>51713</v>
      </c>
      <c r="J57" s="26">
        <v>255998</v>
      </c>
      <c r="K57" s="32">
        <f t="shared" si="9"/>
        <v>20.2</v>
      </c>
      <c r="L57" s="25">
        <f t="shared" si="10"/>
        <v>51713</v>
      </c>
      <c r="M57" s="25">
        <f t="shared" si="11"/>
        <v>335261</v>
      </c>
      <c r="N57" s="33">
        <f t="shared" si="12"/>
        <v>15.4</v>
      </c>
    </row>
    <row r="58" spans="1:15" s="14" customFormat="1" ht="16.5" customHeight="1">
      <c r="A58" s="1">
        <v>46</v>
      </c>
      <c r="B58" s="34" t="s">
        <v>65</v>
      </c>
      <c r="C58" s="25">
        <v>0</v>
      </c>
      <c r="D58" s="26">
        <v>0</v>
      </c>
      <c r="E58" s="33" t="str">
        <f t="shared" si="7"/>
        <v>　　－　　</v>
      </c>
      <c r="F58" s="29">
        <v>0</v>
      </c>
      <c r="G58" s="26">
        <v>0</v>
      </c>
      <c r="H58" s="32" t="str">
        <f t="shared" si="8"/>
        <v>　　－　　</v>
      </c>
      <c r="I58" s="25">
        <v>33559</v>
      </c>
      <c r="J58" s="29">
        <v>178923</v>
      </c>
      <c r="K58" s="32">
        <f t="shared" si="9"/>
        <v>18.8</v>
      </c>
      <c r="L58" s="25">
        <f t="shared" si="10"/>
        <v>33559</v>
      </c>
      <c r="M58" s="25">
        <f t="shared" si="11"/>
        <v>178923</v>
      </c>
      <c r="N58" s="33">
        <f t="shared" si="12"/>
        <v>18.8</v>
      </c>
    </row>
    <row r="59" spans="1:15" ht="18.75" customHeight="1">
      <c r="B59" s="16" t="s">
        <v>45</v>
      </c>
      <c r="C59" s="17">
        <f>SUM(C44:C58)</f>
        <v>240726</v>
      </c>
      <c r="D59" s="17">
        <f>SUM(D44:D58)</f>
        <v>2185262</v>
      </c>
      <c r="E59" s="18">
        <f t="shared" si="7"/>
        <v>11</v>
      </c>
      <c r="F59" s="17">
        <f>SUM(F44:F58)</f>
        <v>958</v>
      </c>
      <c r="G59" s="17">
        <f>SUM(G44:G58)</f>
        <v>177290</v>
      </c>
      <c r="H59" s="18">
        <f t="shared" si="8"/>
        <v>0.5</v>
      </c>
      <c r="I59" s="17">
        <f>SUM(I44:I58)</f>
        <v>740240</v>
      </c>
      <c r="J59" s="17">
        <f>SUM(J44:J58)</f>
        <v>4187454</v>
      </c>
      <c r="K59" s="18">
        <f t="shared" si="9"/>
        <v>17.7</v>
      </c>
      <c r="L59" s="17">
        <f t="shared" si="10"/>
        <v>981924</v>
      </c>
      <c r="M59" s="17">
        <f t="shared" si="11"/>
        <v>6550006</v>
      </c>
      <c r="N59" s="18">
        <f t="shared" si="12"/>
        <v>15</v>
      </c>
    </row>
    <row r="60" spans="1:15" ht="16.5" customHeight="1">
      <c r="E60" s="20"/>
      <c r="H60" s="20"/>
      <c r="K60" s="20"/>
    </row>
    <row r="61" spans="1:15" ht="18" customHeight="1">
      <c r="B61" s="16" t="s">
        <v>66</v>
      </c>
      <c r="C61" s="17">
        <f>SUM(C38+C59)</f>
        <v>4271324</v>
      </c>
      <c r="D61" s="17">
        <f>SUM(D38+D59)</f>
        <v>122638649</v>
      </c>
      <c r="E61" s="18">
        <f>IF(OR(C61=0,D61=0),"　　－　　",ROUND(C61/D61*100,1))</f>
        <v>3.5</v>
      </c>
      <c r="F61" s="17">
        <f>SUM(F38+F59)</f>
        <v>276061</v>
      </c>
      <c r="G61" s="17">
        <f>SUM(G38+G59)</f>
        <v>14465277</v>
      </c>
      <c r="H61" s="18">
        <f>IF(OR(F61=0,G61=0),"　　－　　",ROUND(F61/G61*100,1))</f>
        <v>1.9</v>
      </c>
      <c r="I61" s="17">
        <f>SUM(I38+I59)</f>
        <v>34298703</v>
      </c>
      <c r="J61" s="17">
        <f>SUM(J38+J59)</f>
        <v>171138161</v>
      </c>
      <c r="K61" s="18">
        <f>IF(OR(I61=0,J61=0),"　　－　　",ROUND(I61/J61*100,1))</f>
        <v>20</v>
      </c>
      <c r="L61" s="17">
        <f>SUM(L38+L59)</f>
        <v>38846088</v>
      </c>
      <c r="M61" s="17">
        <f>SUM(M38+M59)</f>
        <v>308242087</v>
      </c>
      <c r="N61" s="18">
        <f>IF(OR(L61=0,M61=0),"　　－　　",ROUND(L61/M61*100,1))</f>
        <v>12.6</v>
      </c>
      <c r="O61" s="19"/>
    </row>
    <row r="62" spans="1:15"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</row>
    <row r="63" spans="1: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 ht="14.25" customHeight="1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 ht="14.25" customHeight="1">
      <c r="C66" s="22"/>
      <c r="D66" s="22"/>
      <c r="E66" s="22"/>
      <c r="F66" s="22"/>
      <c r="G66" s="22"/>
      <c r="H66" s="22"/>
      <c r="I66" s="22"/>
      <c r="J66" s="22"/>
    </row>
    <row r="67" spans="2:14" ht="15" customHeight="1"/>
    <row r="68" spans="2:14" ht="15" customHeight="1"/>
    <row r="69" spans="2:14" ht="15" customHeight="1"/>
    <row r="70" spans="2:14" ht="15" customHeight="1"/>
    <row r="71" spans="2:14" ht="15" customHeight="1"/>
    <row r="72" spans="2:14" ht="15" customHeight="1"/>
    <row r="73" spans="2:14" ht="15" customHeight="1"/>
    <row r="74" spans="2:14" ht="15" customHeight="1"/>
    <row r="75" spans="2:14" ht="15" customHeight="1"/>
    <row r="76" spans="2:14" ht="15" customHeight="1"/>
    <row r="77" spans="2:14" ht="15" customHeight="1"/>
    <row r="78" spans="2:14" ht="15" customHeight="1"/>
    <row r="79" spans="2:14" ht="15" customHeight="1"/>
    <row r="80" spans="2:14" ht="15" customHeight="1"/>
    <row r="81" spans="2:13" ht="15" customHeight="1"/>
    <row r="82" spans="2:13" ht="15" customHeight="1"/>
    <row r="83" spans="2:13" ht="15" customHeight="1"/>
    <row r="84" spans="2:13" ht="15" customHeight="1"/>
    <row r="85" spans="2:13" ht="15" customHeight="1"/>
    <row r="86" spans="2:13" ht="18.75" customHeight="1">
      <c r="B86" s="71" t="s">
        <v>67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</row>
  </sheetData>
  <mergeCells count="7">
    <mergeCell ref="B86:M86"/>
    <mergeCell ref="C4:E4"/>
    <mergeCell ref="F4:H4"/>
    <mergeCell ref="I4:K4"/>
    <mergeCell ref="L4:N4"/>
    <mergeCell ref="C41:E41"/>
    <mergeCell ref="B62:N62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71" orientation="landscape" r:id="rId1"/>
  <headerFooter alignWithMargins="0"/>
  <rowBreaks count="1" manualBreakCount="1">
    <brk id="39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2021-03-04T04:20:00Z</cp:lastPrinted>
  <dcterms:created xsi:type="dcterms:W3CDTF">2021-03-04T03:16:34Z</dcterms:created>
  <dcterms:modified xsi:type="dcterms:W3CDTF">2021-03-04T13:54:42Z</dcterms:modified>
</cp:coreProperties>
</file>