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U:\02_日常文書フォルダ【1年未満】\01_旅行業指導\01_旅行業\02_旅行業に関する調査\01_旅行業者取扱状況\令和７年度（2025年度）\R8.2月\03_広報用\"/>
    </mc:Choice>
  </mc:AlternateContent>
  <xr:revisionPtr revIDLastSave="0" documentId="13_ncr:1_{442F50FA-199B-4624-A570-5B4222277633}" xr6:coauthVersionLast="47" xr6:coauthVersionMax="47" xr10:uidLastSave="{00000000-0000-0000-0000-000000000000}"/>
  <bookViews>
    <workbookView xWindow="300" yWindow="0" windowWidth="20730" windowHeight="15480" tabRatio="547" xr2:uid="{00000000-000D-0000-FFFF-FFFF00000000}"/>
  </bookViews>
  <sheets>
    <sheet name="【各社確認用】集計表" sheetId="1" r:id="rId1"/>
  </sheets>
  <definedNames>
    <definedName name="_xlnm.Print_Area" localSheetId="0">【各社確認用】集計表!$B$1:$N$124</definedName>
    <definedName name="_xlnm.Print_Titles" localSheetId="0">【各社確認用】集計表!$1:$2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K68" i="1" l="1"/>
  <c r="M33" i="1" l="1"/>
  <c r="K28" i="1" l="1"/>
  <c r="K27" i="1"/>
  <c r="H16" i="1" l="1"/>
  <c r="E23" i="1" l="1"/>
  <c r="J68" i="1" l="1"/>
  <c r="I68" i="1"/>
  <c r="G68" i="1"/>
  <c r="F68" i="1"/>
  <c r="D68" i="1"/>
  <c r="C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N60" i="1"/>
  <c r="M59" i="1"/>
  <c r="L59" i="1"/>
  <c r="M58" i="1"/>
  <c r="L58" i="1"/>
  <c r="N65" i="1" l="1"/>
  <c r="H68" i="1"/>
  <c r="N67" i="1"/>
  <c r="N63" i="1"/>
  <c r="N61" i="1"/>
  <c r="N59" i="1"/>
  <c r="N62" i="1"/>
  <c r="L68" i="1"/>
  <c r="N66" i="1"/>
  <c r="N64" i="1"/>
  <c r="M68" i="1"/>
  <c r="N58" i="1"/>
  <c r="N68" i="1" l="1"/>
  <c r="H9" i="1"/>
  <c r="E46" i="1" l="1"/>
  <c r="D51" i="1" l="1"/>
  <c r="M9" i="1" l="1"/>
  <c r="M50" i="1" l="1"/>
  <c r="L50" i="1"/>
  <c r="K50" i="1"/>
  <c r="H50" i="1"/>
  <c r="E50" i="1"/>
  <c r="A50" i="1"/>
  <c r="M49" i="1"/>
  <c r="L49" i="1"/>
  <c r="K49" i="1"/>
  <c r="H49" i="1"/>
  <c r="E49" i="1"/>
  <c r="A49" i="1"/>
  <c r="M48" i="1"/>
  <c r="L48" i="1"/>
  <c r="K48" i="1"/>
  <c r="H48" i="1"/>
  <c r="E48" i="1"/>
  <c r="A48" i="1"/>
  <c r="M47" i="1"/>
  <c r="L47" i="1"/>
  <c r="K47" i="1"/>
  <c r="H47" i="1"/>
  <c r="E47" i="1"/>
  <c r="A47" i="1"/>
  <c r="M46" i="1"/>
  <c r="L46" i="1"/>
  <c r="K46" i="1"/>
  <c r="H46" i="1"/>
  <c r="A46" i="1"/>
  <c r="M45" i="1"/>
  <c r="L45" i="1"/>
  <c r="K45" i="1"/>
  <c r="H45" i="1"/>
  <c r="E45" i="1"/>
  <c r="A45" i="1"/>
  <c r="M44" i="1"/>
  <c r="L44" i="1"/>
  <c r="K44" i="1"/>
  <c r="H44" i="1"/>
  <c r="E44" i="1"/>
  <c r="A44" i="1"/>
  <c r="M43" i="1"/>
  <c r="L43" i="1"/>
  <c r="K43" i="1"/>
  <c r="H43" i="1"/>
  <c r="E43" i="1"/>
  <c r="A43" i="1"/>
  <c r="M42" i="1"/>
  <c r="L42" i="1"/>
  <c r="K42" i="1"/>
  <c r="H42" i="1"/>
  <c r="E42" i="1"/>
  <c r="A42" i="1"/>
  <c r="M41" i="1"/>
  <c r="L41" i="1"/>
  <c r="K41" i="1"/>
  <c r="H41" i="1"/>
  <c r="E41" i="1"/>
  <c r="A41" i="1"/>
  <c r="M40" i="1"/>
  <c r="L40" i="1"/>
  <c r="K40" i="1"/>
  <c r="H40" i="1"/>
  <c r="E40" i="1"/>
  <c r="A40" i="1"/>
  <c r="M39" i="1"/>
  <c r="L39" i="1"/>
  <c r="K39" i="1"/>
  <c r="H39" i="1"/>
  <c r="E39" i="1"/>
  <c r="A39" i="1"/>
  <c r="M38" i="1"/>
  <c r="L38" i="1"/>
  <c r="K38" i="1"/>
  <c r="H38" i="1"/>
  <c r="E38" i="1"/>
  <c r="A38" i="1"/>
  <c r="M37" i="1"/>
  <c r="L37" i="1"/>
  <c r="K37" i="1"/>
  <c r="H37" i="1"/>
  <c r="E37" i="1"/>
  <c r="A37" i="1"/>
  <c r="M36" i="1"/>
  <c r="L36" i="1"/>
  <c r="K36" i="1"/>
  <c r="H36" i="1"/>
  <c r="E36" i="1"/>
  <c r="A36" i="1"/>
  <c r="M35" i="1"/>
  <c r="L35" i="1"/>
  <c r="K35" i="1"/>
  <c r="H35" i="1"/>
  <c r="E35" i="1"/>
  <c r="A35" i="1"/>
  <c r="M34" i="1"/>
  <c r="L34" i="1"/>
  <c r="K34" i="1"/>
  <c r="H34" i="1"/>
  <c r="E34" i="1"/>
  <c r="A34" i="1"/>
  <c r="L33" i="1"/>
  <c r="K33" i="1"/>
  <c r="H33" i="1"/>
  <c r="E33" i="1"/>
  <c r="A33" i="1"/>
  <c r="M32" i="1"/>
  <c r="L32" i="1"/>
  <c r="K32" i="1"/>
  <c r="H32" i="1"/>
  <c r="E32" i="1"/>
  <c r="A32" i="1"/>
  <c r="M31" i="1"/>
  <c r="L31" i="1"/>
  <c r="N31" i="1" s="1"/>
  <c r="K31" i="1"/>
  <c r="H31" i="1"/>
  <c r="E31" i="1"/>
  <c r="A31" i="1"/>
  <c r="M30" i="1"/>
  <c r="L30" i="1"/>
  <c r="K30" i="1"/>
  <c r="H30" i="1"/>
  <c r="E30" i="1"/>
  <c r="A30" i="1"/>
  <c r="M29" i="1"/>
  <c r="L29" i="1"/>
  <c r="K29" i="1"/>
  <c r="H29" i="1"/>
  <c r="E29" i="1"/>
  <c r="A29" i="1"/>
  <c r="M28" i="1"/>
  <c r="L28" i="1"/>
  <c r="H28" i="1"/>
  <c r="E28" i="1"/>
  <c r="A28" i="1"/>
  <c r="M27" i="1"/>
  <c r="L27" i="1"/>
  <c r="H27" i="1"/>
  <c r="E27" i="1"/>
  <c r="A27" i="1"/>
  <c r="M26" i="1"/>
  <c r="L26" i="1"/>
  <c r="K26" i="1"/>
  <c r="H26" i="1"/>
  <c r="E26" i="1"/>
  <c r="A26" i="1"/>
  <c r="M25" i="1"/>
  <c r="L25" i="1"/>
  <c r="K25" i="1"/>
  <c r="H25" i="1"/>
  <c r="E25" i="1"/>
  <c r="A25" i="1"/>
  <c r="M24" i="1"/>
  <c r="L24" i="1"/>
  <c r="K24" i="1"/>
  <c r="H24" i="1"/>
  <c r="E24" i="1"/>
  <c r="A24" i="1"/>
  <c r="M23" i="1"/>
  <c r="L23" i="1"/>
  <c r="K23" i="1"/>
  <c r="H23" i="1"/>
  <c r="A23" i="1"/>
  <c r="M22" i="1"/>
  <c r="L22" i="1"/>
  <c r="K22" i="1"/>
  <c r="H22" i="1"/>
  <c r="E22" i="1"/>
  <c r="A22" i="1"/>
  <c r="M21" i="1"/>
  <c r="L21" i="1"/>
  <c r="K21" i="1"/>
  <c r="H21" i="1"/>
  <c r="E21" i="1"/>
  <c r="A21" i="1"/>
  <c r="M20" i="1"/>
  <c r="L20" i="1"/>
  <c r="K20" i="1"/>
  <c r="H20" i="1"/>
  <c r="E20" i="1"/>
  <c r="A20" i="1"/>
  <c r="M19" i="1"/>
  <c r="L19" i="1"/>
  <c r="K19" i="1"/>
  <c r="H19" i="1"/>
  <c r="E19" i="1"/>
  <c r="A19" i="1"/>
  <c r="M18" i="1"/>
  <c r="L18" i="1"/>
  <c r="K18" i="1"/>
  <c r="H18" i="1"/>
  <c r="E18" i="1"/>
  <c r="A18" i="1"/>
  <c r="M17" i="1"/>
  <c r="L17" i="1"/>
  <c r="K17" i="1"/>
  <c r="H17" i="1"/>
  <c r="E17" i="1"/>
  <c r="A17" i="1"/>
  <c r="M16" i="1"/>
  <c r="L16" i="1"/>
  <c r="K16" i="1"/>
  <c r="E16" i="1"/>
  <c r="A16" i="1"/>
  <c r="M15" i="1"/>
  <c r="L15" i="1"/>
  <c r="K15" i="1"/>
  <c r="H15" i="1"/>
  <c r="E15" i="1"/>
  <c r="A15" i="1"/>
  <c r="M14" i="1"/>
  <c r="L14" i="1"/>
  <c r="K14" i="1"/>
  <c r="H14" i="1"/>
  <c r="E14" i="1"/>
  <c r="A14" i="1"/>
  <c r="M13" i="1"/>
  <c r="L13" i="1"/>
  <c r="K13" i="1"/>
  <c r="H13" i="1"/>
  <c r="E13" i="1"/>
  <c r="A13" i="1"/>
  <c r="M12" i="1"/>
  <c r="L12" i="1"/>
  <c r="K12" i="1"/>
  <c r="H12" i="1"/>
  <c r="E12" i="1"/>
  <c r="A12" i="1"/>
  <c r="M11" i="1"/>
  <c r="L11" i="1"/>
  <c r="K11" i="1"/>
  <c r="H11" i="1"/>
  <c r="E11" i="1"/>
  <c r="A11" i="1"/>
  <c r="M10" i="1"/>
  <c r="L10" i="1"/>
  <c r="K10" i="1"/>
  <c r="H10" i="1"/>
  <c r="E10" i="1"/>
  <c r="A10" i="1"/>
  <c r="N9" i="1"/>
  <c r="K9" i="1"/>
  <c r="E9" i="1"/>
  <c r="A9" i="1"/>
  <c r="M8" i="1"/>
  <c r="L8" i="1"/>
  <c r="K8" i="1"/>
  <c r="H8" i="1"/>
  <c r="E8" i="1"/>
  <c r="E7" i="1"/>
  <c r="M7" i="1"/>
  <c r="L7" i="1"/>
  <c r="K7" i="1"/>
  <c r="H7" i="1"/>
  <c r="N27" i="1" l="1"/>
  <c r="N16" i="1"/>
  <c r="N12" i="1"/>
  <c r="N40" i="1"/>
  <c r="N48" i="1"/>
  <c r="N44" i="1"/>
  <c r="N43" i="1"/>
  <c r="N39" i="1"/>
  <c r="N36" i="1"/>
  <c r="N35" i="1"/>
  <c r="N32" i="1"/>
  <c r="N28" i="1"/>
  <c r="N24" i="1"/>
  <c r="N20" i="1"/>
  <c r="N11" i="1"/>
  <c r="N15" i="1"/>
  <c r="N23" i="1"/>
  <c r="N19" i="1"/>
  <c r="N47" i="1"/>
  <c r="N7" i="1"/>
  <c r="N50" i="1"/>
  <c r="N8" i="1"/>
  <c r="N10" i="1"/>
  <c r="N14" i="1"/>
  <c r="N18" i="1"/>
  <c r="N22" i="1"/>
  <c r="N26" i="1"/>
  <c r="N30" i="1"/>
  <c r="N34" i="1"/>
  <c r="N38" i="1"/>
  <c r="N42" i="1"/>
  <c r="N46" i="1"/>
  <c r="N13" i="1"/>
  <c r="N17" i="1"/>
  <c r="N21" i="1"/>
  <c r="N25" i="1"/>
  <c r="N29" i="1"/>
  <c r="N33" i="1"/>
  <c r="N37" i="1"/>
  <c r="N41" i="1"/>
  <c r="N45" i="1"/>
  <c r="N49" i="1"/>
  <c r="J51" i="1"/>
  <c r="I51" i="1"/>
  <c r="G51" i="1"/>
  <c r="F51" i="1"/>
  <c r="C51" i="1"/>
  <c r="E51" i="1" l="1"/>
  <c r="K51" i="1"/>
  <c r="H51" i="1"/>
  <c r="A8" i="1" l="1"/>
  <c r="A7" i="1"/>
  <c r="M51" i="1" l="1"/>
  <c r="L51" i="1" l="1"/>
  <c r="N51" i="1" s="1"/>
</calcChain>
</file>

<file path=xl/sharedStrings.xml><?xml version="1.0" encoding="utf-8"?>
<sst xmlns="http://schemas.openxmlformats.org/spreadsheetml/2006/main" count="121" uniqueCount="65">
  <si>
    <t>ＮＯ．１</t>
  </si>
  <si>
    <t>　　　　国　　　　内　　　　旅　　　　行</t>
  </si>
  <si>
    <t>会　　　　　　社　　　　　　名</t>
  </si>
  <si>
    <t>　　　　　合　　　　　　　　　　　計</t>
  </si>
  <si>
    <t>合　　　　　　　　　計</t>
  </si>
  <si>
    <t>　　　　外　　国　　人　　旅　　行　＊1</t>
  </si>
  <si>
    <t>主　　要　　旅　　行　　業　　者　　の　　旅　　行　　取　　扱　　状　　況　　速　　報</t>
  </si>
  <si>
    <t>　　　　　　　　　　　　　　　　　　　　　　</t>
  </si>
  <si>
    <t>ANA X(株)</t>
    <rPh sb="6" eb="7">
      <t>カブ</t>
    </rPh>
    <phoneticPr fontId="4"/>
  </si>
  <si>
    <t>　取扱額（千円）</t>
    <rPh sb="1" eb="2">
      <t>ト</t>
    </rPh>
    <phoneticPr fontId="4"/>
  </si>
  <si>
    <t>WILLER（4社計　＊8）</t>
    <phoneticPr fontId="4"/>
  </si>
  <si>
    <t>同月比（％）</t>
    <phoneticPr fontId="4"/>
  </si>
  <si>
    <t>JTB（7社計　＊2）</t>
    <phoneticPr fontId="4"/>
  </si>
  <si>
    <t>(株)ジャルパック</t>
    <phoneticPr fontId="4"/>
  </si>
  <si>
    <t>東武トップツアーズ(株)</t>
    <phoneticPr fontId="4"/>
  </si>
  <si>
    <t>(株)ジェイアール東海ツアーズ</t>
    <phoneticPr fontId="4"/>
  </si>
  <si>
    <t>名鉄観光サービス(株)</t>
    <phoneticPr fontId="4"/>
  </si>
  <si>
    <t>(株)農協観光</t>
    <phoneticPr fontId="4"/>
  </si>
  <si>
    <t>ビッグホリデー(株)</t>
    <phoneticPr fontId="4"/>
  </si>
  <si>
    <t>日新航空サービス(株)</t>
    <phoneticPr fontId="4"/>
  </si>
  <si>
    <t>(株)JR東日本びゅうツーリズム&amp;セールス</t>
    <rPh sb="1" eb="2">
      <t>カブ</t>
    </rPh>
    <phoneticPr fontId="4"/>
  </si>
  <si>
    <t>(株)読売旅行</t>
    <phoneticPr fontId="4"/>
  </si>
  <si>
    <t>エムオーツーリスト(株)</t>
    <phoneticPr fontId="4"/>
  </si>
  <si>
    <t>(株)HTB-BCDトラベル</t>
    <rPh sb="1" eb="2">
      <t>カブ</t>
    </rPh>
    <phoneticPr fontId="4"/>
  </si>
  <si>
    <t>西鉄旅行(株)</t>
    <phoneticPr fontId="4"/>
  </si>
  <si>
    <t>(株)エヌオーイー</t>
    <phoneticPr fontId="4"/>
  </si>
  <si>
    <t>郵船トラベル(株)</t>
    <phoneticPr fontId="4"/>
  </si>
  <si>
    <t>(株)IACEトラベル</t>
    <phoneticPr fontId="4"/>
  </si>
  <si>
    <t>沖縄ツーリスト(株)</t>
    <phoneticPr fontId="4"/>
  </si>
  <si>
    <t>京王観光(株)</t>
    <phoneticPr fontId="4"/>
  </si>
  <si>
    <t>(株)トヨタツーリストインターナショナル</t>
    <phoneticPr fontId="4"/>
  </si>
  <si>
    <t>三菱電機ライフサービス(株)　</t>
    <rPh sb="12" eb="13">
      <t>カブ</t>
    </rPh>
    <phoneticPr fontId="4"/>
  </si>
  <si>
    <t>イオンコンパス(株)</t>
    <phoneticPr fontId="4"/>
  </si>
  <si>
    <t>(株)南海国際旅行</t>
    <phoneticPr fontId="4"/>
  </si>
  <si>
    <t>小田急電鉄(株)</t>
    <rPh sb="0" eb="5">
      <t>オダキュウデンテツ</t>
    </rPh>
    <rPh sb="6" eb="7">
      <t>カブ</t>
    </rPh>
    <phoneticPr fontId="4"/>
  </si>
  <si>
    <t>(株)日産クリエイティブサービス</t>
    <phoneticPr fontId="4"/>
  </si>
  <si>
    <t>(株)フジ・トラベル・サービス</t>
    <phoneticPr fontId="4"/>
  </si>
  <si>
    <t>九州旅客鉄道(株)</t>
    <phoneticPr fontId="4"/>
  </si>
  <si>
    <t>ケイライントラベル(株)</t>
    <phoneticPr fontId="4"/>
  </si>
  <si>
    <t>名鉄観光バス(株)</t>
    <phoneticPr fontId="4"/>
  </si>
  <si>
    <t>テック航空サービス(株)</t>
    <phoneticPr fontId="4"/>
  </si>
  <si>
    <t>西武トラベル(株)</t>
    <phoneticPr fontId="4"/>
  </si>
  <si>
    <t>(株)エスティーエートラベル</t>
    <phoneticPr fontId="4"/>
  </si>
  <si>
    <t>菱和ダイヤモンド航空サービス(株)</t>
    <phoneticPr fontId="4"/>
  </si>
  <si>
    <t>富士急トラベル(株)</t>
    <phoneticPr fontId="4"/>
  </si>
  <si>
    <t>(株)三越伊勢丹ニッコウトラベル</t>
    <phoneticPr fontId="4"/>
  </si>
  <si>
    <t>(株)日本橋夢屋</t>
    <rPh sb="1" eb="2">
      <t>カブ</t>
    </rPh>
    <phoneticPr fontId="4"/>
  </si>
  <si>
    <t>2025年</t>
    <rPh sb="4" eb="5">
      <t>ネン</t>
    </rPh>
    <phoneticPr fontId="4"/>
  </si>
  <si>
    <t>取扱額（千円）</t>
    <rPh sb="0" eb="3">
      <t>トリアツカイガク</t>
    </rPh>
    <phoneticPr fontId="4"/>
  </si>
  <si>
    <t>海　　　外　　　旅　　　行</t>
    <phoneticPr fontId="4"/>
  </si>
  <si>
    <t>ＮＯ．2</t>
    <phoneticPr fontId="4"/>
  </si>
  <si>
    <t>JTB（7社計　＊2）</t>
  </si>
  <si>
    <t>合計</t>
    <rPh sb="0" eb="2">
      <t>ゴウケイ</t>
    </rPh>
    <phoneticPr fontId="15"/>
  </si>
  <si>
    <t>（株）日本旅行（4社計　＊3）</t>
    <phoneticPr fontId="4"/>
  </si>
  <si>
    <t>エイチ・アイ・エス（6社計　＊4）</t>
    <phoneticPr fontId="4"/>
  </si>
  <si>
    <t>阪急交通社（2社計　＊5）</t>
    <phoneticPr fontId="4"/>
  </si>
  <si>
    <t>KNT-CTホールディングス（4社計　＊6）</t>
    <phoneticPr fontId="4"/>
  </si>
  <si>
    <t>T-LIFEホールディングス（2社計　＊9）</t>
    <phoneticPr fontId="4"/>
  </si>
  <si>
    <t>2026年</t>
    <rPh sb="4" eb="5">
      <t>ネン</t>
    </rPh>
    <phoneticPr fontId="4"/>
  </si>
  <si>
    <t>2025年同月</t>
    <rPh sb="4" eb="5">
      <t>ネン</t>
    </rPh>
    <rPh sb="5" eb="7">
      <t>ドウゲツ</t>
    </rPh>
    <phoneticPr fontId="4"/>
  </si>
  <si>
    <t>各　社　別　内　訳　（2026年（令和8年）2月分）</t>
    <rPh sb="15" eb="16">
      <t>ネン</t>
    </rPh>
    <rPh sb="17" eb="19">
      <t>レイワ</t>
    </rPh>
    <rPh sb="20" eb="21">
      <t>ネン</t>
    </rPh>
    <rPh sb="23" eb="24">
      <t>ガツ</t>
    </rPh>
    <phoneticPr fontId="4"/>
  </si>
  <si>
    <t>　　－　　</t>
  </si>
  <si>
    <t>京成トラベル　＊10</t>
  </si>
  <si>
    <t>旅行業者10社における取扱状況　＊11</t>
    <rPh sb="0" eb="4">
      <t>リョコウギョウシャ</t>
    </rPh>
    <rPh sb="6" eb="7">
      <t>シャ</t>
    </rPh>
    <rPh sb="11" eb="15">
      <t>トリアツカイジョウキョウ</t>
    </rPh>
    <phoneticPr fontId="4"/>
  </si>
  <si>
    <t>エアトリ（5社計　＊7）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</si>
</sst>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;[Red]0.0"/>
    <numFmt numFmtId="177" formatCode="#,##0.0;[Red]\-#,##0.0"/>
    <numFmt numFmtId="178" formatCode="#,##0;[Red]#,##0"/>
  </numFmts>
  <fonts count="17" x14ac:knownFonts="1">
    <font>
      <sz val="11"/>
      <name val="ＭＳ Ｐゴシック"/>
      <family val="3"/>
    </font>
    <font>
      <sz val="8"/>
      <color indexed="16"/>
      <name val="Century Schoolbook"/>
      <family val="1"/>
    </font>
    <font>
      <sz val="14"/>
      <name val="Terminal"/>
      <family val="3"/>
    </font>
    <font>
      <sz val="11"/>
      <name val="ＭＳ Ｐゴシック"/>
      <family val="3"/>
    </font>
    <font>
      <sz val="6"/>
      <name val="ＭＳ Ｐゴシック"/>
      <family val="3"/>
    </font>
    <font>
      <b/>
      <sz val="11"/>
      <name val="ＭＳ Ｐゴシック"/>
      <family val="3"/>
    </font>
    <font>
      <sz val="14"/>
      <name val="ＭＳ Ｐゴシック"/>
      <family val="3"/>
    </font>
    <font>
      <sz val="12"/>
      <name val="ＭＳ Ｐゴシック"/>
      <family val="3"/>
    </font>
    <font>
      <sz val="16"/>
      <name val="ＭＳ Ｐゴシック"/>
      <family val="3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" fontId="1" fillId="0" borderId="0">
      <alignment horizontal="right"/>
    </xf>
    <xf numFmtId="9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2" fillId="0" borderId="0"/>
    <xf numFmtId="38" fontId="3" fillId="0" borderId="0" applyFont="0" applyFill="0" applyBorder="0" applyAlignment="0" applyProtection="0"/>
    <xf numFmtId="6" fontId="3" fillId="0" borderId="0" applyFont="0" applyFill="0" applyBorder="0" applyAlignment="0" applyProtection="0">
      <alignment vertical="center"/>
    </xf>
    <xf numFmtId="0" fontId="11" fillId="0" borderId="0"/>
    <xf numFmtId="38" fontId="11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</cellStyleXfs>
  <cellXfs count="111">
    <xf numFmtId="0" fontId="0" fillId="0" borderId="0" xfId="0"/>
    <xf numFmtId="38" fontId="10" fillId="0" borderId="0" xfId="7" applyFont="1" applyFill="1"/>
    <xf numFmtId="38" fontId="7" fillId="0" borderId="0" xfId="7" applyFont="1" applyFill="1"/>
    <xf numFmtId="38" fontId="16" fillId="0" borderId="4" xfId="7" applyFont="1" applyFill="1" applyBorder="1"/>
    <xf numFmtId="0" fontId="0" fillId="0" borderId="1" xfId="0" applyBorder="1"/>
    <xf numFmtId="0" fontId="0" fillId="0" borderId="3" xfId="0" applyBorder="1"/>
    <xf numFmtId="0" fontId="11" fillId="0" borderId="0" xfId="0" applyFont="1"/>
    <xf numFmtId="0" fontId="14" fillId="0" borderId="0" xfId="0" applyFont="1"/>
    <xf numFmtId="0" fontId="14" fillId="0" borderId="2" xfId="0" applyFont="1" applyBorder="1" applyAlignment="1">
      <alignment shrinkToFit="1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0" xfId="0" applyFont="1"/>
    <xf numFmtId="0" fontId="13" fillId="0" borderId="2" xfId="0" applyFont="1" applyBorder="1" applyAlignment="1">
      <alignment shrinkToFit="1"/>
    </xf>
    <xf numFmtId="38" fontId="16" fillId="0" borderId="1" xfId="4" applyFont="1" applyFill="1" applyBorder="1"/>
    <xf numFmtId="176" fontId="16" fillId="0" borderId="8" xfId="0" applyNumberFormat="1" applyFont="1" applyBorder="1" applyAlignment="1">
      <alignment horizontal="right"/>
    </xf>
    <xf numFmtId="38" fontId="16" fillId="0" borderId="1" xfId="4" applyFont="1" applyFill="1" applyBorder="1" applyProtection="1">
      <protection locked="0"/>
    </xf>
    <xf numFmtId="38" fontId="16" fillId="0" borderId="8" xfId="7" applyFont="1" applyFill="1" applyBorder="1"/>
    <xf numFmtId="38" fontId="16" fillId="0" borderId="8" xfId="7" applyFont="1" applyFill="1" applyBorder="1" applyAlignment="1"/>
    <xf numFmtId="38" fontId="16" fillId="0" borderId="11" xfId="7" applyFont="1" applyFill="1" applyBorder="1" applyProtection="1">
      <protection locked="0"/>
    </xf>
    <xf numFmtId="0" fontId="14" fillId="0" borderId="8" xfId="0" applyFont="1" applyBorder="1" applyAlignment="1">
      <alignment shrinkToFit="1"/>
    </xf>
    <xf numFmtId="38" fontId="16" fillId="0" borderId="8" xfId="11" applyFont="1" applyFill="1" applyBorder="1"/>
    <xf numFmtId="38" fontId="16" fillId="0" borderId="8" xfId="7" applyFont="1" applyFill="1" applyBorder="1" applyProtection="1">
      <protection locked="0"/>
    </xf>
    <xf numFmtId="38" fontId="16" fillId="0" borderId="11" xfId="7" applyFont="1" applyFill="1" applyBorder="1"/>
    <xf numFmtId="38" fontId="16" fillId="0" borderId="9" xfId="7" applyFont="1" applyFill="1" applyBorder="1" applyAlignment="1"/>
    <xf numFmtId="38" fontId="16" fillId="0" borderId="8" xfId="7" applyFont="1" applyFill="1" applyBorder="1" applyAlignment="1" applyProtection="1">
      <protection locked="0"/>
    </xf>
    <xf numFmtId="38" fontId="16" fillId="0" borderId="11" xfId="7" applyFont="1" applyFill="1" applyBorder="1" applyAlignment="1" applyProtection="1">
      <protection locked="0"/>
    </xf>
    <xf numFmtId="38" fontId="16" fillId="0" borderId="11" xfId="7" applyFont="1" applyFill="1" applyBorder="1" applyAlignment="1"/>
    <xf numFmtId="0" fontId="13" fillId="0" borderId="8" xfId="0" applyFont="1" applyBorder="1" applyAlignment="1">
      <alignment shrinkToFit="1"/>
    </xf>
    <xf numFmtId="38" fontId="16" fillId="0" borderId="0" xfId="7" applyFont="1" applyFill="1" applyBorder="1"/>
    <xf numFmtId="3" fontId="16" fillId="0" borderId="8" xfId="0" applyNumberFormat="1" applyFont="1" applyBorder="1"/>
    <xf numFmtId="3" fontId="16" fillId="0" borderId="0" xfId="0" applyNumberFormat="1" applyFont="1"/>
    <xf numFmtId="38" fontId="16" fillId="0" borderId="8" xfId="3" applyFont="1" applyFill="1" applyBorder="1"/>
    <xf numFmtId="38" fontId="16" fillId="0" borderId="0" xfId="3" applyFont="1" applyFill="1" applyBorder="1"/>
    <xf numFmtId="38" fontId="16" fillId="0" borderId="8" xfId="3" applyFont="1" applyFill="1" applyBorder="1" applyProtection="1">
      <protection locked="0"/>
    </xf>
    <xf numFmtId="38" fontId="16" fillId="0" borderId="0" xfId="3" applyFont="1" applyFill="1" applyBorder="1" applyProtection="1">
      <protection locked="0"/>
    </xf>
    <xf numFmtId="38" fontId="16" fillId="0" borderId="9" xfId="7" applyFont="1" applyFill="1" applyBorder="1"/>
    <xf numFmtId="0" fontId="14" fillId="0" borderId="8" xfId="0" applyFont="1" applyBorder="1" applyAlignment="1">
      <alignment wrapText="1" shrinkToFit="1"/>
    </xf>
    <xf numFmtId="38" fontId="16" fillId="0" borderId="0" xfId="7" applyFont="1" applyFill="1" applyBorder="1" applyProtection="1">
      <protection locked="0"/>
    </xf>
    <xf numFmtId="0" fontId="11" fillId="0" borderId="8" xfId="0" applyFont="1" applyBorder="1" applyAlignment="1">
      <alignment shrinkToFit="1"/>
    </xf>
    <xf numFmtId="38" fontId="6" fillId="0" borderId="8" xfId="7" applyFont="1" applyFill="1" applyBorder="1"/>
    <xf numFmtId="176" fontId="6" fillId="0" borderId="8" xfId="0" applyNumberFormat="1" applyFont="1" applyBorder="1" applyAlignment="1">
      <alignment horizontal="right"/>
    </xf>
    <xf numFmtId="38" fontId="6" fillId="0" borderId="8" xfId="7" applyFont="1" applyFill="1" applyBorder="1" applyProtection="1">
      <protection locked="0"/>
    </xf>
    <xf numFmtId="38" fontId="6" fillId="0" borderId="11" xfId="7" applyFont="1" applyFill="1" applyBorder="1" applyProtection="1">
      <protection locked="0"/>
    </xf>
    <xf numFmtId="38" fontId="6" fillId="0" borderId="11" xfId="7" applyFont="1" applyFill="1" applyBorder="1"/>
    <xf numFmtId="38" fontId="6" fillId="0" borderId="8" xfId="7" applyFont="1" applyFill="1" applyBorder="1" applyAlignment="1"/>
    <xf numFmtId="0" fontId="14" fillId="0" borderId="8" xfId="0" applyFont="1" applyBorder="1" applyAlignment="1">
      <alignment horizontal="left" shrinkToFit="1"/>
    </xf>
    <xf numFmtId="38" fontId="16" fillId="0" borderId="0" xfId="7" applyFont="1" applyFill="1"/>
    <xf numFmtId="177" fontId="16" fillId="0" borderId="8" xfId="7" applyNumberFormat="1" applyFont="1" applyFill="1" applyBorder="1" applyAlignment="1">
      <alignment horizontal="right"/>
    </xf>
    <xf numFmtId="38" fontId="16" fillId="0" borderId="8" xfId="10" applyFont="1" applyFill="1" applyBorder="1"/>
    <xf numFmtId="38" fontId="16" fillId="0" borderId="11" xfId="10" applyFont="1" applyFill="1" applyBorder="1" applyProtection="1">
      <protection locked="0"/>
    </xf>
    <xf numFmtId="38" fontId="16" fillId="0" borderId="8" xfId="10" applyFont="1" applyFill="1" applyBorder="1" applyProtection="1">
      <protection locked="0"/>
    </xf>
    <xf numFmtId="176" fontId="16" fillId="0" borderId="11" xfId="0" applyNumberFormat="1" applyFont="1" applyBorder="1" applyAlignment="1">
      <alignment horizontal="right"/>
    </xf>
    <xf numFmtId="38" fontId="6" fillId="0" borderId="9" xfId="7" applyFont="1" applyFill="1" applyBorder="1"/>
    <xf numFmtId="38" fontId="14" fillId="0" borderId="0" xfId="7" applyFont="1" applyFill="1" applyBorder="1"/>
    <xf numFmtId="177" fontId="16" fillId="0" borderId="11" xfId="7" applyNumberFormat="1" applyFont="1" applyFill="1" applyBorder="1" applyAlignment="1">
      <alignment horizontal="right"/>
    </xf>
    <xf numFmtId="38" fontId="14" fillId="0" borderId="11" xfId="7" applyFont="1" applyFill="1" applyBorder="1" applyAlignment="1" applyProtection="1">
      <alignment shrinkToFit="1"/>
      <protection locked="0"/>
    </xf>
    <xf numFmtId="38" fontId="16" fillId="0" borderId="9" xfId="7" applyFont="1" applyFill="1" applyBorder="1" applyProtection="1">
      <protection locked="0"/>
    </xf>
    <xf numFmtId="38" fontId="6" fillId="0" borderId="0" xfId="7" applyFont="1" applyFill="1" applyBorder="1"/>
    <xf numFmtId="38" fontId="0" fillId="0" borderId="8" xfId="7" applyFont="1" applyFill="1" applyBorder="1" applyAlignment="1" applyProtection="1">
      <alignment shrinkToFit="1"/>
      <protection locked="0"/>
    </xf>
    <xf numFmtId="38" fontId="6" fillId="0" borderId="0" xfId="7" applyFont="1" applyFill="1" applyBorder="1" applyProtection="1">
      <protection locked="0"/>
    </xf>
    <xf numFmtId="0" fontId="12" fillId="0" borderId="4" xfId="0" applyFont="1" applyBorder="1" applyAlignment="1">
      <alignment horizontal="center"/>
    </xf>
    <xf numFmtId="176" fontId="16" fillId="0" borderId="4" xfId="0" applyNumberFormat="1" applyFont="1" applyBorder="1" applyAlignment="1">
      <alignment horizontal="right"/>
    </xf>
    <xf numFmtId="38" fontId="11" fillId="0" borderId="0" xfId="0" applyNumberFormat="1" applyFont="1"/>
    <xf numFmtId="0" fontId="11" fillId="0" borderId="0" xfId="0" applyFont="1" applyAlignment="1">
      <alignment horizontal="left" shrinkToFit="1"/>
    </xf>
    <xf numFmtId="0" fontId="11" fillId="0" borderId="0" xfId="0" applyFont="1" applyAlignment="1">
      <alignment horizontal="right" shrinkToFit="1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38" fontId="12" fillId="0" borderId="4" xfId="0" applyNumberFormat="1" applyFont="1" applyBorder="1" applyAlignment="1">
      <alignment horizontal="right" shrinkToFi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0" fontId="14" fillId="0" borderId="0" xfId="0" applyFont="1" applyFill="1"/>
    <xf numFmtId="0" fontId="14" fillId="0" borderId="2" xfId="0" applyFont="1" applyFill="1" applyBorder="1" applyAlignment="1">
      <alignment shrinkToFit="1"/>
    </xf>
    <xf numFmtId="176" fontId="16" fillId="0" borderId="8" xfId="0" applyNumberFormat="1" applyFont="1" applyFill="1" applyBorder="1" applyAlignment="1">
      <alignment horizontal="right"/>
    </xf>
    <xf numFmtId="0" fontId="13" fillId="0" borderId="0" xfId="0" applyFont="1" applyFill="1"/>
    <xf numFmtId="0" fontId="14" fillId="0" borderId="8" xfId="0" applyFont="1" applyFill="1" applyBorder="1" applyAlignment="1">
      <alignment shrinkToFit="1"/>
    </xf>
    <xf numFmtId="176" fontId="16" fillId="0" borderId="11" xfId="0" applyNumberFormat="1" applyFont="1" applyFill="1" applyBorder="1" applyAlignment="1">
      <alignment horizontal="right"/>
    </xf>
    <xf numFmtId="0" fontId="14" fillId="0" borderId="8" xfId="0" applyFont="1" applyFill="1" applyBorder="1" applyAlignment="1">
      <alignment wrapText="1" shrinkToFit="1"/>
    </xf>
    <xf numFmtId="0" fontId="11" fillId="0" borderId="8" xfId="0" applyFont="1" applyFill="1" applyBorder="1" applyAlignment="1">
      <alignment shrinkToFit="1"/>
    </xf>
    <xf numFmtId="176" fontId="6" fillId="0" borderId="8" xfId="0" applyNumberFormat="1" applyFont="1" applyFill="1" applyBorder="1" applyAlignment="1">
      <alignment horizontal="right"/>
    </xf>
    <xf numFmtId="0" fontId="0" fillId="0" borderId="0" xfId="0" applyFill="1"/>
    <xf numFmtId="3" fontId="6" fillId="0" borderId="9" xfId="0" applyNumberFormat="1" applyFont="1" applyFill="1" applyBorder="1"/>
    <xf numFmtId="3" fontId="6" fillId="0" borderId="0" xfId="0" applyNumberFormat="1" applyFont="1" applyFill="1"/>
    <xf numFmtId="3" fontId="6" fillId="0" borderId="8" xfId="0" applyNumberFormat="1" applyFont="1" applyFill="1" applyBorder="1"/>
    <xf numFmtId="178" fontId="6" fillId="0" borderId="0" xfId="0" applyNumberFormat="1" applyFont="1" applyFill="1"/>
    <xf numFmtId="38" fontId="11" fillId="0" borderId="8" xfId="7" applyFont="1" applyFill="1" applyBorder="1" applyAlignment="1" applyProtection="1">
      <alignment shrinkToFit="1"/>
      <protection locked="0"/>
    </xf>
    <xf numFmtId="38" fontId="6" fillId="0" borderId="1" xfId="4" applyFont="1" applyFill="1" applyBorder="1"/>
    <xf numFmtId="38" fontId="6" fillId="0" borderId="1" xfId="4" applyFont="1" applyFill="1" applyBorder="1" applyProtection="1">
      <protection locked="0"/>
    </xf>
    <xf numFmtId="38" fontId="6" fillId="0" borderId="8" xfId="11" applyFont="1" applyFill="1" applyBorder="1"/>
    <xf numFmtId="38" fontId="6" fillId="0" borderId="9" xfId="7" applyFont="1" applyFill="1" applyBorder="1" applyAlignment="1"/>
    <xf numFmtId="38" fontId="6" fillId="0" borderId="8" xfId="7" applyFont="1" applyFill="1" applyBorder="1" applyAlignment="1" applyProtection="1">
      <protection locked="0"/>
    </xf>
    <xf numFmtId="38" fontId="6" fillId="0" borderId="11" xfId="7" applyFont="1" applyFill="1" applyBorder="1" applyAlignment="1" applyProtection="1">
      <protection locked="0"/>
    </xf>
    <xf numFmtId="38" fontId="6" fillId="0" borderId="11" xfId="7" applyFont="1" applyFill="1" applyBorder="1" applyAlignment="1"/>
    <xf numFmtId="38" fontId="6" fillId="0" borderId="8" xfId="3" applyFont="1" applyFill="1" applyBorder="1"/>
    <xf numFmtId="38" fontId="6" fillId="0" borderId="0" xfId="3" applyFont="1" applyFill="1" applyBorder="1"/>
    <xf numFmtId="38" fontId="6" fillId="0" borderId="8" xfId="3" applyFont="1" applyFill="1" applyBorder="1" applyProtection="1">
      <protection locked="0"/>
    </xf>
    <xf numFmtId="38" fontId="6" fillId="0" borderId="0" xfId="3" applyFont="1" applyFill="1" applyBorder="1" applyProtection="1">
      <protection locked="0"/>
    </xf>
    <xf numFmtId="38" fontId="6" fillId="0" borderId="8" xfId="8" applyNumberFormat="1" applyFont="1" applyFill="1" applyBorder="1" applyAlignment="1"/>
    <xf numFmtId="38" fontId="6" fillId="0" borderId="0" xfId="7" applyFont="1" applyFill="1"/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1" fillId="0" borderId="6" xfId="0" applyFont="1" applyBorder="1" applyAlignment="1">
      <alignment horizontal="left" shrinkToFit="1"/>
    </xf>
    <xf numFmtId="0" fontId="0" fillId="0" borderId="0" xfId="0" applyAlignment="1">
      <alignment vertical="top" wrapText="1"/>
    </xf>
    <xf numFmtId="0" fontId="12" fillId="0" borderId="7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2" xfId="0" applyFont="1" applyBorder="1" applyAlignment="1">
      <alignment horizontal="center"/>
    </xf>
  </cellXfs>
  <cellStyles count="13">
    <cellStyle name="revised" xfId="1" xr:uid="{00000000-0005-0000-0000-000000000000}"/>
    <cellStyle name="パーセント 2" xfId="2" xr:uid="{00000000-0005-0000-0000-000001000000}"/>
    <cellStyle name="桁区切り" xfId="7" builtinId="6"/>
    <cellStyle name="桁区切り 2" xfId="3" xr:uid="{00000000-0005-0000-0000-000003000000}"/>
    <cellStyle name="桁区切り 2 2" xfId="11" xr:uid="{E4A84D49-B29D-4E8C-B968-5398062657DC}"/>
    <cellStyle name="桁区切り 3" xfId="10" xr:uid="{8BB3A31C-11D6-480D-A50C-9DD4BCD5CC69}"/>
    <cellStyle name="桁区切り 5" xfId="4" xr:uid="{00000000-0005-0000-0000-000004000000}"/>
    <cellStyle name="桁区切り 5 2" xfId="12" xr:uid="{02D71F0F-C73F-465E-9C95-2F90820F1B14}"/>
    <cellStyle name="通貨" xfId="8" builtinId="7"/>
    <cellStyle name="標準" xfId="0" builtinId="0"/>
    <cellStyle name="標準 2" xfId="5" xr:uid="{00000000-0005-0000-0000-000007000000}"/>
    <cellStyle name="標準 3" xfId="6" xr:uid="{00000000-0005-0000-0000-000008000000}"/>
    <cellStyle name="標準 4" xfId="9" xr:uid="{1DAA9248-0572-4507-B6C9-CF100F882DA2}"/>
  </cellStyles>
  <dxfs count="0"/>
  <tableStyles count="0" defaultTableStyle="TableStyleMedium9" defaultPivotStyle="PivotStyleLight16"/>
  <colors>
    <mruColors>
      <color rgb="FFFFFF66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177800</xdr:colOff>
      <xdr:row>69</xdr:row>
      <xdr:rowOff>139700</xdr:rowOff>
    </xdr:from>
    <xdr:to>
      <xdr:col>13</xdr:col>
      <xdr:colOff>1509417</xdr:colOff>
      <xdr:row>106</xdr:row>
      <xdr:rowOff>30575</xdr:rowOff>
    </xdr:to>
    <xdr:sp macro="" textlink="">
      <xdr:nvSpPr>
        <xdr:cNvPr id="3" name="テキスト ボックス 3">
          <a:extLst>
            <a:ext uri="{FF2B5EF4-FFF2-40B4-BE49-F238E27FC236}">
              <a16:creationId xmlns:a16="http://schemas.microsoft.com/office/drawing/2014/main" id="{D9CD7491-D3FF-4D02-8442-F45C4381CD53}"/>
            </a:ext>
          </a:extLst>
        </xdr:cNvPr>
        <xdr:cNvSpPr txBox="1"/>
      </xdr:nvSpPr>
      <xdr:spPr>
        <a:xfrm>
          <a:off x="477157" y="20768129"/>
          <a:ext cx="23062224" cy="6544767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○本資料は主要旅行業者</a:t>
          </a:r>
          <a:r>
            <a:rPr kumimoji="1" lang="en-US" altLang="ja-JP" sz="1000" b="0" i="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44</a:t>
          </a:r>
          <a:r>
            <a:rPr kumimoji="1" lang="ja-JP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社・グループ</a:t>
          </a:r>
          <a:r>
            <a:rPr kumimoji="1" lang="ja-JP" altLang="en-US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の旅行取扱状況をまとめたものです。</a:t>
          </a:r>
          <a:endParaRPr kumimoji="1" lang="en-US" altLang="ja-JP" sz="1000" b="0" i="0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日本の旅行会社によるインバウンド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向けの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旅行取扱いを指します</a:t>
          </a:r>
          <a:endParaRPr kumimoji="1"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eaLnBrk="1" fontAlgn="auto" latinLnBrk="0" hangingPunct="1"/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JTB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7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  <a:endParaRPr lang="ja-JP" altLang="ja-JP" sz="10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/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※JTB7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)JTB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)JTB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グローバルマーケティング＆トラベル、沖縄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JTB(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)JTB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ビジネストラベルソリューションズ、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)JTB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ガイアレック、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トラベルプラザインターナショナル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)TS</a:t>
          </a:r>
          <a:r>
            <a:rPr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トラベルサービス</a:t>
          </a:r>
          <a:endParaRPr kumimoji="1"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eaLnBrk="1" fontAlgn="auto" latinLnBrk="0" hangingPunct="1"/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3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日本旅行の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</a:p>
        <a:p>
          <a:pPr eaLnBrk="1" fontAlgn="auto" latinLnBrk="0" hangingPunct="1"/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日本旅行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日本旅行、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日本旅行北海道、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日本旅行東北、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日本旅行沖縄</a:t>
          </a:r>
        </a:p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eaLnBrk="1" fontAlgn="auto" latinLnBrk="0" hangingPunct="1"/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エイチ・アイ・エスの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6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  <a:endParaRPr lang="ja-JP" altLang="ja-JP" sz="10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/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エイチ・アイ・エス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6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エイチ・アイ・エス、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オリオンツアー、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クオリタ、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クルーズプラネット、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ジャパンホリデートラベル、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エイチ・アイ・エス沖縄</a:t>
          </a:r>
          <a:endParaRPr lang="ja-JP" altLang="ja-JP" sz="10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/>
          <a:endParaRPr kumimoji="1"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阪急交通社の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</a:p>
        <a:p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阪急交通社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阪急交通社、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阪急阪神ビジネストラベル</a:t>
          </a:r>
        </a:p>
        <a:p>
          <a:endParaRPr kumimoji="1"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6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KNT-CT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ホールディングスの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  <a:endParaRPr lang="ja-JP" altLang="ja-JP" sz="10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   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※KNT-CT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ホールディングス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ja-JP" altLang="ja-JP" sz="10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近畿日本ツーリスト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近畿日本ツーリストブループラネット</a:t>
          </a:r>
          <a:r>
            <a:rPr kumimoji="1" lang="ja-JP" altLang="ja-JP" sz="10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、クラブツーリズム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ja-JP" sz="10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ユナイテッドツアーズ</a:t>
          </a:r>
          <a:endParaRPr lang="ja-JP" altLang="ja-JP" sz="10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00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7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エアトリの主とする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</a:p>
        <a:p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  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エアトリ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社・・・（株）エアトリ、（株）インバウンドプラットフォーム、（株）かんざし、（株）エアトリプレミアム倶楽部、（株）かもめ</a:t>
          </a:r>
        </a:p>
        <a:p>
          <a:endParaRPr kumimoji="1" lang="en-US" altLang="ja-JP" sz="100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8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WILLER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</a:p>
        <a:p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     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※WILLER4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WILLER EXPRESS(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WILLER TRAINS(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WILLER ACROSS(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クールジャパントラベル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9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T-LIFE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ホールディングスの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    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※T-LIFE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ホールディングス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社・・・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T-LIFE</a:t>
          </a:r>
          <a:r>
            <a:rPr kumimoji="1"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ホールディングス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T-LIFE</a:t>
          </a:r>
          <a:r>
            <a:rPr kumimoji="1"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パートナーズ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株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コミュニティー京成の旅行取扱額を示しています。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＊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11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取扱額の経年変化を把握するため、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2024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年度旅行取扱状況年度総計の上位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社・グループの旅行取扱状況も掲載しています。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000" b="0" i="0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本集計で計上された取扱額は速報値であり、各社決算報告等の数値と異なる場合があります。</a:t>
          </a:r>
          <a:endParaRPr lang="en-US" altLang="ja-JP" sz="1000" b="0" i="0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統計表中の数字は、四捨五入による端数を調整していないため、内訳と合計は必ずしも一致しません。</a:t>
          </a:r>
          <a:endParaRPr lang="ja-JP" altLang="ja-JP" sz="10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3"/>
  <sheetViews>
    <sheetView tabSelected="1" view="pageBreakPreview" zoomScale="70" zoomScaleNormal="100" zoomScaleSheetLayoutView="70" workbookViewId="0">
      <pane xSplit="2" ySplit="6" topLeftCell="C7" activePane="bottomRight" state="frozen"/>
      <selection pane="topRight"/>
      <selection pane="bottomLeft"/>
      <selection pane="bottomRight" activeCell="D42" sqref="D42"/>
    </sheetView>
  </sheetViews>
  <sheetFormatPr defaultColWidth="9" defaultRowHeight="14.25" x14ac:dyDescent="0.15"/>
  <cols>
    <col min="1" max="1" width="3.875" customWidth="1"/>
    <col min="2" max="2" width="33.75" customWidth="1"/>
    <col min="3" max="4" width="22.875" style="10" customWidth="1"/>
    <col min="5" max="5" width="22.875" style="11" customWidth="1"/>
    <col min="6" max="7" width="22.875" style="10" customWidth="1"/>
    <col min="8" max="8" width="22.875" style="11" customWidth="1"/>
    <col min="9" max="9" width="22.875" style="10" customWidth="1"/>
    <col min="10" max="10" width="22.875" style="2" customWidth="1"/>
    <col min="11" max="11" width="22.875" style="11" customWidth="1"/>
    <col min="12" max="13" width="22.875" style="10" customWidth="1"/>
    <col min="14" max="14" width="22.875" style="11" customWidth="1"/>
    <col min="15" max="15" width="14" bestFit="1" customWidth="1"/>
    <col min="16" max="16" width="11.5" bestFit="1" customWidth="1"/>
    <col min="17" max="17" width="9" customWidth="1"/>
  </cols>
  <sheetData>
    <row r="1" spans="1:14" ht="35.1" customHeight="1" x14ac:dyDescent="0.2">
      <c r="B1" s="104" t="s">
        <v>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4" ht="35.1" customHeight="1" x14ac:dyDescent="0.2">
      <c r="B2" s="105" t="s">
        <v>60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6.5" customHeight="1" x14ac:dyDescent="0.15">
      <c r="B3" s="9"/>
      <c r="N3" s="11" t="s">
        <v>0</v>
      </c>
    </row>
    <row r="4" spans="1:14" ht="16.5" customHeight="1" x14ac:dyDescent="0.2">
      <c r="B4" s="4"/>
      <c r="C4" s="108" t="s">
        <v>49</v>
      </c>
      <c r="D4" s="109"/>
      <c r="E4" s="109"/>
      <c r="F4" s="108" t="s">
        <v>5</v>
      </c>
      <c r="G4" s="109"/>
      <c r="H4" s="109"/>
      <c r="I4" s="108" t="s">
        <v>1</v>
      </c>
      <c r="J4" s="109"/>
      <c r="K4" s="109"/>
      <c r="L4" s="108" t="s">
        <v>3</v>
      </c>
      <c r="M4" s="109"/>
      <c r="N4" s="110"/>
    </row>
    <row r="5" spans="1:14" ht="17.100000000000001" customHeight="1" x14ac:dyDescent="0.2">
      <c r="B5" s="12" t="s">
        <v>2</v>
      </c>
      <c r="C5" s="13" t="s">
        <v>58</v>
      </c>
      <c r="D5" s="13" t="s">
        <v>59</v>
      </c>
      <c r="E5" s="13" t="s">
        <v>47</v>
      </c>
      <c r="F5" s="13" t="s">
        <v>58</v>
      </c>
      <c r="G5" s="13" t="s">
        <v>59</v>
      </c>
      <c r="H5" s="13" t="s">
        <v>47</v>
      </c>
      <c r="I5" s="13" t="s">
        <v>58</v>
      </c>
      <c r="J5" s="13" t="s">
        <v>59</v>
      </c>
      <c r="K5" s="13" t="s">
        <v>47</v>
      </c>
      <c r="L5" s="13" t="s">
        <v>58</v>
      </c>
      <c r="M5" s="13" t="s">
        <v>59</v>
      </c>
      <c r="N5" s="13" t="s">
        <v>47</v>
      </c>
    </row>
    <row r="6" spans="1:14" ht="17.100000000000001" customHeight="1" x14ac:dyDescent="0.2">
      <c r="B6" s="5"/>
      <c r="C6" s="14" t="s">
        <v>48</v>
      </c>
      <c r="D6" s="14" t="s">
        <v>9</v>
      </c>
      <c r="E6" s="15" t="s">
        <v>11</v>
      </c>
      <c r="F6" s="14" t="s">
        <v>48</v>
      </c>
      <c r="G6" s="14" t="s">
        <v>9</v>
      </c>
      <c r="H6" s="15" t="s">
        <v>11</v>
      </c>
      <c r="I6" s="14" t="s">
        <v>48</v>
      </c>
      <c r="J6" s="14" t="s">
        <v>9</v>
      </c>
      <c r="K6" s="15" t="s">
        <v>11</v>
      </c>
      <c r="L6" s="14" t="s">
        <v>48</v>
      </c>
      <c r="M6" s="14" t="s">
        <v>9</v>
      </c>
      <c r="N6" s="15" t="s">
        <v>11</v>
      </c>
    </row>
    <row r="7" spans="1:14" s="16" customFormat="1" ht="24.95" customHeight="1" x14ac:dyDescent="0.2">
      <c r="A7" s="16">
        <f>ROW()-6</f>
        <v>1</v>
      </c>
      <c r="B7" s="17" t="s">
        <v>12</v>
      </c>
      <c r="C7" s="91">
        <v>30884772.784898501</v>
      </c>
      <c r="D7" s="91">
        <v>29013718</v>
      </c>
      <c r="E7" s="84">
        <f>IF(OR(C7=0,D7=0),"　　－　　",ROUND(C7/D7*100,1))</f>
        <v>106.4</v>
      </c>
      <c r="F7" s="92">
        <v>7155646.7536649201</v>
      </c>
      <c r="G7" s="92">
        <v>6038154</v>
      </c>
      <c r="H7" s="84">
        <f>IF(OR(F7=0,G7=0),"　　－　　",ROUND(F7/G7*100,1))</f>
        <v>118.5</v>
      </c>
      <c r="I7" s="91">
        <v>57365114.683436602</v>
      </c>
      <c r="J7" s="44">
        <v>64746557</v>
      </c>
      <c r="K7" s="84">
        <f>IF(OR(I7=0,J7=0),"　　－　　",ROUND(I7/J7*100,1))</f>
        <v>88.6</v>
      </c>
      <c r="L7" s="49">
        <f t="shared" ref="L7:M8" si="0">C7+F7+I7</f>
        <v>95405534.222000033</v>
      </c>
      <c r="M7" s="49">
        <f t="shared" si="0"/>
        <v>99798429</v>
      </c>
      <c r="N7" s="19">
        <f>IF(OR(L7=0,M7=0),"　　－　　",ROUND(L7/M7*100,1))</f>
        <v>95.6</v>
      </c>
    </row>
    <row r="8" spans="1:14" s="76" customFormat="1" ht="24.95" customHeight="1" x14ac:dyDescent="0.2">
      <c r="A8" s="76">
        <f t="shared" ref="A8:A50" si="1">ROW()-6</f>
        <v>2</v>
      </c>
      <c r="B8" s="77" t="s">
        <v>53</v>
      </c>
      <c r="C8" s="47">
        <v>6280497.2759999996</v>
      </c>
      <c r="D8" s="47">
        <v>6053706.2520000003</v>
      </c>
      <c r="E8" s="84">
        <f t="shared" ref="E8:E16" si="2">IF(OR(C8=0,D8=0),"　　－　　",ROUND(C8/D8*100,1))</f>
        <v>103.7</v>
      </c>
      <c r="F8" s="47">
        <v>2541895</v>
      </c>
      <c r="G8" s="47">
        <v>3231672</v>
      </c>
      <c r="H8" s="84">
        <f t="shared" ref="H8" si="3">IF(OR(F8=0,G8=0),"　　－　　",ROUND(F8/G8*100,1))</f>
        <v>78.7</v>
      </c>
      <c r="I8" s="47">
        <v>16866220.182</v>
      </c>
      <c r="J8" s="47">
        <v>16938388.390000001</v>
      </c>
      <c r="K8" s="84">
        <f t="shared" ref="K8:K16" si="4">IF(OR(I8=0,J8=0),"　　－　　",ROUND(I8/J8*100,1))</f>
        <v>99.6</v>
      </c>
      <c r="L8" s="49">
        <f t="shared" si="0"/>
        <v>25688612.458000001</v>
      </c>
      <c r="M8" s="49">
        <f t="shared" si="0"/>
        <v>26223766.642000001</v>
      </c>
      <c r="N8" s="78">
        <f t="shared" ref="N8:N50" si="5">IF(OR(L8=0,M8=0),"　　－　　",ROUND(L8/M8*100,1))</f>
        <v>98</v>
      </c>
    </row>
    <row r="9" spans="1:14" s="7" customFormat="1" ht="24.95" customHeight="1" x14ac:dyDescent="0.2">
      <c r="A9" s="7">
        <f t="shared" si="1"/>
        <v>3</v>
      </c>
      <c r="B9" s="24" t="s">
        <v>54</v>
      </c>
      <c r="C9" s="44">
        <v>26933741</v>
      </c>
      <c r="D9" s="93">
        <v>26919836</v>
      </c>
      <c r="E9" s="84">
        <f t="shared" si="2"/>
        <v>100.1</v>
      </c>
      <c r="F9" s="46">
        <v>789237</v>
      </c>
      <c r="G9" s="46">
        <v>943985</v>
      </c>
      <c r="H9" s="84">
        <f>IF(OR(F9=0,G9=0),"　　－　　",ROUND(F9/G9*100,1))</f>
        <v>83.6</v>
      </c>
      <c r="I9" s="44">
        <v>5726228</v>
      </c>
      <c r="J9" s="48">
        <v>5593116</v>
      </c>
      <c r="K9" s="84">
        <f t="shared" si="4"/>
        <v>102.4</v>
      </c>
      <c r="L9" s="49">
        <v>33449207</v>
      </c>
      <c r="M9" s="49">
        <f>D9+G9+J9</f>
        <v>33456937</v>
      </c>
      <c r="N9" s="19">
        <f t="shared" si="5"/>
        <v>100</v>
      </c>
    </row>
    <row r="10" spans="1:14" s="16" customFormat="1" ht="24.95" customHeight="1" x14ac:dyDescent="0.2">
      <c r="A10" s="16">
        <f t="shared" si="1"/>
        <v>4</v>
      </c>
      <c r="B10" s="24" t="s">
        <v>55</v>
      </c>
      <c r="C10" s="49">
        <v>15878553</v>
      </c>
      <c r="D10" s="94">
        <v>13717408</v>
      </c>
      <c r="E10" s="84">
        <f t="shared" si="2"/>
        <v>115.8</v>
      </c>
      <c r="F10" s="95">
        <v>121803</v>
      </c>
      <c r="G10" s="96">
        <v>124483</v>
      </c>
      <c r="H10" s="84">
        <f t="shared" ref="H10:H15" si="6">IF(OR(F10=0,G10=0),"　　－　　",ROUND(F10/G10*100,1))</f>
        <v>97.8</v>
      </c>
      <c r="I10" s="49">
        <v>10642625</v>
      </c>
      <c r="J10" s="97">
        <v>10422733</v>
      </c>
      <c r="K10" s="84">
        <f t="shared" si="4"/>
        <v>102.1</v>
      </c>
      <c r="L10" s="49">
        <f t="shared" ref="L10:M25" si="7">C10+F10+I10</f>
        <v>26642981</v>
      </c>
      <c r="M10" s="49">
        <f t="shared" si="7"/>
        <v>24264624</v>
      </c>
      <c r="N10" s="19">
        <f t="shared" si="5"/>
        <v>109.8</v>
      </c>
    </row>
    <row r="11" spans="1:14" s="16" customFormat="1" ht="24.95" customHeight="1" x14ac:dyDescent="0.2">
      <c r="A11" s="16">
        <f t="shared" si="1"/>
        <v>5</v>
      </c>
      <c r="B11" s="32" t="s">
        <v>56</v>
      </c>
      <c r="C11" s="44">
        <v>10565345.385</v>
      </c>
      <c r="D11" s="44">
        <v>8095059.6979999999</v>
      </c>
      <c r="E11" s="84">
        <f t="shared" si="2"/>
        <v>130.5</v>
      </c>
      <c r="F11" s="46">
        <v>1565633</v>
      </c>
      <c r="G11" s="47">
        <v>2077497</v>
      </c>
      <c r="H11" s="84">
        <f t="shared" si="6"/>
        <v>75.400000000000006</v>
      </c>
      <c r="I11" s="44">
        <v>13507640.329</v>
      </c>
      <c r="J11" s="48">
        <v>12974116.352</v>
      </c>
      <c r="K11" s="84">
        <f t="shared" si="4"/>
        <v>104.1</v>
      </c>
      <c r="L11" s="49">
        <f t="shared" si="7"/>
        <v>25638618.714000002</v>
      </c>
      <c r="M11" s="49">
        <f t="shared" si="7"/>
        <v>23146673.049999997</v>
      </c>
      <c r="N11" s="19">
        <f t="shared" si="5"/>
        <v>110.8</v>
      </c>
    </row>
    <row r="12" spans="1:14" s="16" customFormat="1" ht="24.95" customHeight="1" x14ac:dyDescent="0.2">
      <c r="A12" s="16">
        <f t="shared" si="1"/>
        <v>6</v>
      </c>
      <c r="B12" s="32" t="s">
        <v>14</v>
      </c>
      <c r="C12" s="44">
        <v>2452095.3190000001</v>
      </c>
      <c r="D12" s="62">
        <v>1781358.3030000001</v>
      </c>
      <c r="E12" s="84">
        <f t="shared" si="2"/>
        <v>137.69999999999999</v>
      </c>
      <c r="F12" s="46">
        <v>163659.323</v>
      </c>
      <c r="G12" s="47">
        <v>148310.111</v>
      </c>
      <c r="H12" s="84">
        <f t="shared" si="6"/>
        <v>110.3</v>
      </c>
      <c r="I12" s="44">
        <v>5411708.5</v>
      </c>
      <c r="J12" s="44">
        <v>4907060</v>
      </c>
      <c r="K12" s="84">
        <f t="shared" si="4"/>
        <v>110.3</v>
      </c>
      <c r="L12" s="49">
        <f t="shared" si="7"/>
        <v>8027463.142</v>
      </c>
      <c r="M12" s="49">
        <f t="shared" si="7"/>
        <v>6836728.4139999999</v>
      </c>
      <c r="N12" s="19">
        <f t="shared" si="5"/>
        <v>117.4</v>
      </c>
    </row>
    <row r="13" spans="1:14" s="16" customFormat="1" ht="24.95" customHeight="1" x14ac:dyDescent="0.2">
      <c r="A13" s="16">
        <f t="shared" si="1"/>
        <v>7</v>
      </c>
      <c r="B13" s="24" t="s">
        <v>13</v>
      </c>
      <c r="C13" s="49">
        <v>1469519</v>
      </c>
      <c r="D13" s="94">
        <v>1646362</v>
      </c>
      <c r="E13" s="84">
        <f t="shared" si="2"/>
        <v>89.3</v>
      </c>
      <c r="F13" s="95">
        <v>13645</v>
      </c>
      <c r="G13" s="96">
        <v>24484</v>
      </c>
      <c r="H13" s="84">
        <f t="shared" si="6"/>
        <v>55.7</v>
      </c>
      <c r="I13" s="49">
        <v>6956233</v>
      </c>
      <c r="J13" s="97">
        <v>8293554</v>
      </c>
      <c r="K13" s="84">
        <f>IF(OR(I13=0,J13=0),"　　－　　",ROUND(I13/J13*100,1))</f>
        <v>83.9</v>
      </c>
      <c r="L13" s="49">
        <f t="shared" si="7"/>
        <v>8439397</v>
      </c>
      <c r="M13" s="49">
        <f>D13+G13+J13</f>
        <v>9964400</v>
      </c>
      <c r="N13" s="19">
        <f t="shared" si="5"/>
        <v>84.7</v>
      </c>
    </row>
    <row r="14" spans="1:14" s="16" customFormat="1" ht="24.95" customHeight="1" x14ac:dyDescent="0.2">
      <c r="A14" s="16">
        <f t="shared" si="1"/>
        <v>8</v>
      </c>
      <c r="B14" s="24" t="s">
        <v>16</v>
      </c>
      <c r="C14" s="88">
        <v>950368</v>
      </c>
      <c r="D14" s="87">
        <v>632901</v>
      </c>
      <c r="E14" s="84">
        <f t="shared" si="2"/>
        <v>150.19999999999999</v>
      </c>
      <c r="F14" s="88">
        <v>308623</v>
      </c>
      <c r="G14" s="87">
        <v>120444</v>
      </c>
      <c r="H14" s="84">
        <f t="shared" si="6"/>
        <v>256.2</v>
      </c>
      <c r="I14" s="88">
        <v>3625012</v>
      </c>
      <c r="J14" s="62">
        <v>4029985</v>
      </c>
      <c r="K14" s="84">
        <f>IF(OR(I14=0,J14=0),"　　－　　",ROUND(I14/J14*100,1))</f>
        <v>90</v>
      </c>
      <c r="L14" s="44">
        <f t="shared" si="7"/>
        <v>4884003</v>
      </c>
      <c r="M14" s="49">
        <f>D14+G14+J14</f>
        <v>4783330</v>
      </c>
      <c r="N14" s="19">
        <f t="shared" si="5"/>
        <v>102.1</v>
      </c>
    </row>
    <row r="15" spans="1:14" s="16" customFormat="1" ht="24.95" customHeight="1" x14ac:dyDescent="0.2">
      <c r="A15" s="16">
        <f t="shared" si="1"/>
        <v>9</v>
      </c>
      <c r="B15" s="24" t="s">
        <v>15</v>
      </c>
      <c r="C15" s="98">
        <v>5417</v>
      </c>
      <c r="D15" s="99">
        <v>11364</v>
      </c>
      <c r="E15" s="84">
        <f t="shared" si="2"/>
        <v>47.7</v>
      </c>
      <c r="F15" s="100">
        <v>65146.146999999997</v>
      </c>
      <c r="G15" s="101">
        <v>74538.179999999993</v>
      </c>
      <c r="H15" s="84">
        <f t="shared" si="6"/>
        <v>87.4</v>
      </c>
      <c r="I15" s="98">
        <v>5954617.8530000001</v>
      </c>
      <c r="J15" s="57">
        <v>5540122.1699999999</v>
      </c>
      <c r="K15" s="84">
        <f t="shared" si="4"/>
        <v>107.5</v>
      </c>
      <c r="L15" s="49">
        <f t="shared" si="7"/>
        <v>6025181</v>
      </c>
      <c r="M15" s="49">
        <f t="shared" si="7"/>
        <v>5626024.3499999996</v>
      </c>
      <c r="N15" s="19">
        <f t="shared" si="5"/>
        <v>107.1</v>
      </c>
    </row>
    <row r="16" spans="1:14" s="16" customFormat="1" ht="24.95" customHeight="1" x14ac:dyDescent="0.2">
      <c r="A16" s="16">
        <f t="shared" si="1"/>
        <v>10</v>
      </c>
      <c r="B16" s="41" t="s">
        <v>8</v>
      </c>
      <c r="C16" s="88">
        <v>850927</v>
      </c>
      <c r="D16" s="87">
        <v>606063</v>
      </c>
      <c r="E16" s="84">
        <f t="shared" si="2"/>
        <v>140.4</v>
      </c>
      <c r="F16" s="46">
        <v>0</v>
      </c>
      <c r="G16" s="64">
        <v>0</v>
      </c>
      <c r="H16" s="84" t="str">
        <f>IF(OR(F16=0,G16=0),"　　－　　",ROUND(F16/G16*100,1))</f>
        <v>　　－　　</v>
      </c>
      <c r="I16" s="88">
        <v>2940440</v>
      </c>
      <c r="J16" s="97">
        <v>3463179</v>
      </c>
      <c r="K16" s="84">
        <f t="shared" si="4"/>
        <v>84.9</v>
      </c>
      <c r="L16" s="49">
        <f t="shared" si="7"/>
        <v>3791367</v>
      </c>
      <c r="M16" s="49">
        <f t="shared" si="7"/>
        <v>4069242</v>
      </c>
      <c r="N16" s="19">
        <f>IF(OR(L16=0,M16=0),"　　－　　",ROUND(L16/M16*100,1))</f>
        <v>93.2</v>
      </c>
    </row>
    <row r="17" spans="1:14" ht="24.95" customHeight="1" x14ac:dyDescent="0.2">
      <c r="A17" s="16">
        <f t="shared" si="1"/>
        <v>11</v>
      </c>
      <c r="B17" s="43" t="s">
        <v>64</v>
      </c>
      <c r="C17" s="44">
        <v>3245917</v>
      </c>
      <c r="D17" s="44">
        <v>3209442</v>
      </c>
      <c r="E17" s="84">
        <f>IF(OR(C17=0,D17=0),"　　－　　",ROUND(C17/D17*100,1))</f>
        <v>101.1</v>
      </c>
      <c r="F17" s="46">
        <v>834346</v>
      </c>
      <c r="G17" s="47">
        <v>502059</v>
      </c>
      <c r="H17" s="84">
        <f>IF(OR(F17=0,G17=0),"　　－　　",ROUND(F17/G17*100,1))</f>
        <v>166.2</v>
      </c>
      <c r="I17" s="44">
        <v>4654198</v>
      </c>
      <c r="J17" s="48">
        <v>4270241</v>
      </c>
      <c r="K17" s="84">
        <f>IF(OR(I17=0,J17=0),"　　－　　",ROUND(I17/J17*100,1))</f>
        <v>109</v>
      </c>
      <c r="L17" s="44">
        <f>C17+F17+I17</f>
        <v>8734461</v>
      </c>
      <c r="M17" s="49">
        <f>D17+G17+J17</f>
        <v>7981742</v>
      </c>
      <c r="N17" s="45">
        <f t="shared" si="5"/>
        <v>109.4</v>
      </c>
    </row>
    <row r="18" spans="1:14" s="16" customFormat="1" ht="24.95" customHeight="1" x14ac:dyDescent="0.2">
      <c r="A18" s="16">
        <f t="shared" si="1"/>
        <v>12</v>
      </c>
      <c r="B18" s="50" t="s">
        <v>23</v>
      </c>
      <c r="C18" s="44">
        <v>2398835.801</v>
      </c>
      <c r="D18" s="44">
        <v>2133558.7590000001</v>
      </c>
      <c r="E18" s="84">
        <f t="shared" ref="E18" si="8">IF(OR(C18=0,D18=0),"　　－　　",ROUND(C18/D18*100,1))</f>
        <v>112.4</v>
      </c>
      <c r="F18" s="46">
        <v>0</v>
      </c>
      <c r="G18" s="64">
        <v>0</v>
      </c>
      <c r="H18" s="84" t="str">
        <f>IF(OR(F18=0,G18=0),"　　－　　",ROUND(F18/G18*100,1))</f>
        <v>　　－　　</v>
      </c>
      <c r="I18" s="44">
        <v>1642142.3929999999</v>
      </c>
      <c r="J18" s="44">
        <v>1310138.7320000001</v>
      </c>
      <c r="K18" s="84">
        <f t="shared" ref="K18:K20" si="9">IF(OR(I18=0,J18=0),"　　－　　",ROUND(I18/J18*100,1))</f>
        <v>125.3</v>
      </c>
      <c r="L18" s="44">
        <f t="shared" si="7"/>
        <v>4040978.1940000001</v>
      </c>
      <c r="M18" s="49">
        <f t="shared" si="7"/>
        <v>3443697.4910000004</v>
      </c>
      <c r="N18" s="19">
        <f t="shared" si="5"/>
        <v>117.3</v>
      </c>
    </row>
    <row r="19" spans="1:14" s="16" customFormat="1" ht="24.75" customHeight="1" x14ac:dyDescent="0.2">
      <c r="A19" s="16">
        <f t="shared" si="1"/>
        <v>13</v>
      </c>
      <c r="B19" s="24" t="s">
        <v>19</v>
      </c>
      <c r="C19" s="44">
        <v>2803979</v>
      </c>
      <c r="D19" s="48">
        <v>2928664</v>
      </c>
      <c r="E19" s="84">
        <f>IF(OR(C19=0,D19=0),"　　－　　",ROUND(C19/D19*100,1))</f>
        <v>95.7</v>
      </c>
      <c r="F19" s="47">
        <v>32946</v>
      </c>
      <c r="G19" s="47">
        <v>68</v>
      </c>
      <c r="H19" s="84">
        <f t="shared" ref="H19:H21" si="10">IF(OR(F19=0,G19=0),"　　－　　",ROUND(F19/G19*100,1))</f>
        <v>48450</v>
      </c>
      <c r="I19" s="44">
        <v>153081</v>
      </c>
      <c r="J19" s="48">
        <v>146691</v>
      </c>
      <c r="K19" s="84">
        <f t="shared" si="9"/>
        <v>104.4</v>
      </c>
      <c r="L19" s="44">
        <f t="shared" si="7"/>
        <v>2990006</v>
      </c>
      <c r="M19" s="49">
        <f t="shared" si="7"/>
        <v>3075423</v>
      </c>
      <c r="N19" s="19">
        <f t="shared" si="5"/>
        <v>97.2</v>
      </c>
    </row>
    <row r="20" spans="1:14" s="16" customFormat="1" ht="24.95" customHeight="1" x14ac:dyDescent="0.2">
      <c r="A20" s="16">
        <f t="shared" si="1"/>
        <v>14</v>
      </c>
      <c r="B20" s="24" t="s">
        <v>18</v>
      </c>
      <c r="C20" s="47">
        <v>154260</v>
      </c>
      <c r="D20" s="47">
        <v>142350</v>
      </c>
      <c r="E20" s="84">
        <f>IF(OR(C20=0,D20=0),"　　－　　",ROUND(C20/D20*100,1))</f>
        <v>108.4</v>
      </c>
      <c r="F20" s="47">
        <v>0</v>
      </c>
      <c r="G20" s="47">
        <v>0</v>
      </c>
      <c r="H20" s="84" t="str">
        <f t="shared" si="10"/>
        <v>　　－　　</v>
      </c>
      <c r="I20" s="47">
        <v>4801590</v>
      </c>
      <c r="J20" s="47">
        <v>4793120</v>
      </c>
      <c r="K20" s="84">
        <f t="shared" si="9"/>
        <v>100.2</v>
      </c>
      <c r="L20" s="44">
        <f t="shared" si="7"/>
        <v>4955850</v>
      </c>
      <c r="M20" s="49">
        <f t="shared" si="7"/>
        <v>4935470</v>
      </c>
      <c r="N20" s="19">
        <f t="shared" si="5"/>
        <v>100.4</v>
      </c>
    </row>
    <row r="21" spans="1:14" s="79" customFormat="1" ht="24.95" customHeight="1" x14ac:dyDescent="0.2">
      <c r="A21" s="79">
        <f t="shared" si="1"/>
        <v>15</v>
      </c>
      <c r="B21" s="80" t="s">
        <v>22</v>
      </c>
      <c r="C21" s="44">
        <v>2634662</v>
      </c>
      <c r="D21" s="44">
        <v>2548475</v>
      </c>
      <c r="E21" s="84">
        <f t="shared" ref="E21:E30" si="11">IF(OR(C21=0,D21=0),"　　－　　",ROUND(C21/D21*100,1))</f>
        <v>103.4</v>
      </c>
      <c r="F21" s="46">
        <v>32</v>
      </c>
      <c r="G21" s="64">
        <v>1279</v>
      </c>
      <c r="H21" s="84">
        <f t="shared" si="10"/>
        <v>2.5</v>
      </c>
      <c r="I21" s="44">
        <v>242576</v>
      </c>
      <c r="J21" s="48">
        <v>201444</v>
      </c>
      <c r="K21" s="84">
        <f>IF(OR(I21=0,J21=0),"　　－　　",ROUND(I21/J21*100,1))</f>
        <v>120.4</v>
      </c>
      <c r="L21" s="44">
        <f t="shared" si="7"/>
        <v>2877270</v>
      </c>
      <c r="M21" s="49">
        <f t="shared" si="7"/>
        <v>2751198</v>
      </c>
      <c r="N21" s="78">
        <f t="shared" si="5"/>
        <v>104.6</v>
      </c>
    </row>
    <row r="22" spans="1:14" s="79" customFormat="1" ht="24.95" customHeight="1" x14ac:dyDescent="0.2">
      <c r="A22" s="79">
        <f t="shared" si="1"/>
        <v>16</v>
      </c>
      <c r="B22" s="80" t="s">
        <v>26</v>
      </c>
      <c r="C22" s="102">
        <v>2583221.861</v>
      </c>
      <c r="D22" s="102">
        <v>2688927.5970000001</v>
      </c>
      <c r="E22" s="84">
        <f t="shared" si="11"/>
        <v>96.1</v>
      </c>
      <c r="F22" s="46">
        <v>0</v>
      </c>
      <c r="G22" s="46">
        <v>0</v>
      </c>
      <c r="H22" s="84" t="str">
        <f>IF(OR(F22=0,G22=0),"　　－　　",ROUND(F22/G22*100,1))</f>
        <v>　　－　　</v>
      </c>
      <c r="I22" s="44">
        <v>102661.276</v>
      </c>
      <c r="J22" s="48">
        <v>45456.305999999997</v>
      </c>
      <c r="K22" s="84">
        <f t="shared" ref="K22:K41" si="12">IF(OR(I22=0,J22=0),"　　－　　",ROUND(I22/J22*100,1))</f>
        <v>225.8</v>
      </c>
      <c r="L22" s="44">
        <f t="shared" si="7"/>
        <v>2685883.1370000001</v>
      </c>
      <c r="M22" s="49">
        <f t="shared" si="7"/>
        <v>2734383.9029999999</v>
      </c>
      <c r="N22" s="78">
        <f t="shared" si="5"/>
        <v>98.2</v>
      </c>
    </row>
    <row r="23" spans="1:14" s="79" customFormat="1" ht="24.95" customHeight="1" x14ac:dyDescent="0.2">
      <c r="A23" s="79">
        <f t="shared" si="1"/>
        <v>17</v>
      </c>
      <c r="B23" s="80" t="s">
        <v>17</v>
      </c>
      <c r="C23" s="44">
        <v>407036</v>
      </c>
      <c r="D23" s="57">
        <v>482455</v>
      </c>
      <c r="E23" s="84">
        <f>IF(OR(C23=0,D23=0),"　　－　　",ROUND(C23/D23*100,1))</f>
        <v>84.4</v>
      </c>
      <c r="F23" s="46">
        <v>17128</v>
      </c>
      <c r="G23" s="47">
        <v>14166</v>
      </c>
      <c r="H23" s="84">
        <f t="shared" ref="H23:H35" si="13">IF(OR(F23=0,G23=0),"　　－　　",ROUND(F23/G23*100,1))</f>
        <v>120.9</v>
      </c>
      <c r="I23" s="44">
        <v>2636889</v>
      </c>
      <c r="J23" s="62">
        <v>2539892</v>
      </c>
      <c r="K23" s="84">
        <f t="shared" si="12"/>
        <v>103.8</v>
      </c>
      <c r="L23" s="44">
        <f t="shared" si="7"/>
        <v>3061053</v>
      </c>
      <c r="M23" s="49">
        <f t="shared" si="7"/>
        <v>3036513</v>
      </c>
      <c r="N23" s="78">
        <f t="shared" si="5"/>
        <v>100.8</v>
      </c>
    </row>
    <row r="24" spans="1:14" s="79" customFormat="1" ht="24.95" customHeight="1" x14ac:dyDescent="0.2">
      <c r="A24" s="79">
        <f t="shared" si="1"/>
        <v>18</v>
      </c>
      <c r="B24" s="80" t="s">
        <v>25</v>
      </c>
      <c r="C24" s="44">
        <v>2179756.2620000001</v>
      </c>
      <c r="D24" s="44">
        <v>2059213.4269999999</v>
      </c>
      <c r="E24" s="84">
        <f t="shared" si="11"/>
        <v>105.9</v>
      </c>
      <c r="F24" s="46">
        <v>5424.5</v>
      </c>
      <c r="G24" s="103">
        <v>7096.83</v>
      </c>
      <c r="H24" s="84">
        <f t="shared" si="13"/>
        <v>76.400000000000006</v>
      </c>
      <c r="I24" s="44">
        <v>59435.938999999998</v>
      </c>
      <c r="J24" s="44">
        <v>94640.851999999999</v>
      </c>
      <c r="K24" s="84">
        <f t="shared" si="12"/>
        <v>62.8</v>
      </c>
      <c r="L24" s="49">
        <f t="shared" si="7"/>
        <v>2244616.7009999999</v>
      </c>
      <c r="M24" s="49">
        <f t="shared" si="7"/>
        <v>2160951.1090000002</v>
      </c>
      <c r="N24" s="78">
        <f t="shared" si="5"/>
        <v>103.9</v>
      </c>
    </row>
    <row r="25" spans="1:14" s="76" customFormat="1" ht="24.95" customHeight="1" x14ac:dyDescent="0.2">
      <c r="A25" s="76">
        <f t="shared" si="1"/>
        <v>19</v>
      </c>
      <c r="B25" s="80" t="s">
        <v>10</v>
      </c>
      <c r="C25" s="88">
        <v>59</v>
      </c>
      <c r="D25" s="47">
        <v>575</v>
      </c>
      <c r="E25" s="84">
        <f t="shared" si="11"/>
        <v>10.3</v>
      </c>
      <c r="F25" s="88">
        <v>229717</v>
      </c>
      <c r="G25" s="87">
        <v>213737</v>
      </c>
      <c r="H25" s="84">
        <f t="shared" si="13"/>
        <v>107.5</v>
      </c>
      <c r="I25" s="88">
        <v>2036550</v>
      </c>
      <c r="J25" s="62">
        <v>1857473</v>
      </c>
      <c r="K25" s="84">
        <f t="shared" si="12"/>
        <v>109.6</v>
      </c>
      <c r="L25" s="49">
        <f t="shared" si="7"/>
        <v>2266326</v>
      </c>
      <c r="M25" s="49">
        <f t="shared" si="7"/>
        <v>2071785</v>
      </c>
      <c r="N25" s="78">
        <f t="shared" si="5"/>
        <v>109.4</v>
      </c>
    </row>
    <row r="26" spans="1:14" s="79" customFormat="1" ht="24.95" customHeight="1" x14ac:dyDescent="0.2">
      <c r="A26" s="79">
        <f t="shared" si="1"/>
        <v>20</v>
      </c>
      <c r="B26" s="80" t="s">
        <v>24</v>
      </c>
      <c r="C26" s="88">
        <v>866192</v>
      </c>
      <c r="D26" s="87">
        <v>815115</v>
      </c>
      <c r="E26" s="84">
        <f t="shared" si="11"/>
        <v>106.3</v>
      </c>
      <c r="F26" s="88">
        <v>11998</v>
      </c>
      <c r="G26" s="64">
        <v>13681</v>
      </c>
      <c r="H26" s="84">
        <f t="shared" si="13"/>
        <v>87.7</v>
      </c>
      <c r="I26" s="88">
        <v>1181429</v>
      </c>
      <c r="J26" s="62">
        <v>1082441</v>
      </c>
      <c r="K26" s="84">
        <f t="shared" si="12"/>
        <v>109.1</v>
      </c>
      <c r="L26" s="49">
        <f t="shared" ref="L26:M41" si="14">C26+F26+I26</f>
        <v>2059619</v>
      </c>
      <c r="M26" s="49">
        <f t="shared" si="14"/>
        <v>1911237</v>
      </c>
      <c r="N26" s="78">
        <f t="shared" si="5"/>
        <v>107.8</v>
      </c>
    </row>
    <row r="27" spans="1:14" s="79" customFormat="1" ht="24.95" customHeight="1" x14ac:dyDescent="0.2">
      <c r="A27" s="79">
        <f t="shared" si="1"/>
        <v>21</v>
      </c>
      <c r="B27" s="80" t="s">
        <v>20</v>
      </c>
      <c r="C27" s="44">
        <v>22572.13</v>
      </c>
      <c r="D27" s="44">
        <v>18424.468000000001</v>
      </c>
      <c r="E27" s="84">
        <f t="shared" si="11"/>
        <v>122.5</v>
      </c>
      <c r="F27" s="46">
        <v>398561.36499999999</v>
      </c>
      <c r="G27" s="64">
        <v>234549.99</v>
      </c>
      <c r="H27" s="84">
        <f t="shared" si="13"/>
        <v>169.9</v>
      </c>
      <c r="I27" s="44">
        <v>1827433.6610000001</v>
      </c>
      <c r="J27" s="48">
        <v>2325301.3319999999</v>
      </c>
      <c r="K27" s="84">
        <f t="shared" si="12"/>
        <v>78.599999999999994</v>
      </c>
      <c r="L27" s="44">
        <f t="shared" si="14"/>
        <v>2248567.156</v>
      </c>
      <c r="M27" s="49">
        <f t="shared" si="14"/>
        <v>2578275.79</v>
      </c>
      <c r="N27" s="78">
        <f t="shared" si="5"/>
        <v>87.2</v>
      </c>
    </row>
    <row r="28" spans="1:14" s="79" customFormat="1" ht="24.95" customHeight="1" x14ac:dyDescent="0.2">
      <c r="A28" s="79">
        <f t="shared" si="1"/>
        <v>22</v>
      </c>
      <c r="B28" s="80" t="s">
        <v>27</v>
      </c>
      <c r="C28" s="21">
        <v>1522248.8489999999</v>
      </c>
      <c r="D28" s="21">
        <v>1422881.5419999999</v>
      </c>
      <c r="E28" s="78">
        <f t="shared" si="11"/>
        <v>107</v>
      </c>
      <c r="F28" s="26">
        <v>0</v>
      </c>
      <c r="G28" s="26">
        <v>0</v>
      </c>
      <c r="H28" s="78" t="str">
        <f t="shared" si="13"/>
        <v>　　－　　</v>
      </c>
      <c r="I28" s="21">
        <v>398976.38400000002</v>
      </c>
      <c r="J28" s="27">
        <v>380364.93199999997</v>
      </c>
      <c r="K28" s="78">
        <f>IF(OR(I28=0,J28=0),"　　－　　",ROUND(I28/J28*100,1))</f>
        <v>104.9</v>
      </c>
      <c r="L28" s="21">
        <f t="shared" si="14"/>
        <v>1921225.233</v>
      </c>
      <c r="M28" s="22">
        <f>D28+G28+J28</f>
        <v>1803246.4739999999</v>
      </c>
      <c r="N28" s="78">
        <f t="shared" si="5"/>
        <v>106.5</v>
      </c>
    </row>
    <row r="29" spans="1:14" s="79" customFormat="1" ht="24.95" customHeight="1" x14ac:dyDescent="0.2">
      <c r="A29" s="79">
        <f t="shared" si="1"/>
        <v>23</v>
      </c>
      <c r="B29" s="80" t="s">
        <v>57</v>
      </c>
      <c r="C29" s="21">
        <v>185875</v>
      </c>
      <c r="D29" s="21">
        <v>282602</v>
      </c>
      <c r="E29" s="78">
        <f t="shared" si="11"/>
        <v>65.8</v>
      </c>
      <c r="F29" s="26">
        <v>49052</v>
      </c>
      <c r="G29" s="23">
        <v>21491</v>
      </c>
      <c r="H29" s="78">
        <f t="shared" si="13"/>
        <v>228.2</v>
      </c>
      <c r="I29" s="21">
        <v>1472297</v>
      </c>
      <c r="J29" s="27">
        <v>1546237</v>
      </c>
      <c r="K29" s="78">
        <f>IF(OR(I29=0,J29=0),"　　－　　",ROUND(I29/J29*100,1))</f>
        <v>95.2</v>
      </c>
      <c r="L29" s="21">
        <f t="shared" si="14"/>
        <v>1707224</v>
      </c>
      <c r="M29" s="22">
        <f>D29+G29+J29</f>
        <v>1850330</v>
      </c>
      <c r="N29" s="52">
        <f t="shared" si="5"/>
        <v>92.3</v>
      </c>
    </row>
    <row r="30" spans="1:14" s="79" customFormat="1" ht="24.95" customHeight="1" x14ac:dyDescent="0.2">
      <c r="A30" s="79">
        <f t="shared" si="1"/>
        <v>24</v>
      </c>
      <c r="B30" s="80" t="s">
        <v>21</v>
      </c>
      <c r="C30" s="21">
        <v>202581</v>
      </c>
      <c r="D30" s="21">
        <v>239887</v>
      </c>
      <c r="E30" s="78">
        <f t="shared" si="11"/>
        <v>84.4</v>
      </c>
      <c r="F30" s="26">
        <v>7759</v>
      </c>
      <c r="G30" s="42">
        <v>6246</v>
      </c>
      <c r="H30" s="78">
        <f t="shared" si="13"/>
        <v>124.2</v>
      </c>
      <c r="I30" s="21">
        <v>1046862</v>
      </c>
      <c r="J30" s="27">
        <v>740151</v>
      </c>
      <c r="K30" s="78">
        <f t="shared" si="12"/>
        <v>141.4</v>
      </c>
      <c r="L30" s="21">
        <f t="shared" si="14"/>
        <v>1257202</v>
      </c>
      <c r="M30" s="22">
        <f t="shared" si="14"/>
        <v>986284</v>
      </c>
      <c r="N30" s="78">
        <f t="shared" si="5"/>
        <v>127.5</v>
      </c>
    </row>
    <row r="31" spans="1:14" s="79" customFormat="1" ht="24.95" customHeight="1" x14ac:dyDescent="0.2">
      <c r="A31" s="79">
        <f t="shared" si="1"/>
        <v>25</v>
      </c>
      <c r="B31" s="80" t="s">
        <v>30</v>
      </c>
      <c r="C31" s="53">
        <v>1290426.8039999998</v>
      </c>
      <c r="D31" s="54">
        <v>1129853.993</v>
      </c>
      <c r="E31" s="78">
        <f>IF(OR(C31=0,D31=0),"　　－　　",ROUND(C31/D31*100,1))</f>
        <v>114.2</v>
      </c>
      <c r="F31" s="55">
        <v>0</v>
      </c>
      <c r="G31" s="54">
        <v>0</v>
      </c>
      <c r="H31" s="81" t="str">
        <f t="shared" si="13"/>
        <v>　　－　　</v>
      </c>
      <c r="I31" s="53">
        <v>141919.62700000001</v>
      </c>
      <c r="J31" s="23">
        <v>152447.73000000001</v>
      </c>
      <c r="K31" s="81">
        <f t="shared" si="12"/>
        <v>93.1</v>
      </c>
      <c r="L31" s="22">
        <f t="shared" si="14"/>
        <v>1432346.4309999999</v>
      </c>
      <c r="M31" s="22">
        <f t="shared" si="14"/>
        <v>1282301.723</v>
      </c>
      <c r="N31" s="78">
        <f t="shared" si="5"/>
        <v>111.7</v>
      </c>
    </row>
    <row r="32" spans="1:14" ht="24.95" customHeight="1" x14ac:dyDescent="0.2">
      <c r="A32" s="16">
        <f t="shared" si="1"/>
        <v>26</v>
      </c>
      <c r="B32" s="90" t="s">
        <v>62</v>
      </c>
      <c r="C32" s="57">
        <v>46184</v>
      </c>
      <c r="D32" s="57">
        <v>47893</v>
      </c>
      <c r="E32" s="45">
        <f t="shared" ref="E32" si="15">IF(OR(C32=0,D32=0),"　　－　　",ROUND(C32/D32*100,1))</f>
        <v>96.4</v>
      </c>
      <c r="F32" s="46">
        <v>0</v>
      </c>
      <c r="G32" s="47">
        <v>0</v>
      </c>
      <c r="H32" s="45" t="str">
        <f t="shared" si="13"/>
        <v>　　－　　</v>
      </c>
      <c r="I32" s="44">
        <v>892064</v>
      </c>
      <c r="J32" s="48">
        <v>929109</v>
      </c>
      <c r="K32" s="45">
        <f t="shared" si="12"/>
        <v>96</v>
      </c>
      <c r="L32" s="44">
        <f t="shared" si="14"/>
        <v>938248</v>
      </c>
      <c r="M32" s="49">
        <f t="shared" si="14"/>
        <v>977002</v>
      </c>
      <c r="N32" s="45">
        <f t="shared" si="5"/>
        <v>96</v>
      </c>
    </row>
    <row r="33" spans="1:16" s="16" customFormat="1" ht="24.95" customHeight="1" x14ac:dyDescent="0.2">
      <c r="A33" s="16">
        <f t="shared" si="1"/>
        <v>27</v>
      </c>
      <c r="B33" s="24" t="s">
        <v>33</v>
      </c>
      <c r="C33" s="21">
        <v>331371</v>
      </c>
      <c r="D33" s="21">
        <v>348289</v>
      </c>
      <c r="E33" s="19">
        <f>IF(OR(C33=0,D33=0),"　　－　　",ROUND(C33/D33*100,1))</f>
        <v>95.1</v>
      </c>
      <c r="F33" s="26">
        <v>38016</v>
      </c>
      <c r="G33" s="26">
        <v>31526</v>
      </c>
      <c r="H33" s="56">
        <f t="shared" si="13"/>
        <v>120.6</v>
      </c>
      <c r="I33" s="21">
        <v>710825</v>
      </c>
      <c r="J33" s="21">
        <v>633847</v>
      </c>
      <c r="K33" s="19">
        <f t="shared" si="12"/>
        <v>112.1</v>
      </c>
      <c r="L33" s="21">
        <f t="shared" si="14"/>
        <v>1080212</v>
      </c>
      <c r="M33" s="22">
        <f>D33+G33+J33</f>
        <v>1013662</v>
      </c>
      <c r="N33" s="19">
        <f t="shared" si="5"/>
        <v>106.6</v>
      </c>
      <c r="P33" s="58"/>
    </row>
    <row r="34" spans="1:16" s="79" customFormat="1" ht="24.95" customHeight="1" x14ac:dyDescent="0.2">
      <c r="A34" s="79">
        <f t="shared" si="1"/>
        <v>28</v>
      </c>
      <c r="B34" s="80" t="s">
        <v>29</v>
      </c>
      <c r="C34" s="53">
        <v>146024</v>
      </c>
      <c r="D34" s="54">
        <v>184267</v>
      </c>
      <c r="E34" s="78">
        <f>IF(OR(C34=0,D34=0),"　　－　　",ROUND(C34/D34*100,1))</f>
        <v>79.2</v>
      </c>
      <c r="F34" s="55">
        <v>4696</v>
      </c>
      <c r="G34" s="54">
        <v>11656</v>
      </c>
      <c r="H34" s="59">
        <f t="shared" si="13"/>
        <v>40.299999999999997</v>
      </c>
      <c r="I34" s="53">
        <v>723217</v>
      </c>
      <c r="J34" s="23">
        <v>645538</v>
      </c>
      <c r="K34" s="81">
        <f t="shared" si="12"/>
        <v>112</v>
      </c>
      <c r="L34" s="22">
        <f t="shared" si="14"/>
        <v>873937</v>
      </c>
      <c r="M34" s="22">
        <f t="shared" si="14"/>
        <v>841461</v>
      </c>
      <c r="N34" s="78">
        <f t="shared" si="5"/>
        <v>103.9</v>
      </c>
    </row>
    <row r="35" spans="1:16" s="79" customFormat="1" ht="24.95" customHeight="1" x14ac:dyDescent="0.2">
      <c r="A35" s="79">
        <f t="shared" si="1"/>
        <v>29</v>
      </c>
      <c r="B35" s="82" t="s">
        <v>31</v>
      </c>
      <c r="C35" s="21">
        <v>634464.83700000006</v>
      </c>
      <c r="D35" s="21">
        <v>572956.73</v>
      </c>
      <c r="E35" s="78">
        <f t="shared" ref="E35:E39" si="16">IF(OR(C35=0,D35=0),"　　－　　",ROUND(C35/D35*100,1))</f>
        <v>110.7</v>
      </c>
      <c r="F35" s="26">
        <v>93.15</v>
      </c>
      <c r="G35" s="26">
        <v>757.02300000000002</v>
      </c>
      <c r="H35" s="78">
        <f t="shared" si="13"/>
        <v>12.3</v>
      </c>
      <c r="I35" s="21">
        <v>28252.82</v>
      </c>
      <c r="J35" s="27">
        <v>482068.446</v>
      </c>
      <c r="K35" s="78">
        <f t="shared" si="12"/>
        <v>5.9</v>
      </c>
      <c r="L35" s="21">
        <f t="shared" si="14"/>
        <v>662810.80700000003</v>
      </c>
      <c r="M35" s="22">
        <f t="shared" si="14"/>
        <v>1055782.199</v>
      </c>
      <c r="N35" s="78">
        <f t="shared" si="5"/>
        <v>62.8</v>
      </c>
    </row>
    <row r="36" spans="1:16" s="79" customFormat="1" ht="24.95" customHeight="1" x14ac:dyDescent="0.2">
      <c r="A36" s="79">
        <f t="shared" si="1"/>
        <v>30</v>
      </c>
      <c r="B36" s="60" t="s">
        <v>32</v>
      </c>
      <c r="C36" s="21">
        <v>59973</v>
      </c>
      <c r="D36" s="21">
        <v>134342.139</v>
      </c>
      <c r="E36" s="78">
        <f t="shared" si="16"/>
        <v>44.6</v>
      </c>
      <c r="F36" s="26">
        <v>0</v>
      </c>
      <c r="G36" s="61">
        <v>0</v>
      </c>
      <c r="H36" s="78" t="str">
        <f>IF(OR(F36=0,G36=0),"　　－　　",ROUND(F36/G36*100,1))</f>
        <v>　　－　　</v>
      </c>
      <c r="I36" s="51">
        <v>741214.625</v>
      </c>
      <c r="J36" s="21">
        <v>586594.58700000006</v>
      </c>
      <c r="K36" s="78">
        <f t="shared" si="12"/>
        <v>126.4</v>
      </c>
      <c r="L36" s="21">
        <f t="shared" si="14"/>
        <v>801187.625</v>
      </c>
      <c r="M36" s="22">
        <f t="shared" si="14"/>
        <v>720936.72600000002</v>
      </c>
      <c r="N36" s="78">
        <f t="shared" si="5"/>
        <v>111.1</v>
      </c>
    </row>
    <row r="37" spans="1:16" s="85" customFormat="1" ht="24.95" customHeight="1" x14ac:dyDescent="0.2">
      <c r="A37" s="79">
        <f t="shared" si="1"/>
        <v>31</v>
      </c>
      <c r="B37" s="83" t="s">
        <v>45</v>
      </c>
      <c r="C37" s="44">
        <v>504881.17800000001</v>
      </c>
      <c r="D37" s="44">
        <v>508903.97399999999</v>
      </c>
      <c r="E37" s="84">
        <f t="shared" si="16"/>
        <v>99.2</v>
      </c>
      <c r="F37" s="46">
        <v>19894.778999999999</v>
      </c>
      <c r="G37" s="47">
        <v>7392.1229999999996</v>
      </c>
      <c r="H37" s="84">
        <f>IF(OR(F37=0,G37=0),"　　－　　",ROUND(F37/G37*100,1))</f>
        <v>269.10000000000002</v>
      </c>
      <c r="I37" s="44">
        <v>85641.091999999946</v>
      </c>
      <c r="J37" s="48">
        <v>106392.52499999997</v>
      </c>
      <c r="K37" s="84">
        <f t="shared" si="12"/>
        <v>80.5</v>
      </c>
      <c r="L37" s="44">
        <f t="shared" si="14"/>
        <v>610417.049</v>
      </c>
      <c r="M37" s="49">
        <f t="shared" si="14"/>
        <v>622688.62199999997</v>
      </c>
      <c r="N37" s="84">
        <f t="shared" si="5"/>
        <v>98</v>
      </c>
    </row>
    <row r="38" spans="1:16" s="85" customFormat="1" ht="24.95" customHeight="1" x14ac:dyDescent="0.2">
      <c r="A38" s="79">
        <f t="shared" si="1"/>
        <v>32</v>
      </c>
      <c r="B38" s="83" t="s">
        <v>38</v>
      </c>
      <c r="C38" s="57">
        <v>551787</v>
      </c>
      <c r="D38" s="57">
        <v>591416</v>
      </c>
      <c r="E38" s="84">
        <f t="shared" si="16"/>
        <v>93.3</v>
      </c>
      <c r="F38" s="46">
        <v>0</v>
      </c>
      <c r="G38" s="47">
        <v>0</v>
      </c>
      <c r="H38" s="84" t="str">
        <f t="shared" ref="H38:H39" si="17">IF(OR(F38=0,G38=0),"　　－　　",ROUND(F38/G38*100,1))</f>
        <v>　　－　　</v>
      </c>
      <c r="I38" s="44">
        <v>21945</v>
      </c>
      <c r="J38" s="48">
        <v>23860</v>
      </c>
      <c r="K38" s="84">
        <f t="shared" si="12"/>
        <v>92</v>
      </c>
      <c r="L38" s="44">
        <f t="shared" si="14"/>
        <v>573732</v>
      </c>
      <c r="M38" s="49">
        <f t="shared" si="14"/>
        <v>615276</v>
      </c>
      <c r="N38" s="84">
        <f t="shared" si="5"/>
        <v>93.2</v>
      </c>
    </row>
    <row r="39" spans="1:16" s="79" customFormat="1" ht="24.95" customHeight="1" x14ac:dyDescent="0.2">
      <c r="A39" s="79">
        <f t="shared" si="1"/>
        <v>33</v>
      </c>
      <c r="B39" s="80" t="s">
        <v>28</v>
      </c>
      <c r="C39" s="21">
        <v>133023</v>
      </c>
      <c r="D39" s="21">
        <v>105766</v>
      </c>
      <c r="E39" s="78">
        <f t="shared" si="16"/>
        <v>125.8</v>
      </c>
      <c r="F39" s="26">
        <v>4129</v>
      </c>
      <c r="G39" s="23">
        <v>3120</v>
      </c>
      <c r="H39" s="78">
        <f t="shared" si="17"/>
        <v>132.30000000000001</v>
      </c>
      <c r="I39" s="21">
        <v>500295</v>
      </c>
      <c r="J39" s="27">
        <v>532548</v>
      </c>
      <c r="K39" s="78">
        <f t="shared" si="12"/>
        <v>93.9</v>
      </c>
      <c r="L39" s="21">
        <f t="shared" si="14"/>
        <v>637447</v>
      </c>
      <c r="M39" s="22">
        <f t="shared" si="14"/>
        <v>641434</v>
      </c>
      <c r="N39" s="78">
        <f t="shared" si="5"/>
        <v>99.4</v>
      </c>
    </row>
    <row r="40" spans="1:16" s="85" customFormat="1" ht="24.95" customHeight="1" x14ac:dyDescent="0.2">
      <c r="A40" s="79">
        <f t="shared" si="1"/>
        <v>34</v>
      </c>
      <c r="B40" s="83" t="s">
        <v>46</v>
      </c>
      <c r="C40" s="44">
        <v>640664</v>
      </c>
      <c r="D40" s="44">
        <v>631384</v>
      </c>
      <c r="E40" s="84">
        <f>IF(OR(C40=0,D40=0),"　　－　　",ROUND(C40/D40*100,1))</f>
        <v>101.5</v>
      </c>
      <c r="F40" s="46">
        <v>464</v>
      </c>
      <c r="G40" s="47">
        <v>0</v>
      </c>
      <c r="H40" s="84" t="str">
        <f>IF(OR(F40=0,G40=0),"　　－　　",ROUND(F40/G40*100,1))</f>
        <v>　　－　　</v>
      </c>
      <c r="I40" s="44">
        <v>15717</v>
      </c>
      <c r="J40" s="48">
        <v>15309</v>
      </c>
      <c r="K40" s="84">
        <f t="shared" si="12"/>
        <v>102.7</v>
      </c>
      <c r="L40" s="44">
        <f t="shared" si="14"/>
        <v>656845</v>
      </c>
      <c r="M40" s="49">
        <f t="shared" si="14"/>
        <v>646693</v>
      </c>
      <c r="N40" s="84">
        <f t="shared" si="5"/>
        <v>101.6</v>
      </c>
    </row>
    <row r="41" spans="1:16" s="85" customFormat="1" ht="24.95" customHeight="1" x14ac:dyDescent="0.2">
      <c r="A41" s="79">
        <f t="shared" si="1"/>
        <v>35</v>
      </c>
      <c r="B41" s="83" t="s">
        <v>40</v>
      </c>
      <c r="C41" s="47">
        <v>458957</v>
      </c>
      <c r="D41" s="47">
        <v>461848</v>
      </c>
      <c r="E41" s="84">
        <f t="shared" ref="E41:E45" si="18">IF(OR(C41=0,D41=0),"　　－　　",ROUND(C41/D41*100,1))</f>
        <v>99.4</v>
      </c>
      <c r="F41" s="47">
        <v>0</v>
      </c>
      <c r="G41" s="47">
        <v>0</v>
      </c>
      <c r="H41" s="84" t="str">
        <f t="shared" ref="H41:H45" si="19">IF(OR(F41=0,G41=0),"　　－　　",ROUND(F41/G41*100,1))</f>
        <v>　　－　　</v>
      </c>
      <c r="I41" s="47">
        <v>3780</v>
      </c>
      <c r="J41" s="47">
        <v>6662</v>
      </c>
      <c r="K41" s="84">
        <f t="shared" si="12"/>
        <v>56.7</v>
      </c>
      <c r="L41" s="49">
        <f t="shared" si="14"/>
        <v>462737</v>
      </c>
      <c r="M41" s="49">
        <f t="shared" si="14"/>
        <v>468510</v>
      </c>
      <c r="N41" s="84">
        <f t="shared" si="5"/>
        <v>98.8</v>
      </c>
    </row>
    <row r="42" spans="1:16" s="85" customFormat="1" ht="24.95" customHeight="1" x14ac:dyDescent="0.2">
      <c r="A42" s="79">
        <f t="shared" si="1"/>
        <v>36</v>
      </c>
      <c r="B42" s="83" t="s">
        <v>36</v>
      </c>
      <c r="C42" s="86">
        <v>77381</v>
      </c>
      <c r="D42" s="87">
        <v>122230</v>
      </c>
      <c r="E42" s="84">
        <f t="shared" si="18"/>
        <v>63.3</v>
      </c>
      <c r="F42" s="87">
        <v>0</v>
      </c>
      <c r="G42" s="88">
        <v>0</v>
      </c>
      <c r="H42" s="84" t="str">
        <f t="shared" si="19"/>
        <v>　　－　　</v>
      </c>
      <c r="I42" s="88">
        <v>323000</v>
      </c>
      <c r="J42" s="62">
        <v>293742</v>
      </c>
      <c r="K42" s="84">
        <f>IF(OR(I42=0,J42=0),"　　－　　",ROUND(I42/J42*100,1))</f>
        <v>110</v>
      </c>
      <c r="L42" s="49">
        <f t="shared" ref="L42:M50" si="20">C42+F42+I42</f>
        <v>400381</v>
      </c>
      <c r="M42" s="49">
        <f t="shared" si="20"/>
        <v>415972</v>
      </c>
      <c r="N42" s="84">
        <f t="shared" si="5"/>
        <v>96.3</v>
      </c>
    </row>
    <row r="43" spans="1:16" s="85" customFormat="1" ht="24.95" customHeight="1" x14ac:dyDescent="0.2">
      <c r="A43" s="79">
        <f t="shared" si="1"/>
        <v>37</v>
      </c>
      <c r="B43" s="63" t="s">
        <v>34</v>
      </c>
      <c r="C43" s="57">
        <v>24002</v>
      </c>
      <c r="D43" s="57">
        <v>35857</v>
      </c>
      <c r="E43" s="84">
        <f t="shared" si="18"/>
        <v>66.900000000000006</v>
      </c>
      <c r="F43" s="46">
        <v>31007</v>
      </c>
      <c r="G43" s="47">
        <v>28245</v>
      </c>
      <c r="H43" s="84">
        <f t="shared" si="19"/>
        <v>109.8</v>
      </c>
      <c r="I43" s="44">
        <v>351964</v>
      </c>
      <c r="J43" s="48">
        <v>316424</v>
      </c>
      <c r="K43" s="84">
        <f t="shared" ref="K43:K45" si="21">IF(OR(I43=0,J43=0),"　　－　　",ROUND(I43/J43*100,1))</f>
        <v>111.2</v>
      </c>
      <c r="L43" s="44">
        <f t="shared" si="20"/>
        <v>406973</v>
      </c>
      <c r="M43" s="49">
        <f t="shared" si="20"/>
        <v>380526</v>
      </c>
      <c r="N43" s="84">
        <f t="shared" si="5"/>
        <v>107</v>
      </c>
    </row>
    <row r="44" spans="1:16" s="85" customFormat="1" ht="24.95" customHeight="1" x14ac:dyDescent="0.2">
      <c r="A44" s="79">
        <f t="shared" si="1"/>
        <v>38</v>
      </c>
      <c r="B44" s="83" t="s">
        <v>43</v>
      </c>
      <c r="C44" s="44">
        <v>356430.18</v>
      </c>
      <c r="D44" s="44">
        <v>399396.641</v>
      </c>
      <c r="E44" s="84">
        <f t="shared" si="18"/>
        <v>89.2</v>
      </c>
      <c r="F44" s="46">
        <v>0</v>
      </c>
      <c r="G44" s="47">
        <v>0</v>
      </c>
      <c r="H44" s="84" t="str">
        <f t="shared" si="19"/>
        <v>　　－　　</v>
      </c>
      <c r="I44" s="44">
        <v>0</v>
      </c>
      <c r="J44" s="48">
        <v>0</v>
      </c>
      <c r="K44" s="84" t="str">
        <f t="shared" si="21"/>
        <v>　　－　　</v>
      </c>
      <c r="L44" s="44">
        <f t="shared" si="20"/>
        <v>356430.18</v>
      </c>
      <c r="M44" s="49">
        <f t="shared" si="20"/>
        <v>399396.641</v>
      </c>
      <c r="N44" s="84">
        <f t="shared" si="5"/>
        <v>89.2</v>
      </c>
    </row>
    <row r="45" spans="1:16" s="85" customFormat="1" ht="24.95" customHeight="1" x14ac:dyDescent="0.2">
      <c r="A45" s="79">
        <f t="shared" si="1"/>
        <v>39</v>
      </c>
      <c r="B45" s="83" t="s">
        <v>42</v>
      </c>
      <c r="C45" s="44">
        <v>797257</v>
      </c>
      <c r="D45" s="44">
        <v>772192</v>
      </c>
      <c r="E45" s="84">
        <f t="shared" si="18"/>
        <v>103.2</v>
      </c>
      <c r="F45" s="46">
        <v>0</v>
      </c>
      <c r="G45" s="47">
        <v>0</v>
      </c>
      <c r="H45" s="84" t="str">
        <f t="shared" si="19"/>
        <v>　　－　　</v>
      </c>
      <c r="I45" s="44">
        <v>0</v>
      </c>
      <c r="J45" s="48">
        <v>0</v>
      </c>
      <c r="K45" s="84" t="str">
        <f t="shared" si="21"/>
        <v>　　－　　</v>
      </c>
      <c r="L45" s="44">
        <f t="shared" si="20"/>
        <v>797257</v>
      </c>
      <c r="M45" s="49">
        <f t="shared" si="20"/>
        <v>772192</v>
      </c>
      <c r="N45" s="84">
        <f t="shared" si="5"/>
        <v>103.2</v>
      </c>
    </row>
    <row r="46" spans="1:16" s="85" customFormat="1" ht="24.95" customHeight="1" x14ac:dyDescent="0.2">
      <c r="A46" s="79">
        <f t="shared" si="1"/>
        <v>40</v>
      </c>
      <c r="B46" s="83" t="s">
        <v>44</v>
      </c>
      <c r="C46" s="44">
        <v>74641</v>
      </c>
      <c r="D46" s="44">
        <v>57068</v>
      </c>
      <c r="E46" s="84">
        <f>IF(OR(C46=0,D46=0),"　　－　　",ROUND(C46/D46*100,1))</f>
        <v>130.80000000000001</v>
      </c>
      <c r="F46" s="89">
        <v>26746</v>
      </c>
      <c r="G46" s="47">
        <v>31953</v>
      </c>
      <c r="H46" s="84">
        <f>IF(OR(F46=0,G46=0),"　　－　　",ROUND(F46/G46*100,1))</f>
        <v>83.7</v>
      </c>
      <c r="I46" s="89">
        <v>216174</v>
      </c>
      <c r="J46" s="48">
        <v>263603</v>
      </c>
      <c r="K46" s="84">
        <f>IF(OR(I46=0,J46=0),"　　－　　",ROUND(I46/J46*100,1))</f>
        <v>82</v>
      </c>
      <c r="L46" s="44">
        <f t="shared" si="20"/>
        <v>317561</v>
      </c>
      <c r="M46" s="49">
        <f t="shared" si="20"/>
        <v>352624</v>
      </c>
      <c r="N46" s="84">
        <f t="shared" si="5"/>
        <v>90.1</v>
      </c>
    </row>
    <row r="47" spans="1:16" s="85" customFormat="1" ht="24.95" customHeight="1" x14ac:dyDescent="0.2">
      <c r="A47" s="79">
        <f t="shared" si="1"/>
        <v>41</v>
      </c>
      <c r="B47" s="83" t="s">
        <v>35</v>
      </c>
      <c r="C47" s="57">
        <v>120122</v>
      </c>
      <c r="D47" s="40">
        <v>147600</v>
      </c>
      <c r="E47" s="84">
        <f>IF(OR(C47=0,D47=0),"　　－　　",ROUND(C47/D47*100,1))</f>
        <v>81.400000000000006</v>
      </c>
      <c r="F47" s="46">
        <v>0</v>
      </c>
      <c r="G47" s="47">
        <v>0</v>
      </c>
      <c r="H47" s="84" t="str">
        <f t="shared" ref="H47:H50" si="22">IF(OR(F47=0,G47=0),"　　－　　",ROUND(F47/G47*100,1))</f>
        <v>　　－　　</v>
      </c>
      <c r="I47" s="44">
        <v>111436</v>
      </c>
      <c r="J47" s="48">
        <v>129440</v>
      </c>
      <c r="K47" s="84">
        <f>IF(OR(I47=0,J47=0),"　　－　　",ROUND(I47/J47*100,1))</f>
        <v>86.1</v>
      </c>
      <c r="L47" s="44">
        <f t="shared" si="20"/>
        <v>231558</v>
      </c>
      <c r="M47" s="49">
        <f t="shared" si="20"/>
        <v>277040</v>
      </c>
      <c r="N47" s="84">
        <f t="shared" si="5"/>
        <v>83.6</v>
      </c>
    </row>
    <row r="48" spans="1:16" s="85" customFormat="1" ht="24.95" customHeight="1" x14ac:dyDescent="0.2">
      <c r="A48" s="79">
        <f t="shared" si="1"/>
        <v>42</v>
      </c>
      <c r="B48" s="83" t="s">
        <v>39</v>
      </c>
      <c r="C48" s="44">
        <v>0</v>
      </c>
      <c r="D48" s="21">
        <v>4313</v>
      </c>
      <c r="E48" s="84" t="str">
        <f t="shared" ref="E48:E50" si="23">IF(OR(C48=0,D48=0),"　　－　　",ROUND(C48/D48*100,1))</f>
        <v>　　－　　</v>
      </c>
      <c r="F48" s="46">
        <v>9743</v>
      </c>
      <c r="G48" s="47">
        <v>15826</v>
      </c>
      <c r="H48" s="84">
        <f t="shared" si="22"/>
        <v>61.6</v>
      </c>
      <c r="I48" s="44">
        <v>218566</v>
      </c>
      <c r="J48" s="48">
        <v>225122</v>
      </c>
      <c r="K48" s="84">
        <f t="shared" ref="K48:K50" si="24">IF(OR(I48=0,J48=0),"　　－　　",ROUND(I48/J48*100,1))</f>
        <v>97.1</v>
      </c>
      <c r="L48" s="44">
        <f t="shared" si="20"/>
        <v>228309</v>
      </c>
      <c r="M48" s="49">
        <f t="shared" si="20"/>
        <v>245261</v>
      </c>
      <c r="N48" s="84">
        <f t="shared" si="5"/>
        <v>93.1</v>
      </c>
    </row>
    <row r="49" spans="1:15" s="85" customFormat="1" ht="24.95" customHeight="1" x14ac:dyDescent="0.2">
      <c r="A49" s="79">
        <f t="shared" si="1"/>
        <v>43</v>
      </c>
      <c r="B49" s="83" t="s">
        <v>41</v>
      </c>
      <c r="C49" s="44">
        <v>43427.758999999998</v>
      </c>
      <c r="D49" s="21">
        <v>65775.498999999996</v>
      </c>
      <c r="E49" s="84">
        <f t="shared" si="23"/>
        <v>66</v>
      </c>
      <c r="F49" s="46">
        <v>158152.106</v>
      </c>
      <c r="G49" s="47">
        <v>152854.04800000001</v>
      </c>
      <c r="H49" s="84">
        <f t="shared" si="22"/>
        <v>103.5</v>
      </c>
      <c r="I49" s="44">
        <v>297134.44199999998</v>
      </c>
      <c r="J49" s="44">
        <v>288905.14600000001</v>
      </c>
      <c r="K49" s="84">
        <f t="shared" si="24"/>
        <v>102.8</v>
      </c>
      <c r="L49" s="49">
        <f t="shared" si="20"/>
        <v>498714.30699999997</v>
      </c>
      <c r="M49" s="49">
        <f t="shared" si="20"/>
        <v>507534.69300000003</v>
      </c>
      <c r="N49" s="84">
        <f t="shared" si="5"/>
        <v>98.3</v>
      </c>
    </row>
    <row r="50" spans="1:15" s="85" customFormat="1" ht="24.95" customHeight="1" x14ac:dyDescent="0.2">
      <c r="A50" s="79">
        <f t="shared" si="1"/>
        <v>44</v>
      </c>
      <c r="B50" s="83" t="s">
        <v>37</v>
      </c>
      <c r="C50" s="64">
        <v>0</v>
      </c>
      <c r="D50" s="26">
        <v>2917.96</v>
      </c>
      <c r="E50" s="84" t="str">
        <f t="shared" si="23"/>
        <v>　　－　　</v>
      </c>
      <c r="F50" s="47">
        <v>0</v>
      </c>
      <c r="G50" s="47">
        <v>0</v>
      </c>
      <c r="H50" s="84" t="str">
        <f t="shared" si="22"/>
        <v>　　－　　</v>
      </c>
      <c r="I50" s="49">
        <v>80888</v>
      </c>
      <c r="J50" s="49">
        <v>93685.077000000005</v>
      </c>
      <c r="K50" s="84">
        <f t="shared" si="24"/>
        <v>86.3</v>
      </c>
      <c r="L50" s="49">
        <f t="shared" si="20"/>
        <v>80888</v>
      </c>
      <c r="M50" s="49">
        <f t="shared" si="20"/>
        <v>96603.037000000011</v>
      </c>
      <c r="N50" s="84">
        <f t="shared" si="5"/>
        <v>83.7</v>
      </c>
    </row>
    <row r="51" spans="1:15" s="6" customFormat="1" ht="24.95" customHeight="1" x14ac:dyDescent="0.2">
      <c r="B51" s="65" t="s">
        <v>4</v>
      </c>
      <c r="C51" s="3">
        <f>SUM(C7:C50)</f>
        <v>121769448.42589852</v>
      </c>
      <c r="D51" s="3">
        <f>SUM(D7:D50)</f>
        <v>113774616.98200001</v>
      </c>
      <c r="E51" s="66">
        <f>IF(OR(C51=0,D51=0),"　　－　　",ROUND(C51/D51*100,1))</f>
        <v>107</v>
      </c>
      <c r="F51" s="3">
        <f>SUM(F7:F50)</f>
        <v>14605193.123664921</v>
      </c>
      <c r="G51" s="3">
        <f>SUM(G7:G50)</f>
        <v>14081270.305</v>
      </c>
      <c r="H51" s="66">
        <f>IF(OR(F51=0,G51=0),"　　－　　",ROUND(F51/G51*100,1))</f>
        <v>103.7</v>
      </c>
      <c r="I51" s="3">
        <f>SUM(I7:I50)</f>
        <v>156715994.80643663</v>
      </c>
      <c r="J51" s="3">
        <f>SUM(J7:J50)</f>
        <v>163967700.57699999</v>
      </c>
      <c r="K51" s="66">
        <f>IF(OR(I51=0,J51=0),"　　－　　",ROUND(I51/J51*100,1))</f>
        <v>95.6</v>
      </c>
      <c r="L51" s="3">
        <f>SUM(L7:L50)</f>
        <v>293090637.35600001</v>
      </c>
      <c r="M51" s="3">
        <f>SUM(M7:M50)</f>
        <v>291823587.86399996</v>
      </c>
      <c r="N51" s="66">
        <f>IF(OR(L51=0,M51=0),"　　－　　",ROUND(L51/M51*100,1))</f>
        <v>100.4</v>
      </c>
      <c r="O51" s="67"/>
    </row>
    <row r="52" spans="1:15" s="6" customFormat="1" ht="13.5" x14ac:dyDescent="0.15"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68"/>
      <c r="N52" s="69"/>
    </row>
    <row r="53" spans="1:15" s="6" customFormat="1" ht="15" customHeight="1" x14ac:dyDescent="0.15">
      <c r="C53" s="70"/>
      <c r="D53" s="70"/>
      <c r="E53" s="71"/>
      <c r="F53" s="70"/>
      <c r="G53" s="70"/>
      <c r="H53" s="71"/>
      <c r="I53" s="70"/>
      <c r="J53" s="1"/>
      <c r="K53" s="71"/>
      <c r="L53" s="70"/>
      <c r="M53" s="70"/>
    </row>
    <row r="54" spans="1:15" s="6" customFormat="1" ht="15" customHeight="1" x14ac:dyDescent="0.15">
      <c r="B54" s="72" t="s">
        <v>63</v>
      </c>
      <c r="C54" s="68"/>
      <c r="D54" s="68"/>
      <c r="E54" s="69"/>
      <c r="F54" s="68"/>
      <c r="G54" s="68"/>
      <c r="H54" s="69"/>
      <c r="I54" s="68"/>
      <c r="J54" s="68"/>
      <c r="K54" s="69"/>
      <c r="L54" s="68"/>
      <c r="M54" s="68"/>
      <c r="N54" s="11" t="s">
        <v>50</v>
      </c>
    </row>
    <row r="55" spans="1:15" s="6" customFormat="1" ht="17.100000000000001" customHeight="1" x14ac:dyDescent="0.2">
      <c r="B55" s="4"/>
      <c r="C55" s="108" t="s">
        <v>49</v>
      </c>
      <c r="D55" s="109"/>
      <c r="E55" s="109"/>
      <c r="F55" s="108" t="s">
        <v>5</v>
      </c>
      <c r="G55" s="109"/>
      <c r="H55" s="109"/>
      <c r="I55" s="108" t="s">
        <v>1</v>
      </c>
      <c r="J55" s="109"/>
      <c r="K55" s="109"/>
      <c r="L55" s="108" t="s">
        <v>3</v>
      </c>
      <c r="M55" s="109"/>
      <c r="N55" s="110"/>
    </row>
    <row r="56" spans="1:15" s="6" customFormat="1" ht="17.100000000000001" customHeight="1" x14ac:dyDescent="0.2">
      <c r="B56" s="12" t="s">
        <v>2</v>
      </c>
      <c r="C56" s="13" t="s">
        <v>58</v>
      </c>
      <c r="D56" s="13" t="s">
        <v>59</v>
      </c>
      <c r="E56" s="13" t="s">
        <v>47</v>
      </c>
      <c r="F56" s="13" t="s">
        <v>58</v>
      </c>
      <c r="G56" s="13" t="s">
        <v>59</v>
      </c>
      <c r="H56" s="13" t="s">
        <v>47</v>
      </c>
      <c r="I56" s="13" t="s">
        <v>58</v>
      </c>
      <c r="J56" s="13" t="s">
        <v>59</v>
      </c>
      <c r="K56" s="13" t="s">
        <v>47</v>
      </c>
      <c r="L56" s="13" t="s">
        <v>58</v>
      </c>
      <c r="M56" s="13" t="s">
        <v>59</v>
      </c>
      <c r="N56" s="13" t="s">
        <v>47</v>
      </c>
    </row>
    <row r="57" spans="1:15" s="6" customFormat="1" ht="17.100000000000001" customHeight="1" x14ac:dyDescent="0.2">
      <c r="B57" s="5"/>
      <c r="C57" s="14" t="s">
        <v>48</v>
      </c>
      <c r="D57" s="14" t="s">
        <v>9</v>
      </c>
      <c r="E57" s="15" t="s">
        <v>11</v>
      </c>
      <c r="F57" s="14" t="s">
        <v>48</v>
      </c>
      <c r="G57" s="14" t="s">
        <v>9</v>
      </c>
      <c r="H57" s="15" t="s">
        <v>11</v>
      </c>
      <c r="I57" s="14" t="s">
        <v>48</v>
      </c>
      <c r="J57" s="14" t="s">
        <v>9</v>
      </c>
      <c r="K57" s="15" t="s">
        <v>11</v>
      </c>
      <c r="L57" s="14" t="s">
        <v>48</v>
      </c>
      <c r="M57" s="14" t="s">
        <v>9</v>
      </c>
      <c r="N57" s="15" t="s">
        <v>11</v>
      </c>
    </row>
    <row r="58" spans="1:15" s="16" customFormat="1" ht="24.95" customHeight="1" x14ac:dyDescent="0.2">
      <c r="B58" s="17" t="s">
        <v>51</v>
      </c>
      <c r="C58" s="18">
        <v>30884772.784898501</v>
      </c>
      <c r="D58" s="18">
        <v>29013718</v>
      </c>
      <c r="E58" s="19">
        <v>106.4</v>
      </c>
      <c r="F58" s="20">
        <v>7155646.7536649201</v>
      </c>
      <c r="G58" s="20">
        <v>6038154</v>
      </c>
      <c r="H58" s="19">
        <v>118.5</v>
      </c>
      <c r="I58" s="18">
        <v>57365114.683436602</v>
      </c>
      <c r="J58" s="21">
        <v>64746557</v>
      </c>
      <c r="K58" s="19">
        <v>88.6</v>
      </c>
      <c r="L58" s="22">
        <f t="shared" ref="L58:L59" si="25">C58+F58+I58</f>
        <v>95405534.222000033</v>
      </c>
      <c r="M58" s="22">
        <f t="shared" ref="M58:M59" si="26">D58+G58+J58</f>
        <v>99798429</v>
      </c>
      <c r="N58" s="19">
        <f>IF(OR(L58=0,M58=0),"　　－　　",ROUND(L58/M58*100,1))</f>
        <v>95.6</v>
      </c>
    </row>
    <row r="59" spans="1:15" s="7" customFormat="1" ht="24.95" customHeight="1" x14ac:dyDescent="0.2">
      <c r="B59" s="8" t="s">
        <v>53</v>
      </c>
      <c r="C59" s="23">
        <v>6280497.2759999996</v>
      </c>
      <c r="D59" s="23">
        <v>6053706.2520000003</v>
      </c>
      <c r="E59" s="19">
        <v>103.7</v>
      </c>
      <c r="F59" s="23">
        <v>2541895</v>
      </c>
      <c r="G59" s="23">
        <v>3231672</v>
      </c>
      <c r="H59" s="19">
        <v>78.7</v>
      </c>
      <c r="I59" s="23">
        <v>16866220.182</v>
      </c>
      <c r="J59" s="47">
        <v>16938388.390000001</v>
      </c>
      <c r="K59" s="84">
        <v>99.6</v>
      </c>
      <c r="L59" s="49">
        <f t="shared" si="25"/>
        <v>25688612.458000001</v>
      </c>
      <c r="M59" s="49">
        <f t="shared" si="26"/>
        <v>26223766.642000001</v>
      </c>
      <c r="N59" s="19">
        <f t="shared" ref="N59:N67" si="27">IF(OR(L59=0,M59=0),"　　－　　",ROUND(L59/M59*100,1))</f>
        <v>98</v>
      </c>
    </row>
    <row r="60" spans="1:15" s="7" customFormat="1" ht="24.95" customHeight="1" x14ac:dyDescent="0.2">
      <c r="B60" s="24" t="s">
        <v>54</v>
      </c>
      <c r="C60" s="21">
        <v>26933741</v>
      </c>
      <c r="D60" s="25">
        <v>26919836</v>
      </c>
      <c r="E60" s="19">
        <v>100.1</v>
      </c>
      <c r="F60" s="26">
        <v>789237</v>
      </c>
      <c r="G60" s="26">
        <v>943985</v>
      </c>
      <c r="H60" s="19">
        <v>83.6</v>
      </c>
      <c r="I60" s="21">
        <v>5726228</v>
      </c>
      <c r="J60" s="48">
        <v>5593116</v>
      </c>
      <c r="K60" s="84">
        <v>102.4</v>
      </c>
      <c r="L60" s="49">
        <v>33449207</v>
      </c>
      <c r="M60" s="49">
        <f>D60+G60+J60</f>
        <v>33456937</v>
      </c>
      <c r="N60" s="19">
        <f t="shared" si="27"/>
        <v>100</v>
      </c>
    </row>
    <row r="61" spans="1:15" s="16" customFormat="1" ht="24.95" customHeight="1" x14ac:dyDescent="0.2">
      <c r="B61" s="24" t="s">
        <v>55</v>
      </c>
      <c r="C61" s="22">
        <v>15878553</v>
      </c>
      <c r="D61" s="28">
        <v>13717408</v>
      </c>
      <c r="E61" s="19">
        <v>115.8</v>
      </c>
      <c r="F61" s="29">
        <v>121803</v>
      </c>
      <c r="G61" s="30">
        <v>124483</v>
      </c>
      <c r="H61" s="19">
        <v>97.8</v>
      </c>
      <c r="I61" s="22">
        <v>10642625</v>
      </c>
      <c r="J61" s="97">
        <v>10422733</v>
      </c>
      <c r="K61" s="84">
        <v>102.1</v>
      </c>
      <c r="L61" s="49">
        <f t="shared" ref="L61:L67" si="28">C61+F61+I61</f>
        <v>26642981</v>
      </c>
      <c r="M61" s="49">
        <f t="shared" ref="M61:M63" si="29">D61+G61+J61</f>
        <v>24264624</v>
      </c>
      <c r="N61" s="19">
        <f t="shared" si="27"/>
        <v>109.8</v>
      </c>
    </row>
    <row r="62" spans="1:15" s="16" customFormat="1" ht="24.95" customHeight="1" x14ac:dyDescent="0.2">
      <c r="B62" s="32" t="s">
        <v>56</v>
      </c>
      <c r="C62" s="21">
        <v>10565345.385</v>
      </c>
      <c r="D62" s="21">
        <v>8095059.6979999999</v>
      </c>
      <c r="E62" s="19">
        <v>130.5</v>
      </c>
      <c r="F62" s="26">
        <v>1565633</v>
      </c>
      <c r="G62" s="23">
        <v>2077497</v>
      </c>
      <c r="H62" s="19">
        <v>75.400000000000006</v>
      </c>
      <c r="I62" s="21">
        <v>13507640.329</v>
      </c>
      <c r="J62" s="48">
        <v>12974116.352</v>
      </c>
      <c r="K62" s="84">
        <v>104.1</v>
      </c>
      <c r="L62" s="49">
        <f t="shared" si="28"/>
        <v>25638618.714000002</v>
      </c>
      <c r="M62" s="49">
        <f t="shared" si="29"/>
        <v>23146673.049999997</v>
      </c>
      <c r="N62" s="19">
        <f t="shared" si="27"/>
        <v>110.8</v>
      </c>
    </row>
    <row r="63" spans="1:15" s="16" customFormat="1" ht="24.95" customHeight="1" x14ac:dyDescent="0.2">
      <c r="B63" s="32" t="s">
        <v>14</v>
      </c>
      <c r="C63" s="21">
        <v>2452095.3190000001</v>
      </c>
      <c r="D63" s="33">
        <v>1781358.3030000001</v>
      </c>
      <c r="E63" s="19">
        <v>137.69999999999999</v>
      </c>
      <c r="F63" s="26">
        <v>163659.323</v>
      </c>
      <c r="G63" s="23">
        <v>148310.111</v>
      </c>
      <c r="H63" s="19">
        <v>110.3</v>
      </c>
      <c r="I63" s="21">
        <v>5411708.5</v>
      </c>
      <c r="J63" s="21">
        <v>4907060</v>
      </c>
      <c r="K63" s="19">
        <v>110.3</v>
      </c>
      <c r="L63" s="22">
        <f t="shared" si="28"/>
        <v>8027463.142</v>
      </c>
      <c r="M63" s="22">
        <f t="shared" si="29"/>
        <v>6836728.4139999999</v>
      </c>
      <c r="N63" s="19">
        <f t="shared" si="27"/>
        <v>117.4</v>
      </c>
    </row>
    <row r="64" spans="1:15" s="16" customFormat="1" ht="24.95" customHeight="1" x14ac:dyDescent="0.2">
      <c r="B64" s="24" t="s">
        <v>13</v>
      </c>
      <c r="C64" s="22">
        <v>1469519</v>
      </c>
      <c r="D64" s="28">
        <v>1646362</v>
      </c>
      <c r="E64" s="19">
        <v>89.3</v>
      </c>
      <c r="F64" s="29">
        <v>13645</v>
      </c>
      <c r="G64" s="30">
        <v>24484</v>
      </c>
      <c r="H64" s="19">
        <v>55.7</v>
      </c>
      <c r="I64" s="22">
        <v>6956233</v>
      </c>
      <c r="J64" s="31">
        <v>8293554</v>
      </c>
      <c r="K64" s="19">
        <v>83.9</v>
      </c>
      <c r="L64" s="22">
        <f t="shared" si="28"/>
        <v>8439397</v>
      </c>
      <c r="M64" s="22">
        <f>D64+G64+J64</f>
        <v>9964400</v>
      </c>
      <c r="N64" s="19">
        <f t="shared" si="27"/>
        <v>84.7</v>
      </c>
    </row>
    <row r="65" spans="2:14" s="16" customFormat="1" ht="24.95" customHeight="1" x14ac:dyDescent="0.2">
      <c r="B65" s="24" t="s">
        <v>16</v>
      </c>
      <c r="C65" s="34">
        <v>950368</v>
      </c>
      <c r="D65" s="35">
        <v>632901</v>
      </c>
      <c r="E65" s="19">
        <v>150.19999999999999</v>
      </c>
      <c r="F65" s="34">
        <v>308623</v>
      </c>
      <c r="G65" s="35">
        <v>120444</v>
      </c>
      <c r="H65" s="19">
        <v>256.2</v>
      </c>
      <c r="I65" s="34">
        <v>3625012</v>
      </c>
      <c r="J65" s="33">
        <v>4029985</v>
      </c>
      <c r="K65" s="19">
        <v>90</v>
      </c>
      <c r="L65" s="21">
        <f t="shared" si="28"/>
        <v>4884003</v>
      </c>
      <c r="M65" s="22">
        <f>D65+G65+J65</f>
        <v>4783330</v>
      </c>
      <c r="N65" s="19">
        <f t="shared" si="27"/>
        <v>102.1</v>
      </c>
    </row>
    <row r="66" spans="2:14" s="16" customFormat="1" ht="24.95" customHeight="1" x14ac:dyDescent="0.2">
      <c r="B66" s="24" t="s">
        <v>15</v>
      </c>
      <c r="C66" s="36">
        <v>5417</v>
      </c>
      <c r="D66" s="37">
        <v>11364</v>
      </c>
      <c r="E66" s="19">
        <v>47.7</v>
      </c>
      <c r="F66" s="38">
        <v>65146.146999999997</v>
      </c>
      <c r="G66" s="39">
        <v>74538.179999999993</v>
      </c>
      <c r="H66" s="19">
        <v>87.4</v>
      </c>
      <c r="I66" s="36">
        <v>5954617.8530000001</v>
      </c>
      <c r="J66" s="40">
        <v>5540122.1699999999</v>
      </c>
      <c r="K66" s="19">
        <v>107.5</v>
      </c>
      <c r="L66" s="22">
        <f t="shared" si="28"/>
        <v>6025181</v>
      </c>
      <c r="M66" s="22">
        <f t="shared" ref="M66:M67" si="30">D66+G66+J66</f>
        <v>5626024.3499999996</v>
      </c>
      <c r="N66" s="19">
        <f t="shared" si="27"/>
        <v>107.1</v>
      </c>
    </row>
    <row r="67" spans="2:14" s="16" customFormat="1" ht="24.95" customHeight="1" x14ac:dyDescent="0.2">
      <c r="B67" s="41" t="s">
        <v>8</v>
      </c>
      <c r="C67" s="34">
        <v>850927</v>
      </c>
      <c r="D67" s="35">
        <v>606063</v>
      </c>
      <c r="E67" s="19">
        <v>140.4</v>
      </c>
      <c r="F67" s="26">
        <v>0</v>
      </c>
      <c r="G67" s="42">
        <v>0</v>
      </c>
      <c r="H67" s="19" t="s">
        <v>61</v>
      </c>
      <c r="I67" s="34">
        <v>2940440</v>
      </c>
      <c r="J67" s="31">
        <v>3463179</v>
      </c>
      <c r="K67" s="19">
        <v>84.9</v>
      </c>
      <c r="L67" s="22">
        <f t="shared" si="28"/>
        <v>3791367</v>
      </c>
      <c r="M67" s="22">
        <f t="shared" si="30"/>
        <v>4069242</v>
      </c>
      <c r="N67" s="19">
        <f t="shared" si="27"/>
        <v>93.2</v>
      </c>
    </row>
    <row r="68" spans="2:14" ht="24.95" customHeight="1" x14ac:dyDescent="0.2">
      <c r="B68" s="65" t="s">
        <v>52</v>
      </c>
      <c r="C68" s="73">
        <f>SUM(C58:C67)</f>
        <v>96271235.764898509</v>
      </c>
      <c r="D68" s="73">
        <f>SUM(D58:D67)</f>
        <v>88477776.253000006</v>
      </c>
      <c r="E68" s="66">
        <f>IF(OR(C68=0,D68=0),"　　－　　",ROUND(C68/D68*100,1))</f>
        <v>108.8</v>
      </c>
      <c r="F68" s="73">
        <f>SUM(F58:F67)</f>
        <v>12725288.223664921</v>
      </c>
      <c r="G68" s="73">
        <f>SUM(G58:G67)</f>
        <v>12783567.290999999</v>
      </c>
      <c r="H68" s="66">
        <f>IF(OR(F68=0,G68=0),"　　－　　",ROUND(F68/G68*100,1))</f>
        <v>99.5</v>
      </c>
      <c r="I68" s="73">
        <f>SUM(I58:I67)</f>
        <v>128995839.54743659</v>
      </c>
      <c r="J68" s="73">
        <f>SUM(J58:J67)</f>
        <v>136908810.912</v>
      </c>
      <c r="K68" s="66">
        <f>IF(OR(I68=0,J68=0),"　　－　　",ROUND(I68/J68*100,1))</f>
        <v>94.2</v>
      </c>
      <c r="L68" s="73">
        <f>SUM(L58:L67)</f>
        <v>237992364.53600004</v>
      </c>
      <c r="M68" s="73">
        <f>SUM(M58:M67)</f>
        <v>238170154.45600003</v>
      </c>
      <c r="N68" s="66">
        <f>IF(OR(L68=0,M68=0),"　　－　　",ROUND(L68/M68*100,1))</f>
        <v>99.9</v>
      </c>
    </row>
    <row r="69" spans="2:14" ht="15" customHeight="1" x14ac:dyDescent="0.15"/>
    <row r="70" spans="2:14" ht="15" customHeight="1" x14ac:dyDescent="0.15"/>
    <row r="71" spans="2:14" ht="15" customHeight="1" x14ac:dyDescent="0.15"/>
    <row r="72" spans="2:14" ht="15" customHeight="1" x14ac:dyDescent="0.15"/>
    <row r="73" spans="2:14" ht="18.75" customHeight="1" x14ac:dyDescent="0.15">
      <c r="B73" s="107" t="s">
        <v>7</v>
      </c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74"/>
      <c r="N73" s="75"/>
    </row>
  </sheetData>
  <mergeCells count="12">
    <mergeCell ref="B1:N1"/>
    <mergeCell ref="B2:N2"/>
    <mergeCell ref="B52:L52"/>
    <mergeCell ref="B73:L73"/>
    <mergeCell ref="C4:E4"/>
    <mergeCell ref="F4:H4"/>
    <mergeCell ref="I4:K4"/>
    <mergeCell ref="L4:N4"/>
    <mergeCell ref="C55:E55"/>
    <mergeCell ref="F55:H55"/>
    <mergeCell ref="I55:K55"/>
    <mergeCell ref="L55:N55"/>
  </mergeCells>
  <phoneticPr fontId="4"/>
  <printOptions horizontalCentered="1" verticalCentered="1"/>
  <pageMargins left="0.59055118110236227" right="0.59055118110236227" top="0.39370078740157483" bottom="0.19685039370078741" header="0.51181102362204722" footer="0.19685039370078741"/>
  <pageSetup paperSize="9" scale="44" fitToHeight="0" orientation="landscape" horizontalDpi="1200" verticalDpi="1200" r:id="rId1"/>
  <headerFooter alignWithMargins="0"/>
  <rowBreaks count="1" manualBreakCount="1">
    <brk id="52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【各社確認用】集計表</vt:lpstr>
      <vt:lpstr>【各社確認用】集計表!Print_Area</vt:lpstr>
      <vt:lpstr>【各社確認用】集計表!Print_Titles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3.1.10.0</vt:lpwstr>
      <vt:lpwstr>3.1.6.0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2022-07-28T23:58:07Z</vt:filetime>
  </property>
</Properties>
</file>