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2_日常文書フォルダ【1年未満】\01_旅行業指導\01_旅行業\02_旅行業に関する調査\01_旅行業者取扱状況\令和７年度（2025年度）\R8.3月\03_広報用\"/>
    </mc:Choice>
  </mc:AlternateContent>
  <xr:revisionPtr revIDLastSave="0" documentId="13_ncr:1_{996FDE95-21C9-48F2-B844-7137217C5B1B}" xr6:coauthVersionLast="47" xr6:coauthVersionMax="47" xr10:uidLastSave="{00000000-0000-0000-0000-000000000000}"/>
  <bookViews>
    <workbookView xWindow="8280" yWindow="-14955" windowWidth="18330" windowHeight="14175" xr2:uid="{AC3C6AF2-3D2F-4F54-BE95-4C922431CF5F}"/>
  </bookViews>
  <sheets>
    <sheet name="集計表" sheetId="1" r:id="rId1"/>
  </sheets>
  <definedNames>
    <definedName name="_xlnm.Print_Area" localSheetId="0">集計表!$B$1:$N$124</definedName>
    <definedName name="_xlnm.Print_Titles" localSheetId="0">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I68" i="1"/>
  <c r="K68" i="1" s="1"/>
  <c r="H68" i="1"/>
  <c r="G68" i="1"/>
  <c r="F68" i="1"/>
  <c r="D68" i="1"/>
  <c r="C68" i="1"/>
  <c r="E68" i="1" s="1"/>
  <c r="M67" i="1"/>
  <c r="L67" i="1"/>
  <c r="N67" i="1" s="1"/>
  <c r="N66" i="1"/>
  <c r="M66" i="1"/>
  <c r="L66" i="1"/>
  <c r="M65" i="1"/>
  <c r="L65" i="1"/>
  <c r="N65" i="1" s="1"/>
  <c r="M64" i="1"/>
  <c r="N64" i="1" s="1"/>
  <c r="L64" i="1"/>
  <c r="M63" i="1"/>
  <c r="L63" i="1"/>
  <c r="N63" i="1" s="1"/>
  <c r="M62" i="1"/>
  <c r="L62" i="1"/>
  <c r="N62" i="1" s="1"/>
  <c r="N61" i="1"/>
  <c r="M61" i="1"/>
  <c r="L61" i="1"/>
  <c r="M60" i="1"/>
  <c r="L60" i="1"/>
  <c r="N60" i="1" s="1"/>
  <c r="M59" i="1"/>
  <c r="L59" i="1"/>
  <c r="N59" i="1" s="1"/>
  <c r="N58" i="1"/>
  <c r="M58" i="1"/>
  <c r="M68" i="1" s="1"/>
  <c r="L58" i="1"/>
  <c r="L68" i="1" s="1"/>
  <c r="N68" i="1" s="1"/>
  <c r="J51" i="1"/>
  <c r="K51" i="1" s="1"/>
  <c r="I51" i="1"/>
  <c r="G51" i="1"/>
  <c r="F51" i="1"/>
  <c r="H51" i="1" s="1"/>
  <c r="D51" i="1"/>
  <c r="C51" i="1"/>
  <c r="E51" i="1" s="1"/>
  <c r="N50" i="1"/>
  <c r="M50" i="1"/>
  <c r="L50" i="1"/>
  <c r="K50" i="1"/>
  <c r="H50" i="1"/>
  <c r="E50" i="1"/>
  <c r="A50" i="1"/>
  <c r="M49" i="1"/>
  <c r="N49" i="1" s="1"/>
  <c r="L49" i="1"/>
  <c r="K49" i="1"/>
  <c r="H49" i="1"/>
  <c r="E49" i="1"/>
  <c r="A49" i="1"/>
  <c r="M48" i="1"/>
  <c r="L48" i="1"/>
  <c r="N48" i="1" s="1"/>
  <c r="K48" i="1"/>
  <c r="H48" i="1"/>
  <c r="E48" i="1"/>
  <c r="A48" i="1"/>
  <c r="M47" i="1"/>
  <c r="N47" i="1" s="1"/>
  <c r="L47" i="1"/>
  <c r="K47" i="1"/>
  <c r="H47" i="1"/>
  <c r="E47" i="1"/>
  <c r="A47" i="1"/>
  <c r="M46" i="1"/>
  <c r="L46" i="1"/>
  <c r="N46" i="1" s="1"/>
  <c r="K46" i="1"/>
  <c r="H46" i="1"/>
  <c r="E46" i="1"/>
  <c r="A46" i="1"/>
  <c r="N45" i="1"/>
  <c r="M45" i="1"/>
  <c r="L45" i="1"/>
  <c r="K45" i="1"/>
  <c r="H45" i="1"/>
  <c r="E45" i="1"/>
  <c r="A45" i="1"/>
  <c r="M44" i="1"/>
  <c r="L44" i="1"/>
  <c r="N44" i="1" s="1"/>
  <c r="K44" i="1"/>
  <c r="H44" i="1"/>
  <c r="E44" i="1"/>
  <c r="A44" i="1"/>
  <c r="M43" i="1"/>
  <c r="L43" i="1"/>
  <c r="N43" i="1" s="1"/>
  <c r="K43" i="1"/>
  <c r="H43" i="1"/>
  <c r="E43" i="1"/>
  <c r="A43" i="1"/>
  <c r="N42" i="1"/>
  <c r="M42" i="1"/>
  <c r="L42" i="1"/>
  <c r="K42" i="1"/>
  <c r="H42" i="1"/>
  <c r="E42" i="1"/>
  <c r="A42" i="1"/>
  <c r="M41" i="1"/>
  <c r="L41" i="1"/>
  <c r="N41" i="1" s="1"/>
  <c r="K41" i="1"/>
  <c r="H41" i="1"/>
  <c r="E41" i="1"/>
  <c r="A41" i="1"/>
  <c r="M40" i="1"/>
  <c r="L40" i="1"/>
  <c r="N40" i="1" s="1"/>
  <c r="K40" i="1"/>
  <c r="H40" i="1"/>
  <c r="E40" i="1"/>
  <c r="A40" i="1"/>
  <c r="M39" i="1"/>
  <c r="N39" i="1" s="1"/>
  <c r="L39" i="1"/>
  <c r="K39" i="1"/>
  <c r="H39" i="1"/>
  <c r="E39" i="1"/>
  <c r="A39" i="1"/>
  <c r="M38" i="1"/>
  <c r="L38" i="1"/>
  <c r="N38" i="1" s="1"/>
  <c r="K38" i="1"/>
  <c r="H38" i="1"/>
  <c r="E38" i="1"/>
  <c r="A38" i="1"/>
  <c r="N37" i="1"/>
  <c r="M37" i="1"/>
  <c r="L37" i="1"/>
  <c r="K37" i="1"/>
  <c r="H37" i="1"/>
  <c r="E37" i="1"/>
  <c r="A37" i="1"/>
  <c r="M36" i="1"/>
  <c r="L36" i="1"/>
  <c r="N36" i="1" s="1"/>
  <c r="K36" i="1"/>
  <c r="H36" i="1"/>
  <c r="E36" i="1"/>
  <c r="A36" i="1"/>
  <c r="M35" i="1"/>
  <c r="L35" i="1"/>
  <c r="N35" i="1" s="1"/>
  <c r="K35" i="1"/>
  <c r="H35" i="1"/>
  <c r="E35" i="1"/>
  <c r="A35" i="1"/>
  <c r="N34" i="1"/>
  <c r="M34" i="1"/>
  <c r="L34" i="1"/>
  <c r="K34" i="1"/>
  <c r="H34" i="1"/>
  <c r="E34" i="1"/>
  <c r="A34" i="1"/>
  <c r="M33" i="1"/>
  <c r="N33" i="1" s="1"/>
  <c r="L33" i="1"/>
  <c r="K33" i="1"/>
  <c r="H33" i="1"/>
  <c r="E33" i="1"/>
  <c r="A33" i="1"/>
  <c r="M32" i="1"/>
  <c r="L32" i="1"/>
  <c r="N32" i="1" s="1"/>
  <c r="K32" i="1"/>
  <c r="H32" i="1"/>
  <c r="E32" i="1"/>
  <c r="A32" i="1"/>
  <c r="M31" i="1"/>
  <c r="N31" i="1" s="1"/>
  <c r="L31" i="1"/>
  <c r="K31" i="1"/>
  <c r="H31" i="1"/>
  <c r="E31" i="1"/>
  <c r="A31" i="1"/>
  <c r="M30" i="1"/>
  <c r="L30" i="1"/>
  <c r="N30" i="1" s="1"/>
  <c r="K30" i="1"/>
  <c r="H30" i="1"/>
  <c r="E30" i="1"/>
  <c r="A30" i="1"/>
  <c r="N29" i="1"/>
  <c r="M29" i="1"/>
  <c r="L29" i="1"/>
  <c r="K29" i="1"/>
  <c r="H29" i="1"/>
  <c r="E29" i="1"/>
  <c r="A29" i="1"/>
  <c r="M28" i="1"/>
  <c r="N28" i="1" s="1"/>
  <c r="L28" i="1"/>
  <c r="K28" i="1"/>
  <c r="H28" i="1"/>
  <c r="E28" i="1"/>
  <c r="A28" i="1"/>
  <c r="M27" i="1"/>
  <c r="L27" i="1"/>
  <c r="N27" i="1" s="1"/>
  <c r="K27" i="1"/>
  <c r="H27" i="1"/>
  <c r="E27" i="1"/>
  <c r="A27" i="1"/>
  <c r="N26" i="1"/>
  <c r="M26" i="1"/>
  <c r="L26" i="1"/>
  <c r="K26" i="1"/>
  <c r="H26" i="1"/>
  <c r="E26" i="1"/>
  <c r="A26" i="1"/>
  <c r="M25" i="1"/>
  <c r="N25" i="1" s="1"/>
  <c r="L25" i="1"/>
  <c r="K25" i="1"/>
  <c r="H25" i="1"/>
  <c r="E25" i="1"/>
  <c r="A25" i="1"/>
  <c r="M24" i="1"/>
  <c r="L24" i="1"/>
  <c r="N24" i="1" s="1"/>
  <c r="K24" i="1"/>
  <c r="H24" i="1"/>
  <c r="E24" i="1"/>
  <c r="A24" i="1"/>
  <c r="M23" i="1"/>
  <c r="L23" i="1"/>
  <c r="N23" i="1" s="1"/>
  <c r="K23" i="1"/>
  <c r="H23" i="1"/>
  <c r="E23" i="1"/>
  <c r="A23" i="1"/>
  <c r="M22" i="1"/>
  <c r="L22" i="1"/>
  <c r="N22" i="1" s="1"/>
  <c r="K22" i="1"/>
  <c r="H22" i="1"/>
  <c r="E22" i="1"/>
  <c r="A22" i="1"/>
  <c r="N21" i="1"/>
  <c r="M21" i="1"/>
  <c r="L21" i="1"/>
  <c r="K21" i="1"/>
  <c r="H21" i="1"/>
  <c r="E21" i="1"/>
  <c r="A21" i="1"/>
  <c r="M20" i="1"/>
  <c r="N20" i="1" s="1"/>
  <c r="L20" i="1"/>
  <c r="K20" i="1"/>
  <c r="H20" i="1"/>
  <c r="E20" i="1"/>
  <c r="A20" i="1"/>
  <c r="M19" i="1"/>
  <c r="L19" i="1"/>
  <c r="N19" i="1" s="1"/>
  <c r="K19" i="1"/>
  <c r="H19" i="1"/>
  <c r="E19" i="1"/>
  <c r="A19" i="1"/>
  <c r="N18" i="1"/>
  <c r="M18" i="1"/>
  <c r="L18" i="1"/>
  <c r="K18" i="1"/>
  <c r="H18" i="1"/>
  <c r="E18" i="1"/>
  <c r="A18" i="1"/>
  <c r="M17" i="1"/>
  <c r="N17" i="1" s="1"/>
  <c r="L17" i="1"/>
  <c r="K17" i="1"/>
  <c r="H17" i="1"/>
  <c r="E17" i="1"/>
  <c r="A17" i="1"/>
  <c r="M16" i="1"/>
  <c r="L16" i="1"/>
  <c r="N16" i="1" s="1"/>
  <c r="K16" i="1"/>
  <c r="H16" i="1"/>
  <c r="E16" i="1"/>
  <c r="A16" i="1"/>
  <c r="M15" i="1"/>
  <c r="L15" i="1"/>
  <c r="N15" i="1" s="1"/>
  <c r="K15" i="1"/>
  <c r="H15" i="1"/>
  <c r="E15" i="1"/>
  <c r="A15" i="1"/>
  <c r="M14" i="1"/>
  <c r="L14" i="1"/>
  <c r="N14" i="1" s="1"/>
  <c r="K14" i="1"/>
  <c r="H14" i="1"/>
  <c r="E14" i="1"/>
  <c r="A14" i="1"/>
  <c r="N13" i="1"/>
  <c r="M13" i="1"/>
  <c r="L13" i="1"/>
  <c r="K13" i="1"/>
  <c r="H13" i="1"/>
  <c r="E13" i="1"/>
  <c r="A13" i="1"/>
  <c r="M12" i="1"/>
  <c r="N12" i="1" s="1"/>
  <c r="L12" i="1"/>
  <c r="K12" i="1"/>
  <c r="H12" i="1"/>
  <c r="E12" i="1"/>
  <c r="A12" i="1"/>
  <c r="M11" i="1"/>
  <c r="L11" i="1"/>
  <c r="N11" i="1" s="1"/>
  <c r="K11" i="1"/>
  <c r="H11" i="1"/>
  <c r="E11" i="1"/>
  <c r="A11" i="1"/>
  <c r="N10" i="1"/>
  <c r="M10" i="1"/>
  <c r="L10" i="1"/>
  <c r="K10" i="1"/>
  <c r="H10" i="1"/>
  <c r="E10" i="1"/>
  <c r="A10" i="1"/>
  <c r="M9" i="1"/>
  <c r="N9" i="1" s="1"/>
  <c r="L9" i="1"/>
  <c r="K9" i="1"/>
  <c r="H9" i="1"/>
  <c r="E9" i="1"/>
  <c r="A9" i="1"/>
  <c r="M8" i="1"/>
  <c r="L8" i="1"/>
  <c r="N8" i="1" s="1"/>
  <c r="K8" i="1"/>
  <c r="H8" i="1"/>
  <c r="E8" i="1"/>
  <c r="A8" i="1"/>
  <c r="M7" i="1"/>
  <c r="M51" i="1" s="1"/>
  <c r="L7" i="1"/>
  <c r="N7" i="1" s="1"/>
  <c r="K7" i="1"/>
  <c r="H7" i="1"/>
  <c r="E7" i="1"/>
  <c r="A7" i="1"/>
  <c r="L51" i="1" l="1"/>
  <c r="N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  <author>RPAPC-21</author>
  </authors>
  <commentList>
    <comment ref="L9" authorId="0" shapeId="0" xr:uid="{BB19C6CF-69B4-4EDA-AFC6-4F4FC1E68AE7}">
      <text>
        <r>
          <rPr>
            <b/>
            <sz val="9"/>
            <color indexed="81"/>
            <rFont val="MS P ゴシック"/>
            <family val="3"/>
            <charset val="128"/>
          </rPr>
          <t>　:</t>
        </r>
        <r>
          <rPr>
            <sz val="9"/>
            <color indexed="81"/>
            <rFont val="MS P ゴシック"/>
            <family val="3"/>
            <charset val="128"/>
          </rPr>
          <t xml:space="preserve">
セル補正</t>
        </r>
      </text>
    </comment>
    <comment ref="B32" authorId="1" shapeId="0" xr:uid="{9C7D4DD7-DE8A-4341-8D0C-3AD79F5A113E}">
      <text>
        <r>
          <rPr>
            <b/>
            <sz val="9"/>
            <color indexed="81"/>
            <rFont val="MS P ゴシック"/>
            <family val="3"/>
            <charset val="128"/>
          </rPr>
          <t>RPAPC-21:</t>
        </r>
        <r>
          <rPr>
            <sz val="9"/>
            <color indexed="81"/>
            <rFont val="MS P ゴシック"/>
            <family val="3"/>
            <charset val="128"/>
          </rPr>
          <t xml:space="preserve">
公表時の社名変更を行うこと</t>
        </r>
      </text>
    </comment>
    <comment ref="L60" authorId="0" shapeId="0" xr:uid="{AA389EA8-D61F-4B7F-AA58-A434C50E62EA}">
      <text>
        <r>
          <rPr>
            <b/>
            <sz val="9"/>
            <color indexed="81"/>
            <rFont val="MS P ゴシック"/>
            <family val="3"/>
            <charset val="128"/>
          </rPr>
          <t>　:</t>
        </r>
        <r>
          <rPr>
            <sz val="9"/>
            <color indexed="81"/>
            <rFont val="MS P ゴシック"/>
            <family val="3"/>
            <charset val="128"/>
          </rPr>
          <t xml:space="preserve">
セル補正</t>
        </r>
      </text>
    </comment>
  </commentList>
</comments>
</file>

<file path=xl/sharedStrings.xml><?xml version="1.0" encoding="utf-8"?>
<sst xmlns="http://schemas.openxmlformats.org/spreadsheetml/2006/main" count="121" uniqueCount="65">
  <si>
    <t>主　　要　　旅　　行　　業　　者　　の　　旅　　行　　取　　扱　　状　　況　　速　　報</t>
  </si>
  <si>
    <t>各　社　別　内　訳　（2026年（令和8年）3月分）</t>
    <rPh sb="15" eb="16">
      <t>ネン</t>
    </rPh>
    <rPh sb="17" eb="19">
      <t>レイワ</t>
    </rPh>
    <rPh sb="20" eb="21">
      <t>ネン</t>
    </rPh>
    <rPh sb="23" eb="24">
      <t>ガツ</t>
    </rPh>
    <phoneticPr fontId="5"/>
  </si>
  <si>
    <t>ＮＯ．１</t>
  </si>
  <si>
    <t>海　　　外　　　旅　　　行</t>
    <phoneticPr fontId="5"/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</si>
  <si>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</si>
  <si>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</si>
  <si>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</si>
  <si>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</si>
  <si>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2026年</t>
    <rPh sb="4" eb="5">
      <t>ネン</t>
    </rPh>
    <phoneticPr fontId="5"/>
  </si>
  <si>
    <t>2025年同月</t>
    <rPh sb="4" eb="5">
      <t>ネン</t>
    </rPh>
    <rPh sb="5" eb="7">
      <t>ドウゲツ</t>
    </rPh>
    <phoneticPr fontId="5"/>
  </si>
  <si>
    <t>2025年</t>
    <rPh sb="4" eb="5">
      <t>ネン</t>
    </rPh>
    <phoneticPr fontId="5"/>
  </si>
  <si>
    <t>取扱額（千円）</t>
    <rPh sb="0" eb="3">
      <t>トリアツカイガク</t>
    </rPh>
    <phoneticPr fontId="5"/>
  </si>
  <si>
    <t>　取扱額（千円）</t>
    <rPh sb="1" eb="2">
      <t>ト</t>
    </rPh>
    <phoneticPr fontId="5"/>
  </si>
  <si>
    <t>同月比（％）</t>
    <phoneticPr fontId="5"/>
  </si>
  <si>
    <t>JTB（7社計　＊2）</t>
    <phoneticPr fontId="5"/>
  </si>
  <si>
    <t>（株）日本旅行（4社計　＊3）</t>
    <phoneticPr fontId="5"/>
  </si>
  <si>
    <t>エイチ・アイ・エス（6社計　＊4）</t>
    <phoneticPr fontId="5"/>
  </si>
  <si>
    <t>阪急交通社（2社計　＊5）</t>
    <phoneticPr fontId="5"/>
  </si>
  <si>
    <t>KNT-CTホールディングス（4社計　＊6）</t>
    <phoneticPr fontId="5"/>
  </si>
  <si>
    <t>東武トップツアーズ(株)</t>
    <phoneticPr fontId="5"/>
  </si>
  <si>
    <t>(株)ジャルパック</t>
    <phoneticPr fontId="5"/>
  </si>
  <si>
    <t>名鉄観光サービス(株)</t>
    <phoneticPr fontId="5"/>
  </si>
  <si>
    <t>(株)ジェイアール東海ツアーズ</t>
    <phoneticPr fontId="5"/>
  </si>
  <si>
    <t>ANA X(株)</t>
    <rPh sb="6" eb="7">
      <t>カブ</t>
    </rPh>
    <phoneticPr fontId="5"/>
  </si>
  <si>
    <t>エアトリ（5社計　＊7）</t>
  </si>
  <si>
    <t>(株)HTB-BCDトラベル</t>
    <rPh sb="1" eb="2">
      <t>カブ</t>
    </rPh>
    <phoneticPr fontId="5"/>
  </si>
  <si>
    <t>日新航空サービス(株)</t>
    <phoneticPr fontId="5"/>
  </si>
  <si>
    <t>ビッグホリデー(株)</t>
    <phoneticPr fontId="5"/>
  </si>
  <si>
    <t>エムオーツーリスト(株)</t>
    <phoneticPr fontId="5"/>
  </si>
  <si>
    <t>郵船トラベル(株)</t>
    <phoneticPr fontId="5"/>
  </si>
  <si>
    <t>(株)農協観光</t>
    <phoneticPr fontId="5"/>
  </si>
  <si>
    <t>(株)エヌオーイー</t>
    <phoneticPr fontId="5"/>
  </si>
  <si>
    <t>WILLER（4社計　＊8）</t>
    <phoneticPr fontId="5"/>
  </si>
  <si>
    <t>西鉄旅行(株)</t>
    <phoneticPr fontId="5"/>
  </si>
  <si>
    <t>(株)JR東日本びゅうツーリズム&amp;セールス</t>
    <rPh sb="1" eb="2">
      <t>カブ</t>
    </rPh>
    <phoneticPr fontId="5"/>
  </si>
  <si>
    <t>(株)IACEトラベル</t>
    <phoneticPr fontId="5"/>
  </si>
  <si>
    <t>T-LIFEホールディングス（2社計　＊9）</t>
    <phoneticPr fontId="5"/>
  </si>
  <si>
    <t>(株)読売旅行</t>
    <phoneticPr fontId="5"/>
  </si>
  <si>
    <t>(株)トヨタツーリストインターナショナル</t>
    <phoneticPr fontId="5"/>
  </si>
  <si>
    <t>京成トラベル　＊10</t>
  </si>
  <si>
    <t>(株)南海国際旅行</t>
    <phoneticPr fontId="5"/>
  </si>
  <si>
    <t>京王観光(株)</t>
    <phoneticPr fontId="5"/>
  </si>
  <si>
    <t>三菱電機ライフサービス(株)　</t>
    <rPh sb="12" eb="13">
      <t>カブ</t>
    </rPh>
    <phoneticPr fontId="5"/>
  </si>
  <si>
    <t>イオンコンパス(株)</t>
    <phoneticPr fontId="5"/>
  </si>
  <si>
    <t>(株)三越伊勢丹ニッコウトラベル</t>
    <phoneticPr fontId="5"/>
  </si>
  <si>
    <t>ケイライントラベル(株)</t>
    <phoneticPr fontId="5"/>
  </si>
  <si>
    <t>沖縄ツーリスト(株)</t>
    <phoneticPr fontId="5"/>
  </si>
  <si>
    <t>(株)日本橋夢屋</t>
    <rPh sb="1" eb="2">
      <t>カブ</t>
    </rPh>
    <phoneticPr fontId="5"/>
  </si>
  <si>
    <t>テック航空サービス(株)</t>
    <phoneticPr fontId="5"/>
  </si>
  <si>
    <t>(株)フジ・トラベル・サービス</t>
    <phoneticPr fontId="5"/>
  </si>
  <si>
    <t>小田急電鉄(株)</t>
    <rPh sb="0" eb="5">
      <t>オダキュウデンテツ</t>
    </rPh>
    <rPh sb="6" eb="7">
      <t>カブ</t>
    </rPh>
    <phoneticPr fontId="5"/>
  </si>
  <si>
    <t>菱和ダイヤモンド航空サービス(株)</t>
    <phoneticPr fontId="5"/>
  </si>
  <si>
    <t>(株)エスティーエートラベル</t>
    <phoneticPr fontId="5"/>
  </si>
  <si>
    <t>富士急トラベル(株)</t>
    <phoneticPr fontId="5"/>
  </si>
  <si>
    <t>(株)日産クリエイティブサービス</t>
    <phoneticPr fontId="5"/>
  </si>
  <si>
    <t>名鉄観光バス(株)</t>
    <phoneticPr fontId="5"/>
  </si>
  <si>
    <t>西武トラベル(株)</t>
    <phoneticPr fontId="5"/>
  </si>
  <si>
    <t>九州旅客鉄道(株)</t>
    <phoneticPr fontId="5"/>
  </si>
  <si>
    <t>合　　　　　　　　　計</t>
  </si>
  <si>
    <t>旅行業者10社における取扱状況　＊11</t>
    <rPh sb="0" eb="4">
      <t>リョコウギョウシャ</t>
    </rPh>
    <rPh sb="6" eb="7">
      <t>シャ</t>
    </rPh>
    <rPh sb="11" eb="15">
      <t>トリアツカイジョウキョウ</t>
    </rPh>
    <phoneticPr fontId="5"/>
  </si>
  <si>
    <t>ＮＯ．2</t>
    <phoneticPr fontId="5"/>
  </si>
  <si>
    <t>JTB（7社計　＊2）</t>
  </si>
  <si>
    <t>-</t>
    <phoneticPr fontId="5"/>
  </si>
  <si>
    <t>合計</t>
    <rPh sb="0" eb="2">
      <t>ゴウケイ</t>
    </rPh>
    <phoneticPr fontId="2"/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</si>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</sst>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20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  <charset val="128"/>
    </font>
    <font>
      <sz val="14"/>
      <name val="ＭＳ Ｐゴシック"/>
      <family val="3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4"/>
      <color theme="1"/>
      <name val="游ゴシック Light"/>
      <family val="3"/>
      <charset val="128"/>
      <scheme val="major"/>
    </font>
    <font>
      <sz val="14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sz val="14"/>
      <color rgb="FFFF0000"/>
      <name val="ＭＳ Ｐゴシック"/>
      <family val="3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8" fontId="7" fillId="0" borderId="0" xfId="1" applyFont="1" applyFill="1"/>
    <xf numFmtId="0" fontId="0" fillId="0" borderId="1" xfId="0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6" xfId="0" applyBorder="1"/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10" fillId="0" borderId="5" xfId="0" applyFont="1" applyBorder="1" applyAlignment="1">
      <alignment shrinkToFit="1"/>
    </xf>
    <xf numFmtId="38" fontId="11" fillId="0" borderId="1" xfId="3" applyFont="1" applyFill="1" applyBorder="1"/>
    <xf numFmtId="176" fontId="11" fillId="0" borderId="5" xfId="0" applyNumberFormat="1" applyFont="1" applyBorder="1" applyAlignment="1">
      <alignment horizontal="right"/>
    </xf>
    <xf numFmtId="38" fontId="11" fillId="0" borderId="1" xfId="3" applyFont="1" applyFill="1" applyBorder="1" applyProtection="1">
      <protection locked="0"/>
    </xf>
    <xf numFmtId="38" fontId="11" fillId="0" borderId="5" xfId="1" applyFont="1" applyFill="1" applyBorder="1"/>
    <xf numFmtId="38" fontId="11" fillId="0" borderId="5" xfId="1" applyFont="1" applyFill="1" applyBorder="1" applyAlignment="1"/>
    <xf numFmtId="0" fontId="12" fillId="0" borderId="0" xfId="0" applyFont="1"/>
    <xf numFmtId="0" fontId="12" fillId="0" borderId="5" xfId="0" applyFont="1" applyBorder="1" applyAlignment="1">
      <alignment shrinkToFit="1"/>
    </xf>
    <xf numFmtId="38" fontId="11" fillId="0" borderId="8" xfId="1" applyFont="1" applyFill="1" applyBorder="1" applyProtection="1">
      <protection locked="0"/>
    </xf>
    <xf numFmtId="38" fontId="11" fillId="0" borderId="5" xfId="4" applyFont="1" applyFill="1" applyBorder="1"/>
    <xf numFmtId="38" fontId="11" fillId="0" borderId="5" xfId="1" applyFont="1" applyFill="1" applyBorder="1" applyProtection="1">
      <protection locked="0"/>
    </xf>
    <xf numFmtId="38" fontId="11" fillId="0" borderId="8" xfId="1" applyFont="1" applyFill="1" applyBorder="1"/>
    <xf numFmtId="38" fontId="13" fillId="0" borderId="5" xfId="1" applyFont="1" applyFill="1" applyBorder="1" applyAlignment="1"/>
    <xf numFmtId="38" fontId="11" fillId="0" borderId="9" xfId="1" applyFont="1" applyFill="1" applyBorder="1" applyAlignment="1"/>
    <xf numFmtId="38" fontId="11" fillId="0" borderId="5" xfId="1" applyFont="1" applyFill="1" applyBorder="1" applyAlignment="1" applyProtection="1">
      <protection locked="0"/>
    </xf>
    <xf numFmtId="38" fontId="11" fillId="0" borderId="8" xfId="1" applyFont="1" applyFill="1" applyBorder="1" applyAlignment="1" applyProtection="1">
      <protection locked="0"/>
    </xf>
    <xf numFmtId="38" fontId="11" fillId="0" borderId="8" xfId="1" applyFont="1" applyFill="1" applyBorder="1" applyAlignment="1"/>
    <xf numFmtId="3" fontId="14" fillId="0" borderId="0" xfId="0" applyNumberFormat="1" applyFont="1" applyAlignment="1">
      <alignment vertical="center"/>
    </xf>
    <xf numFmtId="38" fontId="11" fillId="0" borderId="0" xfId="1" applyFont="1" applyFill="1" applyBorder="1"/>
    <xf numFmtId="3" fontId="11" fillId="0" borderId="5" xfId="0" applyNumberFormat="1" applyFont="1" applyBorder="1"/>
    <xf numFmtId="3" fontId="11" fillId="0" borderId="0" xfId="0" applyNumberFormat="1" applyFont="1"/>
    <xf numFmtId="38" fontId="11" fillId="0" borderId="0" xfId="4" applyFont="1" applyFill="1" applyBorder="1"/>
    <xf numFmtId="38" fontId="11" fillId="0" borderId="5" xfId="4" applyFont="1" applyFill="1" applyBorder="1" applyProtection="1">
      <protection locked="0"/>
    </xf>
    <xf numFmtId="38" fontId="11" fillId="0" borderId="0" xfId="4" applyFont="1" applyFill="1" applyBorder="1" applyProtection="1">
      <protection locked="0"/>
    </xf>
    <xf numFmtId="38" fontId="11" fillId="0" borderId="9" xfId="1" applyFont="1" applyFill="1" applyBorder="1"/>
    <xf numFmtId="0" fontId="12" fillId="0" borderId="5" xfId="0" applyFont="1" applyBorder="1" applyAlignment="1">
      <alignment wrapText="1" shrinkToFit="1"/>
    </xf>
    <xf numFmtId="38" fontId="11" fillId="0" borderId="0" xfId="1" applyFont="1" applyFill="1" applyBorder="1" applyProtection="1">
      <protection locked="0"/>
    </xf>
    <xf numFmtId="0" fontId="15" fillId="0" borderId="5" xfId="0" applyFont="1" applyBorder="1" applyAlignment="1">
      <alignment shrinkToFit="1"/>
    </xf>
    <xf numFmtId="38" fontId="9" fillId="0" borderId="5" xfId="1" applyFont="1" applyFill="1" applyBorder="1"/>
    <xf numFmtId="176" fontId="9" fillId="0" borderId="5" xfId="0" applyNumberFormat="1" applyFont="1" applyBorder="1" applyAlignment="1">
      <alignment horizontal="right"/>
    </xf>
    <xf numFmtId="38" fontId="9" fillId="0" borderId="5" xfId="1" applyFont="1" applyFill="1" applyBorder="1" applyProtection="1">
      <protection locked="0"/>
    </xf>
    <xf numFmtId="38" fontId="9" fillId="0" borderId="8" xfId="1" applyFont="1" applyFill="1" applyBorder="1" applyProtection="1">
      <protection locked="0"/>
    </xf>
    <xf numFmtId="38" fontId="9" fillId="0" borderId="8" xfId="1" applyFont="1" applyFill="1" applyBorder="1"/>
    <xf numFmtId="38" fontId="9" fillId="0" borderId="5" xfId="1" applyFont="1" applyFill="1" applyBorder="1" applyAlignment="1"/>
    <xf numFmtId="0" fontId="12" fillId="0" borderId="5" xfId="0" applyFont="1" applyBorder="1" applyAlignment="1">
      <alignment horizontal="left" shrinkToFit="1"/>
    </xf>
    <xf numFmtId="38" fontId="11" fillId="0" borderId="5" xfId="2" applyNumberFormat="1" applyFont="1" applyFill="1" applyBorder="1" applyAlignment="1"/>
    <xf numFmtId="38" fontId="11" fillId="0" borderId="0" xfId="1" applyFont="1" applyFill="1"/>
    <xf numFmtId="177" fontId="11" fillId="0" borderId="5" xfId="1" applyNumberFormat="1" applyFont="1" applyFill="1" applyBorder="1" applyAlignment="1">
      <alignment horizontal="right"/>
    </xf>
    <xf numFmtId="38" fontId="11" fillId="0" borderId="5" xfId="5" applyFont="1" applyFill="1" applyBorder="1"/>
    <xf numFmtId="38" fontId="11" fillId="0" borderId="8" xfId="5" applyFont="1" applyFill="1" applyBorder="1" applyProtection="1">
      <protection locked="0"/>
    </xf>
    <xf numFmtId="38" fontId="11" fillId="0" borderId="5" xfId="5" applyFont="1" applyFill="1" applyBorder="1" applyProtection="1">
      <protection locked="0"/>
    </xf>
    <xf numFmtId="176" fontId="11" fillId="0" borderId="8" xfId="0" applyNumberFormat="1" applyFont="1" applyBorder="1" applyAlignment="1">
      <alignment horizontal="right"/>
    </xf>
    <xf numFmtId="38" fontId="15" fillId="0" borderId="5" xfId="1" applyFont="1" applyFill="1" applyBorder="1" applyAlignment="1" applyProtection="1">
      <alignment shrinkToFit="1"/>
      <protection locked="0"/>
    </xf>
    <xf numFmtId="38" fontId="9" fillId="0" borderId="9" xfId="1" applyFont="1" applyFill="1" applyBorder="1"/>
    <xf numFmtId="38" fontId="12" fillId="0" borderId="0" xfId="1" applyFont="1" applyFill="1" applyBorder="1"/>
    <xf numFmtId="177" fontId="11" fillId="0" borderId="8" xfId="1" applyNumberFormat="1" applyFont="1" applyFill="1" applyBorder="1" applyAlignment="1">
      <alignment horizontal="right"/>
    </xf>
    <xf numFmtId="38" fontId="12" fillId="0" borderId="8" xfId="1" applyFont="1" applyFill="1" applyBorder="1" applyAlignment="1" applyProtection="1">
      <alignment shrinkToFit="1"/>
      <protection locked="0"/>
    </xf>
    <xf numFmtId="38" fontId="11" fillId="0" borderId="9" xfId="1" applyFont="1" applyFill="1" applyBorder="1" applyProtection="1">
      <protection locked="0"/>
    </xf>
    <xf numFmtId="3" fontId="9" fillId="0" borderId="9" xfId="0" applyNumberFormat="1" applyFont="1" applyBorder="1"/>
    <xf numFmtId="3" fontId="9" fillId="0" borderId="0" xfId="0" applyNumberFormat="1" applyFont="1"/>
    <xf numFmtId="3" fontId="9" fillId="0" borderId="5" xfId="0" applyNumberFormat="1" applyFont="1" applyBorder="1"/>
    <xf numFmtId="38" fontId="9" fillId="0" borderId="0" xfId="1" applyFont="1" applyFill="1" applyBorder="1"/>
    <xf numFmtId="38" fontId="0" fillId="0" borderId="5" xfId="1" applyFont="1" applyFill="1" applyBorder="1" applyAlignment="1" applyProtection="1">
      <alignment shrinkToFit="1"/>
      <protection locked="0"/>
    </xf>
    <xf numFmtId="178" fontId="9" fillId="0" borderId="0" xfId="0" applyNumberFormat="1" applyFont="1"/>
    <xf numFmtId="38" fontId="16" fillId="0" borderId="8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0" fontId="15" fillId="0" borderId="0" xfId="0" applyFont="1"/>
    <xf numFmtId="0" fontId="8" fillId="0" borderId="10" xfId="0" applyFont="1" applyBorder="1" applyAlignment="1">
      <alignment horizontal="center"/>
    </xf>
    <xf numFmtId="38" fontId="11" fillId="0" borderId="10" xfId="1" applyFont="1" applyFill="1" applyBorder="1"/>
    <xf numFmtId="176" fontId="11" fillId="0" borderId="10" xfId="0" applyNumberFormat="1" applyFont="1" applyBorder="1" applyAlignment="1">
      <alignment horizontal="right"/>
    </xf>
    <xf numFmtId="38" fontId="15" fillId="0" borderId="0" xfId="0" applyNumberFormat="1" applyFont="1"/>
    <xf numFmtId="0" fontId="15" fillId="0" borderId="11" xfId="0" applyFont="1" applyBorder="1" applyAlignment="1">
      <alignment horizontal="left" shrinkToFit="1"/>
    </xf>
    <xf numFmtId="0" fontId="15" fillId="0" borderId="0" xfId="0" applyFont="1" applyAlignment="1">
      <alignment horizontal="left" shrinkToFit="1"/>
    </xf>
    <xf numFmtId="0" fontId="15" fillId="0" borderId="0" xfId="0" applyFont="1" applyAlignment="1">
      <alignment horizontal="right" shrinkToFit="1"/>
    </xf>
    <xf numFmtId="0" fontId="17" fillId="0" borderId="0" xfId="0" applyFont="1"/>
    <xf numFmtId="0" fontId="17" fillId="0" borderId="0" xfId="0" applyFont="1" applyAlignment="1">
      <alignment horizontal="right"/>
    </xf>
    <xf numFmtId="38" fontId="17" fillId="0" borderId="0" xfId="1" applyFont="1" applyFill="1"/>
    <xf numFmtId="0" fontId="17" fillId="0" borderId="0" xfId="0" applyFont="1" applyAlignment="1">
      <alignment horizontal="left"/>
    </xf>
    <xf numFmtId="38" fontId="8" fillId="0" borderId="10" xfId="0" applyNumberFormat="1" applyFont="1" applyBorder="1" applyAlignment="1">
      <alignment horizontal="right" shrinkToFi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</cellXfs>
  <cellStyles count="6">
    <cellStyle name="桁区切り" xfId="1" builtinId="6"/>
    <cellStyle name="桁区切り 2 2" xfId="4" xr:uid="{30C82F64-2E68-4F39-ABDB-3C20179F3BC3}"/>
    <cellStyle name="桁区切り 3" xfId="5" xr:uid="{81B9E841-C56E-416A-8FEF-102613B70070}"/>
    <cellStyle name="桁区切り 5" xfId="3" xr:uid="{F50C888F-FC7E-4EE7-8324-EE073F56F790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69</xdr:row>
      <xdr:rowOff>0</xdr:rowOff>
    </xdr:from>
    <xdr:to>
      <xdr:col>13</xdr:col>
      <xdr:colOff>1523024</xdr:colOff>
      <xdr:row>105</xdr:row>
      <xdr:rowOff>140793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3EE6D561-B0AF-4590-8B4D-0532700C4505}"/>
            </a:ext>
          </a:extLst>
        </xdr:cNvPr>
        <xdr:cNvSpPr txBox="1"/>
      </xdr:nvSpPr>
      <xdr:spPr>
        <a:xfrm>
          <a:off x="438150" y="20802600"/>
          <a:ext cx="21315974" cy="6744793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○本資料は主要旅行業者</a:t>
          </a:r>
          <a:r>
            <a:rPr kumimoji="1" lang="en-US" altLang="ja-JP" sz="10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44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</a:t>
          </a:r>
          <a:r>
            <a:rPr kumimoji="1"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の旅行取扱状況をまとめたものです。</a:t>
          </a:r>
          <a:endParaRPr kumimoji="1"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日本の旅行会社によるインバウンド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向けの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旅行取扱いを指します</a:t>
          </a:r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※JTB7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グローバルマーケティング＆トラベル、沖縄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ビジネストラベルソリューションズ、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ガイアレック、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トラベルプラザインターナショナル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)TS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トラベルサービス</a:t>
          </a:r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日本旅行の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日本旅行北海道、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日本旅行東北、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日本旅行沖縄</a:t>
          </a: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エイチ・アイ・エスの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オリオンツアー、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クオリタ、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クルーズプラネット、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ジャパンホリデートラベル、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エイチ・アイ・エス沖縄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阪急交通社の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阪急阪神ビジネストラベル</a:t>
          </a:r>
        </a:p>
        <a:p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KNT-CT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※KNT-CT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近畿日本ツーリスト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近畿日本ツーリストブループラネット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、クラブツーリズム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ユナイテッドツアーズ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00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エアトリの主とする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  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エアトリ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社・・・（株）エアトリ、（株）インバウンドプラットフォーム、（株）かんざし、（株）エアトリプレミアム倶楽部、（株）かもめ</a:t>
          </a:r>
        </a:p>
        <a:p>
          <a:endParaRPr kumimoji="1" lang="en-US" altLang="ja-JP" sz="100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 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※WILLER4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EXPRESS(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TRAINS(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ACROSS(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クールジャパントラベル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パートナーズ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コミュニティー京成の旅行取扱額を示しています。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取扱額の経年変化を把握するため、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年度旅行取扱状況年度総計の上位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社・グループの旅行取扱状況も掲載しています。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13B4-81E5-4A33-A9B3-286D4BA5AD71}">
  <sheetPr>
    <pageSetUpPr fitToPage="1"/>
  </sheetPr>
  <dimension ref="A1:P73"/>
  <sheetViews>
    <sheetView tabSelected="1" view="pageBreakPreview" zoomScale="60" zoomScaleNormal="100" workbookViewId="0">
      <pane xSplit="2" ySplit="6" topLeftCell="D41" activePane="bottomRight" state="frozen"/>
      <selection pane="topRight"/>
      <selection pane="bottomLeft"/>
      <selection pane="bottomRight" activeCell="K51" sqref="K51"/>
    </sheetView>
  </sheetViews>
  <sheetFormatPr defaultColWidth="9" defaultRowHeight="14"/>
  <cols>
    <col min="1" max="1" width="3.90625" customWidth="1"/>
    <col min="2" max="2" width="33.7265625" customWidth="1"/>
    <col min="3" max="4" width="22.90625" style="4" customWidth="1"/>
    <col min="5" max="5" width="22.90625" style="5" customWidth="1"/>
    <col min="6" max="7" width="22.90625" style="4" customWidth="1"/>
    <col min="8" max="8" width="22.90625" style="5" customWidth="1"/>
    <col min="9" max="9" width="22.90625" style="4" customWidth="1"/>
    <col min="10" max="10" width="22.90625" style="6" customWidth="1"/>
    <col min="11" max="11" width="22.90625" style="5" customWidth="1"/>
    <col min="12" max="13" width="22.90625" style="4" customWidth="1"/>
    <col min="14" max="14" width="22.90625" style="5" customWidth="1"/>
    <col min="15" max="15" width="14" bestFit="1" customWidth="1"/>
    <col min="16" max="16" width="11.453125" bestFit="1" customWidth="1"/>
    <col min="17" max="17" width="9" customWidth="1"/>
  </cols>
  <sheetData>
    <row r="1" spans="1:14" ht="35.1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5.15" customHeight="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6.5" customHeight="1">
      <c r="B3" s="3"/>
      <c r="N3" s="5" t="s">
        <v>2</v>
      </c>
    </row>
    <row r="4" spans="1:14" ht="16.5" customHeight="1">
      <c r="B4" s="7"/>
      <c r="C4" s="8" t="s">
        <v>3</v>
      </c>
      <c r="D4" s="9"/>
      <c r="E4" s="9"/>
      <c r="F4" s="8" t="s">
        <v>4</v>
      </c>
      <c r="G4" s="9"/>
      <c r="H4" s="9"/>
      <c r="I4" s="8" t="s">
        <v>5</v>
      </c>
      <c r="J4" s="9"/>
      <c r="K4" s="9"/>
      <c r="L4" s="8" t="s">
        <v>6</v>
      </c>
      <c r="M4" s="9"/>
      <c r="N4" s="10"/>
    </row>
    <row r="5" spans="1:14" ht="17.149999999999999" customHeight="1">
      <c r="B5" s="11" t="s">
        <v>7</v>
      </c>
      <c r="C5" s="12" t="s">
        <v>8</v>
      </c>
      <c r="D5" s="12" t="s">
        <v>9</v>
      </c>
      <c r="E5" s="12" t="s">
        <v>10</v>
      </c>
      <c r="F5" s="12" t="s">
        <v>8</v>
      </c>
      <c r="G5" s="12" t="s">
        <v>9</v>
      </c>
      <c r="H5" s="12" t="s">
        <v>10</v>
      </c>
      <c r="I5" s="12" t="s">
        <v>8</v>
      </c>
      <c r="J5" s="12" t="s">
        <v>9</v>
      </c>
      <c r="K5" s="12" t="s">
        <v>10</v>
      </c>
      <c r="L5" s="12" t="s">
        <v>8</v>
      </c>
      <c r="M5" s="12" t="s">
        <v>9</v>
      </c>
      <c r="N5" s="12" t="s">
        <v>10</v>
      </c>
    </row>
    <row r="6" spans="1:14" ht="17.149999999999999" customHeight="1">
      <c r="B6" s="13"/>
      <c r="C6" s="14" t="s">
        <v>11</v>
      </c>
      <c r="D6" s="14" t="s">
        <v>12</v>
      </c>
      <c r="E6" s="15" t="s">
        <v>13</v>
      </c>
      <c r="F6" s="14" t="s">
        <v>11</v>
      </c>
      <c r="G6" s="14" t="s">
        <v>12</v>
      </c>
      <c r="H6" s="15" t="s">
        <v>13</v>
      </c>
      <c r="I6" s="14" t="s">
        <v>11</v>
      </c>
      <c r="J6" s="14" t="s">
        <v>12</v>
      </c>
      <c r="K6" s="15" t="s">
        <v>13</v>
      </c>
      <c r="L6" s="14" t="s">
        <v>11</v>
      </c>
      <c r="M6" s="14" t="s">
        <v>12</v>
      </c>
      <c r="N6" s="15" t="s">
        <v>13</v>
      </c>
    </row>
    <row r="7" spans="1:14" s="16" customFormat="1" ht="25" customHeight="1">
      <c r="A7" s="16">
        <f>ROW()-6</f>
        <v>1</v>
      </c>
      <c r="B7" s="17" t="s">
        <v>14</v>
      </c>
      <c r="C7" s="18">
        <v>40342126.670669504</v>
      </c>
      <c r="D7" s="18">
        <v>31835858.3509706</v>
      </c>
      <c r="E7" s="19">
        <f>IF(OR(C7=0,D7=0),"　　－　　",ROUND(C7/D7*100,1))</f>
        <v>126.7</v>
      </c>
      <c r="F7" s="20">
        <v>16575678.452960599</v>
      </c>
      <c r="G7" s="20">
        <v>13445081.8343716</v>
      </c>
      <c r="H7" s="19">
        <f>IF(OR(F7=0,G7=0),"　　－　　",ROUND(F7/G7*100,1))</f>
        <v>123.3</v>
      </c>
      <c r="I7" s="18">
        <v>112702643.36437</v>
      </c>
      <c r="J7" s="21">
        <v>82042012.7006578</v>
      </c>
      <c r="K7" s="19">
        <f>IF(OR(I7=0,J7=0),"　　－　　",ROUND(I7/J7*100,1))</f>
        <v>137.4</v>
      </c>
      <c r="L7" s="22">
        <f t="shared" ref="L7:M22" si="0">C7+F7+I7</f>
        <v>169620448.48800009</v>
      </c>
      <c r="M7" s="22">
        <f t="shared" si="0"/>
        <v>127322952.88600001</v>
      </c>
      <c r="N7" s="19">
        <f>IF(OR(L7=0,M7=0),"　　－　　",ROUND(L7/M7*100,1))</f>
        <v>133.19999999999999</v>
      </c>
    </row>
    <row r="8" spans="1:14" s="23" customFormat="1" ht="25" customHeight="1">
      <c r="A8" s="23">
        <f t="shared" ref="A8:A50" si="1">ROW()-6</f>
        <v>2</v>
      </c>
      <c r="B8" s="24" t="s">
        <v>15</v>
      </c>
      <c r="C8" s="25">
        <v>7683833.5839999998</v>
      </c>
      <c r="D8" s="25">
        <v>7404603.7050000001</v>
      </c>
      <c r="E8" s="19">
        <f>IF(OR(C8=0,D8=0),"　　－　　",ROUND(C8/D8*100,1))</f>
        <v>103.8</v>
      </c>
      <c r="F8" s="25">
        <v>3523699</v>
      </c>
      <c r="G8" s="25">
        <v>4381614</v>
      </c>
      <c r="H8" s="19">
        <f>IF(OR(F8=0,G8=0),"　　－　　",ROUND(F8/G8*100,1))</f>
        <v>80.400000000000006</v>
      </c>
      <c r="I8" s="25">
        <v>19738544.917999998</v>
      </c>
      <c r="J8" s="25">
        <v>19581914.180999998</v>
      </c>
      <c r="K8" s="19">
        <f t="shared" ref="K8:K16" si="2">IF(OR(I8=0,J8=0),"　　－　　",ROUND(I8/J8*100,1))</f>
        <v>100.8</v>
      </c>
      <c r="L8" s="22">
        <f t="shared" si="0"/>
        <v>30946077.501999997</v>
      </c>
      <c r="M8" s="22">
        <f t="shared" si="0"/>
        <v>31368131.886</v>
      </c>
      <c r="N8" s="19">
        <f t="shared" ref="N8:N50" si="3">IF(OR(L8=0,M8=0),"　　－　　",ROUND(L8/M8*100,1))</f>
        <v>98.7</v>
      </c>
    </row>
    <row r="9" spans="1:14" s="23" customFormat="1" ht="25" customHeight="1">
      <c r="A9" s="23">
        <f t="shared" si="1"/>
        <v>3</v>
      </c>
      <c r="B9" s="24" t="s">
        <v>16</v>
      </c>
      <c r="C9" s="21">
        <v>29552789</v>
      </c>
      <c r="D9" s="26">
        <v>29930411</v>
      </c>
      <c r="E9" s="19">
        <f t="shared" ref="E9:E16" si="4">IF(OR(C9=0,D9=0),"　　－　　",ROUND(C9/D9*100,1))</f>
        <v>98.7</v>
      </c>
      <c r="F9" s="27">
        <v>2223220</v>
      </c>
      <c r="G9" s="27">
        <v>2046128</v>
      </c>
      <c r="H9" s="19">
        <f>IF(OR(F9=0,G9=0),"　　－　　",ROUND(F9/G9*100,1))</f>
        <v>108.7</v>
      </c>
      <c r="I9" s="21">
        <v>6412433</v>
      </c>
      <c r="J9" s="28">
        <v>6039833</v>
      </c>
      <c r="K9" s="19">
        <f t="shared" si="2"/>
        <v>106.2</v>
      </c>
      <c r="L9" s="22">
        <f t="shared" si="0"/>
        <v>38188442</v>
      </c>
      <c r="M9" s="22">
        <f t="shared" si="0"/>
        <v>38016372</v>
      </c>
      <c r="N9" s="19">
        <f t="shared" si="3"/>
        <v>100.5</v>
      </c>
    </row>
    <row r="10" spans="1:14" s="16" customFormat="1" ht="25" customHeight="1">
      <c r="A10" s="16">
        <f t="shared" si="1"/>
        <v>4</v>
      </c>
      <c r="B10" s="24" t="s">
        <v>17</v>
      </c>
      <c r="C10" s="29">
        <v>13303591</v>
      </c>
      <c r="D10" s="30">
        <v>15435024</v>
      </c>
      <c r="E10" s="19">
        <f t="shared" si="4"/>
        <v>86.2</v>
      </c>
      <c r="F10" s="31">
        <v>650729</v>
      </c>
      <c r="G10" s="32">
        <v>794866</v>
      </c>
      <c r="H10" s="19">
        <f t="shared" ref="H10:H51" si="5">IF(OR(F10=0,G10=0),"　　－　　",ROUND(F10/G10*100,1))</f>
        <v>81.900000000000006</v>
      </c>
      <c r="I10" s="22">
        <v>13935934</v>
      </c>
      <c r="J10" s="33">
        <v>13716057</v>
      </c>
      <c r="K10" s="19">
        <f t="shared" si="2"/>
        <v>101.6</v>
      </c>
      <c r="L10" s="22">
        <f t="shared" si="0"/>
        <v>27890254</v>
      </c>
      <c r="M10" s="22">
        <f t="shared" si="0"/>
        <v>29945947</v>
      </c>
      <c r="N10" s="19">
        <f t="shared" si="3"/>
        <v>93.1</v>
      </c>
    </row>
    <row r="11" spans="1:14" s="16" customFormat="1" ht="25" customHeight="1">
      <c r="A11" s="16">
        <f t="shared" si="1"/>
        <v>5</v>
      </c>
      <c r="B11" s="17" t="s">
        <v>18</v>
      </c>
      <c r="C11" s="34">
        <v>11144578.838</v>
      </c>
      <c r="D11" s="21">
        <v>10279035.036</v>
      </c>
      <c r="E11" s="19">
        <f t="shared" si="4"/>
        <v>108.4</v>
      </c>
      <c r="F11" s="27">
        <v>4159493</v>
      </c>
      <c r="G11" s="25">
        <v>4398015</v>
      </c>
      <c r="H11" s="19">
        <f t="shared" si="5"/>
        <v>94.6</v>
      </c>
      <c r="I11" s="21">
        <v>17701886.969000001</v>
      </c>
      <c r="J11" s="28">
        <v>18462182.017999999</v>
      </c>
      <c r="K11" s="19">
        <f t="shared" si="2"/>
        <v>95.9</v>
      </c>
      <c r="L11" s="22">
        <f t="shared" si="0"/>
        <v>33005958.807</v>
      </c>
      <c r="M11" s="22">
        <f t="shared" si="0"/>
        <v>33139232.053999998</v>
      </c>
      <c r="N11" s="19">
        <f t="shared" si="3"/>
        <v>99.6</v>
      </c>
    </row>
    <row r="12" spans="1:14" s="16" customFormat="1" ht="25" customHeight="1">
      <c r="A12" s="16">
        <f t="shared" si="1"/>
        <v>6</v>
      </c>
      <c r="B12" s="17" t="s">
        <v>19</v>
      </c>
      <c r="C12" s="21">
        <v>3455243.7149999999</v>
      </c>
      <c r="D12" s="35">
        <v>3261789.2629999998</v>
      </c>
      <c r="E12" s="19">
        <f t="shared" si="4"/>
        <v>105.9</v>
      </c>
      <c r="F12" s="27">
        <v>620132.40500000003</v>
      </c>
      <c r="G12" s="25">
        <v>441725.41899999999</v>
      </c>
      <c r="H12" s="19">
        <f t="shared" si="5"/>
        <v>140.4</v>
      </c>
      <c r="I12" s="21">
        <v>8364310.1490000002</v>
      </c>
      <c r="J12" s="21">
        <v>5994094.4469999997</v>
      </c>
      <c r="K12" s="19">
        <f t="shared" si="2"/>
        <v>139.5</v>
      </c>
      <c r="L12" s="22">
        <f t="shared" si="0"/>
        <v>12439686.269000001</v>
      </c>
      <c r="M12" s="22">
        <f t="shared" si="0"/>
        <v>9697609.1290000007</v>
      </c>
      <c r="N12" s="19">
        <f t="shared" si="3"/>
        <v>128.30000000000001</v>
      </c>
    </row>
    <row r="13" spans="1:14" s="16" customFormat="1" ht="25" customHeight="1">
      <c r="A13" s="16">
        <f t="shared" si="1"/>
        <v>7</v>
      </c>
      <c r="B13" s="24" t="s">
        <v>20</v>
      </c>
      <c r="C13" s="22">
        <v>1332542</v>
      </c>
      <c r="D13" s="30">
        <v>1731737</v>
      </c>
      <c r="E13" s="19">
        <f t="shared" si="4"/>
        <v>76.900000000000006</v>
      </c>
      <c r="F13" s="31">
        <v>13564</v>
      </c>
      <c r="G13" s="32">
        <v>24927</v>
      </c>
      <c r="H13" s="19">
        <f t="shared" si="5"/>
        <v>54.4</v>
      </c>
      <c r="I13" s="22">
        <v>8516484</v>
      </c>
      <c r="J13" s="33">
        <v>9544083</v>
      </c>
      <c r="K13" s="19">
        <f>IF(OR(I13=0,J13=0),"　　－　　",ROUND(I13/J13*100,1))</f>
        <v>89.2</v>
      </c>
      <c r="L13" s="22">
        <f t="shared" si="0"/>
        <v>9862590</v>
      </c>
      <c r="M13" s="22">
        <f>D13+G13+J13</f>
        <v>11300747</v>
      </c>
      <c r="N13" s="19">
        <f t="shared" si="3"/>
        <v>87.3</v>
      </c>
    </row>
    <row r="14" spans="1:14" s="16" customFormat="1" ht="25" customHeight="1">
      <c r="A14" s="16">
        <f t="shared" si="1"/>
        <v>8</v>
      </c>
      <c r="B14" s="24" t="s">
        <v>21</v>
      </c>
      <c r="C14" s="36">
        <v>1182192</v>
      </c>
      <c r="D14" s="37">
        <v>1159637</v>
      </c>
      <c r="E14" s="19">
        <f t="shared" si="4"/>
        <v>101.9</v>
      </c>
      <c r="F14" s="36">
        <v>114924</v>
      </c>
      <c r="G14" s="37">
        <v>350020</v>
      </c>
      <c r="H14" s="19">
        <f t="shared" si="5"/>
        <v>32.799999999999997</v>
      </c>
      <c r="I14" s="36">
        <v>4593249</v>
      </c>
      <c r="J14" s="35">
        <v>4586385</v>
      </c>
      <c r="K14" s="19">
        <f>IF(OR(I14=0,J14=0),"　　－　　",ROUND(I14/J14*100,1))</f>
        <v>100.1</v>
      </c>
      <c r="L14" s="21">
        <f t="shared" si="0"/>
        <v>5890365</v>
      </c>
      <c r="M14" s="22">
        <f>D14+G14+J14</f>
        <v>6096042</v>
      </c>
      <c r="N14" s="19">
        <f t="shared" si="3"/>
        <v>96.6</v>
      </c>
    </row>
    <row r="15" spans="1:14" s="16" customFormat="1" ht="25" customHeight="1">
      <c r="A15" s="16">
        <f t="shared" si="1"/>
        <v>9</v>
      </c>
      <c r="B15" s="24" t="s">
        <v>22</v>
      </c>
      <c r="C15" s="26">
        <v>11684</v>
      </c>
      <c r="D15" s="38">
        <v>14336</v>
      </c>
      <c r="E15" s="19">
        <f t="shared" si="4"/>
        <v>81.5</v>
      </c>
      <c r="F15" s="39">
        <v>261744.69700000001</v>
      </c>
      <c r="G15" s="40">
        <v>286324.88800000004</v>
      </c>
      <c r="H15" s="19">
        <f t="shared" si="5"/>
        <v>91.4</v>
      </c>
      <c r="I15" s="26">
        <v>7335368.3030000003</v>
      </c>
      <c r="J15" s="41">
        <v>6711564.9929999998</v>
      </c>
      <c r="K15" s="19">
        <f t="shared" si="2"/>
        <v>109.3</v>
      </c>
      <c r="L15" s="22">
        <f t="shared" si="0"/>
        <v>7608797</v>
      </c>
      <c r="M15" s="22">
        <f t="shared" si="0"/>
        <v>7012225.8810000001</v>
      </c>
      <c r="N15" s="19">
        <f t="shared" si="3"/>
        <v>108.5</v>
      </c>
    </row>
    <row r="16" spans="1:14" s="16" customFormat="1" ht="25" customHeight="1">
      <c r="A16" s="16">
        <f t="shared" si="1"/>
        <v>10</v>
      </c>
      <c r="B16" s="42" t="s">
        <v>23</v>
      </c>
      <c r="C16" s="36">
        <v>546060</v>
      </c>
      <c r="D16" s="37">
        <v>789417</v>
      </c>
      <c r="E16" s="19">
        <f t="shared" si="4"/>
        <v>69.2</v>
      </c>
      <c r="F16" s="27">
        <v>0</v>
      </c>
      <c r="G16" s="43">
        <v>0</v>
      </c>
      <c r="H16" s="19" t="str">
        <f t="shared" si="5"/>
        <v>　　－　　</v>
      </c>
      <c r="I16" s="36">
        <v>3383886</v>
      </c>
      <c r="J16" s="33">
        <v>4569526</v>
      </c>
      <c r="K16" s="19">
        <f t="shared" si="2"/>
        <v>74.099999999999994</v>
      </c>
      <c r="L16" s="22">
        <f t="shared" si="0"/>
        <v>3929946</v>
      </c>
      <c r="M16" s="22">
        <f t="shared" si="0"/>
        <v>5358943</v>
      </c>
      <c r="N16" s="19">
        <f t="shared" si="3"/>
        <v>73.3</v>
      </c>
    </row>
    <row r="17" spans="1:14" ht="25" customHeight="1">
      <c r="A17" s="16">
        <f t="shared" si="1"/>
        <v>11</v>
      </c>
      <c r="B17" s="44" t="s">
        <v>24</v>
      </c>
      <c r="C17" s="45">
        <v>3108017</v>
      </c>
      <c r="D17" s="45">
        <v>3493207</v>
      </c>
      <c r="E17" s="46">
        <f>IF(OR(C17=0,D17=0),"　　－　　",ROUND(C17/D17*100,1))</f>
        <v>89</v>
      </c>
      <c r="F17" s="47">
        <v>1232556</v>
      </c>
      <c r="G17" s="48">
        <v>697520</v>
      </c>
      <c r="H17" s="46">
        <f t="shared" si="5"/>
        <v>176.7</v>
      </c>
      <c r="I17" s="45">
        <v>5607651</v>
      </c>
      <c r="J17" s="49">
        <v>5064212</v>
      </c>
      <c r="K17" s="46">
        <f>IF(OR(I17=0,J17=0),"　　－　　",ROUND(I17/J17*100,1))</f>
        <v>110.7</v>
      </c>
      <c r="L17" s="45">
        <f>C17+F17+I17</f>
        <v>9948224</v>
      </c>
      <c r="M17" s="50">
        <f>D17+G17+J17</f>
        <v>9254939</v>
      </c>
      <c r="N17" s="46">
        <f t="shared" si="3"/>
        <v>107.5</v>
      </c>
    </row>
    <row r="18" spans="1:14" s="16" customFormat="1" ht="25" customHeight="1">
      <c r="A18" s="16">
        <f t="shared" si="1"/>
        <v>12</v>
      </c>
      <c r="B18" s="51" t="s">
        <v>25</v>
      </c>
      <c r="C18" s="21">
        <v>3261454.5060000001</v>
      </c>
      <c r="D18" s="21">
        <v>2573395.7769999998</v>
      </c>
      <c r="E18" s="19">
        <f>IF(OR(C18=0,D18=0),"　　－　　",ROUND(C18/D18*100,1))</f>
        <v>126.7</v>
      </c>
      <c r="F18" s="27">
        <v>0</v>
      </c>
      <c r="G18" s="43">
        <v>0</v>
      </c>
      <c r="H18" s="19" t="str">
        <f t="shared" si="5"/>
        <v>　　－　　</v>
      </c>
      <c r="I18" s="21">
        <v>1927041.666</v>
      </c>
      <c r="J18" s="21">
        <v>1522668.8219999999</v>
      </c>
      <c r="K18" s="19">
        <f>IF(OR(I18=0,J18=0),"　　－　　",ROUND(I18/J18*100,1))</f>
        <v>126.6</v>
      </c>
      <c r="L18" s="21">
        <f t="shared" si="0"/>
        <v>5188496.1720000003</v>
      </c>
      <c r="M18" s="22">
        <f t="shared" si="0"/>
        <v>4096064.5989999995</v>
      </c>
      <c r="N18" s="19">
        <f t="shared" si="3"/>
        <v>126.7</v>
      </c>
    </row>
    <row r="19" spans="1:14" s="16" customFormat="1" ht="24.75" customHeight="1">
      <c r="A19" s="16">
        <f t="shared" si="1"/>
        <v>13</v>
      </c>
      <c r="B19" s="24" t="s">
        <v>26</v>
      </c>
      <c r="C19" s="21">
        <v>3335661</v>
      </c>
      <c r="D19" s="28">
        <v>2696882</v>
      </c>
      <c r="E19" s="19">
        <f>IF(OR(C19=0,D19=0),"　　－　　",ROUND(C19/D19*100,1))</f>
        <v>123.7</v>
      </c>
      <c r="F19" s="25">
        <v>14180</v>
      </c>
      <c r="G19" s="25">
        <v>430</v>
      </c>
      <c r="H19" s="19">
        <f t="shared" si="5"/>
        <v>3297.7</v>
      </c>
      <c r="I19" s="21">
        <v>210200</v>
      </c>
      <c r="J19" s="28">
        <v>189688</v>
      </c>
      <c r="K19" s="19">
        <f>IF(OR(I19=0,J19=0),"　　－　　",ROUND(I19/J19*100,1))</f>
        <v>110.8</v>
      </c>
      <c r="L19" s="21">
        <f t="shared" si="0"/>
        <v>3560041</v>
      </c>
      <c r="M19" s="22">
        <f t="shared" si="0"/>
        <v>2887000</v>
      </c>
      <c r="N19" s="19">
        <f t="shared" si="3"/>
        <v>123.3</v>
      </c>
    </row>
    <row r="20" spans="1:14" s="16" customFormat="1" ht="25" customHeight="1">
      <c r="A20" s="16">
        <f t="shared" si="1"/>
        <v>14</v>
      </c>
      <c r="B20" s="24" t="s">
        <v>27</v>
      </c>
      <c r="C20" s="25">
        <v>167580</v>
      </c>
      <c r="D20" s="25">
        <v>164900</v>
      </c>
      <c r="E20" s="19">
        <f>IF(OR(C20=0,D20=0),"　　－　　",ROUND(C20/D20*100,1))</f>
        <v>101.6</v>
      </c>
      <c r="F20" s="25">
        <v>0</v>
      </c>
      <c r="G20" s="25">
        <v>0</v>
      </c>
      <c r="H20" s="19" t="str">
        <f t="shared" si="5"/>
        <v>　　－　　</v>
      </c>
      <c r="I20" s="25">
        <v>5227500</v>
      </c>
      <c r="J20" s="25">
        <v>5355120</v>
      </c>
      <c r="K20" s="19">
        <f>IF(OR(I20=0,J20=0),"　　－　　",ROUND(I20/J20*100,1))</f>
        <v>97.6</v>
      </c>
      <c r="L20" s="21">
        <f t="shared" si="0"/>
        <v>5395080</v>
      </c>
      <c r="M20" s="22">
        <f t="shared" si="0"/>
        <v>5520020</v>
      </c>
      <c r="N20" s="19">
        <f t="shared" si="3"/>
        <v>97.7</v>
      </c>
    </row>
    <row r="21" spans="1:14" s="16" customFormat="1" ht="25" customHeight="1">
      <c r="A21" s="16">
        <f t="shared" si="1"/>
        <v>15</v>
      </c>
      <c r="B21" s="24" t="s">
        <v>28</v>
      </c>
      <c r="C21" s="21">
        <v>3517012</v>
      </c>
      <c r="D21" s="21">
        <v>3058512</v>
      </c>
      <c r="E21" s="19">
        <f t="shared" ref="E21:E51" si="6">IF(OR(C21=0,D21=0),"　　－　　",ROUND(C21/D21*100,1))</f>
        <v>115</v>
      </c>
      <c r="F21" s="27">
        <v>5360</v>
      </c>
      <c r="G21" s="43">
        <v>443</v>
      </c>
      <c r="H21" s="19">
        <f t="shared" si="5"/>
        <v>1209.9000000000001</v>
      </c>
      <c r="I21" s="21">
        <v>263909</v>
      </c>
      <c r="J21" s="28">
        <v>242018</v>
      </c>
      <c r="K21" s="19">
        <f>IF(OR(I21=0,J21=0),"　　－　　",ROUND(I21/J21*100,1))</f>
        <v>109</v>
      </c>
      <c r="L21" s="21">
        <f t="shared" si="0"/>
        <v>3786281</v>
      </c>
      <c r="M21" s="22">
        <f t="shared" si="0"/>
        <v>3300973</v>
      </c>
      <c r="N21" s="19">
        <f t="shared" si="3"/>
        <v>114.7</v>
      </c>
    </row>
    <row r="22" spans="1:14" s="16" customFormat="1" ht="25" customHeight="1">
      <c r="A22" s="16">
        <f t="shared" si="1"/>
        <v>16</v>
      </c>
      <c r="B22" s="24" t="s">
        <v>29</v>
      </c>
      <c r="C22" s="52">
        <v>3109855.122</v>
      </c>
      <c r="D22" s="52">
        <v>3050297.15</v>
      </c>
      <c r="E22" s="19">
        <f t="shared" si="6"/>
        <v>102</v>
      </c>
      <c r="F22" s="27">
        <v>0</v>
      </c>
      <c r="G22" s="27">
        <v>0</v>
      </c>
      <c r="H22" s="19" t="str">
        <f t="shared" si="5"/>
        <v>　　－　　</v>
      </c>
      <c r="I22" s="21">
        <v>274402.86900000001</v>
      </c>
      <c r="J22" s="28">
        <v>246897.008</v>
      </c>
      <c r="K22" s="19">
        <f t="shared" ref="K22:K51" si="7">IF(OR(I22=0,J22=0),"　　－　　",ROUND(I22/J22*100,1))</f>
        <v>111.1</v>
      </c>
      <c r="L22" s="21">
        <f t="shared" si="0"/>
        <v>3384257.9909999999</v>
      </c>
      <c r="M22" s="22">
        <f t="shared" si="0"/>
        <v>3297194.1579999998</v>
      </c>
      <c r="N22" s="19">
        <f t="shared" si="3"/>
        <v>102.6</v>
      </c>
    </row>
    <row r="23" spans="1:14" s="16" customFormat="1" ht="25" customHeight="1">
      <c r="A23" s="16">
        <f t="shared" si="1"/>
        <v>17</v>
      </c>
      <c r="B23" s="24" t="s">
        <v>30</v>
      </c>
      <c r="C23" s="21">
        <v>277978</v>
      </c>
      <c r="D23" s="41">
        <v>199572</v>
      </c>
      <c r="E23" s="19">
        <f>IF(OR(C23=0,D23=0),"　　－　　",ROUND(C23/D23*100,1))</f>
        <v>139.30000000000001</v>
      </c>
      <c r="F23" s="27">
        <v>64937</v>
      </c>
      <c r="G23" s="25">
        <v>28855</v>
      </c>
      <c r="H23" s="19">
        <f t="shared" si="5"/>
        <v>225</v>
      </c>
      <c r="I23" s="21">
        <v>2052599</v>
      </c>
      <c r="J23" s="35">
        <v>2520067</v>
      </c>
      <c r="K23" s="19">
        <f t="shared" si="7"/>
        <v>81.5</v>
      </c>
      <c r="L23" s="21">
        <f t="shared" ref="L23:M38" si="8">C23+F23+I23</f>
        <v>2395514</v>
      </c>
      <c r="M23" s="22">
        <f t="shared" si="8"/>
        <v>2748494</v>
      </c>
      <c r="N23" s="19">
        <f t="shared" si="3"/>
        <v>87.2</v>
      </c>
    </row>
    <row r="24" spans="1:14" s="16" customFormat="1" ht="25" customHeight="1">
      <c r="A24" s="16">
        <f t="shared" si="1"/>
        <v>18</v>
      </c>
      <c r="B24" s="24" t="s">
        <v>31</v>
      </c>
      <c r="C24" s="21">
        <v>2941135.0290000001</v>
      </c>
      <c r="D24" s="21">
        <v>2368634.5189999999</v>
      </c>
      <c r="E24" s="19">
        <f t="shared" si="6"/>
        <v>124.2</v>
      </c>
      <c r="F24" s="27">
        <v>2414.79</v>
      </c>
      <c r="G24" s="53">
        <v>0</v>
      </c>
      <c r="H24" s="19" t="str">
        <f t="shared" si="5"/>
        <v>　　－　　</v>
      </c>
      <c r="I24" s="21">
        <v>62603.851999999999</v>
      </c>
      <c r="J24" s="21">
        <v>89056.255999999994</v>
      </c>
      <c r="K24" s="19">
        <f t="shared" si="7"/>
        <v>70.3</v>
      </c>
      <c r="L24" s="22">
        <f t="shared" si="8"/>
        <v>3006153.6710000001</v>
      </c>
      <c r="M24" s="22">
        <f t="shared" si="8"/>
        <v>2457690.7749999999</v>
      </c>
      <c r="N24" s="19">
        <f t="shared" si="3"/>
        <v>122.3</v>
      </c>
    </row>
    <row r="25" spans="1:14" s="23" customFormat="1" ht="25" customHeight="1">
      <c r="A25" s="23">
        <f t="shared" si="1"/>
        <v>19</v>
      </c>
      <c r="B25" s="24" t="s">
        <v>32</v>
      </c>
      <c r="C25" s="36">
        <v>245</v>
      </c>
      <c r="D25" s="25">
        <v>230</v>
      </c>
      <c r="E25" s="19">
        <f t="shared" si="6"/>
        <v>106.5</v>
      </c>
      <c r="F25" s="36">
        <v>209570</v>
      </c>
      <c r="G25" s="37">
        <v>202331</v>
      </c>
      <c r="H25" s="19">
        <f t="shared" si="5"/>
        <v>103.6</v>
      </c>
      <c r="I25" s="36">
        <v>2478217</v>
      </c>
      <c r="J25" s="35">
        <v>2773852</v>
      </c>
      <c r="K25" s="19">
        <f t="shared" si="7"/>
        <v>89.3</v>
      </c>
      <c r="L25" s="22">
        <f t="shared" si="8"/>
        <v>2688032</v>
      </c>
      <c r="M25" s="22">
        <f t="shared" si="8"/>
        <v>2976413</v>
      </c>
      <c r="N25" s="19">
        <f t="shared" si="3"/>
        <v>90.3</v>
      </c>
    </row>
    <row r="26" spans="1:14" s="16" customFormat="1" ht="25" customHeight="1">
      <c r="A26" s="16">
        <f t="shared" si="1"/>
        <v>20</v>
      </c>
      <c r="B26" s="24" t="s">
        <v>33</v>
      </c>
      <c r="C26" s="36">
        <v>1201783</v>
      </c>
      <c r="D26" s="37">
        <v>721914</v>
      </c>
      <c r="E26" s="19">
        <f t="shared" si="6"/>
        <v>166.5</v>
      </c>
      <c r="F26" s="36">
        <v>43902</v>
      </c>
      <c r="G26" s="43">
        <v>52332</v>
      </c>
      <c r="H26" s="19">
        <f t="shared" si="5"/>
        <v>83.9</v>
      </c>
      <c r="I26" s="36">
        <v>1335951</v>
      </c>
      <c r="J26" s="35">
        <v>1434244</v>
      </c>
      <c r="K26" s="19">
        <f t="shared" si="7"/>
        <v>93.1</v>
      </c>
      <c r="L26" s="22">
        <f t="shared" si="8"/>
        <v>2581636</v>
      </c>
      <c r="M26" s="22">
        <f t="shared" si="8"/>
        <v>2208490</v>
      </c>
      <c r="N26" s="19">
        <f t="shared" si="3"/>
        <v>116.9</v>
      </c>
    </row>
    <row r="27" spans="1:14" s="16" customFormat="1" ht="29.25" customHeight="1">
      <c r="A27" s="16">
        <f t="shared" si="1"/>
        <v>21</v>
      </c>
      <c r="B27" s="42" t="s">
        <v>34</v>
      </c>
      <c r="C27" s="21">
        <v>157488</v>
      </c>
      <c r="D27" s="21">
        <v>22581</v>
      </c>
      <c r="E27" s="19">
        <f t="shared" si="6"/>
        <v>697.4</v>
      </c>
      <c r="F27" s="27">
        <v>581779</v>
      </c>
      <c r="G27" s="43">
        <v>385195</v>
      </c>
      <c r="H27" s="19">
        <f t="shared" si="5"/>
        <v>151</v>
      </c>
      <c r="I27" s="21">
        <v>2315388.4739999999</v>
      </c>
      <c r="J27" s="28">
        <v>2537678.5260000001</v>
      </c>
      <c r="K27" s="19">
        <f t="shared" si="7"/>
        <v>91.2</v>
      </c>
      <c r="L27" s="21">
        <f t="shared" si="8"/>
        <v>3054655.4739999999</v>
      </c>
      <c r="M27" s="22">
        <f t="shared" si="8"/>
        <v>2945454.5260000001</v>
      </c>
      <c r="N27" s="19">
        <f t="shared" si="3"/>
        <v>103.7</v>
      </c>
    </row>
    <row r="28" spans="1:14" s="16" customFormat="1" ht="25" customHeight="1">
      <c r="A28" s="16">
        <f t="shared" si="1"/>
        <v>22</v>
      </c>
      <c r="B28" s="24" t="s">
        <v>35</v>
      </c>
      <c r="C28" s="21">
        <v>2024323.0870000001</v>
      </c>
      <c r="D28" s="21">
        <v>1601749.2490000001</v>
      </c>
      <c r="E28" s="19">
        <f t="shared" si="6"/>
        <v>126.4</v>
      </c>
      <c r="F28" s="27">
        <v>0</v>
      </c>
      <c r="G28" s="27">
        <v>0</v>
      </c>
      <c r="H28" s="19" t="str">
        <f t="shared" si="5"/>
        <v>　　－　　</v>
      </c>
      <c r="I28" s="21">
        <v>463309.76699999999</v>
      </c>
      <c r="J28" s="28">
        <v>453868.88299999997</v>
      </c>
      <c r="K28" s="19">
        <f t="shared" si="7"/>
        <v>102.1</v>
      </c>
      <c r="L28" s="21">
        <f t="shared" si="8"/>
        <v>2487632.8540000003</v>
      </c>
      <c r="M28" s="22">
        <f t="shared" si="8"/>
        <v>2055618.132</v>
      </c>
      <c r="N28" s="19">
        <f t="shared" si="3"/>
        <v>121</v>
      </c>
    </row>
    <row r="29" spans="1:14" s="16" customFormat="1" ht="25" customHeight="1">
      <c r="A29" s="16">
        <f t="shared" si="1"/>
        <v>23</v>
      </c>
      <c r="B29" s="24" t="s">
        <v>36</v>
      </c>
      <c r="C29" s="21">
        <v>230934</v>
      </c>
      <c r="D29" s="21">
        <v>256898</v>
      </c>
      <c r="E29" s="19">
        <f t="shared" si="6"/>
        <v>89.9</v>
      </c>
      <c r="F29" s="27">
        <v>86001</v>
      </c>
      <c r="G29" s="25">
        <v>125900</v>
      </c>
      <c r="H29" s="19">
        <f t="shared" si="5"/>
        <v>68.3</v>
      </c>
      <c r="I29" s="21">
        <v>1104822</v>
      </c>
      <c r="J29" s="28">
        <v>1198821</v>
      </c>
      <c r="K29" s="19">
        <f t="shared" si="7"/>
        <v>92.2</v>
      </c>
      <c r="L29" s="21">
        <f t="shared" si="8"/>
        <v>1421757</v>
      </c>
      <c r="M29" s="22">
        <f t="shared" si="8"/>
        <v>1581619</v>
      </c>
      <c r="N29" s="54">
        <f t="shared" si="3"/>
        <v>89.9</v>
      </c>
    </row>
    <row r="30" spans="1:14" s="16" customFormat="1" ht="25" customHeight="1">
      <c r="A30" s="16">
        <f t="shared" si="1"/>
        <v>24</v>
      </c>
      <c r="B30" s="24" t="s">
        <v>37</v>
      </c>
      <c r="C30" s="21">
        <v>259650</v>
      </c>
      <c r="D30" s="21">
        <v>178795</v>
      </c>
      <c r="E30" s="19">
        <f t="shared" si="6"/>
        <v>145.19999999999999</v>
      </c>
      <c r="F30" s="27">
        <v>12371</v>
      </c>
      <c r="G30" s="43">
        <v>15688</v>
      </c>
      <c r="H30" s="19">
        <f t="shared" si="5"/>
        <v>78.900000000000006</v>
      </c>
      <c r="I30" s="21">
        <v>1339960</v>
      </c>
      <c r="J30" s="28">
        <v>1518969</v>
      </c>
      <c r="K30" s="19">
        <f t="shared" si="7"/>
        <v>88.2</v>
      </c>
      <c r="L30" s="21">
        <f t="shared" si="8"/>
        <v>1611981</v>
      </c>
      <c r="M30" s="22">
        <f t="shared" si="8"/>
        <v>1713452</v>
      </c>
      <c r="N30" s="19">
        <f t="shared" si="3"/>
        <v>94.1</v>
      </c>
    </row>
    <row r="31" spans="1:14" s="16" customFormat="1" ht="25" customHeight="1">
      <c r="A31" s="16">
        <f t="shared" si="1"/>
        <v>25</v>
      </c>
      <c r="B31" s="24" t="s">
        <v>38</v>
      </c>
      <c r="C31" s="55">
        <v>2099201.727</v>
      </c>
      <c r="D31" s="56">
        <v>1789079.8909999996</v>
      </c>
      <c r="E31" s="19">
        <f t="shared" si="6"/>
        <v>117.3</v>
      </c>
      <c r="F31" s="57">
        <v>0</v>
      </c>
      <c r="G31" s="56">
        <v>0</v>
      </c>
      <c r="H31" s="58" t="str">
        <f t="shared" si="5"/>
        <v>　　－　　</v>
      </c>
      <c r="I31" s="55">
        <v>107422.19899999999</v>
      </c>
      <c r="J31" s="25">
        <v>84093.101999999999</v>
      </c>
      <c r="K31" s="58">
        <f t="shared" si="7"/>
        <v>127.7</v>
      </c>
      <c r="L31" s="22">
        <f t="shared" si="8"/>
        <v>2206623.926</v>
      </c>
      <c r="M31" s="22">
        <f t="shared" si="8"/>
        <v>1873172.9929999996</v>
      </c>
      <c r="N31" s="19">
        <f t="shared" si="3"/>
        <v>117.8</v>
      </c>
    </row>
    <row r="32" spans="1:14" ht="25" customHeight="1">
      <c r="A32" s="16">
        <f t="shared" si="1"/>
        <v>26</v>
      </c>
      <c r="B32" s="59" t="s">
        <v>39</v>
      </c>
      <c r="C32" s="60">
        <v>30956</v>
      </c>
      <c r="D32" s="60">
        <v>67359</v>
      </c>
      <c r="E32" s="46">
        <f t="shared" si="6"/>
        <v>46</v>
      </c>
      <c r="F32" s="47">
        <v>3090</v>
      </c>
      <c r="G32" s="48">
        <v>0</v>
      </c>
      <c r="H32" s="46" t="str">
        <f t="shared" si="5"/>
        <v>　　－　　</v>
      </c>
      <c r="I32" s="45">
        <v>1345170</v>
      </c>
      <c r="J32" s="49">
        <v>1307363</v>
      </c>
      <c r="K32" s="46">
        <f t="shared" si="7"/>
        <v>102.9</v>
      </c>
      <c r="L32" s="45">
        <f t="shared" si="8"/>
        <v>1379216</v>
      </c>
      <c r="M32" s="50">
        <f t="shared" si="8"/>
        <v>1374722</v>
      </c>
      <c r="N32" s="46">
        <f t="shared" si="3"/>
        <v>100.3</v>
      </c>
    </row>
    <row r="33" spans="1:16" s="16" customFormat="1" ht="25" customHeight="1">
      <c r="A33" s="16">
        <f t="shared" si="1"/>
        <v>27</v>
      </c>
      <c r="B33" s="24" t="s">
        <v>40</v>
      </c>
      <c r="C33" s="21">
        <v>417600</v>
      </c>
      <c r="D33" s="21">
        <v>428492</v>
      </c>
      <c r="E33" s="19">
        <f t="shared" si="6"/>
        <v>97.5</v>
      </c>
      <c r="F33" s="27">
        <v>122647</v>
      </c>
      <c r="G33" s="27">
        <v>166246</v>
      </c>
      <c r="H33" s="58">
        <f t="shared" si="5"/>
        <v>73.8</v>
      </c>
      <c r="I33" s="21">
        <v>921283</v>
      </c>
      <c r="J33" s="21">
        <v>892426</v>
      </c>
      <c r="K33" s="19">
        <f t="shared" si="7"/>
        <v>103.2</v>
      </c>
      <c r="L33" s="21">
        <f t="shared" si="8"/>
        <v>1461530</v>
      </c>
      <c r="M33" s="22">
        <f t="shared" si="8"/>
        <v>1487164</v>
      </c>
      <c r="N33" s="19">
        <f t="shared" si="3"/>
        <v>98.3</v>
      </c>
      <c r="P33" s="61"/>
    </row>
    <row r="34" spans="1:16" s="16" customFormat="1" ht="25" customHeight="1">
      <c r="A34" s="16">
        <f t="shared" si="1"/>
        <v>28</v>
      </c>
      <c r="B34" s="24" t="s">
        <v>41</v>
      </c>
      <c r="C34" s="55">
        <v>419450</v>
      </c>
      <c r="D34" s="56">
        <v>411315</v>
      </c>
      <c r="E34" s="19">
        <f t="shared" si="6"/>
        <v>102</v>
      </c>
      <c r="F34" s="57">
        <v>34282</v>
      </c>
      <c r="G34" s="56">
        <v>27260</v>
      </c>
      <c r="H34" s="62">
        <f t="shared" si="5"/>
        <v>125.8</v>
      </c>
      <c r="I34" s="55">
        <v>1032810</v>
      </c>
      <c r="J34" s="25">
        <v>871718</v>
      </c>
      <c r="K34" s="58">
        <f t="shared" si="7"/>
        <v>118.5</v>
      </c>
      <c r="L34" s="22">
        <f t="shared" si="8"/>
        <v>1486542</v>
      </c>
      <c r="M34" s="22">
        <f t="shared" si="8"/>
        <v>1310293</v>
      </c>
      <c r="N34" s="19">
        <f t="shared" si="3"/>
        <v>113.5</v>
      </c>
    </row>
    <row r="35" spans="1:16" s="16" customFormat="1" ht="25" customHeight="1">
      <c r="A35" s="16">
        <f t="shared" si="1"/>
        <v>29</v>
      </c>
      <c r="B35" s="42" t="s">
        <v>42</v>
      </c>
      <c r="C35" s="21">
        <v>654927.00899999996</v>
      </c>
      <c r="D35" s="21">
        <v>502242.11900000001</v>
      </c>
      <c r="E35" s="19">
        <f t="shared" si="6"/>
        <v>130.4</v>
      </c>
      <c r="F35" s="27">
        <v>3412.5079999999998</v>
      </c>
      <c r="G35" s="27">
        <v>0</v>
      </c>
      <c r="H35" s="19" t="str">
        <f t="shared" si="5"/>
        <v>　　－　　</v>
      </c>
      <c r="I35" s="21">
        <v>17536.128000000001</v>
      </c>
      <c r="J35" s="28">
        <v>573085.21600000001</v>
      </c>
      <c r="K35" s="19">
        <f t="shared" si="7"/>
        <v>3.1</v>
      </c>
      <c r="L35" s="21">
        <f t="shared" si="8"/>
        <v>675875.64500000002</v>
      </c>
      <c r="M35" s="22">
        <f t="shared" si="8"/>
        <v>1075327.335</v>
      </c>
      <c r="N35" s="19">
        <f t="shared" si="3"/>
        <v>62.9</v>
      </c>
    </row>
    <row r="36" spans="1:16" s="16" customFormat="1" ht="25" customHeight="1">
      <c r="A36" s="16">
        <f t="shared" si="1"/>
        <v>30</v>
      </c>
      <c r="B36" s="63" t="s">
        <v>43</v>
      </c>
      <c r="C36" s="21">
        <v>183685.9</v>
      </c>
      <c r="D36" s="21">
        <v>199554.36900000001</v>
      </c>
      <c r="E36" s="19">
        <f t="shared" si="6"/>
        <v>92</v>
      </c>
      <c r="F36" s="27">
        <v>0</v>
      </c>
      <c r="G36" s="64">
        <v>0</v>
      </c>
      <c r="H36" s="19" t="str">
        <f t="shared" si="5"/>
        <v>　　－　　</v>
      </c>
      <c r="I36" s="53">
        <v>778107.80299999996</v>
      </c>
      <c r="J36" s="21">
        <v>622599.81700000004</v>
      </c>
      <c r="K36" s="19">
        <f t="shared" si="7"/>
        <v>125</v>
      </c>
      <c r="L36" s="21">
        <f t="shared" si="8"/>
        <v>961793.70299999998</v>
      </c>
      <c r="M36" s="22">
        <f t="shared" si="8"/>
        <v>822154.18599999999</v>
      </c>
      <c r="N36" s="19">
        <f t="shared" si="3"/>
        <v>117</v>
      </c>
    </row>
    <row r="37" spans="1:16" ht="25" customHeight="1">
      <c r="A37" s="16">
        <f t="shared" si="1"/>
        <v>31</v>
      </c>
      <c r="B37" s="44" t="s">
        <v>44</v>
      </c>
      <c r="C37" s="45">
        <v>359026.20699999999</v>
      </c>
      <c r="D37" s="45">
        <v>474362.33899999998</v>
      </c>
      <c r="E37" s="46">
        <f t="shared" si="6"/>
        <v>75.7</v>
      </c>
      <c r="F37" s="47">
        <v>145706.75700000001</v>
      </c>
      <c r="G37" s="48">
        <v>36265.624000000003</v>
      </c>
      <c r="H37" s="46">
        <f t="shared" si="5"/>
        <v>401.8</v>
      </c>
      <c r="I37" s="45">
        <v>306069.61399999994</v>
      </c>
      <c r="J37" s="49">
        <v>131621.245</v>
      </c>
      <c r="K37" s="46">
        <f t="shared" si="7"/>
        <v>232.5</v>
      </c>
      <c r="L37" s="45">
        <f t="shared" si="8"/>
        <v>810802.57799999998</v>
      </c>
      <c r="M37" s="50">
        <f t="shared" si="8"/>
        <v>642249.20799999998</v>
      </c>
      <c r="N37" s="46">
        <f t="shared" si="3"/>
        <v>126.2</v>
      </c>
    </row>
    <row r="38" spans="1:16" ht="25" customHeight="1">
      <c r="A38" s="16">
        <f t="shared" si="1"/>
        <v>32</v>
      </c>
      <c r="B38" s="44" t="s">
        <v>45</v>
      </c>
      <c r="C38" s="60">
        <v>720576</v>
      </c>
      <c r="D38" s="60">
        <v>584503</v>
      </c>
      <c r="E38" s="46">
        <f t="shared" si="6"/>
        <v>123.3</v>
      </c>
      <c r="F38" s="47">
        <v>0</v>
      </c>
      <c r="G38" s="48">
        <v>0</v>
      </c>
      <c r="H38" s="46" t="str">
        <f t="shared" si="5"/>
        <v>　　－　　</v>
      </c>
      <c r="I38" s="45">
        <v>41234</v>
      </c>
      <c r="J38" s="49">
        <v>35119</v>
      </c>
      <c r="K38" s="46">
        <f t="shared" si="7"/>
        <v>117.4</v>
      </c>
      <c r="L38" s="45">
        <f t="shared" si="8"/>
        <v>761810</v>
      </c>
      <c r="M38" s="50">
        <f t="shared" si="8"/>
        <v>619622</v>
      </c>
      <c r="N38" s="46">
        <f t="shared" si="3"/>
        <v>122.9</v>
      </c>
    </row>
    <row r="39" spans="1:16" s="16" customFormat="1" ht="25" customHeight="1">
      <c r="A39" s="16">
        <f t="shared" si="1"/>
        <v>33</v>
      </c>
      <c r="B39" s="24" t="s">
        <v>46</v>
      </c>
      <c r="C39" s="21">
        <v>15425</v>
      </c>
      <c r="D39" s="21">
        <v>69961</v>
      </c>
      <c r="E39" s="19">
        <f t="shared" si="6"/>
        <v>22</v>
      </c>
      <c r="F39" s="27">
        <v>5522</v>
      </c>
      <c r="G39" s="25">
        <v>3355</v>
      </c>
      <c r="H39" s="19">
        <f t="shared" si="5"/>
        <v>164.6</v>
      </c>
      <c r="I39" s="21">
        <v>466124</v>
      </c>
      <c r="J39" s="28">
        <v>480863</v>
      </c>
      <c r="K39" s="19">
        <f t="shared" si="7"/>
        <v>96.9</v>
      </c>
      <c r="L39" s="21">
        <f t="shared" ref="L39:M54" si="9">C39+F39+I39</f>
        <v>487071</v>
      </c>
      <c r="M39" s="22">
        <f t="shared" si="9"/>
        <v>554179</v>
      </c>
      <c r="N39" s="19">
        <f t="shared" si="3"/>
        <v>87.9</v>
      </c>
    </row>
    <row r="40" spans="1:16" ht="25" customHeight="1">
      <c r="A40" s="16">
        <f t="shared" si="1"/>
        <v>34</v>
      </c>
      <c r="B40" s="44" t="s">
        <v>47</v>
      </c>
      <c r="C40" s="45">
        <v>850038</v>
      </c>
      <c r="D40" s="45">
        <v>715238</v>
      </c>
      <c r="E40" s="46">
        <f t="shared" si="6"/>
        <v>118.8</v>
      </c>
      <c r="F40" s="47">
        <v>0</v>
      </c>
      <c r="G40" s="48">
        <v>0</v>
      </c>
      <c r="H40" s="46" t="str">
        <f t="shared" si="5"/>
        <v>　　－　　</v>
      </c>
      <c r="I40" s="45">
        <v>20478</v>
      </c>
      <c r="J40" s="49">
        <v>10257</v>
      </c>
      <c r="K40" s="46">
        <f t="shared" si="7"/>
        <v>199.6</v>
      </c>
      <c r="L40" s="45">
        <f t="shared" si="9"/>
        <v>870516</v>
      </c>
      <c r="M40" s="50">
        <f t="shared" si="9"/>
        <v>725495</v>
      </c>
      <c r="N40" s="46">
        <f t="shared" si="3"/>
        <v>120</v>
      </c>
    </row>
    <row r="41" spans="1:16" ht="25" customHeight="1">
      <c r="A41" s="16">
        <f t="shared" si="1"/>
        <v>35</v>
      </c>
      <c r="B41" s="44" t="s">
        <v>48</v>
      </c>
      <c r="C41" s="48">
        <v>560776</v>
      </c>
      <c r="D41" s="48">
        <v>596590</v>
      </c>
      <c r="E41" s="46">
        <f t="shared" si="6"/>
        <v>94</v>
      </c>
      <c r="F41" s="48">
        <v>0</v>
      </c>
      <c r="G41" s="48">
        <v>0</v>
      </c>
      <c r="H41" s="46" t="str">
        <f t="shared" si="5"/>
        <v>　　－　　</v>
      </c>
      <c r="I41" s="48">
        <v>4889</v>
      </c>
      <c r="J41" s="48">
        <v>5004</v>
      </c>
      <c r="K41" s="46">
        <f t="shared" si="7"/>
        <v>97.7</v>
      </c>
      <c r="L41" s="50">
        <f t="shared" si="9"/>
        <v>565665</v>
      </c>
      <c r="M41" s="50">
        <f t="shared" si="9"/>
        <v>601594</v>
      </c>
      <c r="N41" s="46">
        <f t="shared" si="3"/>
        <v>94</v>
      </c>
    </row>
    <row r="42" spans="1:16" ht="25" customHeight="1">
      <c r="A42" s="16">
        <f t="shared" si="1"/>
        <v>36</v>
      </c>
      <c r="B42" s="44" t="s">
        <v>49</v>
      </c>
      <c r="C42" s="65">
        <v>86839</v>
      </c>
      <c r="D42" s="66">
        <v>59674</v>
      </c>
      <c r="E42" s="46">
        <f t="shared" si="6"/>
        <v>145.5</v>
      </c>
      <c r="F42" s="66">
        <v>0</v>
      </c>
      <c r="G42" s="67"/>
      <c r="H42" s="46" t="str">
        <f t="shared" si="5"/>
        <v>　　－　　</v>
      </c>
      <c r="I42" s="67">
        <v>465371</v>
      </c>
      <c r="J42" s="68">
        <v>514532</v>
      </c>
      <c r="K42" s="46">
        <f t="shared" si="7"/>
        <v>90.4</v>
      </c>
      <c r="L42" s="50">
        <f t="shared" si="9"/>
        <v>552210</v>
      </c>
      <c r="M42" s="50">
        <f t="shared" si="9"/>
        <v>574206</v>
      </c>
      <c r="N42" s="46">
        <f t="shared" si="3"/>
        <v>96.2</v>
      </c>
    </row>
    <row r="43" spans="1:16" ht="25" customHeight="1">
      <c r="A43" s="16">
        <f t="shared" si="1"/>
        <v>37</v>
      </c>
      <c r="B43" s="69" t="s">
        <v>50</v>
      </c>
      <c r="C43" s="60">
        <v>25858</v>
      </c>
      <c r="D43" s="60">
        <v>42807</v>
      </c>
      <c r="E43" s="46">
        <f t="shared" si="6"/>
        <v>60.4</v>
      </c>
      <c r="F43" s="47">
        <v>55431</v>
      </c>
      <c r="G43" s="48">
        <v>36609</v>
      </c>
      <c r="H43" s="46">
        <f t="shared" si="5"/>
        <v>151.4</v>
      </c>
      <c r="I43" s="45">
        <v>469752</v>
      </c>
      <c r="J43" s="49">
        <v>399417</v>
      </c>
      <c r="K43" s="46">
        <f t="shared" si="7"/>
        <v>117.6</v>
      </c>
      <c r="L43" s="45">
        <f t="shared" si="9"/>
        <v>551041</v>
      </c>
      <c r="M43" s="50">
        <f t="shared" si="9"/>
        <v>478833</v>
      </c>
      <c r="N43" s="46">
        <f t="shared" si="3"/>
        <v>115.1</v>
      </c>
    </row>
    <row r="44" spans="1:16" ht="25" customHeight="1">
      <c r="A44" s="16">
        <f t="shared" si="1"/>
        <v>38</v>
      </c>
      <c r="B44" s="44" t="s">
        <v>51</v>
      </c>
      <c r="C44" s="45">
        <v>406318</v>
      </c>
      <c r="D44" s="45">
        <v>473097.63900000002</v>
      </c>
      <c r="E44" s="46">
        <f t="shared" si="6"/>
        <v>85.9</v>
      </c>
      <c r="F44" s="47">
        <v>0</v>
      </c>
      <c r="G44" s="48"/>
      <c r="H44" s="46" t="str">
        <f t="shared" si="5"/>
        <v>　　－　　</v>
      </c>
      <c r="I44" s="45">
        <v>0</v>
      </c>
      <c r="J44" s="49"/>
      <c r="K44" s="46" t="str">
        <f t="shared" si="7"/>
        <v>　　－　　</v>
      </c>
      <c r="L44" s="45">
        <f t="shared" si="9"/>
        <v>406318</v>
      </c>
      <c r="M44" s="50">
        <f t="shared" si="9"/>
        <v>473097.63900000002</v>
      </c>
      <c r="N44" s="46">
        <f t="shared" si="3"/>
        <v>85.9</v>
      </c>
    </row>
    <row r="45" spans="1:16" ht="25" customHeight="1">
      <c r="A45" s="16">
        <f t="shared" si="1"/>
        <v>39</v>
      </c>
      <c r="B45" s="44" t="s">
        <v>52</v>
      </c>
      <c r="C45" s="45">
        <v>555935</v>
      </c>
      <c r="D45" s="45">
        <v>518215</v>
      </c>
      <c r="E45" s="46">
        <f t="shared" si="6"/>
        <v>107.3</v>
      </c>
      <c r="F45" s="47">
        <v>0</v>
      </c>
      <c r="G45" s="48"/>
      <c r="H45" s="46" t="str">
        <f t="shared" si="5"/>
        <v>　　－　　</v>
      </c>
      <c r="I45" s="45">
        <v>0</v>
      </c>
      <c r="J45" s="49"/>
      <c r="K45" s="46" t="str">
        <f t="shared" si="7"/>
        <v>　　－　　</v>
      </c>
      <c r="L45" s="45">
        <f t="shared" si="9"/>
        <v>555935</v>
      </c>
      <c r="M45" s="50">
        <f t="shared" si="9"/>
        <v>518215</v>
      </c>
      <c r="N45" s="46">
        <f t="shared" si="3"/>
        <v>107.3</v>
      </c>
    </row>
    <row r="46" spans="1:16" ht="25" customHeight="1">
      <c r="A46" s="16">
        <f t="shared" si="1"/>
        <v>40</v>
      </c>
      <c r="B46" s="44" t="s">
        <v>53</v>
      </c>
      <c r="C46" s="45">
        <v>8360</v>
      </c>
      <c r="D46" s="45">
        <v>507</v>
      </c>
      <c r="E46" s="46">
        <f t="shared" si="6"/>
        <v>1648.9</v>
      </c>
      <c r="F46" s="70">
        <v>37507</v>
      </c>
      <c r="G46" s="48">
        <v>30817</v>
      </c>
      <c r="H46" s="46">
        <f t="shared" si="5"/>
        <v>121.7</v>
      </c>
      <c r="I46" s="70">
        <v>247969</v>
      </c>
      <c r="J46" s="49">
        <v>252221</v>
      </c>
      <c r="K46" s="46">
        <f t="shared" si="7"/>
        <v>98.3</v>
      </c>
      <c r="L46" s="45">
        <f t="shared" si="9"/>
        <v>293836</v>
      </c>
      <c r="M46" s="50">
        <f t="shared" si="9"/>
        <v>283545</v>
      </c>
      <c r="N46" s="46">
        <f t="shared" si="3"/>
        <v>103.6</v>
      </c>
    </row>
    <row r="47" spans="1:16" ht="25" customHeight="1">
      <c r="A47" s="16">
        <f t="shared" si="1"/>
        <v>41</v>
      </c>
      <c r="B47" s="44" t="s">
        <v>54</v>
      </c>
      <c r="C47" s="60">
        <v>159202</v>
      </c>
      <c r="D47" s="41">
        <v>137541</v>
      </c>
      <c r="E47" s="46">
        <f t="shared" si="6"/>
        <v>115.7</v>
      </c>
      <c r="F47" s="47">
        <v>0</v>
      </c>
      <c r="G47" s="71"/>
      <c r="H47" s="46" t="str">
        <f t="shared" si="5"/>
        <v>　　－　　</v>
      </c>
      <c r="I47" s="45">
        <v>104384</v>
      </c>
      <c r="J47" s="49">
        <v>111483</v>
      </c>
      <c r="K47" s="46">
        <f t="shared" si="7"/>
        <v>93.6</v>
      </c>
      <c r="L47" s="45">
        <f t="shared" si="9"/>
        <v>263586</v>
      </c>
      <c r="M47" s="50">
        <f t="shared" si="9"/>
        <v>249024</v>
      </c>
      <c r="N47" s="46">
        <f t="shared" si="3"/>
        <v>105.8</v>
      </c>
    </row>
    <row r="48" spans="1:16" ht="25" customHeight="1">
      <c r="A48" s="16">
        <f t="shared" si="1"/>
        <v>42</v>
      </c>
      <c r="B48" s="44" t="s">
        <v>55</v>
      </c>
      <c r="C48" s="45">
        <v>5741</v>
      </c>
      <c r="D48" s="21">
        <v>4607</v>
      </c>
      <c r="E48" s="46">
        <f t="shared" si="6"/>
        <v>124.6</v>
      </c>
      <c r="F48" s="47">
        <v>297</v>
      </c>
      <c r="G48" s="48">
        <v>5600</v>
      </c>
      <c r="H48" s="46">
        <f t="shared" si="5"/>
        <v>5.3</v>
      </c>
      <c r="I48" s="45">
        <v>250721</v>
      </c>
      <c r="J48" s="49">
        <v>261920</v>
      </c>
      <c r="K48" s="46">
        <f t="shared" si="7"/>
        <v>95.7</v>
      </c>
      <c r="L48" s="45">
        <f t="shared" si="9"/>
        <v>256759</v>
      </c>
      <c r="M48" s="50">
        <f t="shared" si="9"/>
        <v>272127</v>
      </c>
      <c r="N48" s="46">
        <f t="shared" si="3"/>
        <v>94.4</v>
      </c>
    </row>
    <row r="49" spans="1:15" ht="25" customHeight="1">
      <c r="A49" s="16">
        <f t="shared" si="1"/>
        <v>43</v>
      </c>
      <c r="B49" s="44" t="s">
        <v>56</v>
      </c>
      <c r="C49" s="45">
        <v>47426.264999999999</v>
      </c>
      <c r="D49" s="21">
        <v>26916.601999999999</v>
      </c>
      <c r="E49" s="46">
        <f t="shared" si="6"/>
        <v>176.2</v>
      </c>
      <c r="F49" s="47">
        <v>33764.445</v>
      </c>
      <c r="G49" s="48">
        <v>42455.309000000001</v>
      </c>
      <c r="H49" s="46">
        <f t="shared" si="5"/>
        <v>79.5</v>
      </c>
      <c r="I49" s="45">
        <v>239251.75399999999</v>
      </c>
      <c r="J49" s="45">
        <v>252831.71900000001</v>
      </c>
      <c r="K49" s="46">
        <f t="shared" si="7"/>
        <v>94.6</v>
      </c>
      <c r="L49" s="50">
        <f t="shared" si="9"/>
        <v>320442.46399999998</v>
      </c>
      <c r="M49" s="50">
        <f t="shared" si="9"/>
        <v>322203.63</v>
      </c>
      <c r="N49" s="46">
        <f t="shared" si="3"/>
        <v>99.5</v>
      </c>
    </row>
    <row r="50" spans="1:15" ht="25" customHeight="1">
      <c r="A50" s="16">
        <f t="shared" si="1"/>
        <v>44</v>
      </c>
      <c r="B50" s="44" t="s">
        <v>57</v>
      </c>
      <c r="C50" s="72">
        <v>0</v>
      </c>
      <c r="D50" s="27">
        <v>0</v>
      </c>
      <c r="E50" s="46" t="str">
        <f t="shared" si="6"/>
        <v>　　－　　</v>
      </c>
      <c r="F50" s="48">
        <v>0</v>
      </c>
      <c r="G50" s="48">
        <v>0</v>
      </c>
      <c r="H50" s="46" t="str">
        <f t="shared" si="5"/>
        <v>　　－　　</v>
      </c>
      <c r="I50" s="50">
        <v>85273</v>
      </c>
      <c r="J50" s="50">
        <v>91624</v>
      </c>
      <c r="K50" s="46">
        <f t="shared" si="7"/>
        <v>93.1</v>
      </c>
      <c r="L50" s="50">
        <f t="shared" si="9"/>
        <v>85273</v>
      </c>
      <c r="M50" s="50">
        <f t="shared" si="9"/>
        <v>91624</v>
      </c>
      <c r="N50" s="46">
        <f t="shared" si="3"/>
        <v>93.1</v>
      </c>
    </row>
    <row r="51" spans="1:15" s="73" customFormat="1" ht="25" customHeight="1">
      <c r="B51" s="74" t="s">
        <v>58</v>
      </c>
      <c r="C51" s="75">
        <f>SUM(C7:C50)</f>
        <v>139755097.65966949</v>
      </c>
      <c r="D51" s="75">
        <f>SUM(D7:D50)</f>
        <v>129331478.0089706</v>
      </c>
      <c r="E51" s="76">
        <f t="shared" si="6"/>
        <v>108.1</v>
      </c>
      <c r="F51" s="75">
        <f>SUM(F7:F50)</f>
        <v>30837915.054960601</v>
      </c>
      <c r="G51" s="75">
        <f>SUM(G7:G50)</f>
        <v>28026004.074371602</v>
      </c>
      <c r="H51" s="76">
        <f t="shared" si="5"/>
        <v>110</v>
      </c>
      <c r="I51" s="75">
        <f>SUM(I7:I50)</f>
        <v>234252140.82936999</v>
      </c>
      <c r="J51" s="75">
        <f>SUM(J7:J50)</f>
        <v>203292990.93365777</v>
      </c>
      <c r="K51" s="76">
        <f t="shared" si="7"/>
        <v>115.2</v>
      </c>
      <c r="L51" s="75">
        <f>SUM(L7:L50)</f>
        <v>404845153.54400003</v>
      </c>
      <c r="M51" s="75">
        <f>SUM(M7:M50)</f>
        <v>360650473.0169999</v>
      </c>
      <c r="N51" s="76">
        <f>IF(OR(L51=0,M51=0),"　　－　　",ROUND(L51/M51*100,1))</f>
        <v>112.3</v>
      </c>
      <c r="O51" s="77"/>
    </row>
    <row r="52" spans="1:15" s="73" customFormat="1" ht="13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80"/>
    </row>
    <row r="53" spans="1:15" s="73" customFormat="1" ht="15" customHeight="1">
      <c r="C53" s="81"/>
      <c r="D53" s="81"/>
      <c r="E53" s="82"/>
      <c r="F53" s="81"/>
      <c r="G53" s="81"/>
      <c r="H53" s="82"/>
      <c r="I53" s="81"/>
      <c r="J53" s="83"/>
      <c r="K53" s="82"/>
      <c r="L53" s="81"/>
      <c r="M53" s="81"/>
    </row>
    <row r="54" spans="1:15" s="73" customFormat="1" ht="15" customHeight="1">
      <c r="B54" s="84" t="s">
        <v>59</v>
      </c>
      <c r="C54" s="79"/>
      <c r="D54" s="79"/>
      <c r="E54" s="80"/>
      <c r="F54" s="79"/>
      <c r="G54" s="79"/>
      <c r="H54" s="80"/>
      <c r="I54" s="79"/>
      <c r="J54" s="79"/>
      <c r="K54" s="80"/>
      <c r="L54" s="79"/>
      <c r="M54" s="79"/>
      <c r="N54" s="5" t="s">
        <v>60</v>
      </c>
    </row>
    <row r="55" spans="1:15" s="73" customFormat="1" ht="17" customHeight="1">
      <c r="B55" s="7"/>
      <c r="C55" s="8" t="s">
        <v>3</v>
      </c>
      <c r="D55" s="9"/>
      <c r="E55" s="9"/>
      <c r="F55" s="8" t="s">
        <v>4</v>
      </c>
      <c r="G55" s="9"/>
      <c r="H55" s="9"/>
      <c r="I55" s="8" t="s">
        <v>5</v>
      </c>
      <c r="J55" s="9"/>
      <c r="K55" s="9"/>
      <c r="L55" s="8" t="s">
        <v>6</v>
      </c>
      <c r="M55" s="9"/>
      <c r="N55" s="10"/>
    </row>
    <row r="56" spans="1:15" s="73" customFormat="1" ht="17" customHeight="1">
      <c r="B56" s="11" t="s">
        <v>7</v>
      </c>
      <c r="C56" s="12" t="s">
        <v>8</v>
      </c>
      <c r="D56" s="12" t="s">
        <v>9</v>
      </c>
      <c r="E56" s="12" t="s">
        <v>10</v>
      </c>
      <c r="F56" s="12" t="s">
        <v>8</v>
      </c>
      <c r="G56" s="12" t="s">
        <v>9</v>
      </c>
      <c r="H56" s="12" t="s">
        <v>10</v>
      </c>
      <c r="I56" s="12" t="s">
        <v>8</v>
      </c>
      <c r="J56" s="12" t="s">
        <v>9</v>
      </c>
      <c r="K56" s="12" t="s">
        <v>10</v>
      </c>
      <c r="L56" s="12" t="s">
        <v>8</v>
      </c>
      <c r="M56" s="12" t="s">
        <v>9</v>
      </c>
      <c r="N56" s="12" t="s">
        <v>10</v>
      </c>
    </row>
    <row r="57" spans="1:15" s="73" customFormat="1" ht="17" customHeight="1">
      <c r="B57" s="13"/>
      <c r="C57" s="14" t="s">
        <v>11</v>
      </c>
      <c r="D57" s="14" t="s">
        <v>12</v>
      </c>
      <c r="E57" s="15" t="s">
        <v>13</v>
      </c>
      <c r="F57" s="14" t="s">
        <v>11</v>
      </c>
      <c r="G57" s="14" t="s">
        <v>12</v>
      </c>
      <c r="H57" s="15" t="s">
        <v>13</v>
      </c>
      <c r="I57" s="14" t="s">
        <v>11</v>
      </c>
      <c r="J57" s="14" t="s">
        <v>12</v>
      </c>
      <c r="K57" s="15" t="s">
        <v>13</v>
      </c>
      <c r="L57" s="14" t="s">
        <v>11</v>
      </c>
      <c r="M57" s="14" t="s">
        <v>12</v>
      </c>
      <c r="N57" s="15" t="s">
        <v>13</v>
      </c>
    </row>
    <row r="58" spans="1:15" s="16" customFormat="1" ht="25" customHeight="1">
      <c r="B58" s="17" t="s">
        <v>61</v>
      </c>
      <c r="C58" s="18">
        <v>40342126.670669504</v>
      </c>
      <c r="D58" s="18">
        <v>31835858.3509706</v>
      </c>
      <c r="E58" s="19">
        <v>126.7</v>
      </c>
      <c r="F58" s="20">
        <v>16575678.452960599</v>
      </c>
      <c r="G58" s="20">
        <v>13445081.8343716</v>
      </c>
      <c r="H58" s="19">
        <v>123.3</v>
      </c>
      <c r="I58" s="18">
        <v>112702643.36437</v>
      </c>
      <c r="J58" s="21">
        <v>82042012.7006578</v>
      </c>
      <c r="K58" s="19">
        <v>137.4</v>
      </c>
      <c r="L58" s="22">
        <f>C58+F58+I58</f>
        <v>169620448.48800009</v>
      </c>
      <c r="M58" s="22">
        <f>D58+G58+J58</f>
        <v>127322952.88600001</v>
      </c>
      <c r="N58" s="19">
        <f>IF(OR(L58=0,M58=0),"　　－　　",ROUND(L58/M58*100,1))</f>
        <v>133.19999999999999</v>
      </c>
    </row>
    <row r="59" spans="1:15" s="23" customFormat="1" ht="25" customHeight="1">
      <c r="B59" s="24" t="s">
        <v>15</v>
      </c>
      <c r="C59" s="25">
        <v>7683833.5839999998</v>
      </c>
      <c r="D59" s="25">
        <v>7404603.7050000001</v>
      </c>
      <c r="E59" s="19">
        <v>103.8</v>
      </c>
      <c r="F59" s="25">
        <v>3523699</v>
      </c>
      <c r="G59" s="25">
        <v>4381614</v>
      </c>
      <c r="H59" s="19">
        <v>80.400000000000006</v>
      </c>
      <c r="I59" s="25">
        <v>19738544.917999998</v>
      </c>
      <c r="J59" s="25">
        <v>19581914.180999998</v>
      </c>
      <c r="K59" s="19">
        <v>100.8</v>
      </c>
      <c r="L59" s="22">
        <f>C59+F59+I59</f>
        <v>30946077.501999997</v>
      </c>
      <c r="M59" s="22">
        <f>D59+G59+J59</f>
        <v>31368131.886</v>
      </c>
      <c r="N59" s="19">
        <f t="shared" ref="N59:N67" si="10">IF(OR(L59=0,M59=0),"　　－　　",ROUND(L59/M59*100,1))</f>
        <v>98.7</v>
      </c>
    </row>
    <row r="60" spans="1:15" s="23" customFormat="1" ht="25" customHeight="1">
      <c r="B60" s="24" t="s">
        <v>16</v>
      </c>
      <c r="C60" s="21">
        <v>29552789</v>
      </c>
      <c r="D60" s="26">
        <v>29930411</v>
      </c>
      <c r="E60" s="19">
        <v>98.7</v>
      </c>
      <c r="F60" s="27">
        <v>2223220</v>
      </c>
      <c r="G60" s="27">
        <v>2046128</v>
      </c>
      <c r="H60" s="19">
        <v>108.7</v>
      </c>
      <c r="I60" s="21">
        <v>6412433</v>
      </c>
      <c r="J60" s="28">
        <v>6039833</v>
      </c>
      <c r="K60" s="19">
        <v>106.2</v>
      </c>
      <c r="L60" s="22">
        <f>C60+F60+I60+2</f>
        <v>38188444</v>
      </c>
      <c r="M60" s="22">
        <f t="shared" ref="M60:M67" si="11">D60+G60+J60</f>
        <v>38016372</v>
      </c>
      <c r="N60" s="19">
        <f t="shared" si="10"/>
        <v>100.5</v>
      </c>
    </row>
    <row r="61" spans="1:15" s="16" customFormat="1" ht="25" customHeight="1">
      <c r="B61" s="24" t="s">
        <v>17</v>
      </c>
      <c r="C61" s="22">
        <v>13303591</v>
      </c>
      <c r="D61" s="30">
        <v>15435024</v>
      </c>
      <c r="E61" s="19">
        <v>86.2</v>
      </c>
      <c r="F61" s="31">
        <v>650729</v>
      </c>
      <c r="G61" s="32">
        <v>794866</v>
      </c>
      <c r="H61" s="19">
        <v>81.900000000000006</v>
      </c>
      <c r="I61" s="22">
        <v>13935934</v>
      </c>
      <c r="J61" s="33">
        <v>13716057</v>
      </c>
      <c r="K61" s="19">
        <v>101.6</v>
      </c>
      <c r="L61" s="22">
        <f t="shared" ref="L61:L67" si="12">C61+F61+I61</f>
        <v>27890254</v>
      </c>
      <c r="M61" s="22">
        <f t="shared" si="11"/>
        <v>29945947</v>
      </c>
      <c r="N61" s="19">
        <f t="shared" si="10"/>
        <v>93.1</v>
      </c>
    </row>
    <row r="62" spans="1:15" s="16" customFormat="1" ht="25" customHeight="1">
      <c r="B62" s="17" t="s">
        <v>18</v>
      </c>
      <c r="C62" s="21">
        <v>11144578.838</v>
      </c>
      <c r="D62" s="21">
        <v>10279035.036</v>
      </c>
      <c r="E62" s="19">
        <v>108.4</v>
      </c>
      <c r="F62" s="27">
        <v>4159493</v>
      </c>
      <c r="G62" s="25">
        <v>4398015</v>
      </c>
      <c r="H62" s="19">
        <v>94.6</v>
      </c>
      <c r="I62" s="21">
        <v>17701886.969000001</v>
      </c>
      <c r="J62" s="28">
        <v>18462182.017999999</v>
      </c>
      <c r="K62" s="19">
        <v>95.9</v>
      </c>
      <c r="L62" s="22">
        <f t="shared" si="12"/>
        <v>33005958.807</v>
      </c>
      <c r="M62" s="22">
        <f t="shared" si="11"/>
        <v>33139232.053999998</v>
      </c>
      <c r="N62" s="19">
        <f t="shared" si="10"/>
        <v>99.6</v>
      </c>
    </row>
    <row r="63" spans="1:15" s="16" customFormat="1" ht="25" customHeight="1">
      <c r="B63" s="17" t="s">
        <v>19</v>
      </c>
      <c r="C63" s="21">
        <v>3455243.7149999999</v>
      </c>
      <c r="D63" s="35">
        <v>3261789.2629999998</v>
      </c>
      <c r="E63" s="19">
        <v>105.9</v>
      </c>
      <c r="F63" s="27">
        <v>620132.40500000003</v>
      </c>
      <c r="G63" s="25">
        <v>441725.41899999999</v>
      </c>
      <c r="H63" s="19">
        <v>140.4</v>
      </c>
      <c r="I63" s="21">
        <v>8364310.1490000002</v>
      </c>
      <c r="J63" s="21">
        <v>5994094.4469999997</v>
      </c>
      <c r="K63" s="19">
        <v>139.5</v>
      </c>
      <c r="L63" s="22">
        <f t="shared" si="12"/>
        <v>12439686.269000001</v>
      </c>
      <c r="M63" s="22">
        <f t="shared" si="11"/>
        <v>9697609.1290000007</v>
      </c>
      <c r="N63" s="19">
        <f t="shared" si="10"/>
        <v>128.30000000000001</v>
      </c>
    </row>
    <row r="64" spans="1:15" s="16" customFormat="1" ht="25" customHeight="1">
      <c r="B64" s="24" t="s">
        <v>20</v>
      </c>
      <c r="C64" s="22">
        <v>1332542</v>
      </c>
      <c r="D64" s="30">
        <v>1731737</v>
      </c>
      <c r="E64" s="19">
        <v>76.900000000000006</v>
      </c>
      <c r="F64" s="31">
        <v>13564</v>
      </c>
      <c r="G64" s="32">
        <v>24927</v>
      </c>
      <c r="H64" s="19">
        <v>54.4</v>
      </c>
      <c r="I64" s="22">
        <v>8516484</v>
      </c>
      <c r="J64" s="33">
        <v>9544083</v>
      </c>
      <c r="K64" s="19">
        <v>89.2</v>
      </c>
      <c r="L64" s="22">
        <f t="shared" si="12"/>
        <v>9862590</v>
      </c>
      <c r="M64" s="22">
        <f t="shared" si="11"/>
        <v>11300747</v>
      </c>
      <c r="N64" s="19">
        <f t="shared" si="10"/>
        <v>87.3</v>
      </c>
    </row>
    <row r="65" spans="2:14" s="16" customFormat="1" ht="25" customHeight="1">
      <c r="B65" s="24" t="s">
        <v>21</v>
      </c>
      <c r="C65" s="36">
        <v>1182192</v>
      </c>
      <c r="D65" s="37">
        <v>1159637</v>
      </c>
      <c r="E65" s="19">
        <v>101.9</v>
      </c>
      <c r="F65" s="36">
        <v>114924</v>
      </c>
      <c r="G65" s="37">
        <v>350020</v>
      </c>
      <c r="H65" s="19">
        <v>32.799999999999997</v>
      </c>
      <c r="I65" s="36">
        <v>4593249</v>
      </c>
      <c r="J65" s="35">
        <v>4586385</v>
      </c>
      <c r="K65" s="19">
        <v>100.1</v>
      </c>
      <c r="L65" s="21">
        <f t="shared" si="12"/>
        <v>5890365</v>
      </c>
      <c r="M65" s="22">
        <f t="shared" si="11"/>
        <v>6096042</v>
      </c>
      <c r="N65" s="19">
        <f t="shared" si="10"/>
        <v>96.6</v>
      </c>
    </row>
    <row r="66" spans="2:14" s="16" customFormat="1" ht="25" customHeight="1">
      <c r="B66" s="24" t="s">
        <v>22</v>
      </c>
      <c r="C66" s="26">
        <v>11684</v>
      </c>
      <c r="D66" s="38">
        <v>14336</v>
      </c>
      <c r="E66" s="19">
        <v>81.5</v>
      </c>
      <c r="F66" s="39">
        <v>261744.69700000001</v>
      </c>
      <c r="G66" s="40">
        <v>286324.88800000004</v>
      </c>
      <c r="H66" s="19">
        <v>91.4</v>
      </c>
      <c r="I66" s="26">
        <v>7335368.3030000003</v>
      </c>
      <c r="J66" s="41">
        <v>6711564.9929999998</v>
      </c>
      <c r="K66" s="19">
        <v>109.3</v>
      </c>
      <c r="L66" s="22">
        <f t="shared" si="12"/>
        <v>7608797</v>
      </c>
      <c r="M66" s="22">
        <f t="shared" si="11"/>
        <v>7012225.8810000001</v>
      </c>
      <c r="N66" s="19">
        <f t="shared" si="10"/>
        <v>108.5</v>
      </c>
    </row>
    <row r="67" spans="2:14" s="16" customFormat="1" ht="25" customHeight="1">
      <c r="B67" s="42" t="s">
        <v>23</v>
      </c>
      <c r="C67" s="36">
        <v>546060</v>
      </c>
      <c r="D67" s="37">
        <v>789417</v>
      </c>
      <c r="E67" s="19">
        <v>69.2</v>
      </c>
      <c r="F67" s="27">
        <v>0</v>
      </c>
      <c r="G67" s="43">
        <v>0</v>
      </c>
      <c r="H67" s="19" t="s">
        <v>62</v>
      </c>
      <c r="I67" s="36">
        <v>3383886</v>
      </c>
      <c r="J67" s="33">
        <v>4569526</v>
      </c>
      <c r="K67" s="19">
        <v>74.099999999999994</v>
      </c>
      <c r="L67" s="22">
        <f t="shared" si="12"/>
        <v>3929946</v>
      </c>
      <c r="M67" s="22">
        <f t="shared" si="11"/>
        <v>5358943</v>
      </c>
      <c r="N67" s="19">
        <f t="shared" si="10"/>
        <v>73.3</v>
      </c>
    </row>
    <row r="68" spans="2:14" ht="25" customHeight="1">
      <c r="B68" s="74" t="s">
        <v>63</v>
      </c>
      <c r="C68" s="85">
        <f>SUM(C58:C67)</f>
        <v>108554640.80766951</v>
      </c>
      <c r="D68" s="85">
        <f>SUM(D58:D67)</f>
        <v>101841848.3549706</v>
      </c>
      <c r="E68" s="76">
        <f>IF(OR(C68=0,D68=0),"　　－　　",ROUND(C68/D68*100,1))</f>
        <v>106.6</v>
      </c>
      <c r="F68" s="85">
        <f>SUM(F58:F67)</f>
        <v>28143184.554960601</v>
      </c>
      <c r="G68" s="85">
        <f>SUM(G58:G67)</f>
        <v>26168702.1413716</v>
      </c>
      <c r="H68" s="76">
        <f>IF(OR(F68=0,G68=0),"　　－　　",ROUND(F68/G68*100,1))</f>
        <v>107.5</v>
      </c>
      <c r="I68" s="85">
        <f>SUM(I58:I67)</f>
        <v>202684739.70337</v>
      </c>
      <c r="J68" s="85">
        <f>SUM(J58:J67)</f>
        <v>171247652.33965778</v>
      </c>
      <c r="K68" s="76">
        <f t="shared" ref="K68" si="13">IF(OR(I68=0,J68=0),"　　－　　",ROUND(I68/J68*100,1))</f>
        <v>118.4</v>
      </c>
      <c r="L68" s="85">
        <f>SUM(L58:L67)</f>
        <v>339382567.0660001</v>
      </c>
      <c r="M68" s="85">
        <f>SUM(M58:M67)</f>
        <v>299258202.83599997</v>
      </c>
      <c r="N68" s="76">
        <f>IF(OR(L68=0,M68=0),"　　－　　",ROUND(L68/M68*100,1))</f>
        <v>113.4</v>
      </c>
    </row>
    <row r="69" spans="2:14" ht="15" customHeight="1"/>
    <row r="70" spans="2:14" ht="15" customHeight="1"/>
    <row r="71" spans="2:14" ht="15" customHeight="1"/>
    <row r="72" spans="2:14" ht="15" customHeight="1"/>
    <row r="73" spans="2:14" ht="18.75" customHeight="1">
      <c r="B73" s="86" t="s">
        <v>64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7"/>
      <c r="N73" s="88"/>
    </row>
  </sheetData>
  <mergeCells count="12">
    <mergeCell ref="B52:L52"/>
    <mergeCell ref="C55:E55"/>
    <mergeCell ref="F55:H55"/>
    <mergeCell ref="I55:K55"/>
    <mergeCell ref="L55:N55"/>
    <mergeCell ref="B73:L73"/>
    <mergeCell ref="B1:N1"/>
    <mergeCell ref="B2:N2"/>
    <mergeCell ref="C4:E4"/>
    <mergeCell ref="F4:H4"/>
    <mergeCell ref="I4:K4"/>
    <mergeCell ref="L4:N4"/>
  </mergeCells>
  <phoneticPr fontId="2"/>
  <printOptions horizontalCentered="1" verticalCentered="1"/>
  <pageMargins left="0.59055118110236227" right="0.59055118110236227" top="0.39370078740157483" bottom="0.19685039370078741" header="0.51181102362204722" footer="0.19685039370078741"/>
  <pageSetup paperSize="8" scale="64" fitToHeight="0" orientation="landscape" horizontalDpi="1200" verticalDpi="1200" r:id="rId1"/>
  <headerFooter alignWithMargins="0"/>
  <rowBreaks count="1" manualBreakCount="1">
    <brk id="52" min="1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集計表</vt:lpstr>
      <vt:lpstr>集計表!Print_Area</vt:lpstr>
      <vt:lpstr>集計表!Print_Titles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