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02_日常文書フォルダ【1年未満】\01_旅行業指導\01_旅行業\02_旅行業に関する調査\01_旅行業者取扱状況\令和８年度（2026年度）\R8.4月\"/>
    </mc:Choice>
  </mc:AlternateContent>
  <xr:revisionPtr revIDLastSave="0" documentId="8_{9F9E15D5-5236-4C45-9AD0-8A1DCCC9F4D9}" xr6:coauthVersionLast="47" xr6:coauthVersionMax="47" xr10:uidLastSave="{00000000-0000-0000-0000-000000000000}"/>
  <bookViews>
    <workbookView xWindow="75" yWindow="-12840" windowWidth="17805" windowHeight="11775" xr2:uid="{749D8358-1A46-4625-B28F-C0AB8F5B2F57}"/>
  </bookViews>
  <sheets>
    <sheet name="【並び替え後】集計表" sheetId="1" r:id="rId1"/>
  </sheets>
  <definedNames>
    <definedName name="_xlnm.Print_Area" localSheetId="0">【並び替え後】集計表!$B$1:$N$123</definedName>
    <definedName name="_xlnm.Print_Titles" localSheetId="0">【並び替え後】集計表!$1:$2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I50" i="1"/>
  <c r="K50" i="1" s="1"/>
  <c r="G50" i="1"/>
  <c r="F50" i="1"/>
  <c r="H50" i="1" s="1"/>
  <c r="D50" i="1"/>
  <c r="C50" i="1"/>
  <c r="E50" i="1" s="1"/>
  <c r="M49" i="1"/>
  <c r="N49" i="1" s="1"/>
  <c r="L49" i="1"/>
  <c r="K49" i="1"/>
  <c r="H49" i="1"/>
  <c r="E49" i="1"/>
  <c r="A49" i="1"/>
  <c r="N48" i="1"/>
  <c r="M48" i="1"/>
  <c r="L48" i="1"/>
  <c r="K48" i="1"/>
  <c r="H48" i="1"/>
  <c r="E48" i="1"/>
  <c r="A48" i="1"/>
  <c r="A47" i="1"/>
  <c r="N46" i="1"/>
  <c r="M46" i="1"/>
  <c r="L46" i="1"/>
  <c r="K46" i="1"/>
  <c r="H46" i="1"/>
  <c r="E46" i="1"/>
  <c r="A46" i="1"/>
  <c r="M45" i="1"/>
  <c r="N45" i="1" s="1"/>
  <c r="L45" i="1"/>
  <c r="K45" i="1"/>
  <c r="H45" i="1"/>
  <c r="E45" i="1"/>
  <c r="A45" i="1"/>
  <c r="N44" i="1"/>
  <c r="M44" i="1"/>
  <c r="L44" i="1"/>
  <c r="K44" i="1"/>
  <c r="H44" i="1"/>
  <c r="E44" i="1"/>
  <c r="A44" i="1"/>
  <c r="N43" i="1"/>
  <c r="M43" i="1"/>
  <c r="L43" i="1"/>
  <c r="K43" i="1"/>
  <c r="H43" i="1"/>
  <c r="E43" i="1"/>
  <c r="A43" i="1"/>
  <c r="M42" i="1"/>
  <c r="L42" i="1"/>
  <c r="N42" i="1" s="1"/>
  <c r="K42" i="1"/>
  <c r="H42" i="1"/>
  <c r="E42" i="1"/>
  <c r="A42" i="1"/>
  <c r="N41" i="1"/>
  <c r="M41" i="1"/>
  <c r="L41" i="1"/>
  <c r="K41" i="1"/>
  <c r="H41" i="1"/>
  <c r="E41" i="1"/>
  <c r="A41" i="1"/>
  <c r="M40" i="1"/>
  <c r="N40" i="1" s="1"/>
  <c r="L40" i="1"/>
  <c r="K40" i="1"/>
  <c r="H40" i="1"/>
  <c r="E40" i="1"/>
  <c r="A40" i="1"/>
  <c r="M39" i="1"/>
  <c r="L39" i="1"/>
  <c r="N39" i="1" s="1"/>
  <c r="K39" i="1"/>
  <c r="H39" i="1"/>
  <c r="E39" i="1"/>
  <c r="A39" i="1"/>
  <c r="M38" i="1"/>
  <c r="L38" i="1"/>
  <c r="N38" i="1" s="1"/>
  <c r="K38" i="1"/>
  <c r="H38" i="1"/>
  <c r="E38" i="1"/>
  <c r="A38" i="1"/>
  <c r="M37" i="1"/>
  <c r="L37" i="1"/>
  <c r="N37" i="1" s="1"/>
  <c r="A37" i="1"/>
  <c r="N36" i="1"/>
  <c r="M36" i="1"/>
  <c r="L36" i="1"/>
  <c r="K36" i="1"/>
  <c r="H36" i="1"/>
  <c r="E36" i="1"/>
  <c r="A36" i="1"/>
  <c r="M35" i="1"/>
  <c r="N35" i="1" s="1"/>
  <c r="L35" i="1"/>
  <c r="K35" i="1"/>
  <c r="H35" i="1"/>
  <c r="E35" i="1"/>
  <c r="A35" i="1"/>
  <c r="M34" i="1"/>
  <c r="L34" i="1"/>
  <c r="N34" i="1" s="1"/>
  <c r="K34" i="1"/>
  <c r="H34" i="1"/>
  <c r="E34" i="1"/>
  <c r="A34" i="1"/>
  <c r="M33" i="1"/>
  <c r="L33" i="1"/>
  <c r="N33" i="1" s="1"/>
  <c r="K33" i="1"/>
  <c r="H33" i="1"/>
  <c r="E33" i="1"/>
  <c r="A33" i="1"/>
  <c r="M32" i="1"/>
  <c r="L32" i="1"/>
  <c r="N32" i="1" s="1"/>
  <c r="K32" i="1"/>
  <c r="H32" i="1"/>
  <c r="E32" i="1"/>
  <c r="A32" i="1"/>
  <c r="N31" i="1"/>
  <c r="M31" i="1"/>
  <c r="L31" i="1"/>
  <c r="H31" i="1"/>
  <c r="A31" i="1"/>
  <c r="M30" i="1"/>
  <c r="L30" i="1"/>
  <c r="N30" i="1" s="1"/>
  <c r="K30" i="1"/>
  <c r="H30" i="1"/>
  <c r="E30" i="1"/>
  <c r="A30" i="1"/>
  <c r="M29" i="1"/>
  <c r="N29" i="1" s="1"/>
  <c r="L29" i="1"/>
  <c r="K29" i="1"/>
  <c r="H29" i="1"/>
  <c r="E29" i="1"/>
  <c r="A29" i="1"/>
  <c r="M28" i="1"/>
  <c r="L28" i="1"/>
  <c r="N28" i="1" s="1"/>
  <c r="A28" i="1"/>
  <c r="N27" i="1"/>
  <c r="M27" i="1"/>
  <c r="L27" i="1"/>
  <c r="K27" i="1"/>
  <c r="H27" i="1"/>
  <c r="E27" i="1"/>
  <c r="A27" i="1"/>
  <c r="M26" i="1"/>
  <c r="L26" i="1"/>
  <c r="N26" i="1" s="1"/>
  <c r="K26" i="1"/>
  <c r="H26" i="1"/>
  <c r="E26" i="1"/>
  <c r="A26" i="1"/>
  <c r="M25" i="1"/>
  <c r="L25" i="1"/>
  <c r="N25" i="1" s="1"/>
  <c r="K25" i="1"/>
  <c r="H25" i="1"/>
  <c r="E25" i="1"/>
  <c r="A25" i="1"/>
  <c r="M24" i="1"/>
  <c r="N24" i="1" s="1"/>
  <c r="L24" i="1"/>
  <c r="K24" i="1"/>
  <c r="H24" i="1"/>
  <c r="E24" i="1"/>
  <c r="A24" i="1"/>
  <c r="M23" i="1"/>
  <c r="L23" i="1"/>
  <c r="N23" i="1" s="1"/>
  <c r="K23" i="1"/>
  <c r="H23" i="1"/>
  <c r="E23" i="1"/>
  <c r="A23" i="1"/>
  <c r="M22" i="1"/>
  <c r="L22" i="1"/>
  <c r="N22" i="1" s="1"/>
  <c r="K22" i="1"/>
  <c r="H22" i="1"/>
  <c r="E22" i="1"/>
  <c r="A22" i="1"/>
  <c r="M21" i="1"/>
  <c r="L21" i="1"/>
  <c r="N21" i="1" s="1"/>
  <c r="K21" i="1"/>
  <c r="H21" i="1"/>
  <c r="E21" i="1"/>
  <c r="A21" i="1"/>
  <c r="N20" i="1"/>
  <c r="M20" i="1"/>
  <c r="L20" i="1"/>
  <c r="K20" i="1"/>
  <c r="H20" i="1"/>
  <c r="E20" i="1"/>
  <c r="A20" i="1"/>
  <c r="N19" i="1"/>
  <c r="M19" i="1"/>
  <c r="L19" i="1"/>
  <c r="K19" i="1"/>
  <c r="H19" i="1"/>
  <c r="E19" i="1"/>
  <c r="A19" i="1"/>
  <c r="A18" i="1"/>
  <c r="N17" i="1"/>
  <c r="M17" i="1"/>
  <c r="L17" i="1"/>
  <c r="K17" i="1"/>
  <c r="H17" i="1"/>
  <c r="E17" i="1"/>
  <c r="A17" i="1"/>
  <c r="M16" i="1"/>
  <c r="L16" i="1"/>
  <c r="N16" i="1" s="1"/>
  <c r="K16" i="1"/>
  <c r="H16" i="1"/>
  <c r="E16" i="1"/>
  <c r="A16" i="1"/>
  <c r="M15" i="1"/>
  <c r="L15" i="1"/>
  <c r="N15" i="1" s="1"/>
  <c r="K15" i="1"/>
  <c r="H15" i="1"/>
  <c r="E15" i="1"/>
  <c r="A15" i="1"/>
  <c r="M14" i="1"/>
  <c r="N14" i="1" s="1"/>
  <c r="L14" i="1"/>
  <c r="K14" i="1"/>
  <c r="H14" i="1"/>
  <c r="E14" i="1"/>
  <c r="A14" i="1"/>
  <c r="M13" i="1"/>
  <c r="L13" i="1"/>
  <c r="N13" i="1" s="1"/>
  <c r="K13" i="1"/>
  <c r="H13" i="1"/>
  <c r="E13" i="1"/>
  <c r="A13" i="1"/>
  <c r="M12" i="1"/>
  <c r="L12" i="1"/>
  <c r="N12" i="1" s="1"/>
  <c r="K12" i="1"/>
  <c r="H12" i="1"/>
  <c r="E12" i="1"/>
  <c r="A12" i="1"/>
  <c r="M11" i="1"/>
  <c r="L11" i="1"/>
  <c r="N11" i="1" s="1"/>
  <c r="K11" i="1"/>
  <c r="H11" i="1"/>
  <c r="E11" i="1"/>
  <c r="A11" i="1"/>
  <c r="N10" i="1"/>
  <c r="M10" i="1"/>
  <c r="L10" i="1"/>
  <c r="H10" i="1"/>
  <c r="E10" i="1"/>
  <c r="A10" i="1"/>
  <c r="M9" i="1"/>
  <c r="L9" i="1"/>
  <c r="N9" i="1" s="1"/>
  <c r="K9" i="1"/>
  <c r="H9" i="1"/>
  <c r="E9" i="1"/>
  <c r="A9" i="1"/>
  <c r="A8" i="1"/>
  <c r="M7" i="1"/>
  <c r="M50" i="1" s="1"/>
  <c r="L7" i="1"/>
  <c r="L50" i="1" s="1"/>
  <c r="N50" i="1" s="1"/>
  <c r="K7" i="1"/>
  <c r="H7" i="1"/>
  <c r="E7" i="1"/>
  <c r="A7" i="1"/>
  <c r="N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　</author>
    <author>RPAPC-21</author>
  </authors>
  <commentList>
    <comment ref="L8" authorId="0" shapeId="0" xr:uid="{FF427FBC-656B-4B64-AE0A-06F275C72656}">
      <text>
        <r>
          <rPr>
            <b/>
            <sz val="9"/>
            <color indexed="81"/>
            <rFont val="MS P ゴシック"/>
            <family val="3"/>
            <charset val="128"/>
          </rPr>
          <t>　:</t>
        </r>
        <r>
          <rPr>
            <sz val="9"/>
            <color indexed="81"/>
            <rFont val="MS P ゴシック"/>
            <family val="3"/>
            <charset val="128"/>
          </rPr>
          <t xml:space="preserve">
セル補正</t>
        </r>
      </text>
    </comment>
    <comment ref="B33" authorId="1" shapeId="0" xr:uid="{43457712-E1F1-411D-8002-C78070FDD5E5}">
      <text>
        <r>
          <rPr>
            <b/>
            <sz val="9"/>
            <color indexed="81"/>
            <rFont val="MS P ゴシック"/>
            <family val="3"/>
            <charset val="128"/>
          </rPr>
          <t>RPAPC-21:</t>
        </r>
        <r>
          <rPr>
            <sz val="9"/>
            <color indexed="81"/>
            <rFont val="MS P ゴシック"/>
            <family val="3"/>
            <charset val="128"/>
          </rPr>
          <t xml:space="preserve">
公表時の社名変更を行うこと</t>
        </r>
      </text>
    </comment>
    <comment ref="L59" authorId="0" shapeId="0" xr:uid="{652065B0-0011-4167-8D8C-F2AF5832F405}">
      <text>
        <r>
          <rPr>
            <b/>
            <sz val="9"/>
            <color indexed="81"/>
            <rFont val="MS P ゴシック"/>
            <family val="3"/>
            <charset val="128"/>
          </rPr>
          <t>　:</t>
        </r>
        <r>
          <rPr>
            <sz val="9"/>
            <color indexed="81"/>
            <rFont val="MS P ゴシック"/>
            <family val="3"/>
            <charset val="128"/>
          </rPr>
          <t xml:space="preserve">
セル補正</t>
        </r>
      </text>
    </comment>
  </commentList>
</comments>
</file>

<file path=xl/sharedStrings.xml><?xml version="1.0" encoding="utf-8"?>
<sst xmlns="http://schemas.openxmlformats.org/spreadsheetml/2006/main" count="121" uniqueCount="64">
  <si>
    <t>主　　要　　旅　　行　　業　　者　　の　　旅　　行　　取　　扱　　状　　況　　速　　報</t>
  </si>
  <si>
    <t>各　社　別　内　訳　（2026年（令和8年）4月分）</t>
    <rPh sb="15" eb="16">
      <t>ネン</t>
    </rPh>
    <rPh sb="17" eb="19">
      <t>レイワ</t>
    </rPh>
    <rPh sb="20" eb="21">
      <t>ネン</t>
    </rPh>
    <rPh sb="23" eb="24">
      <t>ガツ</t>
    </rPh>
    <phoneticPr fontId="5"/>
  </si>
  <si>
    <t>ＮＯ．１</t>
  </si>
  <si>
    <t>海　　　外　　　旅　　　行</t>
    <phoneticPr fontId="5"/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</si>
  <si>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</si>
  <si>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</si>
  <si>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</si>
  <si>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</si>
  <si>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2026年</t>
    <rPh sb="4" eb="5">
      <t>ネン</t>
    </rPh>
    <phoneticPr fontId="5"/>
  </si>
  <si>
    <t>2025年同月</t>
    <rPh sb="4" eb="5">
      <t>ネン</t>
    </rPh>
    <rPh sb="5" eb="7">
      <t>ドウゲツ</t>
    </rPh>
    <phoneticPr fontId="5"/>
  </si>
  <si>
    <t>2025年</t>
    <rPh sb="4" eb="5">
      <t>ネン</t>
    </rPh>
    <phoneticPr fontId="5"/>
  </si>
  <si>
    <t>取扱額（千円）</t>
    <rPh sb="0" eb="3">
      <t>トリアツカイガク</t>
    </rPh>
    <phoneticPr fontId="5"/>
  </si>
  <si>
    <t>　取扱額（千円）</t>
    <rPh sb="1" eb="2">
      <t>ト</t>
    </rPh>
    <phoneticPr fontId="5"/>
  </si>
  <si>
    <t>同月比（％）</t>
    <phoneticPr fontId="5"/>
  </si>
  <si>
    <t>JTB（6社計　＊2）</t>
    <phoneticPr fontId="5"/>
  </si>
  <si>
    <t>エイチ・アイ・エス（6社計　＊4）</t>
    <phoneticPr fontId="5"/>
  </si>
  <si>
    <t>阪急交通社（2社計　＊5）</t>
    <phoneticPr fontId="5"/>
  </si>
  <si>
    <t>（株）日本旅行（4社計　＊3）</t>
    <phoneticPr fontId="5"/>
  </si>
  <si>
    <t>KNT-CTホールディングス（4社計　＊6）</t>
    <phoneticPr fontId="5"/>
  </si>
  <si>
    <t>東武トップツアーズ(株)</t>
    <phoneticPr fontId="5"/>
  </si>
  <si>
    <t>(株)ジャルパック</t>
    <phoneticPr fontId="5"/>
  </si>
  <si>
    <t>エアトリ（5社計　＊7）</t>
    <phoneticPr fontId="5"/>
  </si>
  <si>
    <t>(株)ジェイアール東海ツアーズ</t>
    <phoneticPr fontId="5"/>
  </si>
  <si>
    <t>名鉄観光サービス(株)</t>
    <phoneticPr fontId="5"/>
  </si>
  <si>
    <t>(株)HTB-BCDトラベル</t>
    <rPh sb="1" eb="2">
      <t>カブ</t>
    </rPh>
    <phoneticPr fontId="5"/>
  </si>
  <si>
    <t>ANA X(株)</t>
    <rPh sb="6" eb="7">
      <t>カブ</t>
    </rPh>
    <phoneticPr fontId="5"/>
  </si>
  <si>
    <t>　　－　　</t>
  </si>
  <si>
    <t>ビッグホリデー(株)</t>
    <phoneticPr fontId="5"/>
  </si>
  <si>
    <t>日新航空サービス(株)</t>
    <phoneticPr fontId="5"/>
  </si>
  <si>
    <t>エムオーツーリスト(株)</t>
    <phoneticPr fontId="5"/>
  </si>
  <si>
    <t>郵船トラベル(株)</t>
    <phoneticPr fontId="5"/>
  </si>
  <si>
    <t>(株)農協観光</t>
    <phoneticPr fontId="5"/>
  </si>
  <si>
    <t>(株)エヌオーイー</t>
    <phoneticPr fontId="5"/>
  </si>
  <si>
    <t>西鉄旅行(株)</t>
    <phoneticPr fontId="5"/>
  </si>
  <si>
    <t>WILLER（4社計　＊8）</t>
    <phoneticPr fontId="5"/>
  </si>
  <si>
    <t>(株)IACEトラベル</t>
    <phoneticPr fontId="5"/>
  </si>
  <si>
    <t>(株)JR東日本びゅうツーリズム&amp;セールス</t>
    <rPh sb="1" eb="2">
      <t>カブ</t>
    </rPh>
    <phoneticPr fontId="5"/>
  </si>
  <si>
    <t>(株)読売旅行</t>
    <phoneticPr fontId="5"/>
  </si>
  <si>
    <t>T-LIFEホールディングス（2社計　＊9）</t>
    <phoneticPr fontId="5"/>
  </si>
  <si>
    <t>(株)トヨタツーリストインターナショナル</t>
    <phoneticPr fontId="5"/>
  </si>
  <si>
    <t>(株)南海国際旅行</t>
    <phoneticPr fontId="5"/>
  </si>
  <si>
    <t>京成トラベル＊10</t>
    <phoneticPr fontId="5"/>
  </si>
  <si>
    <t>京王観光(株)</t>
    <phoneticPr fontId="5"/>
  </si>
  <si>
    <t>イオンコンパス(株)</t>
    <phoneticPr fontId="5"/>
  </si>
  <si>
    <t>三菱電機ライフサービス(株)　</t>
    <rPh sb="12" eb="13">
      <t>カブ</t>
    </rPh>
    <phoneticPr fontId="5"/>
  </si>
  <si>
    <t>(株)三越伊勢丹ニッコウトラベル</t>
    <phoneticPr fontId="5"/>
  </si>
  <si>
    <t>(株)日本橋夢屋</t>
    <rPh sb="1" eb="2">
      <t>カブ</t>
    </rPh>
    <phoneticPr fontId="5"/>
  </si>
  <si>
    <t>ケイライントラベル(株)</t>
    <phoneticPr fontId="5"/>
  </si>
  <si>
    <t>沖縄ツーリスト(株)</t>
    <phoneticPr fontId="5"/>
  </si>
  <si>
    <t>(株)フジ・トラベル・サービス</t>
    <phoneticPr fontId="5"/>
  </si>
  <si>
    <t>小田急電鉄(株)</t>
    <rPh sb="0" eb="5">
      <t>オダキュウデンテツ</t>
    </rPh>
    <rPh sb="6" eb="7">
      <t>カブ</t>
    </rPh>
    <phoneticPr fontId="5"/>
  </si>
  <si>
    <t>テック航空サービス(株)</t>
    <phoneticPr fontId="5"/>
  </si>
  <si>
    <t>(株)エスティーエートラベル</t>
    <phoneticPr fontId="5"/>
  </si>
  <si>
    <t>菱和ダイヤモンド航空サービス(株)</t>
    <phoneticPr fontId="5"/>
  </si>
  <si>
    <t>富士急トラベル(株)</t>
    <phoneticPr fontId="5"/>
  </si>
  <si>
    <t>名鉄観光バス(株)</t>
    <phoneticPr fontId="5"/>
  </si>
  <si>
    <t>(株)日産クリエイティブサービス</t>
    <phoneticPr fontId="5"/>
  </si>
  <si>
    <t>九州旅客鉄道(株)</t>
    <phoneticPr fontId="5"/>
  </si>
  <si>
    <t>合　　　　　　　　　計</t>
  </si>
  <si>
    <t>旅行業者10社における取扱状況　＊11</t>
    <rPh sb="0" eb="4">
      <t>リョコウギョウシャ</t>
    </rPh>
    <rPh sb="6" eb="7">
      <t>シャ</t>
    </rPh>
    <rPh sb="11" eb="15">
      <t>トリアツカイジョウキョウ</t>
    </rPh>
    <phoneticPr fontId="5"/>
  </si>
  <si>
    <t>ＮＯ．2</t>
    <phoneticPr fontId="5"/>
  </si>
  <si>
    <t>JTB（7社計　＊2）</t>
  </si>
  <si>
    <t>合計</t>
    <rPh sb="0" eb="2">
      <t>ゴウケイ</t>
    </rPh>
    <phoneticPr fontId="2"/>
  </si>
  <si>
    <t>　　　　　　　　　　　　　　　　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</si>
</sst>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.0;[Red]0.0"/>
    <numFmt numFmtId="177" formatCode="#,##0.0;[Red]\-#,##0.0"/>
    <numFmt numFmtId="178" formatCode="#,##0;[Red]#,##0"/>
  </numFmts>
  <fonts count="18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6"/>
      <name val="ＭＳ Ｐゴシック"/>
      <family val="3"/>
    </font>
    <font>
      <sz val="1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Ｐゴシック"/>
      <family val="3"/>
    </font>
    <font>
      <sz val="12"/>
      <name val="ＭＳ Ｐゴシック"/>
      <family val="3"/>
    </font>
    <font>
      <sz val="14"/>
      <name val="ＭＳ Ｐゴシック"/>
      <family val="3"/>
      <charset val="128"/>
    </font>
    <font>
      <sz val="14"/>
      <name val="ＭＳ Ｐゴシック"/>
      <family val="3"/>
    </font>
    <font>
      <sz val="11"/>
      <color theme="1"/>
      <name val="ＭＳ Ｐゴシック"/>
      <family val="3"/>
    </font>
    <font>
      <sz val="14"/>
      <color theme="1"/>
      <name val="ＭＳ Ｐゴシック"/>
      <family val="3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38" fontId="7" fillId="0" borderId="0" xfId="1" applyFont="1" applyFill="1"/>
    <xf numFmtId="0" fontId="0" fillId="0" borderId="1" xfId="0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6" xfId="0" applyBorder="1"/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0" fillId="0" borderId="0" xfId="0" applyFont="1"/>
    <xf numFmtId="0" fontId="10" fillId="0" borderId="5" xfId="0" applyFont="1" applyBorder="1" applyAlignment="1">
      <alignment shrinkToFit="1"/>
    </xf>
    <xf numFmtId="38" fontId="11" fillId="0" borderId="1" xfId="3" applyFont="1" applyFill="1" applyBorder="1"/>
    <xf numFmtId="176" fontId="11" fillId="0" borderId="5" xfId="0" applyNumberFormat="1" applyFont="1" applyBorder="1" applyAlignment="1">
      <alignment horizontal="right"/>
    </xf>
    <xf numFmtId="38" fontId="11" fillId="0" borderId="1" xfId="3" applyFont="1" applyFill="1" applyBorder="1" applyProtection="1">
      <protection locked="0"/>
    </xf>
    <xf numFmtId="38" fontId="11" fillId="0" borderId="5" xfId="1" applyFont="1" applyFill="1" applyBorder="1"/>
    <xf numFmtId="38" fontId="11" fillId="0" borderId="5" xfId="1" applyFont="1" applyFill="1" applyBorder="1" applyAlignment="1"/>
    <xf numFmtId="0" fontId="12" fillId="0" borderId="0" xfId="0" applyFont="1"/>
    <xf numFmtId="0" fontId="12" fillId="0" borderId="5" xfId="0" applyFont="1" applyBorder="1" applyAlignment="1">
      <alignment shrinkToFit="1"/>
    </xf>
    <xf numFmtId="38" fontId="11" fillId="0" borderId="5" xfId="4" applyFont="1" applyFill="1" applyBorder="1"/>
    <xf numFmtId="38" fontId="11" fillId="0" borderId="5" xfId="1" applyFont="1" applyFill="1" applyBorder="1" applyProtection="1">
      <protection locked="0"/>
    </xf>
    <xf numFmtId="38" fontId="11" fillId="0" borderId="8" xfId="1" applyFont="1" applyFill="1" applyBorder="1"/>
    <xf numFmtId="38" fontId="11" fillId="0" borderId="9" xfId="1" applyFont="1" applyFill="1" applyBorder="1" applyAlignment="1"/>
    <xf numFmtId="38" fontId="11" fillId="0" borderId="5" xfId="1" applyFont="1" applyFill="1" applyBorder="1" applyAlignment="1" applyProtection="1">
      <protection locked="0"/>
    </xf>
    <xf numFmtId="38" fontId="11" fillId="0" borderId="8" xfId="1" applyFont="1" applyFill="1" applyBorder="1" applyAlignment="1" applyProtection="1">
      <protection locked="0"/>
    </xf>
    <xf numFmtId="38" fontId="11" fillId="0" borderId="8" xfId="1" applyFont="1" applyFill="1" applyBorder="1" applyAlignment="1"/>
    <xf numFmtId="38" fontId="11" fillId="0" borderId="8" xfId="1" applyFont="1" applyFill="1" applyBorder="1" applyProtection="1">
      <protection locked="0"/>
    </xf>
    <xf numFmtId="38" fontId="11" fillId="0" borderId="0" xfId="1" applyFont="1" applyFill="1" applyBorder="1"/>
    <xf numFmtId="0" fontId="13" fillId="0" borderId="5" xfId="0" applyFont="1" applyBorder="1" applyAlignment="1">
      <alignment shrinkToFit="1"/>
    </xf>
    <xf numFmtId="38" fontId="9" fillId="0" borderId="5" xfId="1" applyFont="1" applyFill="1" applyBorder="1"/>
    <xf numFmtId="176" fontId="9" fillId="0" borderId="5" xfId="0" applyNumberFormat="1" applyFont="1" applyBorder="1" applyAlignment="1">
      <alignment horizontal="right"/>
    </xf>
    <xf numFmtId="38" fontId="9" fillId="0" borderId="5" xfId="1" applyFont="1" applyFill="1" applyBorder="1" applyProtection="1">
      <protection locked="0"/>
    </xf>
    <xf numFmtId="38" fontId="9" fillId="0" borderId="8" xfId="1" applyFont="1" applyFill="1" applyBorder="1" applyProtection="1">
      <protection locked="0"/>
    </xf>
    <xf numFmtId="38" fontId="9" fillId="0" borderId="8" xfId="1" applyFont="1" applyFill="1" applyBorder="1"/>
    <xf numFmtId="38" fontId="9" fillId="0" borderId="5" xfId="1" applyFont="1" applyFill="1" applyBorder="1" applyAlignment="1"/>
    <xf numFmtId="38" fontId="11" fillId="0" borderId="0" xfId="4" applyFont="1" applyFill="1" applyBorder="1"/>
    <xf numFmtId="38" fontId="11" fillId="0" borderId="5" xfId="4" applyFont="1" applyFill="1" applyBorder="1" applyProtection="1">
      <protection locked="0"/>
    </xf>
    <xf numFmtId="38" fontId="11" fillId="0" borderId="0" xfId="4" applyFont="1" applyFill="1" applyBorder="1" applyProtection="1">
      <protection locked="0"/>
    </xf>
    <xf numFmtId="38" fontId="11" fillId="0" borderId="9" xfId="1" applyFont="1" applyFill="1" applyBorder="1"/>
    <xf numFmtId="3" fontId="11" fillId="0" borderId="5" xfId="0" applyNumberFormat="1" applyFont="1" applyBorder="1"/>
    <xf numFmtId="3" fontId="11" fillId="0" borderId="0" xfId="0" applyNumberFormat="1" applyFont="1"/>
    <xf numFmtId="0" fontId="12" fillId="0" borderId="5" xfId="0" applyFont="1" applyBorder="1" applyAlignment="1">
      <alignment horizontal="left" shrinkToFit="1"/>
    </xf>
    <xf numFmtId="38" fontId="11" fillId="0" borderId="0" xfId="1" applyFont="1" applyFill="1" applyBorder="1" applyProtection="1">
      <protection locked="0"/>
    </xf>
    <xf numFmtId="0" fontId="12" fillId="0" borderId="5" xfId="0" applyFont="1" applyBorder="1" applyAlignment="1">
      <alignment wrapText="1" shrinkToFit="1"/>
    </xf>
    <xf numFmtId="38" fontId="11" fillId="0" borderId="5" xfId="2" applyNumberFormat="1" applyFont="1" applyFill="1" applyBorder="1" applyAlignment="1"/>
    <xf numFmtId="38" fontId="11" fillId="0" borderId="0" xfId="1" applyFont="1" applyFill="1"/>
    <xf numFmtId="0" fontId="14" fillId="0" borderId="5" xfId="0" applyFont="1" applyBorder="1" applyAlignment="1">
      <alignment wrapText="1" shrinkToFit="1"/>
    </xf>
    <xf numFmtId="177" fontId="11" fillId="0" borderId="5" xfId="1" applyNumberFormat="1" applyFont="1" applyFill="1" applyBorder="1" applyAlignment="1">
      <alignment horizontal="right"/>
    </xf>
    <xf numFmtId="38" fontId="11" fillId="0" borderId="5" xfId="5" applyFont="1" applyFill="1" applyBorder="1"/>
    <xf numFmtId="38" fontId="11" fillId="0" borderId="8" xfId="5" applyFont="1" applyFill="1" applyBorder="1" applyProtection="1">
      <protection locked="0"/>
    </xf>
    <xf numFmtId="38" fontId="11" fillId="0" borderId="5" xfId="5" applyFont="1" applyFill="1" applyBorder="1" applyProtection="1">
      <protection locked="0"/>
    </xf>
    <xf numFmtId="176" fontId="11" fillId="0" borderId="8" xfId="0" applyNumberFormat="1" applyFont="1" applyBorder="1" applyAlignment="1">
      <alignment horizontal="right"/>
    </xf>
    <xf numFmtId="38" fontId="13" fillId="0" borderId="5" xfId="1" applyFont="1" applyFill="1" applyBorder="1" applyAlignment="1" applyProtection="1">
      <alignment shrinkToFit="1"/>
      <protection locked="0"/>
    </xf>
    <xf numFmtId="38" fontId="9" fillId="0" borderId="9" xfId="1" applyFont="1" applyFill="1" applyBorder="1"/>
    <xf numFmtId="38" fontId="12" fillId="0" borderId="0" xfId="1" applyFont="1" applyFill="1" applyBorder="1"/>
    <xf numFmtId="177" fontId="11" fillId="0" borderId="8" xfId="1" applyNumberFormat="1" applyFont="1" applyFill="1" applyBorder="1" applyAlignment="1">
      <alignment horizontal="right"/>
    </xf>
    <xf numFmtId="38" fontId="12" fillId="0" borderId="8" xfId="1" applyFont="1" applyFill="1" applyBorder="1" applyAlignment="1" applyProtection="1">
      <alignment shrinkToFit="1"/>
      <protection locked="0"/>
    </xf>
    <xf numFmtId="38" fontId="11" fillId="0" borderId="9" xfId="1" applyFont="1" applyFill="1" applyBorder="1" applyProtection="1">
      <protection locked="0"/>
    </xf>
    <xf numFmtId="3" fontId="9" fillId="0" borderId="9" xfId="0" applyNumberFormat="1" applyFont="1" applyBorder="1"/>
    <xf numFmtId="3" fontId="9" fillId="0" borderId="0" xfId="0" applyNumberFormat="1" applyFont="1"/>
    <xf numFmtId="3" fontId="9" fillId="0" borderId="5" xfId="0" applyNumberFormat="1" applyFont="1" applyBorder="1"/>
    <xf numFmtId="38" fontId="9" fillId="0" borderId="0" xfId="1" applyFont="1" applyFill="1" applyBorder="1"/>
    <xf numFmtId="38" fontId="0" fillId="0" borderId="5" xfId="1" applyFont="1" applyFill="1" applyBorder="1" applyAlignment="1" applyProtection="1">
      <alignment shrinkToFit="1"/>
      <protection locked="0"/>
    </xf>
    <xf numFmtId="178" fontId="9" fillId="0" borderId="0" xfId="0" applyNumberFormat="1" applyFont="1"/>
    <xf numFmtId="38" fontId="9" fillId="0" borderId="0" xfId="1" applyFont="1" applyFill="1" applyBorder="1" applyProtection="1">
      <protection locked="0"/>
    </xf>
    <xf numFmtId="0" fontId="13" fillId="0" borderId="0" xfId="0" applyFont="1"/>
    <xf numFmtId="0" fontId="8" fillId="0" borderId="10" xfId="0" applyFont="1" applyBorder="1" applyAlignment="1">
      <alignment horizontal="center"/>
    </xf>
    <xf numFmtId="38" fontId="11" fillId="0" borderId="10" xfId="1" applyFont="1" applyFill="1" applyBorder="1"/>
    <xf numFmtId="176" fontId="11" fillId="0" borderId="10" xfId="0" applyNumberFormat="1" applyFont="1" applyBorder="1" applyAlignment="1">
      <alignment horizontal="right"/>
    </xf>
    <xf numFmtId="38" fontId="13" fillId="0" borderId="0" xfId="0" applyNumberFormat="1" applyFont="1"/>
    <xf numFmtId="0" fontId="13" fillId="0" borderId="11" xfId="0" applyFont="1" applyBorder="1" applyAlignment="1">
      <alignment horizontal="left" shrinkToFit="1"/>
    </xf>
    <xf numFmtId="0" fontId="13" fillId="0" borderId="0" xfId="0" applyFont="1" applyAlignment="1">
      <alignment horizontal="left" shrinkToFit="1"/>
    </xf>
    <xf numFmtId="0" fontId="13" fillId="0" borderId="0" xfId="0" applyFont="1" applyAlignment="1">
      <alignment horizontal="right" shrinkToFit="1"/>
    </xf>
    <xf numFmtId="0" fontId="15" fillId="0" borderId="0" xfId="0" applyFont="1"/>
    <xf numFmtId="0" fontId="15" fillId="0" borderId="0" xfId="0" applyFont="1" applyAlignment="1">
      <alignment horizontal="right"/>
    </xf>
    <xf numFmtId="38" fontId="15" fillId="0" borderId="0" xfId="1" applyFont="1" applyFill="1"/>
    <xf numFmtId="0" fontId="15" fillId="0" borderId="0" xfId="0" applyFont="1" applyAlignment="1">
      <alignment horizontal="left"/>
    </xf>
    <xf numFmtId="38" fontId="8" fillId="0" borderId="10" xfId="0" applyNumberFormat="1" applyFont="1" applyBorder="1" applyAlignment="1">
      <alignment horizontal="right" shrinkToFi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</cellXfs>
  <cellStyles count="6">
    <cellStyle name="桁区切り" xfId="1" builtinId="6"/>
    <cellStyle name="桁区切り 2 2" xfId="4" xr:uid="{F736D02F-F1A6-44A2-8444-3493B51AA983}"/>
    <cellStyle name="桁区切り 3" xfId="5" xr:uid="{0DDAC24C-9619-42C6-AB0C-26EF0FBDF249}"/>
    <cellStyle name="桁区切り 5" xfId="3" xr:uid="{05702F15-3A6B-4A84-B38E-AE55DBBD42E1}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57604</xdr:colOff>
      <xdr:row>67</xdr:row>
      <xdr:rowOff>163286</xdr:rowOff>
    </xdr:from>
    <xdr:to>
      <xdr:col>13</xdr:col>
      <xdr:colOff>1376521</xdr:colOff>
      <xdr:row>104</xdr:row>
      <xdr:rowOff>40554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AE1AD113-579B-46A0-A18B-ACFC45DE1A37}"/>
            </a:ext>
          </a:extLst>
        </xdr:cNvPr>
        <xdr:cNvSpPr txBox="1"/>
      </xdr:nvSpPr>
      <xdr:spPr>
        <a:xfrm>
          <a:off x="333829" y="20457886"/>
          <a:ext cx="21276967" cy="667176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○本資料は主要旅行業者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43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社・グループ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の旅行取扱状況をまとめたものです。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日本の旅行会社によるインバウンド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向けの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旅行取扱いを指します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JTB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6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※JTB6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)JTB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)JTB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グローバルマーケティング＆トラベル、沖縄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JTB(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)JTB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ビジネストラベルソリューションズ、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)JTB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ガイアレック、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トラベルプラザインターナショナル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3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日本旅行の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日本旅行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日本旅行、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日本旅行北海道、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日本旅行東北、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日本旅行沖縄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エイチ・アイ・エスの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6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エイチ・アイ・エス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6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エイチ・アイ・エス、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オリオンツアー、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クオリタ、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クルーズプラネット、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ジャパンホリデートラベル、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エイチ・アイ・エス沖縄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阪急交通社の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阪急交通社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阪急交通社、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阪急阪神ビジネストラベル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6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KNT-CT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ホールディングスの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    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※KNT-CT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ホールディングス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社・・・近畿日本ツーリスト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近畿日本ツーリストブループラネット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、クラブツーリズム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ユナイテッドツアーズ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7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エアトリの主とする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  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エアトリ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社・・・（株）エアトリ、（株）インバウンドプラットフォーム、（株）かんざし、（株）エアトリプレミアム倶楽部、（株）かもめ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8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WILLER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      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※WILLER4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WILLER EXPRESS(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WILLER TRAINS(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WILLER ACROSS(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クールジャパントラベル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9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T-LIFE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ホールディングスの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     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※T-LIFE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ホールディングス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T-LIFE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ホールディングス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T-LIFE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パートナーズ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コミュニティー京成の旅行取扱額を示しています。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11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取扱額の経年変化を把握するため、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2024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年度旅行取扱状況年度総計の上位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社・グループの旅行取扱状況も掲載しています。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本集計で計上された取扱額は速報値であり、各社決算報告等の数値と異なる場合があります。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統計表中の数字は、四捨五入による端数を調整していないため、内訳と合計は必ずしも一致しません。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B91CD-1F4B-47CE-BF60-2A9011FBD33C}">
  <sheetPr>
    <pageSetUpPr fitToPage="1"/>
  </sheetPr>
  <dimension ref="A1:P72"/>
  <sheetViews>
    <sheetView tabSelected="1" view="pageBreakPreview" zoomScale="50" zoomScaleNormal="100" zoomScaleSheetLayoutView="50" workbookViewId="0">
      <pane xSplit="2" ySplit="6" topLeftCell="C7" activePane="bottomRight" state="frozen"/>
      <selection pane="topRight"/>
      <selection pane="bottomLeft"/>
      <selection pane="bottomRight" activeCell="J47" sqref="J47"/>
    </sheetView>
  </sheetViews>
  <sheetFormatPr defaultColWidth="9" defaultRowHeight="14"/>
  <cols>
    <col min="1" max="1" width="3.90625" customWidth="1"/>
    <col min="2" max="2" width="33.7265625" customWidth="1"/>
    <col min="3" max="4" width="22.90625" style="4" customWidth="1"/>
    <col min="5" max="5" width="22.90625" style="5" customWidth="1"/>
    <col min="6" max="7" width="22.90625" style="4" customWidth="1"/>
    <col min="8" max="8" width="22.90625" style="5" customWidth="1"/>
    <col min="9" max="9" width="22.90625" style="4" customWidth="1"/>
    <col min="10" max="10" width="22.90625" style="6" customWidth="1"/>
    <col min="11" max="11" width="22.90625" style="5" customWidth="1"/>
    <col min="12" max="13" width="22.90625" style="4" customWidth="1"/>
    <col min="14" max="14" width="22.90625" style="5" customWidth="1"/>
    <col min="15" max="15" width="14" bestFit="1" customWidth="1"/>
    <col min="16" max="16" width="11.453125" bestFit="1" customWidth="1"/>
    <col min="17" max="17" width="9" customWidth="1"/>
  </cols>
  <sheetData>
    <row r="1" spans="1:14" ht="35.15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5.15" customHeight="1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6.5" customHeight="1">
      <c r="B3" s="3"/>
      <c r="N3" s="5" t="s">
        <v>2</v>
      </c>
    </row>
    <row r="4" spans="1:14" ht="16.5" customHeight="1">
      <c r="B4" s="7"/>
      <c r="C4" s="8" t="s">
        <v>3</v>
      </c>
      <c r="D4" s="9"/>
      <c r="E4" s="9"/>
      <c r="F4" s="8" t="s">
        <v>4</v>
      </c>
      <c r="G4" s="9"/>
      <c r="H4" s="9"/>
      <c r="I4" s="8" t="s">
        <v>5</v>
      </c>
      <c r="J4" s="9"/>
      <c r="K4" s="9"/>
      <c r="L4" s="8" t="s">
        <v>6</v>
      </c>
      <c r="M4" s="9"/>
      <c r="N4" s="10"/>
    </row>
    <row r="5" spans="1:14" ht="17.149999999999999" customHeight="1">
      <c r="B5" s="11" t="s">
        <v>7</v>
      </c>
      <c r="C5" s="12" t="s">
        <v>8</v>
      </c>
      <c r="D5" s="12" t="s">
        <v>9</v>
      </c>
      <c r="E5" s="12" t="s">
        <v>10</v>
      </c>
      <c r="F5" s="12" t="s">
        <v>8</v>
      </c>
      <c r="G5" s="12" t="s">
        <v>9</v>
      </c>
      <c r="H5" s="12" t="s">
        <v>10</v>
      </c>
      <c r="I5" s="12" t="s">
        <v>8</v>
      </c>
      <c r="J5" s="12" t="s">
        <v>9</v>
      </c>
      <c r="K5" s="12" t="s">
        <v>10</v>
      </c>
      <c r="L5" s="12" t="s">
        <v>8</v>
      </c>
      <c r="M5" s="12" t="s">
        <v>9</v>
      </c>
      <c r="N5" s="12" t="s">
        <v>10</v>
      </c>
    </row>
    <row r="6" spans="1:14" ht="17.149999999999999" customHeight="1">
      <c r="B6" s="13"/>
      <c r="C6" s="14" t="s">
        <v>11</v>
      </c>
      <c r="D6" s="14" t="s">
        <v>12</v>
      </c>
      <c r="E6" s="15" t="s">
        <v>13</v>
      </c>
      <c r="F6" s="14" t="s">
        <v>11</v>
      </c>
      <c r="G6" s="14" t="s">
        <v>12</v>
      </c>
      <c r="H6" s="15" t="s">
        <v>13</v>
      </c>
      <c r="I6" s="14" t="s">
        <v>11</v>
      </c>
      <c r="J6" s="14" t="s">
        <v>12</v>
      </c>
      <c r="K6" s="15" t="s">
        <v>13</v>
      </c>
      <c r="L6" s="14" t="s">
        <v>11</v>
      </c>
      <c r="M6" s="14" t="s">
        <v>12</v>
      </c>
      <c r="N6" s="15" t="s">
        <v>13</v>
      </c>
    </row>
    <row r="7" spans="1:14" s="16" customFormat="1" ht="25" customHeight="1">
      <c r="A7" s="16">
        <f t="shared" ref="A7:A49" si="0">ROW()-6</f>
        <v>1</v>
      </c>
      <c r="B7" s="17" t="s">
        <v>14</v>
      </c>
      <c r="C7" s="18">
        <v>27308828.777340099</v>
      </c>
      <c r="D7" s="18">
        <v>20774404.191477899</v>
      </c>
      <c r="E7" s="19">
        <f t="shared" ref="E7:E27" si="1">IF(OR(C7=0,D7=0),"　　－　　",ROUND(C7/D7*100,1))</f>
        <v>131.5</v>
      </c>
      <c r="F7" s="20">
        <v>12168565.2759137</v>
      </c>
      <c r="G7" s="20">
        <v>14584802.651536399</v>
      </c>
      <c r="H7" s="19">
        <f t="shared" ref="H7:H27" si="2">IF(OR(F7=0,G7=0),"　　－　　",ROUND(F7/G7*100,1))</f>
        <v>83.4</v>
      </c>
      <c r="I7" s="18">
        <v>60407133.151746199</v>
      </c>
      <c r="J7" s="21">
        <v>59617937.446985699</v>
      </c>
      <c r="K7" s="19">
        <f>IF(OR(I7=0,J7=0),"　　－　　",ROUND(I7/J7*100,1))</f>
        <v>101.3</v>
      </c>
      <c r="L7" s="22">
        <f t="shared" ref="L7:M49" si="3">C7+F7+I7</f>
        <v>99884527.204999998</v>
      </c>
      <c r="M7" s="22">
        <f t="shared" si="3"/>
        <v>94977144.289999992</v>
      </c>
      <c r="N7" s="19">
        <f t="shared" ref="N7:N50" si="4">IF(OR(L7=0,M7=0),"　　－　　",ROUND(L7/M7*100,1))</f>
        <v>105.2</v>
      </c>
    </row>
    <row r="8" spans="1:14" s="23" customFormat="1" ht="25" customHeight="1">
      <c r="A8" s="23">
        <f t="shared" si="0"/>
        <v>2</v>
      </c>
      <c r="B8" s="24" t="s">
        <v>15</v>
      </c>
      <c r="C8" s="21">
        <v>18360701</v>
      </c>
      <c r="D8" s="25">
        <v>16960752</v>
      </c>
      <c r="E8" s="19">
        <v>108.3</v>
      </c>
      <c r="F8" s="26">
        <v>2205886</v>
      </c>
      <c r="G8" s="26">
        <v>2032682</v>
      </c>
      <c r="H8" s="19">
        <v>108.5</v>
      </c>
      <c r="I8" s="21">
        <v>3864751</v>
      </c>
      <c r="J8" s="27">
        <v>4074889</v>
      </c>
      <c r="K8" s="19">
        <v>94.8</v>
      </c>
      <c r="L8" s="22">
        <v>24431338</v>
      </c>
      <c r="M8" s="22">
        <v>23068323</v>
      </c>
      <c r="N8" s="19">
        <v>105.9</v>
      </c>
    </row>
    <row r="9" spans="1:14" s="23" customFormat="1" ht="25" customHeight="1">
      <c r="A9" s="23">
        <f t="shared" si="0"/>
        <v>3</v>
      </c>
      <c r="B9" s="24" t="s">
        <v>16</v>
      </c>
      <c r="C9" s="22">
        <v>19222732</v>
      </c>
      <c r="D9" s="28">
        <v>13025321</v>
      </c>
      <c r="E9" s="19">
        <f t="shared" si="1"/>
        <v>147.6</v>
      </c>
      <c r="F9" s="29">
        <v>2309248</v>
      </c>
      <c r="G9" s="30">
        <v>1944022</v>
      </c>
      <c r="H9" s="19">
        <f t="shared" si="2"/>
        <v>118.8</v>
      </c>
      <c r="I9" s="22">
        <v>18943376</v>
      </c>
      <c r="J9" s="31">
        <v>16337746</v>
      </c>
      <c r="K9" s="19">
        <f>IF(OR(I9=0,J9=0),"　　－　　",ROUND(I9/J9*100,1))</f>
        <v>115.9</v>
      </c>
      <c r="L9" s="22">
        <f t="shared" si="3"/>
        <v>40475356</v>
      </c>
      <c r="M9" s="22">
        <f t="shared" si="3"/>
        <v>31307089</v>
      </c>
      <c r="N9" s="19">
        <f t="shared" si="4"/>
        <v>129.30000000000001</v>
      </c>
    </row>
    <row r="10" spans="1:14" s="16" customFormat="1" ht="25" customHeight="1">
      <c r="A10" s="16">
        <f t="shared" si="0"/>
        <v>4</v>
      </c>
      <c r="B10" s="24" t="s">
        <v>17</v>
      </c>
      <c r="C10" s="32">
        <v>8107635</v>
      </c>
      <c r="D10" s="32">
        <v>6311215</v>
      </c>
      <c r="E10" s="19">
        <f t="shared" si="1"/>
        <v>128.5</v>
      </c>
      <c r="F10" s="32">
        <v>5908332</v>
      </c>
      <c r="G10" s="32">
        <v>5852312</v>
      </c>
      <c r="H10" s="19">
        <f t="shared" si="2"/>
        <v>101</v>
      </c>
      <c r="I10" s="32">
        <v>16995564.451000001</v>
      </c>
      <c r="J10" s="32">
        <v>16768951.806000002</v>
      </c>
      <c r="K10" s="19">
        <v>101.4</v>
      </c>
      <c r="L10" s="22">
        <f t="shared" si="3"/>
        <v>31011531.451000001</v>
      </c>
      <c r="M10" s="22">
        <f t="shared" si="3"/>
        <v>28932478.806000002</v>
      </c>
      <c r="N10" s="19">
        <f t="shared" si="4"/>
        <v>107.2</v>
      </c>
    </row>
    <row r="11" spans="1:14" s="16" customFormat="1" ht="25" customHeight="1">
      <c r="A11" s="16">
        <f t="shared" si="0"/>
        <v>5</v>
      </c>
      <c r="B11" s="17" t="s">
        <v>18</v>
      </c>
      <c r="C11" s="21">
        <v>5089159</v>
      </c>
      <c r="D11" s="21">
        <v>5447136.8790000007</v>
      </c>
      <c r="E11" s="19">
        <f t="shared" si="1"/>
        <v>93.4</v>
      </c>
      <c r="F11" s="26">
        <v>1494119</v>
      </c>
      <c r="G11" s="32">
        <v>2269554</v>
      </c>
      <c r="H11" s="19">
        <f t="shared" si="2"/>
        <v>65.8</v>
      </c>
      <c r="I11" s="21">
        <v>16888522</v>
      </c>
      <c r="J11" s="27">
        <v>16917968.559999999</v>
      </c>
      <c r="K11" s="19">
        <f t="shared" ref="K11:K27" si="5">IF(OR(I11=0,J11=0),"　　－　　",ROUND(I11/J11*100,1))</f>
        <v>99.8</v>
      </c>
      <c r="L11" s="22">
        <f t="shared" si="3"/>
        <v>23471800</v>
      </c>
      <c r="M11" s="22">
        <f t="shared" si="3"/>
        <v>24634659.438999999</v>
      </c>
      <c r="N11" s="19">
        <f t="shared" si="4"/>
        <v>95.3</v>
      </c>
    </row>
    <row r="12" spans="1:14" s="16" customFormat="1" ht="25" customHeight="1">
      <c r="A12" s="16">
        <f t="shared" si="0"/>
        <v>6</v>
      </c>
      <c r="B12" s="17" t="s">
        <v>19</v>
      </c>
      <c r="C12" s="21">
        <v>1765074.8670000001</v>
      </c>
      <c r="D12" s="33">
        <v>1426655.6259999999</v>
      </c>
      <c r="E12" s="19">
        <f t="shared" si="1"/>
        <v>123.7</v>
      </c>
      <c r="F12" s="26">
        <v>632002.70499999996</v>
      </c>
      <c r="G12" s="32">
        <v>453148.799</v>
      </c>
      <c r="H12" s="19">
        <f t="shared" si="2"/>
        <v>139.5</v>
      </c>
      <c r="I12" s="21">
        <v>6222142.6299999999</v>
      </c>
      <c r="J12" s="21">
        <v>5936722.6670000004</v>
      </c>
      <c r="K12" s="19">
        <f t="shared" si="5"/>
        <v>104.8</v>
      </c>
      <c r="L12" s="22">
        <f t="shared" si="3"/>
        <v>8619220.2019999996</v>
      </c>
      <c r="M12" s="22">
        <f t="shared" si="3"/>
        <v>7816527.0920000002</v>
      </c>
      <c r="N12" s="19">
        <f t="shared" si="4"/>
        <v>110.3</v>
      </c>
    </row>
    <row r="13" spans="1:14" s="16" customFormat="1" ht="25" customHeight="1">
      <c r="A13" s="16">
        <f t="shared" si="0"/>
        <v>7</v>
      </c>
      <c r="B13" s="24" t="s">
        <v>20</v>
      </c>
      <c r="C13" s="22">
        <v>669340</v>
      </c>
      <c r="D13" s="28">
        <v>800227</v>
      </c>
      <c r="E13" s="19">
        <f t="shared" si="1"/>
        <v>83.6</v>
      </c>
      <c r="F13" s="29">
        <v>9559</v>
      </c>
      <c r="G13" s="30">
        <v>31321</v>
      </c>
      <c r="H13" s="19">
        <f t="shared" si="2"/>
        <v>30.5</v>
      </c>
      <c r="I13" s="22">
        <v>6467702</v>
      </c>
      <c r="J13" s="31">
        <v>7502944</v>
      </c>
      <c r="K13" s="19">
        <f t="shared" si="5"/>
        <v>86.2</v>
      </c>
      <c r="L13" s="22">
        <f t="shared" si="3"/>
        <v>7146601</v>
      </c>
      <c r="M13" s="22">
        <f t="shared" si="3"/>
        <v>8334492</v>
      </c>
      <c r="N13" s="19">
        <f t="shared" si="4"/>
        <v>85.7</v>
      </c>
    </row>
    <row r="14" spans="1:14" s="16" customFormat="1" ht="25" customHeight="1">
      <c r="A14" s="16">
        <f t="shared" si="0"/>
        <v>8</v>
      </c>
      <c r="B14" s="34" t="s">
        <v>21</v>
      </c>
      <c r="C14" s="35">
        <v>3006301</v>
      </c>
      <c r="D14" s="35">
        <v>2953173</v>
      </c>
      <c r="E14" s="36">
        <f t="shared" si="1"/>
        <v>101.8</v>
      </c>
      <c r="F14" s="37">
        <v>1141168</v>
      </c>
      <c r="G14" s="38">
        <v>902707</v>
      </c>
      <c r="H14" s="36">
        <f t="shared" si="2"/>
        <v>126.4</v>
      </c>
      <c r="I14" s="35">
        <v>5049827</v>
      </c>
      <c r="J14" s="39">
        <v>5115098</v>
      </c>
      <c r="K14" s="36">
        <f t="shared" si="5"/>
        <v>98.7</v>
      </c>
      <c r="L14" s="35">
        <f t="shared" si="3"/>
        <v>9197296</v>
      </c>
      <c r="M14" s="40">
        <f t="shared" si="3"/>
        <v>8970978</v>
      </c>
      <c r="N14" s="36">
        <f t="shared" si="4"/>
        <v>102.5</v>
      </c>
    </row>
    <row r="15" spans="1:14" s="16" customFormat="1" ht="25" customHeight="1">
      <c r="A15" s="16">
        <f t="shared" si="0"/>
        <v>9</v>
      </c>
      <c r="B15" s="24" t="s">
        <v>22</v>
      </c>
      <c r="C15" s="25">
        <v>14412</v>
      </c>
      <c r="D15" s="41">
        <v>6729</v>
      </c>
      <c r="E15" s="19">
        <f t="shared" si="1"/>
        <v>214.2</v>
      </c>
      <c r="F15" s="42">
        <v>255473.13399999999</v>
      </c>
      <c r="G15" s="43">
        <v>285066.84000000003</v>
      </c>
      <c r="H15" s="19">
        <f t="shared" si="2"/>
        <v>89.6</v>
      </c>
      <c r="I15" s="25">
        <v>5580090.8660000004</v>
      </c>
      <c r="J15" s="44">
        <v>5350755.16</v>
      </c>
      <c r="K15" s="19">
        <f t="shared" si="5"/>
        <v>104.3</v>
      </c>
      <c r="L15" s="22">
        <f t="shared" si="3"/>
        <v>5849976</v>
      </c>
      <c r="M15" s="22">
        <f t="shared" si="3"/>
        <v>5642551</v>
      </c>
      <c r="N15" s="19">
        <f t="shared" si="4"/>
        <v>103.7</v>
      </c>
    </row>
    <row r="16" spans="1:14" s="16" customFormat="1" ht="25" customHeight="1">
      <c r="A16" s="16">
        <f t="shared" si="0"/>
        <v>10</v>
      </c>
      <c r="B16" s="24" t="s">
        <v>23</v>
      </c>
      <c r="C16" s="45">
        <v>517948</v>
      </c>
      <c r="D16" s="46">
        <v>730186</v>
      </c>
      <c r="E16" s="19">
        <f t="shared" si="1"/>
        <v>70.900000000000006</v>
      </c>
      <c r="F16" s="45">
        <v>367555</v>
      </c>
      <c r="G16" s="46">
        <v>248163</v>
      </c>
      <c r="H16" s="19">
        <f t="shared" si="2"/>
        <v>148.1</v>
      </c>
      <c r="I16" s="45">
        <v>3945872</v>
      </c>
      <c r="J16" s="33">
        <v>4110854</v>
      </c>
      <c r="K16" s="19">
        <f t="shared" si="5"/>
        <v>96</v>
      </c>
      <c r="L16" s="21">
        <f t="shared" si="3"/>
        <v>4831375</v>
      </c>
      <c r="M16" s="22">
        <f t="shared" si="3"/>
        <v>5089203</v>
      </c>
      <c r="N16" s="19">
        <f t="shared" si="4"/>
        <v>94.9</v>
      </c>
    </row>
    <row r="17" spans="1:14" ht="25" customHeight="1">
      <c r="A17" s="16">
        <f t="shared" si="0"/>
        <v>11</v>
      </c>
      <c r="B17" s="47" t="s">
        <v>24</v>
      </c>
      <c r="C17" s="21">
        <v>2930241.358</v>
      </c>
      <c r="D17" s="21">
        <v>2417952.86</v>
      </c>
      <c r="E17" s="19">
        <f t="shared" si="1"/>
        <v>121.2</v>
      </c>
      <c r="F17" s="26">
        <v>0</v>
      </c>
      <c r="G17" s="48">
        <v>0</v>
      </c>
      <c r="H17" s="19" t="str">
        <f t="shared" si="2"/>
        <v>　　－　　</v>
      </c>
      <c r="I17" s="21">
        <v>1864145.0249999999</v>
      </c>
      <c r="J17" s="21">
        <v>1630040.4380000001</v>
      </c>
      <c r="K17" s="19">
        <f t="shared" si="5"/>
        <v>114.4</v>
      </c>
      <c r="L17" s="21">
        <f t="shared" si="3"/>
        <v>4794386.3829999994</v>
      </c>
      <c r="M17" s="22">
        <f t="shared" si="3"/>
        <v>4047993.298</v>
      </c>
      <c r="N17" s="19">
        <f t="shared" si="4"/>
        <v>118.4</v>
      </c>
    </row>
    <row r="18" spans="1:14" s="16" customFormat="1" ht="25" customHeight="1">
      <c r="A18" s="16">
        <f t="shared" si="0"/>
        <v>12</v>
      </c>
      <c r="B18" s="49" t="s">
        <v>25</v>
      </c>
      <c r="C18" s="45">
        <v>412459</v>
      </c>
      <c r="D18" s="46">
        <v>469388</v>
      </c>
      <c r="E18" s="19">
        <v>87.9</v>
      </c>
      <c r="F18" s="26">
        <v>0</v>
      </c>
      <c r="G18" s="48">
        <v>0</v>
      </c>
      <c r="H18" s="19" t="s">
        <v>26</v>
      </c>
      <c r="I18" s="45">
        <v>2764988</v>
      </c>
      <c r="J18" s="31">
        <v>3180902</v>
      </c>
      <c r="K18" s="19">
        <v>86.9</v>
      </c>
      <c r="L18" s="22">
        <v>3177447</v>
      </c>
      <c r="M18" s="22">
        <v>3650290</v>
      </c>
      <c r="N18" s="19">
        <v>87</v>
      </c>
    </row>
    <row r="19" spans="1:14" s="16" customFormat="1" ht="24.75" customHeight="1">
      <c r="A19" s="16">
        <f t="shared" si="0"/>
        <v>13</v>
      </c>
      <c r="B19" s="24" t="s">
        <v>27</v>
      </c>
      <c r="C19" s="32">
        <v>162580</v>
      </c>
      <c r="D19" s="32">
        <v>141580</v>
      </c>
      <c r="E19" s="19">
        <f t="shared" si="1"/>
        <v>114.8</v>
      </c>
      <c r="F19" s="32">
        <v>0</v>
      </c>
      <c r="G19" s="32">
        <v>0</v>
      </c>
      <c r="H19" s="19" t="str">
        <f t="shared" si="2"/>
        <v>　　－　　</v>
      </c>
      <c r="I19" s="32">
        <v>2090780</v>
      </c>
      <c r="J19" s="32">
        <v>1991930</v>
      </c>
      <c r="K19" s="19">
        <f t="shared" si="5"/>
        <v>105</v>
      </c>
      <c r="L19" s="21">
        <f t="shared" si="3"/>
        <v>2253360</v>
      </c>
      <c r="M19" s="22">
        <f t="shared" si="3"/>
        <v>2133510</v>
      </c>
      <c r="N19" s="19">
        <f t="shared" si="4"/>
        <v>105.6</v>
      </c>
    </row>
    <row r="20" spans="1:14" s="16" customFormat="1" ht="25" customHeight="1">
      <c r="A20" s="16">
        <f t="shared" si="0"/>
        <v>14</v>
      </c>
      <c r="B20" s="24" t="s">
        <v>28</v>
      </c>
      <c r="C20" s="21">
        <v>2677262</v>
      </c>
      <c r="D20" s="27">
        <v>2416394</v>
      </c>
      <c r="E20" s="19">
        <f t="shared" si="1"/>
        <v>110.8</v>
      </c>
      <c r="F20" s="32">
        <v>43777</v>
      </c>
      <c r="G20" s="32">
        <v>28646</v>
      </c>
      <c r="H20" s="19">
        <f t="shared" si="2"/>
        <v>152.80000000000001</v>
      </c>
      <c r="I20" s="21">
        <v>230122</v>
      </c>
      <c r="J20" s="27">
        <v>160444</v>
      </c>
      <c r="K20" s="19">
        <f t="shared" si="5"/>
        <v>143.4</v>
      </c>
      <c r="L20" s="21">
        <f t="shared" si="3"/>
        <v>2951161</v>
      </c>
      <c r="M20" s="22">
        <f t="shared" si="3"/>
        <v>2605484</v>
      </c>
      <c r="N20" s="19">
        <f t="shared" si="4"/>
        <v>113.3</v>
      </c>
    </row>
    <row r="21" spans="1:14" s="16" customFormat="1" ht="25" customHeight="1">
      <c r="A21" s="16">
        <f t="shared" si="0"/>
        <v>15</v>
      </c>
      <c r="B21" s="24" t="s">
        <v>29</v>
      </c>
      <c r="C21" s="21">
        <v>3008239</v>
      </c>
      <c r="D21" s="21">
        <v>2674793</v>
      </c>
      <c r="E21" s="19">
        <f t="shared" si="1"/>
        <v>112.5</v>
      </c>
      <c r="F21" s="26">
        <v>0</v>
      </c>
      <c r="G21" s="48">
        <v>1637</v>
      </c>
      <c r="H21" s="19" t="str">
        <f t="shared" si="2"/>
        <v>　　－　　</v>
      </c>
      <c r="I21" s="21">
        <v>288474</v>
      </c>
      <c r="J21" s="27">
        <v>221668</v>
      </c>
      <c r="K21" s="19">
        <f t="shared" si="5"/>
        <v>130.1</v>
      </c>
      <c r="L21" s="21">
        <f t="shared" si="3"/>
        <v>3296713</v>
      </c>
      <c r="M21" s="22">
        <f t="shared" si="3"/>
        <v>2898098</v>
      </c>
      <c r="N21" s="19">
        <f t="shared" si="4"/>
        <v>113.8</v>
      </c>
    </row>
    <row r="22" spans="1:14" s="16" customFormat="1" ht="25" customHeight="1">
      <c r="A22" s="16">
        <f t="shared" si="0"/>
        <v>16</v>
      </c>
      <c r="B22" s="24" t="s">
        <v>30</v>
      </c>
      <c r="C22" s="50">
        <v>2959529.2340000002</v>
      </c>
      <c r="D22" s="50">
        <v>2785772.7050000001</v>
      </c>
      <c r="E22" s="19">
        <f t="shared" si="1"/>
        <v>106.2</v>
      </c>
      <c r="F22" s="26">
        <v>0</v>
      </c>
      <c r="G22" s="26">
        <v>0</v>
      </c>
      <c r="H22" s="19" t="str">
        <f t="shared" si="2"/>
        <v>　　－　　</v>
      </c>
      <c r="I22" s="21">
        <v>333444.20799999998</v>
      </c>
      <c r="J22" s="27">
        <v>89305.635999999999</v>
      </c>
      <c r="K22" s="19">
        <f t="shared" si="5"/>
        <v>373.4</v>
      </c>
      <c r="L22" s="21">
        <f t="shared" si="3"/>
        <v>3292973.4420000003</v>
      </c>
      <c r="M22" s="22">
        <f t="shared" si="3"/>
        <v>2875078.341</v>
      </c>
      <c r="N22" s="19">
        <f t="shared" si="4"/>
        <v>114.5</v>
      </c>
    </row>
    <row r="23" spans="1:14" s="16" customFormat="1" ht="25" customHeight="1">
      <c r="A23" s="16">
        <f t="shared" si="0"/>
        <v>17</v>
      </c>
      <c r="B23" s="24" t="s">
        <v>31</v>
      </c>
      <c r="C23" s="21">
        <v>69339</v>
      </c>
      <c r="D23" s="44">
        <v>97744</v>
      </c>
      <c r="E23" s="19">
        <f t="shared" si="1"/>
        <v>70.900000000000006</v>
      </c>
      <c r="F23" s="26">
        <v>145477</v>
      </c>
      <c r="G23" s="32">
        <v>98950</v>
      </c>
      <c r="H23" s="19">
        <f t="shared" si="2"/>
        <v>147</v>
      </c>
      <c r="I23" s="21">
        <v>1036884</v>
      </c>
      <c r="J23" s="33">
        <v>1029167</v>
      </c>
      <c r="K23" s="19">
        <f t="shared" si="5"/>
        <v>100.7</v>
      </c>
      <c r="L23" s="21">
        <f t="shared" si="3"/>
        <v>1251700</v>
      </c>
      <c r="M23" s="22">
        <f t="shared" si="3"/>
        <v>1225861</v>
      </c>
      <c r="N23" s="19">
        <f t="shared" si="4"/>
        <v>102.1</v>
      </c>
    </row>
    <row r="24" spans="1:14" s="16" customFormat="1" ht="25" customHeight="1">
      <c r="A24" s="16">
        <f t="shared" si="0"/>
        <v>18</v>
      </c>
      <c r="B24" s="24" t="s">
        <v>32</v>
      </c>
      <c r="C24" s="21">
        <v>2002294.834</v>
      </c>
      <c r="D24" s="21">
        <v>1608870.3810000001</v>
      </c>
      <c r="E24" s="19">
        <f t="shared" si="1"/>
        <v>124.5</v>
      </c>
      <c r="F24" s="26">
        <v>12755.05</v>
      </c>
      <c r="G24" s="51">
        <v>776.52</v>
      </c>
      <c r="H24" s="19">
        <f t="shared" si="2"/>
        <v>1642.6</v>
      </c>
      <c r="I24" s="21">
        <v>141376.55900000001</v>
      </c>
      <c r="J24" s="21">
        <v>129863.15300000001</v>
      </c>
      <c r="K24" s="19">
        <f t="shared" si="5"/>
        <v>108.9</v>
      </c>
      <c r="L24" s="22">
        <f t="shared" si="3"/>
        <v>2156426.443</v>
      </c>
      <c r="M24" s="22">
        <f t="shared" si="3"/>
        <v>1739510.054</v>
      </c>
      <c r="N24" s="19">
        <f t="shared" si="4"/>
        <v>124</v>
      </c>
    </row>
    <row r="25" spans="1:14" s="23" customFormat="1" ht="25" customHeight="1">
      <c r="A25" s="23">
        <f t="shared" si="0"/>
        <v>19</v>
      </c>
      <c r="B25" s="24" t="s">
        <v>33</v>
      </c>
      <c r="C25" s="45">
        <v>830957</v>
      </c>
      <c r="D25" s="46">
        <v>825369</v>
      </c>
      <c r="E25" s="19">
        <f t="shared" si="1"/>
        <v>100.7</v>
      </c>
      <c r="F25" s="45">
        <v>51320</v>
      </c>
      <c r="G25" s="48">
        <v>50619</v>
      </c>
      <c r="H25" s="19">
        <f t="shared" si="2"/>
        <v>101.4</v>
      </c>
      <c r="I25" s="45">
        <v>1196958</v>
      </c>
      <c r="J25" s="33">
        <v>1248322</v>
      </c>
      <c r="K25" s="19">
        <f t="shared" si="5"/>
        <v>95.9</v>
      </c>
      <c r="L25" s="22">
        <f t="shared" si="3"/>
        <v>2079235</v>
      </c>
      <c r="M25" s="22">
        <f t="shared" si="3"/>
        <v>2124310</v>
      </c>
      <c r="N25" s="19">
        <f t="shared" si="4"/>
        <v>97.9</v>
      </c>
    </row>
    <row r="26" spans="1:14" s="16" customFormat="1" ht="25" customHeight="1">
      <c r="A26" s="16">
        <f t="shared" si="0"/>
        <v>20</v>
      </c>
      <c r="B26" s="24" t="s">
        <v>34</v>
      </c>
      <c r="C26" s="45">
        <v>147</v>
      </c>
      <c r="D26" s="32">
        <v>27</v>
      </c>
      <c r="E26" s="19">
        <f t="shared" si="1"/>
        <v>544.4</v>
      </c>
      <c r="F26" s="45">
        <v>207909</v>
      </c>
      <c r="G26" s="46">
        <v>241151</v>
      </c>
      <c r="H26" s="19">
        <f t="shared" si="2"/>
        <v>86.2</v>
      </c>
      <c r="I26" s="45">
        <v>1413283</v>
      </c>
      <c r="J26" s="33">
        <v>1628850</v>
      </c>
      <c r="K26" s="19">
        <f t="shared" si="5"/>
        <v>86.8</v>
      </c>
      <c r="L26" s="22">
        <f t="shared" si="3"/>
        <v>1621339</v>
      </c>
      <c r="M26" s="22">
        <f t="shared" si="3"/>
        <v>1870028</v>
      </c>
      <c r="N26" s="19">
        <f t="shared" si="4"/>
        <v>86.7</v>
      </c>
    </row>
    <row r="27" spans="1:14" s="16" customFormat="1" ht="29.25" customHeight="1">
      <c r="A27" s="16">
        <f t="shared" si="0"/>
        <v>21</v>
      </c>
      <c r="B27" s="24" t="s">
        <v>35</v>
      </c>
      <c r="C27" s="21">
        <v>1827893.2660000001</v>
      </c>
      <c r="D27" s="21">
        <v>1183313.4040000001</v>
      </c>
      <c r="E27" s="19">
        <f t="shared" si="1"/>
        <v>154.5</v>
      </c>
      <c r="F27" s="26">
        <v>0</v>
      </c>
      <c r="G27" s="26">
        <v>0</v>
      </c>
      <c r="H27" s="19" t="str">
        <f t="shared" si="2"/>
        <v>　　－　　</v>
      </c>
      <c r="I27" s="21">
        <v>307013.65899999999</v>
      </c>
      <c r="J27" s="27">
        <v>292886.56400000001</v>
      </c>
      <c r="K27" s="19">
        <f t="shared" si="5"/>
        <v>104.8</v>
      </c>
      <c r="L27" s="21">
        <f t="shared" si="3"/>
        <v>2134906.9249999998</v>
      </c>
      <c r="M27" s="22">
        <f t="shared" si="3"/>
        <v>1476199.9680000001</v>
      </c>
      <c r="N27" s="19">
        <f t="shared" si="4"/>
        <v>144.6</v>
      </c>
    </row>
    <row r="28" spans="1:14" s="16" customFormat="1" ht="25" customHeight="1">
      <c r="A28" s="16">
        <f t="shared" si="0"/>
        <v>22</v>
      </c>
      <c r="B28" s="52" t="s">
        <v>36</v>
      </c>
      <c r="C28" s="21">
        <v>16438.421999999999</v>
      </c>
      <c r="D28" s="21">
        <v>23324.69</v>
      </c>
      <c r="E28" s="19">
        <v>70.5</v>
      </c>
      <c r="F28" s="26">
        <v>345569.179</v>
      </c>
      <c r="G28" s="48">
        <v>338586.72100000002</v>
      </c>
      <c r="H28" s="19">
        <v>102.1</v>
      </c>
      <c r="I28" s="21">
        <v>1069962.423</v>
      </c>
      <c r="J28" s="27">
        <v>1138368.037</v>
      </c>
      <c r="K28" s="19">
        <v>94</v>
      </c>
      <c r="L28" s="21">
        <f t="shared" si="3"/>
        <v>1431970.024</v>
      </c>
      <c r="M28" s="22">
        <f t="shared" si="3"/>
        <v>1500279.4480000001</v>
      </c>
      <c r="N28" s="19">
        <f t="shared" si="4"/>
        <v>95.4</v>
      </c>
    </row>
    <row r="29" spans="1:14" s="16" customFormat="1" ht="25" customHeight="1">
      <c r="A29" s="16">
        <f t="shared" si="0"/>
        <v>23</v>
      </c>
      <c r="B29" s="24" t="s">
        <v>37</v>
      </c>
      <c r="C29" s="21">
        <v>96321</v>
      </c>
      <c r="D29" s="21">
        <v>102804</v>
      </c>
      <c r="E29" s="19">
        <f>IF(OR(C29=0,D29=0),"　　－　　",ROUND(C29/D29*100,1))</f>
        <v>93.7</v>
      </c>
      <c r="F29" s="26">
        <v>40915</v>
      </c>
      <c r="G29" s="48">
        <v>31374</v>
      </c>
      <c r="H29" s="19">
        <f t="shared" ref="H29:H36" si="6">IF(OR(F29=0,G29=0),"　　－　　",ROUND(F29/G29*100,1))</f>
        <v>130.4</v>
      </c>
      <c r="I29" s="21">
        <v>1600214</v>
      </c>
      <c r="J29" s="27">
        <v>1493209</v>
      </c>
      <c r="K29" s="19">
        <f>IF(OR(I29=0,J29=0),"　　－　　",ROUND(I29/J29*100,1))</f>
        <v>107.2</v>
      </c>
      <c r="L29" s="21">
        <f t="shared" si="3"/>
        <v>1737450</v>
      </c>
      <c r="M29" s="22">
        <f t="shared" si="3"/>
        <v>1627387</v>
      </c>
      <c r="N29" s="19">
        <f t="shared" si="4"/>
        <v>106.8</v>
      </c>
    </row>
    <row r="30" spans="1:14" s="16" customFormat="1" ht="25" customHeight="1">
      <c r="A30" s="16">
        <f t="shared" si="0"/>
        <v>24</v>
      </c>
      <c r="B30" s="24" t="s">
        <v>38</v>
      </c>
      <c r="C30" s="21">
        <v>199259</v>
      </c>
      <c r="D30" s="21">
        <v>239690</v>
      </c>
      <c r="E30" s="19">
        <f>IF(OR(C30=0,D30=0),"　　－　　",ROUND(C30/D30*100,1))</f>
        <v>83.1</v>
      </c>
      <c r="F30" s="26">
        <v>176025</v>
      </c>
      <c r="G30" s="32">
        <v>252726</v>
      </c>
      <c r="H30" s="19">
        <f t="shared" si="6"/>
        <v>69.7</v>
      </c>
      <c r="I30" s="21">
        <v>583677</v>
      </c>
      <c r="J30" s="27">
        <v>646584</v>
      </c>
      <c r="K30" s="19">
        <f>IF(OR(I30=0,J30=0),"　　－　　",ROUND(I30/J30*100,1))</f>
        <v>90.3</v>
      </c>
      <c r="L30" s="21">
        <f t="shared" si="3"/>
        <v>958961</v>
      </c>
      <c r="M30" s="22">
        <f t="shared" si="3"/>
        <v>1139000</v>
      </c>
      <c r="N30" s="53">
        <f t="shared" si="4"/>
        <v>84.2</v>
      </c>
    </row>
    <row r="31" spans="1:14" s="16" customFormat="1" ht="25" customHeight="1">
      <c r="A31" s="16">
        <f t="shared" si="0"/>
        <v>25</v>
      </c>
      <c r="B31" s="24" t="s">
        <v>39</v>
      </c>
      <c r="C31" s="54">
        <v>1131522.7409999999</v>
      </c>
      <c r="D31" s="55">
        <v>1054176</v>
      </c>
      <c r="E31" s="19">
        <v>107.3</v>
      </c>
      <c r="F31" s="56">
        <v>0</v>
      </c>
      <c r="G31" s="55">
        <v>0</v>
      </c>
      <c r="H31" s="57" t="str">
        <f t="shared" si="6"/>
        <v>　　－　　</v>
      </c>
      <c r="I31" s="54">
        <v>113248.414</v>
      </c>
      <c r="J31" s="32">
        <v>90389</v>
      </c>
      <c r="K31" s="57">
        <v>125.3</v>
      </c>
      <c r="L31" s="22">
        <f t="shared" si="3"/>
        <v>1244771.155</v>
      </c>
      <c r="M31" s="22">
        <f t="shared" si="3"/>
        <v>1144565</v>
      </c>
      <c r="N31" s="19">
        <f t="shared" si="4"/>
        <v>108.8</v>
      </c>
    </row>
    <row r="32" spans="1:14" ht="25" customHeight="1">
      <c r="A32" s="16">
        <f t="shared" si="0"/>
        <v>26</v>
      </c>
      <c r="B32" s="24" t="s">
        <v>40</v>
      </c>
      <c r="C32" s="21">
        <v>349793</v>
      </c>
      <c r="D32" s="21">
        <v>241796</v>
      </c>
      <c r="E32" s="19">
        <f>IF(OR(C32=0,D32=0),"　　－　　",ROUND(C32/D32*100,1))</f>
        <v>144.69999999999999</v>
      </c>
      <c r="F32" s="26">
        <v>163348</v>
      </c>
      <c r="G32" s="26">
        <v>150076</v>
      </c>
      <c r="H32" s="57">
        <f t="shared" si="6"/>
        <v>108.8</v>
      </c>
      <c r="I32" s="21">
        <v>812490</v>
      </c>
      <c r="J32" s="21">
        <v>739171</v>
      </c>
      <c r="K32" s="19">
        <f>IF(OR(I32=0,J32=0),"　　－　　",ROUND(I32/J32*100,1))</f>
        <v>109.9</v>
      </c>
      <c r="L32" s="21">
        <f t="shared" si="3"/>
        <v>1325631</v>
      </c>
      <c r="M32" s="22">
        <f t="shared" si="3"/>
        <v>1131043</v>
      </c>
      <c r="N32" s="19">
        <f t="shared" si="4"/>
        <v>117.2</v>
      </c>
    </row>
    <row r="33" spans="1:16" s="16" customFormat="1" ht="25" customHeight="1">
      <c r="A33" s="16">
        <f t="shared" si="0"/>
        <v>27</v>
      </c>
      <c r="B33" s="58" t="s">
        <v>41</v>
      </c>
      <c r="C33" s="59">
        <v>36551</v>
      </c>
      <c r="D33" s="59">
        <v>43763</v>
      </c>
      <c r="E33" s="36">
        <f>IF(OR(C33=0,D33=0),"　　－　　",ROUND(C33/D33*100,1))</f>
        <v>83.5</v>
      </c>
      <c r="F33" s="37">
        <v>0</v>
      </c>
      <c r="G33" s="38">
        <v>0</v>
      </c>
      <c r="H33" s="36" t="str">
        <f t="shared" si="6"/>
        <v>　　－　　</v>
      </c>
      <c r="I33" s="35">
        <v>1589926</v>
      </c>
      <c r="J33" s="39">
        <v>1519585</v>
      </c>
      <c r="K33" s="36">
        <f>IF(OR(I33=0,J33=0),"　　－　　",ROUND(I33/J33*100,1))</f>
        <v>104.6</v>
      </c>
      <c r="L33" s="35">
        <f t="shared" si="3"/>
        <v>1626477</v>
      </c>
      <c r="M33" s="40">
        <f t="shared" si="3"/>
        <v>1563348</v>
      </c>
      <c r="N33" s="36">
        <f t="shared" si="4"/>
        <v>104</v>
      </c>
      <c r="P33" s="60"/>
    </row>
    <row r="34" spans="1:16" s="16" customFormat="1" ht="25" customHeight="1">
      <c r="A34" s="16">
        <f t="shared" si="0"/>
        <v>28</v>
      </c>
      <c r="B34" s="24" t="s">
        <v>42</v>
      </c>
      <c r="C34" s="54">
        <v>184246</v>
      </c>
      <c r="D34" s="55">
        <v>124957</v>
      </c>
      <c r="E34" s="19">
        <f>IF(OR(C34=0,D34=0),"　　－　　",ROUND(C34/D34*100,1))</f>
        <v>147.4</v>
      </c>
      <c r="F34" s="56">
        <v>99894</v>
      </c>
      <c r="G34" s="55">
        <v>70902</v>
      </c>
      <c r="H34" s="61">
        <f t="shared" si="6"/>
        <v>140.9</v>
      </c>
      <c r="I34" s="54">
        <v>631545</v>
      </c>
      <c r="J34" s="32">
        <v>556552</v>
      </c>
      <c r="K34" s="57">
        <f>IF(OR(I34=0,J34=0),"　　－　　",ROUND(I34/J34*100,1))</f>
        <v>113.5</v>
      </c>
      <c r="L34" s="22">
        <f t="shared" si="3"/>
        <v>915685</v>
      </c>
      <c r="M34" s="22">
        <f t="shared" si="3"/>
        <v>752411</v>
      </c>
      <c r="N34" s="19">
        <f t="shared" si="4"/>
        <v>121.7</v>
      </c>
    </row>
    <row r="35" spans="1:16" s="16" customFormat="1" ht="25" customHeight="1">
      <c r="A35" s="16">
        <f t="shared" si="0"/>
        <v>29</v>
      </c>
      <c r="B35" s="62" t="s">
        <v>43</v>
      </c>
      <c r="C35" s="21">
        <v>208311</v>
      </c>
      <c r="D35" s="21">
        <v>134755.15900000001</v>
      </c>
      <c r="E35" s="19">
        <f>IF(OR(C35=0,D35=0),"　　－　　",ROUND(C35/D35*100,1))</f>
        <v>154.6</v>
      </c>
      <c r="F35" s="26">
        <v>0</v>
      </c>
      <c r="G35" s="63">
        <v>0</v>
      </c>
      <c r="H35" s="19" t="str">
        <f t="shared" si="6"/>
        <v>　　－　　</v>
      </c>
      <c r="I35" s="51">
        <v>1267949.284</v>
      </c>
      <c r="J35" s="21">
        <v>1089374.548</v>
      </c>
      <c r="K35" s="19">
        <f>IF(OR(I35=0,J35=0),"　　－　　",ROUND(I35/J35*100,1))</f>
        <v>116.4</v>
      </c>
      <c r="L35" s="21">
        <f t="shared" si="3"/>
        <v>1476260.284</v>
      </c>
      <c r="M35" s="22">
        <f t="shared" si="3"/>
        <v>1224129.7069999999</v>
      </c>
      <c r="N35" s="19">
        <f t="shared" si="4"/>
        <v>120.6</v>
      </c>
    </row>
    <row r="36" spans="1:16" s="16" customFormat="1" ht="25" customHeight="1">
      <c r="A36" s="16">
        <f t="shared" si="0"/>
        <v>30</v>
      </c>
      <c r="B36" s="49" t="s">
        <v>44</v>
      </c>
      <c r="C36" s="21">
        <v>756532.53</v>
      </c>
      <c r="D36" s="21">
        <v>478935.038</v>
      </c>
      <c r="E36" s="19">
        <f>IF(OR(C36=0,D36=0),"　　－　　",ROUND(C36/D36*100,1))</f>
        <v>158</v>
      </c>
      <c r="F36" s="26">
        <v>9301.3449999999993</v>
      </c>
      <c r="G36" s="26">
        <v>0</v>
      </c>
      <c r="H36" s="19" t="str">
        <f t="shared" si="6"/>
        <v>　　－　　</v>
      </c>
      <c r="I36" s="21">
        <v>164932.057</v>
      </c>
      <c r="J36" s="27">
        <v>590997.64199999999</v>
      </c>
      <c r="K36" s="19">
        <f>IF(OR(I36=0,J36=0),"　　－　　",ROUND(I36/J36*100,1))</f>
        <v>27.9</v>
      </c>
      <c r="L36" s="21">
        <f t="shared" si="3"/>
        <v>930765.93200000003</v>
      </c>
      <c r="M36" s="22">
        <f t="shared" si="3"/>
        <v>1069932.68</v>
      </c>
      <c r="N36" s="19">
        <f t="shared" si="4"/>
        <v>87</v>
      </c>
    </row>
    <row r="37" spans="1:16" ht="25" customHeight="1">
      <c r="A37" s="16">
        <f t="shared" si="0"/>
        <v>31</v>
      </c>
      <c r="B37" s="34" t="s">
        <v>45</v>
      </c>
      <c r="C37" s="35">
        <v>522054.07300000003</v>
      </c>
      <c r="D37" s="35">
        <v>468164.31799999997</v>
      </c>
      <c r="E37" s="36">
        <v>111.5</v>
      </c>
      <c r="F37" s="37">
        <v>88839.797999999995</v>
      </c>
      <c r="G37" s="38">
        <v>56066.065999999999</v>
      </c>
      <c r="H37" s="36">
        <v>158.5</v>
      </c>
      <c r="I37" s="35">
        <v>207591.33699999994</v>
      </c>
      <c r="J37" s="39">
        <v>186477.11499999999</v>
      </c>
      <c r="K37" s="36">
        <v>111.3</v>
      </c>
      <c r="L37" s="35">
        <f t="shared" si="3"/>
        <v>818485.20799999998</v>
      </c>
      <c r="M37" s="40">
        <f t="shared" si="3"/>
        <v>710707.49899999995</v>
      </c>
      <c r="N37" s="36">
        <f t="shared" si="4"/>
        <v>115.2</v>
      </c>
    </row>
    <row r="38" spans="1:16" ht="25" customHeight="1">
      <c r="A38" s="16">
        <f t="shared" si="0"/>
        <v>32</v>
      </c>
      <c r="B38" s="34" t="s">
        <v>46</v>
      </c>
      <c r="C38" s="35">
        <v>587550</v>
      </c>
      <c r="D38" s="35">
        <v>537366</v>
      </c>
      <c r="E38" s="36">
        <f t="shared" ref="E38:E50" si="7">IF(OR(C38=0,D38=0),"　　－　　",ROUND(C38/D38*100,1))</f>
        <v>109.3</v>
      </c>
      <c r="F38" s="37">
        <v>1711</v>
      </c>
      <c r="G38" s="38">
        <v>0</v>
      </c>
      <c r="H38" s="36" t="str">
        <f t="shared" ref="H38:H50" si="8">IF(OR(F38=0,G38=0),"　　－　　",ROUND(F38/G38*100,1))</f>
        <v>　　－　　</v>
      </c>
      <c r="I38" s="35">
        <v>11849</v>
      </c>
      <c r="J38" s="39">
        <v>12941</v>
      </c>
      <c r="K38" s="36">
        <f t="shared" ref="K38:K50" si="9">IF(OR(I38=0,J38=0),"　　－　　",ROUND(I38/J38*100,1))</f>
        <v>91.6</v>
      </c>
      <c r="L38" s="35">
        <f t="shared" si="3"/>
        <v>601110</v>
      </c>
      <c r="M38" s="40">
        <f t="shared" si="3"/>
        <v>550307</v>
      </c>
      <c r="N38" s="36">
        <f t="shared" si="4"/>
        <v>109.2</v>
      </c>
    </row>
    <row r="39" spans="1:16" s="16" customFormat="1" ht="25" customHeight="1">
      <c r="A39" s="16">
        <f t="shared" si="0"/>
        <v>33</v>
      </c>
      <c r="B39" s="34" t="s">
        <v>47</v>
      </c>
      <c r="C39" s="59">
        <v>717829</v>
      </c>
      <c r="D39" s="59">
        <v>510330</v>
      </c>
      <c r="E39" s="36">
        <f t="shared" si="7"/>
        <v>140.69999999999999</v>
      </c>
      <c r="F39" s="37">
        <v>0</v>
      </c>
      <c r="G39" s="38">
        <v>0</v>
      </c>
      <c r="H39" s="36" t="str">
        <f t="shared" si="8"/>
        <v>　　－　　</v>
      </c>
      <c r="I39" s="35">
        <v>19874</v>
      </c>
      <c r="J39" s="39">
        <v>24051</v>
      </c>
      <c r="K39" s="36">
        <f t="shared" si="9"/>
        <v>82.6</v>
      </c>
      <c r="L39" s="35">
        <f t="shared" si="3"/>
        <v>737703</v>
      </c>
      <c r="M39" s="40">
        <f t="shared" si="3"/>
        <v>534381</v>
      </c>
      <c r="N39" s="36">
        <f t="shared" si="4"/>
        <v>138</v>
      </c>
    </row>
    <row r="40" spans="1:16" ht="25" customHeight="1">
      <c r="A40" s="16">
        <f t="shared" si="0"/>
        <v>34</v>
      </c>
      <c r="B40" s="24" t="s">
        <v>48</v>
      </c>
      <c r="C40" s="21">
        <v>11795</v>
      </c>
      <c r="D40" s="21">
        <v>16424</v>
      </c>
      <c r="E40" s="19">
        <f t="shared" si="7"/>
        <v>71.8</v>
      </c>
      <c r="F40" s="26">
        <v>11872</v>
      </c>
      <c r="G40" s="32">
        <v>16069</v>
      </c>
      <c r="H40" s="19">
        <f t="shared" si="8"/>
        <v>73.900000000000006</v>
      </c>
      <c r="I40" s="21">
        <v>463740</v>
      </c>
      <c r="J40" s="27">
        <v>481203</v>
      </c>
      <c r="K40" s="19">
        <f t="shared" si="9"/>
        <v>96.4</v>
      </c>
      <c r="L40" s="21">
        <f t="shared" si="3"/>
        <v>487407</v>
      </c>
      <c r="M40" s="22">
        <f t="shared" si="3"/>
        <v>513696</v>
      </c>
      <c r="N40" s="19">
        <f t="shared" si="4"/>
        <v>94.9</v>
      </c>
    </row>
    <row r="41" spans="1:16" ht="25" customHeight="1">
      <c r="A41" s="16">
        <f t="shared" si="0"/>
        <v>35</v>
      </c>
      <c r="B41" s="34" t="s">
        <v>49</v>
      </c>
      <c r="C41" s="64">
        <v>65041</v>
      </c>
      <c r="D41" s="65">
        <v>35979</v>
      </c>
      <c r="E41" s="36">
        <f t="shared" si="7"/>
        <v>180.8</v>
      </c>
      <c r="F41" s="65">
        <v>0</v>
      </c>
      <c r="G41" s="66">
        <v>0</v>
      </c>
      <c r="H41" s="36" t="str">
        <f t="shared" si="8"/>
        <v>　　－　　</v>
      </c>
      <c r="I41" s="66">
        <v>317700</v>
      </c>
      <c r="J41" s="67">
        <v>362286</v>
      </c>
      <c r="K41" s="36">
        <f t="shared" si="9"/>
        <v>87.7</v>
      </c>
      <c r="L41" s="40">
        <f t="shared" si="3"/>
        <v>382741</v>
      </c>
      <c r="M41" s="40">
        <f t="shared" si="3"/>
        <v>398265</v>
      </c>
      <c r="N41" s="36">
        <f t="shared" si="4"/>
        <v>96.1</v>
      </c>
    </row>
    <row r="42" spans="1:16" ht="25" customHeight="1">
      <c r="A42" s="16">
        <f t="shared" si="0"/>
        <v>36</v>
      </c>
      <c r="B42" s="68" t="s">
        <v>50</v>
      </c>
      <c r="C42" s="59">
        <v>771</v>
      </c>
      <c r="D42" s="59">
        <v>5426</v>
      </c>
      <c r="E42" s="36">
        <f t="shared" si="7"/>
        <v>14.2</v>
      </c>
      <c r="F42" s="37">
        <v>67363</v>
      </c>
      <c r="G42" s="38">
        <v>61412</v>
      </c>
      <c r="H42" s="36">
        <f t="shared" si="8"/>
        <v>109.7</v>
      </c>
      <c r="I42" s="35">
        <v>364884</v>
      </c>
      <c r="J42" s="39">
        <v>361865</v>
      </c>
      <c r="K42" s="36">
        <f t="shared" si="9"/>
        <v>100.8</v>
      </c>
      <c r="L42" s="35">
        <f t="shared" si="3"/>
        <v>433018</v>
      </c>
      <c r="M42" s="40">
        <f t="shared" si="3"/>
        <v>428703</v>
      </c>
      <c r="N42" s="36">
        <f t="shared" si="4"/>
        <v>101</v>
      </c>
    </row>
    <row r="43" spans="1:16" ht="25" customHeight="1">
      <c r="A43" s="16">
        <f t="shared" si="0"/>
        <v>37</v>
      </c>
      <c r="B43" s="34" t="s">
        <v>51</v>
      </c>
      <c r="C43" s="38">
        <v>495552</v>
      </c>
      <c r="D43" s="38">
        <v>367312</v>
      </c>
      <c r="E43" s="36">
        <f t="shared" si="7"/>
        <v>134.9</v>
      </c>
      <c r="F43" s="38">
        <v>0</v>
      </c>
      <c r="G43" s="38">
        <v>0</v>
      </c>
      <c r="H43" s="36" t="str">
        <f t="shared" si="8"/>
        <v>　　－　　</v>
      </c>
      <c r="I43" s="38">
        <v>12583</v>
      </c>
      <c r="J43" s="38">
        <v>9735</v>
      </c>
      <c r="K43" s="36">
        <f t="shared" si="9"/>
        <v>129.30000000000001</v>
      </c>
      <c r="L43" s="40">
        <f t="shared" si="3"/>
        <v>508135</v>
      </c>
      <c r="M43" s="40">
        <f t="shared" si="3"/>
        <v>377047</v>
      </c>
      <c r="N43" s="36">
        <f t="shared" si="4"/>
        <v>134.80000000000001</v>
      </c>
    </row>
    <row r="44" spans="1:16" ht="25" customHeight="1">
      <c r="A44" s="16">
        <f t="shared" si="0"/>
        <v>38</v>
      </c>
      <c r="B44" s="34" t="s">
        <v>52</v>
      </c>
      <c r="C44" s="35">
        <v>104119</v>
      </c>
      <c r="D44" s="35">
        <v>129846</v>
      </c>
      <c r="E44" s="36">
        <f t="shared" si="7"/>
        <v>80.2</v>
      </c>
      <c r="F44" s="37">
        <v>0</v>
      </c>
      <c r="G44" s="38">
        <v>0</v>
      </c>
      <c r="H44" s="36" t="str">
        <f t="shared" si="8"/>
        <v>　　－　　</v>
      </c>
      <c r="I44" s="35">
        <v>0</v>
      </c>
      <c r="J44" s="39">
        <v>0</v>
      </c>
      <c r="K44" s="36" t="str">
        <f t="shared" si="9"/>
        <v>　　－　　</v>
      </c>
      <c r="L44" s="35">
        <f t="shared" si="3"/>
        <v>104119</v>
      </c>
      <c r="M44" s="40">
        <f t="shared" si="3"/>
        <v>129846</v>
      </c>
      <c r="N44" s="36">
        <f t="shared" si="4"/>
        <v>80.2</v>
      </c>
    </row>
    <row r="45" spans="1:16" ht="25" customHeight="1">
      <c r="A45" s="16">
        <f t="shared" si="0"/>
        <v>39</v>
      </c>
      <c r="B45" s="34" t="s">
        <v>53</v>
      </c>
      <c r="C45" s="35">
        <v>345441.353</v>
      </c>
      <c r="D45" s="35">
        <v>404034.54700000002</v>
      </c>
      <c r="E45" s="36">
        <f t="shared" si="7"/>
        <v>85.5</v>
      </c>
      <c r="F45" s="37">
        <v>0</v>
      </c>
      <c r="G45" s="38">
        <v>0</v>
      </c>
      <c r="H45" s="36" t="str">
        <f t="shared" si="8"/>
        <v>　　－　　</v>
      </c>
      <c r="I45" s="35">
        <v>0</v>
      </c>
      <c r="J45" s="39">
        <v>0</v>
      </c>
      <c r="K45" s="36" t="str">
        <f t="shared" si="9"/>
        <v>　　－　　</v>
      </c>
      <c r="L45" s="35">
        <f t="shared" si="3"/>
        <v>345441.353</v>
      </c>
      <c r="M45" s="40">
        <f t="shared" si="3"/>
        <v>404034.54700000002</v>
      </c>
      <c r="N45" s="36">
        <f t="shared" si="4"/>
        <v>85.5</v>
      </c>
    </row>
    <row r="46" spans="1:16" ht="25" customHeight="1">
      <c r="A46" s="16">
        <f t="shared" si="0"/>
        <v>40</v>
      </c>
      <c r="B46" s="34" t="s">
        <v>54</v>
      </c>
      <c r="C46" s="35">
        <v>8654</v>
      </c>
      <c r="D46" s="35">
        <v>4024</v>
      </c>
      <c r="E46" s="36">
        <f t="shared" si="7"/>
        <v>215.1</v>
      </c>
      <c r="F46" s="69">
        <v>43409</v>
      </c>
      <c r="G46" s="38">
        <v>15812</v>
      </c>
      <c r="H46" s="36">
        <f t="shared" si="8"/>
        <v>274.5</v>
      </c>
      <c r="I46" s="69">
        <v>256317</v>
      </c>
      <c r="J46" s="39">
        <v>279519</v>
      </c>
      <c r="K46" s="36">
        <f t="shared" si="9"/>
        <v>91.7</v>
      </c>
      <c r="L46" s="35">
        <f t="shared" si="3"/>
        <v>308380</v>
      </c>
      <c r="M46" s="40">
        <f t="shared" si="3"/>
        <v>299355</v>
      </c>
      <c r="N46" s="36">
        <f t="shared" si="4"/>
        <v>103</v>
      </c>
    </row>
    <row r="47" spans="1:16" ht="25" customHeight="1">
      <c r="A47" s="16">
        <f t="shared" si="0"/>
        <v>41</v>
      </c>
      <c r="B47" s="34" t="s">
        <v>55</v>
      </c>
      <c r="C47" s="35">
        <v>563</v>
      </c>
      <c r="D47" s="21">
        <v>6822</v>
      </c>
      <c r="E47" s="36">
        <v>8.3000000000000007</v>
      </c>
      <c r="F47" s="37">
        <v>4153</v>
      </c>
      <c r="G47" s="38">
        <v>9931</v>
      </c>
      <c r="H47" s="36">
        <v>41.8</v>
      </c>
      <c r="I47" s="35">
        <v>269600</v>
      </c>
      <c r="J47" s="39">
        <v>283886</v>
      </c>
      <c r="K47" s="36">
        <v>95</v>
      </c>
      <c r="L47" s="35">
        <v>274316</v>
      </c>
      <c r="M47" s="40">
        <v>300639</v>
      </c>
      <c r="N47" s="36">
        <v>91.2</v>
      </c>
    </row>
    <row r="48" spans="1:16" ht="25" customHeight="1">
      <c r="A48" s="16">
        <f t="shared" si="0"/>
        <v>42</v>
      </c>
      <c r="B48" s="34" t="s">
        <v>56</v>
      </c>
      <c r="C48" s="59">
        <v>161097</v>
      </c>
      <c r="D48" s="44">
        <v>170361</v>
      </c>
      <c r="E48" s="36">
        <f t="shared" si="7"/>
        <v>94.6</v>
      </c>
      <c r="F48" s="37">
        <v>0</v>
      </c>
      <c r="G48" s="38">
        <v>0</v>
      </c>
      <c r="H48" s="36" t="str">
        <f t="shared" si="8"/>
        <v>　　－　　</v>
      </c>
      <c r="I48" s="35">
        <v>109154</v>
      </c>
      <c r="J48" s="39">
        <v>89909</v>
      </c>
      <c r="K48" s="36">
        <f t="shared" si="9"/>
        <v>121.4</v>
      </c>
      <c r="L48" s="35">
        <f t="shared" si="3"/>
        <v>270251</v>
      </c>
      <c r="M48" s="40">
        <f t="shared" si="3"/>
        <v>260270</v>
      </c>
      <c r="N48" s="36">
        <f t="shared" si="4"/>
        <v>103.8</v>
      </c>
    </row>
    <row r="49" spans="1:15" ht="25" customHeight="1">
      <c r="A49" s="16">
        <f t="shared" si="0"/>
        <v>43</v>
      </c>
      <c r="B49" s="34" t="s">
        <v>57</v>
      </c>
      <c r="C49" s="70">
        <v>0</v>
      </c>
      <c r="D49" s="26">
        <v>0</v>
      </c>
      <c r="E49" s="36" t="str">
        <f t="shared" si="7"/>
        <v>　　－　　</v>
      </c>
      <c r="F49" s="38">
        <v>0</v>
      </c>
      <c r="G49" s="38">
        <v>0</v>
      </c>
      <c r="H49" s="36" t="str">
        <f t="shared" si="8"/>
        <v>　　－　　</v>
      </c>
      <c r="I49" s="40">
        <v>64888.303</v>
      </c>
      <c r="J49" s="40">
        <v>61591</v>
      </c>
      <c r="K49" s="36">
        <f t="shared" si="9"/>
        <v>105.4</v>
      </c>
      <c r="L49" s="40">
        <f t="shared" si="3"/>
        <v>64888.303</v>
      </c>
      <c r="M49" s="40">
        <f t="shared" si="3"/>
        <v>61591</v>
      </c>
      <c r="N49" s="36">
        <f t="shared" si="4"/>
        <v>105.4</v>
      </c>
    </row>
    <row r="50" spans="1:15" s="71" customFormat="1" ht="25" customHeight="1">
      <c r="B50" s="72" t="s">
        <v>58</v>
      </c>
      <c r="C50" s="73">
        <f>SUM(C7:C49)</f>
        <v>106942514.4553401</v>
      </c>
      <c r="D50" s="73">
        <f>SUM(D7:D49)</f>
        <v>88157293.798477888</v>
      </c>
      <c r="E50" s="74">
        <f t="shared" si="7"/>
        <v>121.3</v>
      </c>
      <c r="F50" s="73">
        <f>SUM(F7:F49)</f>
        <v>28005546.4869137</v>
      </c>
      <c r="G50" s="73">
        <f>SUM(G7:G49)</f>
        <v>30028513.597536396</v>
      </c>
      <c r="H50" s="74">
        <f t="shared" si="8"/>
        <v>93.3</v>
      </c>
      <c r="I50" s="73">
        <f>SUM(I7:I49)</f>
        <v>165964574.36774623</v>
      </c>
      <c r="J50" s="73">
        <f>SUM(J7:J49)</f>
        <v>163354938.7729857</v>
      </c>
      <c r="K50" s="74">
        <f t="shared" si="9"/>
        <v>101.6</v>
      </c>
      <c r="L50" s="73">
        <f>SUM(L7:L49)</f>
        <v>300912635.30999982</v>
      </c>
      <c r="M50" s="73">
        <f>SUM(M7:M49)</f>
        <v>281540746.16900003</v>
      </c>
      <c r="N50" s="74">
        <f t="shared" si="4"/>
        <v>106.9</v>
      </c>
      <c r="O50" s="75"/>
    </row>
    <row r="51" spans="1:15" s="71" customFormat="1" ht="13"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7"/>
      <c r="N51" s="78"/>
    </row>
    <row r="52" spans="1:15" s="71" customFormat="1" ht="15" customHeight="1">
      <c r="C52" s="79"/>
      <c r="D52" s="79"/>
      <c r="E52" s="80"/>
      <c r="F52" s="79"/>
      <c r="G52" s="79"/>
      <c r="H52" s="80"/>
      <c r="I52" s="79"/>
      <c r="J52" s="81"/>
      <c r="K52" s="80"/>
      <c r="L52" s="79"/>
      <c r="M52" s="79"/>
    </row>
    <row r="53" spans="1:15" s="71" customFormat="1" ht="15" customHeight="1">
      <c r="B53" s="82" t="s">
        <v>59</v>
      </c>
      <c r="C53" s="77"/>
      <c r="D53" s="77"/>
      <c r="E53" s="78"/>
      <c r="F53" s="77"/>
      <c r="G53" s="77"/>
      <c r="H53" s="78"/>
      <c r="I53" s="77"/>
      <c r="J53" s="77"/>
      <c r="K53" s="78"/>
      <c r="L53" s="77"/>
      <c r="M53" s="77"/>
      <c r="N53" s="5" t="s">
        <v>60</v>
      </c>
    </row>
    <row r="54" spans="1:15" s="71" customFormat="1" ht="17" customHeight="1">
      <c r="B54" s="7"/>
      <c r="C54" s="8" t="s">
        <v>3</v>
      </c>
      <c r="D54" s="9"/>
      <c r="E54" s="9"/>
      <c r="F54" s="8" t="s">
        <v>4</v>
      </c>
      <c r="G54" s="9"/>
      <c r="H54" s="9"/>
      <c r="I54" s="8" t="s">
        <v>5</v>
      </c>
      <c r="J54" s="9"/>
      <c r="K54" s="9"/>
      <c r="L54" s="8" t="s">
        <v>6</v>
      </c>
      <c r="M54" s="9"/>
      <c r="N54" s="10"/>
    </row>
    <row r="55" spans="1:15" s="71" customFormat="1" ht="17" customHeight="1">
      <c r="B55" s="11" t="s">
        <v>7</v>
      </c>
      <c r="C55" s="12" t="s">
        <v>8</v>
      </c>
      <c r="D55" s="12" t="s">
        <v>9</v>
      </c>
      <c r="E55" s="12" t="s">
        <v>10</v>
      </c>
      <c r="F55" s="12" t="s">
        <v>8</v>
      </c>
      <c r="G55" s="12" t="s">
        <v>9</v>
      </c>
      <c r="H55" s="12" t="s">
        <v>10</v>
      </c>
      <c r="I55" s="12" t="s">
        <v>8</v>
      </c>
      <c r="J55" s="12" t="s">
        <v>9</v>
      </c>
      <c r="K55" s="12" t="s">
        <v>10</v>
      </c>
      <c r="L55" s="12" t="s">
        <v>8</v>
      </c>
      <c r="M55" s="12" t="s">
        <v>9</v>
      </c>
      <c r="N55" s="12" t="s">
        <v>10</v>
      </c>
    </row>
    <row r="56" spans="1:15" s="71" customFormat="1" ht="17" customHeight="1">
      <c r="B56" s="13"/>
      <c r="C56" s="14" t="s">
        <v>11</v>
      </c>
      <c r="D56" s="14" t="s">
        <v>12</v>
      </c>
      <c r="E56" s="15" t="s">
        <v>13</v>
      </c>
      <c r="F56" s="14" t="s">
        <v>11</v>
      </c>
      <c r="G56" s="14" t="s">
        <v>12</v>
      </c>
      <c r="H56" s="15" t="s">
        <v>13</v>
      </c>
      <c r="I56" s="14" t="s">
        <v>11</v>
      </c>
      <c r="J56" s="14" t="s">
        <v>12</v>
      </c>
      <c r="K56" s="15" t="s">
        <v>13</v>
      </c>
      <c r="L56" s="14" t="s">
        <v>11</v>
      </c>
      <c r="M56" s="14" t="s">
        <v>12</v>
      </c>
      <c r="N56" s="15" t="s">
        <v>13</v>
      </c>
    </row>
    <row r="57" spans="1:15" s="16" customFormat="1" ht="25" customHeight="1">
      <c r="B57" s="17" t="s">
        <v>61</v>
      </c>
      <c r="C57" s="18">
        <v>27308828.777340099</v>
      </c>
      <c r="D57" s="18">
        <v>20774404.191477899</v>
      </c>
      <c r="E57" s="19">
        <v>131.5</v>
      </c>
      <c r="F57" s="20">
        <v>12168565.2759137</v>
      </c>
      <c r="G57" s="20">
        <v>14584802.651536399</v>
      </c>
      <c r="H57" s="19">
        <v>83.4</v>
      </c>
      <c r="I57" s="18">
        <v>60407133.151746199</v>
      </c>
      <c r="J57" s="21">
        <v>59617937.446985699</v>
      </c>
      <c r="K57" s="19">
        <v>101.3</v>
      </c>
      <c r="L57" s="22">
        <v>99884527.204999998</v>
      </c>
      <c r="M57" s="22">
        <v>94977144.289999992</v>
      </c>
      <c r="N57" s="19">
        <v>105.2</v>
      </c>
    </row>
    <row r="58" spans="1:15" s="23" customFormat="1" ht="25" customHeight="1">
      <c r="B58" s="24" t="s">
        <v>17</v>
      </c>
      <c r="C58" s="32">
        <v>8107635</v>
      </c>
      <c r="D58" s="32">
        <v>6311215</v>
      </c>
      <c r="E58" s="19">
        <v>128.5</v>
      </c>
      <c r="F58" s="32">
        <v>5908332</v>
      </c>
      <c r="G58" s="32">
        <v>5852312</v>
      </c>
      <c r="H58" s="19">
        <v>101</v>
      </c>
      <c r="I58" s="32">
        <v>16995564.451000001</v>
      </c>
      <c r="J58" s="32">
        <v>16768951.806000002</v>
      </c>
      <c r="K58" s="19">
        <v>1.0135138229044773</v>
      </c>
      <c r="L58" s="22">
        <v>31011531.451000001</v>
      </c>
      <c r="M58" s="22">
        <v>28932478.806000002</v>
      </c>
      <c r="N58" s="19">
        <v>107.2</v>
      </c>
    </row>
    <row r="59" spans="1:15" s="23" customFormat="1" ht="25" customHeight="1">
      <c r="B59" s="24" t="s">
        <v>15</v>
      </c>
      <c r="C59" s="21">
        <v>18360701</v>
      </c>
      <c r="D59" s="25">
        <v>16960752</v>
      </c>
      <c r="E59" s="19">
        <v>108.3</v>
      </c>
      <c r="F59" s="26">
        <v>2205886</v>
      </c>
      <c r="G59" s="26">
        <v>2032682</v>
      </c>
      <c r="H59" s="19">
        <v>108.5</v>
      </c>
      <c r="I59" s="21">
        <v>3864751</v>
      </c>
      <c r="J59" s="27">
        <v>4074889</v>
      </c>
      <c r="K59" s="19">
        <v>94.8</v>
      </c>
      <c r="L59" s="22">
        <v>24431338</v>
      </c>
      <c r="M59" s="22">
        <v>23068323</v>
      </c>
      <c r="N59" s="19">
        <v>105.9</v>
      </c>
    </row>
    <row r="60" spans="1:15" s="16" customFormat="1" ht="25" customHeight="1">
      <c r="B60" s="24" t="s">
        <v>16</v>
      </c>
      <c r="C60" s="22">
        <v>19222732</v>
      </c>
      <c r="D60" s="28">
        <v>13025321</v>
      </c>
      <c r="E60" s="19">
        <v>147.6</v>
      </c>
      <c r="F60" s="29">
        <v>2309248</v>
      </c>
      <c r="G60" s="30">
        <v>1944022</v>
      </c>
      <c r="H60" s="19">
        <v>118.8</v>
      </c>
      <c r="I60" s="22">
        <v>18943376</v>
      </c>
      <c r="J60" s="31">
        <v>16337746</v>
      </c>
      <c r="K60" s="19">
        <v>115.9</v>
      </c>
      <c r="L60" s="22">
        <v>40475356</v>
      </c>
      <c r="M60" s="22">
        <v>31307089</v>
      </c>
      <c r="N60" s="19">
        <v>129.30000000000001</v>
      </c>
    </row>
    <row r="61" spans="1:15" s="16" customFormat="1" ht="25" customHeight="1">
      <c r="B61" s="17" t="s">
        <v>18</v>
      </c>
      <c r="C61" s="21">
        <v>5089159</v>
      </c>
      <c r="D61" s="21">
        <v>5447136.8790000007</v>
      </c>
      <c r="E61" s="19">
        <v>93.4</v>
      </c>
      <c r="F61" s="26">
        <v>1494119</v>
      </c>
      <c r="G61" s="32">
        <v>2269554</v>
      </c>
      <c r="H61" s="19">
        <v>65.8</v>
      </c>
      <c r="I61" s="21">
        <v>16888522</v>
      </c>
      <c r="J61" s="27">
        <v>16917968.559999999</v>
      </c>
      <c r="K61" s="19">
        <v>99.8</v>
      </c>
      <c r="L61" s="22">
        <v>23471800</v>
      </c>
      <c r="M61" s="22">
        <v>24634659.438999999</v>
      </c>
      <c r="N61" s="19">
        <v>95.3</v>
      </c>
    </row>
    <row r="62" spans="1:15" s="16" customFormat="1" ht="25" customHeight="1">
      <c r="B62" s="17" t="s">
        <v>19</v>
      </c>
      <c r="C62" s="21">
        <v>1765074.8670000001</v>
      </c>
      <c r="D62" s="33">
        <v>1426655.6259999999</v>
      </c>
      <c r="E62" s="19">
        <v>123.7</v>
      </c>
      <c r="F62" s="26">
        <v>632002.70499999996</v>
      </c>
      <c r="G62" s="32">
        <v>453148.799</v>
      </c>
      <c r="H62" s="19">
        <v>139.5</v>
      </c>
      <c r="I62" s="21">
        <v>6222142.6299999999</v>
      </c>
      <c r="J62" s="21">
        <v>5936722.6670000004</v>
      </c>
      <c r="K62" s="19">
        <v>104.8</v>
      </c>
      <c r="L62" s="22">
        <v>8619220.2019999996</v>
      </c>
      <c r="M62" s="22">
        <v>7816527.0920000002</v>
      </c>
      <c r="N62" s="19">
        <v>110.3</v>
      </c>
    </row>
    <row r="63" spans="1:15" s="16" customFormat="1" ht="25" customHeight="1">
      <c r="B63" s="24" t="s">
        <v>20</v>
      </c>
      <c r="C63" s="22">
        <v>669340</v>
      </c>
      <c r="D63" s="28">
        <v>800227</v>
      </c>
      <c r="E63" s="19">
        <v>83.6</v>
      </c>
      <c r="F63" s="29">
        <v>9559</v>
      </c>
      <c r="G63" s="30">
        <v>31321</v>
      </c>
      <c r="H63" s="19">
        <v>30.5</v>
      </c>
      <c r="I63" s="22">
        <v>6467702</v>
      </c>
      <c r="J63" s="31">
        <v>7502944</v>
      </c>
      <c r="K63" s="19">
        <v>86.2</v>
      </c>
      <c r="L63" s="22">
        <v>7146601</v>
      </c>
      <c r="M63" s="22">
        <v>8334492</v>
      </c>
      <c r="N63" s="19">
        <v>85.7</v>
      </c>
    </row>
    <row r="64" spans="1:15" s="16" customFormat="1" ht="25" customHeight="1">
      <c r="B64" s="24" t="s">
        <v>23</v>
      </c>
      <c r="C64" s="45">
        <v>517948</v>
      </c>
      <c r="D64" s="46">
        <v>730186</v>
      </c>
      <c r="E64" s="19">
        <v>70.900000000000006</v>
      </c>
      <c r="F64" s="45">
        <v>367555</v>
      </c>
      <c r="G64" s="46">
        <v>248163</v>
      </c>
      <c r="H64" s="19">
        <v>148.1</v>
      </c>
      <c r="I64" s="45">
        <v>3945872</v>
      </c>
      <c r="J64" s="33">
        <v>4110854</v>
      </c>
      <c r="K64" s="19">
        <v>96</v>
      </c>
      <c r="L64" s="21">
        <v>4831375</v>
      </c>
      <c r="M64" s="22">
        <v>5089203</v>
      </c>
      <c r="N64" s="19">
        <v>94.9</v>
      </c>
    </row>
    <row r="65" spans="2:14" s="16" customFormat="1" ht="25" customHeight="1">
      <c r="B65" s="24" t="s">
        <v>22</v>
      </c>
      <c r="C65" s="25">
        <v>14412</v>
      </c>
      <c r="D65" s="41">
        <v>6729</v>
      </c>
      <c r="E65" s="19">
        <v>214.2</v>
      </c>
      <c r="F65" s="42">
        <v>255473.13399999999</v>
      </c>
      <c r="G65" s="43">
        <v>285066.84000000003</v>
      </c>
      <c r="H65" s="19">
        <v>89.6</v>
      </c>
      <c r="I65" s="25">
        <v>5580090.8660000004</v>
      </c>
      <c r="J65" s="44">
        <v>5350755.16</v>
      </c>
      <c r="K65" s="19">
        <v>104.3</v>
      </c>
      <c r="L65" s="22">
        <v>5849976</v>
      </c>
      <c r="M65" s="22">
        <v>5642551</v>
      </c>
      <c r="N65" s="19">
        <v>103.7</v>
      </c>
    </row>
    <row r="66" spans="2:14" s="16" customFormat="1" ht="25" customHeight="1">
      <c r="B66" s="49" t="s">
        <v>25</v>
      </c>
      <c r="C66" s="45">
        <v>412459</v>
      </c>
      <c r="D66" s="46">
        <v>469388</v>
      </c>
      <c r="E66" s="19">
        <v>87.9</v>
      </c>
      <c r="F66" s="26">
        <v>0</v>
      </c>
      <c r="G66" s="48">
        <v>0</v>
      </c>
      <c r="H66" s="19" t="s">
        <v>26</v>
      </c>
      <c r="I66" s="45">
        <v>2764988</v>
      </c>
      <c r="J66" s="31">
        <v>3180902</v>
      </c>
      <c r="K66" s="19">
        <v>86.9</v>
      </c>
      <c r="L66" s="22">
        <v>3177447</v>
      </c>
      <c r="M66" s="22">
        <v>3650290</v>
      </c>
      <c r="N66" s="19">
        <v>87</v>
      </c>
    </row>
    <row r="67" spans="2:14" ht="25" customHeight="1">
      <c r="B67" s="72" t="s">
        <v>62</v>
      </c>
      <c r="C67" s="83">
        <v>81468289.644340098</v>
      </c>
      <c r="D67" s="83">
        <v>65952014.696477897</v>
      </c>
      <c r="E67" s="74">
        <v>123.5</v>
      </c>
      <c r="F67" s="83">
        <v>27009605.114913698</v>
      </c>
      <c r="G67" s="83">
        <v>27701072.290536396</v>
      </c>
      <c r="H67" s="74">
        <v>97.5</v>
      </c>
      <c r="I67" s="83">
        <v>140013545.09874621</v>
      </c>
      <c r="J67" s="83">
        <v>139799670.63998571</v>
      </c>
      <c r="K67" s="74">
        <v>100.2</v>
      </c>
      <c r="L67" s="83">
        <v>248491439.85800001</v>
      </c>
      <c r="M67" s="83">
        <v>233452757.627</v>
      </c>
      <c r="N67" s="74">
        <v>106.4</v>
      </c>
    </row>
    <row r="68" spans="2:14" ht="15" customHeight="1"/>
    <row r="69" spans="2:14" ht="15" customHeight="1"/>
    <row r="70" spans="2:14" ht="15" customHeight="1"/>
    <row r="71" spans="2:14" ht="15" customHeight="1"/>
    <row r="72" spans="2:14" ht="18.75" customHeight="1">
      <c r="B72" s="84" t="s">
        <v>63</v>
      </c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5"/>
      <c r="N72" s="86"/>
    </row>
  </sheetData>
  <mergeCells count="12">
    <mergeCell ref="B51:L51"/>
    <mergeCell ref="C54:E54"/>
    <mergeCell ref="F54:H54"/>
    <mergeCell ref="I54:K54"/>
    <mergeCell ref="L54:N54"/>
    <mergeCell ref="B72:L72"/>
    <mergeCell ref="B1:N1"/>
    <mergeCell ref="B2:N2"/>
    <mergeCell ref="C4:E4"/>
    <mergeCell ref="F4:H4"/>
    <mergeCell ref="I4:K4"/>
    <mergeCell ref="L4:N4"/>
  </mergeCells>
  <phoneticPr fontId="2"/>
  <printOptions horizontalCentered="1" verticalCentered="1"/>
  <pageMargins left="0.59055118110236227" right="0.59055118110236227" top="0.39370078740157483" bottom="0.19685039370078741" header="0.51181102362204722" footer="0.19685039370078741"/>
  <pageSetup paperSize="8" scale="64" fitToHeight="0" orientation="landscape" horizontalDpi="1200" verticalDpi="1200" r:id="rId1"/>
  <headerFooter alignWithMargins="0"/>
  <rowBreaks count="1" manualBreakCount="1">
    <brk id="51" min="1" max="1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【並び替え後】集計表</vt:lpstr>
      <vt:lpstr>【並び替え後】集計表!Print_Area</vt:lpstr>
      <vt:lpstr>【並び替え後】集計表!Print_Titles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