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日常文書フォルダ【1年未満】\01_旅行業指導\01_旅行業\02_旅行業に関する調査\01_旅行業者取扱状況\令和８年度（2026年度）\R8.5月\"/>
    </mc:Choice>
  </mc:AlternateContent>
  <xr:revisionPtr revIDLastSave="0" documentId="13_ncr:1_{F02C6548-651C-4FC8-8F21-FBF9D309D086}" xr6:coauthVersionLast="47" xr6:coauthVersionMax="47" xr10:uidLastSave="{00000000-0000-0000-0000-000000000000}"/>
  <bookViews>
    <workbookView xWindow="12180" yWindow="-15915" windowWidth="14325" windowHeight="15135" xr2:uid="{1DE574D6-C541-45C8-92D3-BCE215F34F3C}"/>
  </bookViews>
  <sheets>
    <sheet name="【各社確認用】集計表" sheetId="1" r:id="rId1"/>
  </sheets>
  <definedNames>
    <definedName name="_xlnm.Print_Area" localSheetId="0">【各社確認用】集計表!$B$1:$N$123</definedName>
    <definedName name="_xlnm.Print_Titles" localSheetId="0">【各社確認用】集計表!$1:$2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M67" i="1"/>
  <c r="L67" i="1"/>
  <c r="J67" i="1"/>
  <c r="I67" i="1"/>
  <c r="K67" i="1" s="1"/>
  <c r="G67" i="1"/>
  <c r="F67" i="1"/>
  <c r="D67" i="1"/>
  <c r="C67" i="1"/>
  <c r="J50" i="1"/>
  <c r="I50" i="1"/>
  <c r="G50" i="1"/>
  <c r="F50" i="1"/>
  <c r="D50" i="1"/>
  <c r="C50" i="1"/>
  <c r="M49" i="1"/>
  <c r="L49" i="1"/>
  <c r="N49" i="1" s="1"/>
  <c r="K49" i="1"/>
  <c r="H49" i="1"/>
  <c r="E49" i="1"/>
  <c r="A49" i="1"/>
  <c r="N48" i="1"/>
  <c r="M48" i="1"/>
  <c r="L48" i="1"/>
  <c r="K48" i="1"/>
  <c r="H48" i="1"/>
  <c r="E48" i="1"/>
  <c r="A48" i="1"/>
  <c r="M47" i="1"/>
  <c r="N47" i="1" s="1"/>
  <c r="L47" i="1"/>
  <c r="K47" i="1"/>
  <c r="H47" i="1"/>
  <c r="E47" i="1"/>
  <c r="A47" i="1"/>
  <c r="M46" i="1"/>
  <c r="L46" i="1"/>
  <c r="N46" i="1" s="1"/>
  <c r="K46" i="1"/>
  <c r="H46" i="1"/>
  <c r="E46" i="1"/>
  <c r="A46" i="1"/>
  <c r="M45" i="1"/>
  <c r="L45" i="1"/>
  <c r="N45" i="1" s="1"/>
  <c r="K45" i="1"/>
  <c r="H45" i="1"/>
  <c r="E45" i="1"/>
  <c r="A45" i="1"/>
  <c r="M44" i="1"/>
  <c r="L44" i="1"/>
  <c r="N44" i="1" s="1"/>
  <c r="K44" i="1"/>
  <c r="H44" i="1"/>
  <c r="E44" i="1"/>
  <c r="A44" i="1"/>
  <c r="M43" i="1"/>
  <c r="L43" i="1"/>
  <c r="N43" i="1" s="1"/>
  <c r="K43" i="1"/>
  <c r="H43" i="1"/>
  <c r="E43" i="1"/>
  <c r="A43" i="1"/>
  <c r="M42" i="1"/>
  <c r="L42" i="1"/>
  <c r="N42" i="1" s="1"/>
  <c r="K42" i="1"/>
  <c r="H42" i="1"/>
  <c r="E42" i="1"/>
  <c r="A42" i="1"/>
  <c r="M41" i="1"/>
  <c r="L41" i="1"/>
  <c r="N41" i="1" s="1"/>
  <c r="K41" i="1"/>
  <c r="H41" i="1"/>
  <c r="E41" i="1"/>
  <c r="A41" i="1"/>
  <c r="N40" i="1"/>
  <c r="M40" i="1"/>
  <c r="L40" i="1"/>
  <c r="K40" i="1"/>
  <c r="H40" i="1"/>
  <c r="E40" i="1"/>
  <c r="A40" i="1"/>
  <c r="M39" i="1"/>
  <c r="N39" i="1" s="1"/>
  <c r="L39" i="1"/>
  <c r="K39" i="1"/>
  <c r="H39" i="1"/>
  <c r="E39" i="1"/>
  <c r="A39" i="1"/>
  <c r="M38" i="1"/>
  <c r="L38" i="1"/>
  <c r="N38" i="1" s="1"/>
  <c r="K38" i="1"/>
  <c r="H38" i="1"/>
  <c r="E38" i="1"/>
  <c r="A38" i="1"/>
  <c r="A37" i="1"/>
  <c r="M36" i="1"/>
  <c r="L36" i="1"/>
  <c r="N36" i="1" s="1"/>
  <c r="K36" i="1"/>
  <c r="H36" i="1"/>
  <c r="E36" i="1"/>
  <c r="A36" i="1"/>
  <c r="M35" i="1"/>
  <c r="L35" i="1"/>
  <c r="N35" i="1" s="1"/>
  <c r="K35" i="1"/>
  <c r="H35" i="1"/>
  <c r="E35" i="1"/>
  <c r="A35" i="1"/>
  <c r="A34" i="1"/>
  <c r="A33" i="1"/>
  <c r="M32" i="1"/>
  <c r="L32" i="1"/>
  <c r="N32" i="1" s="1"/>
  <c r="K32" i="1"/>
  <c r="H32" i="1"/>
  <c r="E32" i="1"/>
  <c r="A32" i="1"/>
  <c r="A31" i="1"/>
  <c r="M30" i="1"/>
  <c r="L30" i="1"/>
  <c r="N30" i="1" s="1"/>
  <c r="K30" i="1"/>
  <c r="H30" i="1"/>
  <c r="E30" i="1"/>
  <c r="A30" i="1"/>
  <c r="N29" i="1"/>
  <c r="M29" i="1"/>
  <c r="L29" i="1"/>
  <c r="K29" i="1"/>
  <c r="H29" i="1"/>
  <c r="E29" i="1"/>
  <c r="A29" i="1"/>
  <c r="A28" i="1"/>
  <c r="N27" i="1"/>
  <c r="M27" i="1"/>
  <c r="L27" i="1"/>
  <c r="H27" i="1"/>
  <c r="E27" i="1"/>
  <c r="A27" i="1"/>
  <c r="M26" i="1"/>
  <c r="N26" i="1" s="1"/>
  <c r="L26" i="1"/>
  <c r="K26" i="1"/>
  <c r="H26" i="1"/>
  <c r="E26" i="1"/>
  <c r="A26" i="1"/>
  <c r="M25" i="1"/>
  <c r="L25" i="1"/>
  <c r="N25" i="1" s="1"/>
  <c r="K25" i="1"/>
  <c r="H25" i="1"/>
  <c r="E25" i="1"/>
  <c r="A25" i="1"/>
  <c r="N24" i="1"/>
  <c r="M24" i="1"/>
  <c r="L24" i="1"/>
  <c r="K24" i="1"/>
  <c r="H24" i="1"/>
  <c r="E24" i="1"/>
  <c r="A24" i="1"/>
  <c r="M23" i="1"/>
  <c r="N23" i="1" s="1"/>
  <c r="L23" i="1"/>
  <c r="K23" i="1"/>
  <c r="H23" i="1"/>
  <c r="E23" i="1"/>
  <c r="A23" i="1"/>
  <c r="M22" i="1"/>
  <c r="L22" i="1"/>
  <c r="N22" i="1" s="1"/>
  <c r="K22" i="1"/>
  <c r="H22" i="1"/>
  <c r="E22" i="1"/>
  <c r="A22" i="1"/>
  <c r="M21" i="1"/>
  <c r="L21" i="1"/>
  <c r="N21" i="1" s="1"/>
  <c r="K21" i="1"/>
  <c r="H21" i="1"/>
  <c r="E21" i="1"/>
  <c r="A21" i="1"/>
  <c r="M20" i="1"/>
  <c r="L20" i="1"/>
  <c r="N20" i="1" s="1"/>
  <c r="K20" i="1"/>
  <c r="H20" i="1"/>
  <c r="E20" i="1"/>
  <c r="A20" i="1"/>
  <c r="N19" i="1"/>
  <c r="M19" i="1"/>
  <c r="L19" i="1"/>
  <c r="K19" i="1"/>
  <c r="H19" i="1"/>
  <c r="E19" i="1"/>
  <c r="A19" i="1"/>
  <c r="M18" i="1"/>
  <c r="N18" i="1" s="1"/>
  <c r="L18" i="1"/>
  <c r="K18" i="1"/>
  <c r="H18" i="1"/>
  <c r="E18" i="1"/>
  <c r="A18" i="1"/>
  <c r="M17" i="1"/>
  <c r="L17" i="1"/>
  <c r="N17" i="1" s="1"/>
  <c r="K17" i="1"/>
  <c r="H17" i="1"/>
  <c r="E17" i="1"/>
  <c r="A17" i="1"/>
  <c r="N16" i="1"/>
  <c r="M16" i="1"/>
  <c r="L16" i="1"/>
  <c r="K16" i="1"/>
  <c r="H16" i="1"/>
  <c r="E16" i="1"/>
  <c r="A16" i="1"/>
  <c r="M15" i="1"/>
  <c r="N15" i="1" s="1"/>
  <c r="L15" i="1"/>
  <c r="K15" i="1"/>
  <c r="H15" i="1"/>
  <c r="E15" i="1"/>
  <c r="A15" i="1"/>
  <c r="M14" i="1"/>
  <c r="L14" i="1"/>
  <c r="N14" i="1" s="1"/>
  <c r="K14" i="1"/>
  <c r="H14" i="1"/>
  <c r="E14" i="1"/>
  <c r="A14" i="1"/>
  <c r="M13" i="1"/>
  <c r="L13" i="1"/>
  <c r="N13" i="1" s="1"/>
  <c r="K13" i="1"/>
  <c r="H13" i="1"/>
  <c r="E13" i="1"/>
  <c r="A13" i="1"/>
  <c r="M12" i="1"/>
  <c r="L12" i="1"/>
  <c r="N12" i="1" s="1"/>
  <c r="K12" i="1"/>
  <c r="H12" i="1"/>
  <c r="E12" i="1"/>
  <c r="A12" i="1"/>
  <c r="N11" i="1"/>
  <c r="M11" i="1"/>
  <c r="L11" i="1"/>
  <c r="K11" i="1"/>
  <c r="H11" i="1"/>
  <c r="E11" i="1"/>
  <c r="A11" i="1"/>
  <c r="M10" i="1"/>
  <c r="N10" i="1" s="1"/>
  <c r="L10" i="1"/>
  <c r="K10" i="1"/>
  <c r="H10" i="1"/>
  <c r="E10" i="1"/>
  <c r="A10" i="1"/>
  <c r="M9" i="1"/>
  <c r="L9" i="1"/>
  <c r="N9" i="1" s="1"/>
  <c r="K9" i="1"/>
  <c r="H9" i="1"/>
  <c r="E9" i="1"/>
  <c r="A9" i="1"/>
  <c r="M50" i="1"/>
  <c r="L50" i="1"/>
  <c r="A8" i="1"/>
  <c r="A7" i="1"/>
  <c r="H67" i="1" l="1"/>
  <c r="E67" i="1"/>
  <c r="K50" i="1"/>
  <c r="N67" i="1"/>
  <c r="E50" i="1"/>
  <c r="N50" i="1"/>
  <c r="H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  <author>RPAPC-21</author>
  </authors>
  <commentList>
    <comment ref="L9" authorId="0" shapeId="0" xr:uid="{AC0B24DF-E534-4D86-BE7F-93FDCD2A86B0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  <comment ref="B32" authorId="1" shapeId="0" xr:uid="{83B66434-1B76-403B-B23B-6C37AEA664A6}">
      <text>
        <r>
          <rPr>
            <b/>
            <sz val="9"/>
            <color indexed="81"/>
            <rFont val="MS P ゴシック"/>
            <family val="3"/>
            <charset val="128"/>
          </rPr>
          <t>RPAPC-21:</t>
        </r>
        <r>
          <rPr>
            <sz val="9"/>
            <color indexed="81"/>
            <rFont val="MS P ゴシック"/>
            <family val="3"/>
            <charset val="128"/>
          </rPr>
          <t xml:space="preserve">
公表時の社名変更を行うこと</t>
        </r>
      </text>
    </comment>
    <comment ref="L59" authorId="0" shapeId="0" xr:uid="{1F45C94B-BD00-4C96-8C45-3EBA980252C5}">
      <text>
        <r>
          <rPr>
            <b/>
            <sz val="9"/>
            <color indexed="81"/>
            <rFont val="MS P ゴシック"/>
            <family val="3"/>
            <charset val="128"/>
          </rPr>
          <t>　:</t>
        </r>
        <r>
          <rPr>
            <sz val="9"/>
            <color indexed="81"/>
            <rFont val="MS P ゴシック"/>
            <family val="3"/>
            <charset val="128"/>
          </rPr>
          <t xml:space="preserve">
セル補正</t>
        </r>
      </text>
    </comment>
  </commentList>
</comments>
</file>

<file path=xl/sharedStrings.xml><?xml version="1.0" encoding="utf-8"?>
<sst xmlns="http://schemas.openxmlformats.org/spreadsheetml/2006/main" count="121" uniqueCount="73">
  <si>
    <t>主　　要　　旅　　行　　業　　者　　の　　旅　　行　　取　　扱　　状　　況　　速　　報</t>
  </si>
  <si>
    <t>各　社　別　内　訳　（2026年（令和8年）5月分）</t>
    <rPh sb="15" eb="16">
      <t>ネン</t>
    </rPh>
    <rPh sb="17" eb="19">
      <t>レイワ</t>
    </rPh>
    <rPh sb="20" eb="21">
      <t>ネン</t>
    </rPh>
    <rPh sb="23" eb="24">
      <t>ガツ</t>
    </rPh>
    <phoneticPr fontId="5"/>
  </si>
  <si>
    <t>ＮＯ．１</t>
  </si>
  <si>
    <t>海　　　外　　　旅　　　行</t>
    <phoneticPr fontId="5"/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</si>
  <si>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</si>
  <si>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</si>
  <si>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</si>
  <si>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</si>
  <si>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2026年</t>
    <rPh sb="4" eb="5">
      <t>ネン</t>
    </rPh>
    <phoneticPr fontId="5"/>
  </si>
  <si>
    <t>2025年同月</t>
    <rPh sb="4" eb="5">
      <t>ネン</t>
    </rPh>
    <rPh sb="5" eb="7">
      <t>ドウゲツ</t>
    </rPh>
    <phoneticPr fontId="5"/>
  </si>
  <si>
    <t>2025年</t>
    <rPh sb="4" eb="5">
      <t>ネン</t>
    </rPh>
    <phoneticPr fontId="5"/>
  </si>
  <si>
    <t>取扱額（千円）</t>
    <rPh sb="0" eb="3">
      <t>トリアツカイガク</t>
    </rPh>
    <phoneticPr fontId="5"/>
  </si>
  <si>
    <t>　取扱額（千円）</t>
    <rPh sb="1" eb="2">
      <t>ト</t>
    </rPh>
    <phoneticPr fontId="5"/>
  </si>
  <si>
    <t>同月比（％）</t>
    <phoneticPr fontId="5"/>
  </si>
  <si>
    <t>JTB（6社計　＊2）</t>
  </si>
  <si>
    <t>阪急交通社（2社計　＊5）</t>
  </si>
  <si>
    <t>（株）日本旅行（4社計　＊3）</t>
  </si>
  <si>
    <t>KNT-CTホールディングス（4社計　＊6）</t>
  </si>
  <si>
    <t>東武トップツアーズ(株)</t>
  </si>
  <si>
    <t>(株)ジャルパック</t>
  </si>
  <si>
    <t>エアトリ（5社計　＊7）</t>
  </si>
  <si>
    <t>(株)ジェイアール東海ツアーズ</t>
  </si>
  <si>
    <t>名鉄観光サービス(株)</t>
  </si>
  <si>
    <t>(株)HTB-BCDトラベル</t>
    <rPh sb="1" eb="2">
      <t>カブ</t>
    </rPh>
    <phoneticPr fontId="6"/>
  </si>
  <si>
    <t>ANA X(株)</t>
    <rPh sb="6" eb="7">
      <t>カブ</t>
    </rPh>
    <phoneticPr fontId="6"/>
  </si>
  <si>
    <t>ビッグホリデー(株)</t>
  </si>
  <si>
    <t>日新航空サービス(株)</t>
  </si>
  <si>
    <t>エムオーツーリスト(株)</t>
  </si>
  <si>
    <t>郵船トラベル(株)</t>
  </si>
  <si>
    <t>(株)農協観光</t>
  </si>
  <si>
    <t>(株)エヌオーイー</t>
  </si>
  <si>
    <t>西鉄旅行(株)</t>
  </si>
  <si>
    <t>WILLER（4社計　＊8）</t>
  </si>
  <si>
    <t>(株)IACEトラベル</t>
  </si>
  <si>
    <t>(株)JR東日本びゅうツーリズム&amp;セールス</t>
    <rPh sb="1" eb="2">
      <t>カブ</t>
    </rPh>
    <phoneticPr fontId="6"/>
  </si>
  <si>
    <t>(株)読売旅行</t>
  </si>
  <si>
    <t>T-LIFEホールディングス（2社計　＊9）</t>
  </si>
  <si>
    <t>(株)トヨタツーリストインターナショナル</t>
  </si>
  <si>
    <t>　　－　　</t>
  </si>
  <si>
    <t>(株)南海国際旅行</t>
  </si>
  <si>
    <t>京成トラベル＊10</t>
  </si>
  <si>
    <t>京王観光(株)</t>
  </si>
  <si>
    <t>イオンコンパス(株)</t>
  </si>
  <si>
    <t>三菱電機ライフサービス(株)　</t>
    <rPh sb="12" eb="13">
      <t>カブ</t>
    </rPh>
    <phoneticPr fontId="6"/>
  </si>
  <si>
    <t>(株)三越伊勢丹ニッコウトラベル</t>
  </si>
  <si>
    <t>(株)日本橋夢屋</t>
    <rPh sb="1" eb="2">
      <t>カブ</t>
    </rPh>
    <phoneticPr fontId="6"/>
  </si>
  <si>
    <t>ケイライントラベル(株)</t>
  </si>
  <si>
    <t>沖縄ツーリスト(株)</t>
  </si>
  <si>
    <t>(株)フジ・トラベル・サービス</t>
  </si>
  <si>
    <t>小田急電鉄(株)</t>
    <rPh sb="0" eb="5">
      <t>オダキュウデンテツ</t>
    </rPh>
    <rPh sb="6" eb="7">
      <t>カブ</t>
    </rPh>
    <phoneticPr fontId="6"/>
  </si>
  <si>
    <t>テック航空サービス(株)</t>
  </si>
  <si>
    <t>(株)エスティーエートラベル</t>
  </si>
  <si>
    <t>菱和ダイヤモンド航空サービス(株)</t>
  </si>
  <si>
    <t>富士急トラベル(株)</t>
  </si>
  <si>
    <t>名鉄観光バス(株)</t>
  </si>
  <si>
    <t>(株)日産クリエイティブサービス</t>
  </si>
  <si>
    <t>九州旅客鉄道(株)</t>
  </si>
  <si>
    <t>合　　　　　　　　　計</t>
  </si>
  <si>
    <t>旅行業者10社における取扱状況　＊10</t>
    <rPh sb="0" eb="4">
      <t>リョコウギョウシャ</t>
    </rPh>
    <rPh sb="6" eb="7">
      <t>シャ</t>
    </rPh>
    <rPh sb="11" eb="15">
      <t>トリアツカイジョウキョウ</t>
    </rPh>
    <phoneticPr fontId="5"/>
  </si>
  <si>
    <t>ＮＯ．2</t>
    <phoneticPr fontId="5"/>
  </si>
  <si>
    <t>（株）日本旅行（4社計　＊3）</t>
    <phoneticPr fontId="5"/>
  </si>
  <si>
    <t>阪急交通社（2社計　＊5）</t>
    <phoneticPr fontId="5"/>
  </si>
  <si>
    <t>KNT-CTホールディングス（4社計　＊6）</t>
    <phoneticPr fontId="5"/>
  </si>
  <si>
    <t>東武トップツアーズ(株)</t>
    <phoneticPr fontId="5"/>
  </si>
  <si>
    <t>(株)ジャルパック</t>
    <phoneticPr fontId="5"/>
  </si>
  <si>
    <t>名鉄観光サービス(株)</t>
    <phoneticPr fontId="5"/>
  </si>
  <si>
    <t>(株)ジェイアール東海ツアーズ</t>
    <phoneticPr fontId="5"/>
  </si>
  <si>
    <t>ANA X(株)</t>
    <rPh sb="6" eb="7">
      <t>カブ</t>
    </rPh>
    <phoneticPr fontId="5"/>
  </si>
  <si>
    <t>合計</t>
    <rPh sb="0" eb="2">
      <t>ゴウケイ</t>
    </rPh>
    <phoneticPr fontId="2"/>
  </si>
  <si>
    <t>　　　　　　　　　　　　　　　　　　　　　　</t>
  </si>
  <si>
    <t>エイチ・アイ・エス（10社計　＊4）</t>
    <phoneticPr fontId="2"/>
  </si>
  <si>
    <t>エイチ・アイ・エス（10社計　＊4）</t>
    <phoneticPr fontId="5"/>
  </si>
  <si>
    <t>JTB（6社計　＊2）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</si>
</sst>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8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  <charset val="128"/>
    </font>
    <font>
      <sz val="14"/>
      <name val="ＭＳ Ｐゴシック"/>
      <family val="3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8" fontId="7" fillId="0" borderId="0" xfId="1" applyFont="1" applyFill="1"/>
    <xf numFmtId="0" fontId="0" fillId="0" borderId="1" xfId="0" applyBorder="1"/>
    <xf numFmtId="0" fontId="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0" fillId="0" borderId="5" xfId="0" applyBorder="1" applyAlignment="1">
      <alignment shrinkToFit="1"/>
    </xf>
    <xf numFmtId="38" fontId="11" fillId="0" borderId="1" xfId="3" applyFont="1" applyFill="1" applyBorder="1"/>
    <xf numFmtId="176" fontId="11" fillId="0" borderId="5" xfId="0" applyNumberFormat="1" applyFont="1" applyBorder="1" applyAlignment="1">
      <alignment horizontal="right"/>
    </xf>
    <xf numFmtId="38" fontId="11" fillId="0" borderId="1" xfId="3" applyFont="1" applyFill="1" applyBorder="1" applyProtection="1">
      <protection locked="0"/>
    </xf>
    <xf numFmtId="38" fontId="11" fillId="0" borderId="5" xfId="1" applyFont="1" applyFill="1" applyBorder="1"/>
    <xf numFmtId="38" fontId="11" fillId="0" borderId="5" xfId="1" applyFont="1" applyFill="1" applyBorder="1" applyAlignment="1"/>
    <xf numFmtId="0" fontId="12" fillId="0" borderId="0" xfId="0" applyFont="1"/>
    <xf numFmtId="0" fontId="12" fillId="0" borderId="5" xfId="0" applyFont="1" applyBorder="1" applyAlignment="1">
      <alignment shrinkToFit="1"/>
    </xf>
    <xf numFmtId="38" fontId="11" fillId="0" borderId="8" xfId="1" applyFont="1" applyFill="1" applyBorder="1" applyProtection="1">
      <protection locked="0"/>
    </xf>
    <xf numFmtId="38" fontId="11" fillId="0" borderId="5" xfId="4" applyFont="1" applyFill="1" applyBorder="1"/>
    <xf numFmtId="38" fontId="11" fillId="0" borderId="5" xfId="1" applyFont="1" applyFill="1" applyBorder="1" applyProtection="1">
      <protection locked="0"/>
    </xf>
    <xf numFmtId="38" fontId="11" fillId="0" borderId="8" xfId="1" applyFont="1" applyFill="1" applyBorder="1"/>
    <xf numFmtId="38" fontId="11" fillId="0" borderId="9" xfId="1" applyFont="1" applyFill="1" applyBorder="1" applyAlignment="1"/>
    <xf numFmtId="38" fontId="11" fillId="0" borderId="5" xfId="1" applyFont="1" applyFill="1" applyBorder="1" applyAlignment="1" applyProtection="1">
      <protection locked="0"/>
    </xf>
    <xf numFmtId="38" fontId="11" fillId="0" borderId="8" xfId="1" applyFont="1" applyFill="1" applyBorder="1" applyAlignment="1" applyProtection="1">
      <protection locked="0"/>
    </xf>
    <xf numFmtId="38" fontId="11" fillId="0" borderId="8" xfId="1" applyFont="1" applyFill="1" applyBorder="1" applyAlignment="1"/>
    <xf numFmtId="0" fontId="10" fillId="0" borderId="5" xfId="0" applyFont="1" applyBorder="1" applyAlignment="1">
      <alignment shrinkToFit="1"/>
    </xf>
    <xf numFmtId="38" fontId="11" fillId="0" borderId="0" xfId="1" applyFont="1" applyFill="1" applyBorder="1"/>
    <xf numFmtId="3" fontId="11" fillId="0" borderId="5" xfId="0" applyNumberFormat="1" applyFont="1" applyBorder="1"/>
    <xf numFmtId="3" fontId="11" fillId="0" borderId="0" xfId="0" applyNumberFormat="1" applyFont="1"/>
    <xf numFmtId="38" fontId="11" fillId="0" borderId="0" xfId="4" applyFont="1" applyFill="1" applyBorder="1"/>
    <xf numFmtId="38" fontId="11" fillId="0" borderId="5" xfId="4" applyFont="1" applyFill="1" applyBorder="1" applyProtection="1">
      <protection locked="0"/>
    </xf>
    <xf numFmtId="38" fontId="11" fillId="0" borderId="0" xfId="4" applyFont="1" applyFill="1" applyBorder="1" applyProtection="1">
      <protection locked="0"/>
    </xf>
    <xf numFmtId="38" fontId="11" fillId="0" borderId="9" xfId="1" applyFont="1" applyFill="1" applyBorder="1"/>
    <xf numFmtId="0" fontId="12" fillId="0" borderId="5" xfId="0" applyFont="1" applyBorder="1" applyAlignment="1">
      <alignment wrapText="1" shrinkToFit="1"/>
    </xf>
    <xf numFmtId="38" fontId="11" fillId="0" borderId="0" xfId="1" applyFont="1" applyFill="1" applyBorder="1" applyProtection="1">
      <protection locked="0"/>
    </xf>
    <xf numFmtId="0" fontId="13" fillId="0" borderId="5" xfId="0" applyFont="1" applyBorder="1" applyAlignment="1">
      <alignment shrinkToFit="1"/>
    </xf>
    <xf numFmtId="38" fontId="9" fillId="0" borderId="5" xfId="1" applyFont="1" applyFill="1" applyBorder="1"/>
    <xf numFmtId="176" fontId="9" fillId="0" borderId="5" xfId="0" applyNumberFormat="1" applyFont="1" applyBorder="1" applyAlignment="1">
      <alignment horizontal="right"/>
    </xf>
    <xf numFmtId="38" fontId="9" fillId="0" borderId="5" xfId="1" applyFont="1" applyFill="1" applyBorder="1" applyProtection="1">
      <protection locked="0"/>
    </xf>
    <xf numFmtId="38" fontId="9" fillId="0" borderId="8" xfId="1" applyFont="1" applyFill="1" applyBorder="1" applyProtection="1">
      <protection locked="0"/>
    </xf>
    <xf numFmtId="38" fontId="9" fillId="0" borderId="8" xfId="1" applyFont="1" applyFill="1" applyBorder="1"/>
    <xf numFmtId="38" fontId="9" fillId="0" borderId="5" xfId="1" applyFont="1" applyFill="1" applyBorder="1" applyAlignment="1"/>
    <xf numFmtId="0" fontId="12" fillId="0" borderId="5" xfId="0" applyFont="1" applyBorder="1" applyAlignment="1">
      <alignment horizontal="left" shrinkToFit="1"/>
    </xf>
    <xf numFmtId="38" fontId="11" fillId="0" borderId="5" xfId="2" applyNumberFormat="1" applyFont="1" applyFill="1" applyBorder="1" applyAlignment="1"/>
    <xf numFmtId="38" fontId="11" fillId="0" borderId="0" xfId="1" applyFont="1" applyFill="1"/>
    <xf numFmtId="0" fontId="14" fillId="0" borderId="5" xfId="0" applyFont="1" applyBorder="1" applyAlignment="1">
      <alignment wrapText="1" shrinkToFit="1"/>
    </xf>
    <xf numFmtId="177" fontId="11" fillId="0" borderId="5" xfId="1" applyNumberFormat="1" applyFont="1" applyFill="1" applyBorder="1" applyAlignment="1">
      <alignment horizontal="right"/>
    </xf>
    <xf numFmtId="38" fontId="11" fillId="0" borderId="5" xfId="5" applyFont="1" applyFill="1" applyBorder="1"/>
    <xf numFmtId="38" fontId="11" fillId="0" borderId="8" xfId="5" applyFont="1" applyFill="1" applyBorder="1" applyProtection="1">
      <protection locked="0"/>
    </xf>
    <xf numFmtId="38" fontId="11" fillId="0" borderId="5" xfId="5" applyFont="1" applyFill="1" applyBorder="1" applyProtection="1">
      <protection locked="0"/>
    </xf>
    <xf numFmtId="176" fontId="11" fillId="0" borderId="8" xfId="0" applyNumberFormat="1" applyFont="1" applyBorder="1" applyAlignment="1">
      <alignment horizontal="right"/>
    </xf>
    <xf numFmtId="38" fontId="13" fillId="0" borderId="5" xfId="1" applyFont="1" applyFill="1" applyBorder="1" applyAlignment="1" applyProtection="1">
      <alignment shrinkToFit="1"/>
      <protection locked="0"/>
    </xf>
    <xf numFmtId="38" fontId="9" fillId="0" borderId="9" xfId="1" applyFont="1" applyFill="1" applyBorder="1"/>
    <xf numFmtId="38" fontId="12" fillId="0" borderId="0" xfId="1" applyFont="1" applyFill="1" applyBorder="1"/>
    <xf numFmtId="177" fontId="11" fillId="0" borderId="8" xfId="1" applyNumberFormat="1" applyFont="1" applyFill="1" applyBorder="1" applyAlignment="1">
      <alignment horizontal="right"/>
    </xf>
    <xf numFmtId="38" fontId="12" fillId="0" borderId="8" xfId="1" applyFont="1" applyFill="1" applyBorder="1" applyAlignment="1" applyProtection="1">
      <alignment shrinkToFit="1"/>
      <protection locked="0"/>
    </xf>
    <xf numFmtId="38" fontId="11" fillId="0" borderId="9" xfId="1" applyFont="1" applyFill="1" applyBorder="1" applyProtection="1">
      <protection locked="0"/>
    </xf>
    <xf numFmtId="3" fontId="9" fillId="0" borderId="9" xfId="0" applyNumberFormat="1" applyFont="1" applyBorder="1"/>
    <xf numFmtId="3" fontId="9" fillId="0" borderId="0" xfId="0" applyNumberFormat="1" applyFont="1"/>
    <xf numFmtId="3" fontId="9" fillId="0" borderId="5" xfId="0" applyNumberFormat="1" applyFont="1" applyBorder="1"/>
    <xf numFmtId="38" fontId="9" fillId="0" borderId="0" xfId="1" applyFont="1" applyFill="1" applyBorder="1"/>
    <xf numFmtId="38" fontId="0" fillId="0" borderId="5" xfId="1" applyFont="1" applyFill="1" applyBorder="1" applyAlignment="1" applyProtection="1">
      <alignment shrinkToFit="1"/>
      <protection locked="0"/>
    </xf>
    <xf numFmtId="178" fontId="9" fillId="0" borderId="0" xfId="0" applyNumberFormat="1" applyFont="1"/>
    <xf numFmtId="0" fontId="13" fillId="0" borderId="0" xfId="0" applyFont="1"/>
    <xf numFmtId="0" fontId="8" fillId="0" borderId="10" xfId="0" applyFont="1" applyBorder="1" applyAlignment="1">
      <alignment horizontal="center"/>
    </xf>
    <xf numFmtId="38" fontId="11" fillId="0" borderId="10" xfId="1" applyFont="1" applyFill="1" applyBorder="1"/>
    <xf numFmtId="176" fontId="11" fillId="0" borderId="10" xfId="0" applyNumberFormat="1" applyFont="1" applyBorder="1" applyAlignment="1">
      <alignment horizontal="right"/>
    </xf>
    <xf numFmtId="38" fontId="13" fillId="0" borderId="0" xfId="0" applyNumberFormat="1" applyFont="1"/>
    <xf numFmtId="0" fontId="13" fillId="0" borderId="0" xfId="0" applyFont="1" applyAlignment="1">
      <alignment horizontal="left" shrinkToFit="1"/>
    </xf>
    <xf numFmtId="0" fontId="13" fillId="0" borderId="0" xfId="0" applyFont="1" applyAlignment="1">
      <alignment horizontal="right" shrinkToFit="1"/>
    </xf>
    <xf numFmtId="0" fontId="15" fillId="0" borderId="0" xfId="0" applyFont="1"/>
    <xf numFmtId="0" fontId="15" fillId="0" borderId="0" xfId="0" applyFont="1" applyAlignment="1">
      <alignment horizontal="right"/>
    </xf>
    <xf numFmtId="38" fontId="15" fillId="0" borderId="0" xfId="1" applyFont="1" applyFill="1"/>
    <xf numFmtId="0" fontId="15" fillId="0" borderId="0" xfId="0" applyFont="1" applyAlignment="1">
      <alignment horizontal="left"/>
    </xf>
    <xf numFmtId="38" fontId="8" fillId="0" borderId="10" xfId="0" applyNumberFormat="1" applyFont="1" applyBorder="1" applyAlignment="1">
      <alignment horizontal="right" shrinkToFi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76" fontId="9" fillId="0" borderId="8" xfId="0" applyNumberFormat="1" applyFont="1" applyBorder="1" applyAlignment="1">
      <alignment horizontal="right"/>
    </xf>
    <xf numFmtId="38" fontId="9" fillId="0" borderId="5" xfId="4" applyFont="1" applyFill="1" applyBorder="1"/>
    <xf numFmtId="38" fontId="9" fillId="0" borderId="9" xfId="1" applyFont="1" applyFill="1" applyBorder="1" applyAlignment="1"/>
    <xf numFmtId="38" fontId="9" fillId="0" borderId="5" xfId="1" applyFont="1" applyFill="1" applyBorder="1" applyAlignment="1" applyProtection="1">
      <protection locked="0"/>
    </xf>
    <xf numFmtId="38" fontId="9" fillId="0" borderId="8" xfId="1" applyFont="1" applyFill="1" applyBorder="1" applyAlignment="1" applyProtection="1">
      <protection locked="0"/>
    </xf>
    <xf numFmtId="38" fontId="9" fillId="0" borderId="8" xfId="1" applyFont="1" applyFill="1" applyBorder="1" applyAlignment="1"/>
    <xf numFmtId="0" fontId="0" fillId="0" borderId="0" xfId="0" applyAlignment="1">
      <alignment vertical="top" wrapText="1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left" shrinkToFit="1"/>
    </xf>
  </cellXfs>
  <cellStyles count="6">
    <cellStyle name="桁区切り" xfId="1" builtinId="6"/>
    <cellStyle name="桁区切り 2 2" xfId="4" xr:uid="{CDDFEC75-1CC2-482A-8457-6615B64AD7EC}"/>
    <cellStyle name="桁区切り 3" xfId="5" xr:uid="{A69FCF60-958C-4F4B-B42F-E7A3DA3A3032}"/>
    <cellStyle name="桁区切り 5" xfId="3" xr:uid="{6547CFE2-277E-4FAF-9263-1F3D46BEEBE7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167105</xdr:colOff>
      <xdr:row>68</xdr:row>
      <xdr:rowOff>11140</xdr:rowOff>
    </xdr:from>
    <xdr:to>
      <xdr:col>13</xdr:col>
      <xdr:colOff>1453492</xdr:colOff>
      <xdr:row>104</xdr:row>
      <xdr:rowOff>75343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56C3CD8F-384C-41C6-803B-8EC434BC79C8}"/>
            </a:ext>
          </a:extLst>
        </xdr:cNvPr>
        <xdr:cNvSpPr txBox="1"/>
      </xdr:nvSpPr>
      <xdr:spPr>
        <a:xfrm>
          <a:off x="440155" y="20496240"/>
          <a:ext cx="21247612" cy="666820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○本資料は主要旅行業者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43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の旅行取扱状況をまとめたものです。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日本の旅行会社によるインバウンド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向けの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旅行取扱いを指します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※JTB6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グローバルマーケティング＆トラベル、沖縄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ビジネストラベルソリューションズ、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ガイアレック、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トラベルプラザインターナショナル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日本旅行の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日本旅行北海道、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日本旅行東北、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日本旅行沖縄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オリオンツアー、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クオリタ、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クルーズプラネット、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ジャパンホリデートラベル、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エイチ・アイ・エス沖縄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　　　 （株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九州産交ツーリズム、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欧州エキスプレス、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ミキ・ツーリスト、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ツアー・ウェーブ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阪急交通社の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阪急阪神ビジネストラベル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KNT-CT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※KNT-CT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社・・・近畿日本ツーリスト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近畿日本ツーリストブループラネット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、クラブツーリズム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ユナイテッドツアーズ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社・・・（株）エアトリ、（株）インバウンドプラットフォーム、（株）かんざし、（株）エアトリプレミアム倶楽部、（株）かもめ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※WILLER4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EXPRESS(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TRAINS(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ACROSS(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クールジャパントラベル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パートナーズ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コミュニティー京成の旅行取扱額を示しています。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取扱額の経年変化を把握するため、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年度旅行取扱状況年度総計の上位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社・グループの旅行取扱状況も掲載しています。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F2F7-B8B9-4BC1-B762-B818BFE8FB8D}">
  <sheetPr>
    <pageSetUpPr fitToPage="1"/>
  </sheetPr>
  <dimension ref="A1:P72"/>
  <sheetViews>
    <sheetView tabSelected="1" view="pageBreakPreview" zoomScale="60" zoomScaleNormal="100" workbookViewId="0">
      <pane xSplit="2" ySplit="6" topLeftCell="C49" activePane="bottomRight" state="frozen"/>
      <selection pane="topRight"/>
      <selection pane="bottomLeft"/>
      <selection pane="bottomRight" activeCell="B58" sqref="B58"/>
    </sheetView>
  </sheetViews>
  <sheetFormatPr defaultColWidth="9" defaultRowHeight="14"/>
  <cols>
    <col min="1" max="1" width="3.90625" customWidth="1"/>
    <col min="2" max="2" width="33.7265625" customWidth="1"/>
    <col min="3" max="4" width="22.90625" style="2" customWidth="1"/>
    <col min="5" max="5" width="22.90625" style="3" customWidth="1"/>
    <col min="6" max="7" width="22.90625" style="2" customWidth="1"/>
    <col min="8" max="8" width="22.90625" style="3" customWidth="1"/>
    <col min="9" max="9" width="22.90625" style="2" customWidth="1"/>
    <col min="10" max="10" width="22.90625" style="4" customWidth="1"/>
    <col min="11" max="11" width="22.90625" style="3" customWidth="1"/>
    <col min="12" max="13" width="22.90625" style="2" customWidth="1"/>
    <col min="14" max="14" width="22.90625" style="3" customWidth="1"/>
    <col min="15" max="15" width="14" bestFit="1" customWidth="1"/>
    <col min="16" max="16" width="11.453125" bestFit="1" customWidth="1"/>
    <col min="17" max="17" width="9" customWidth="1"/>
  </cols>
  <sheetData>
    <row r="1" spans="1:14" ht="35.15" customHeight="1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35.15" customHeight="1"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6.5" customHeight="1">
      <c r="B3" s="1"/>
      <c r="N3" s="3" t="s">
        <v>2</v>
      </c>
    </row>
    <row r="4" spans="1:14" ht="16.5" customHeight="1">
      <c r="B4" s="5"/>
      <c r="C4" s="89" t="s">
        <v>3</v>
      </c>
      <c r="D4" s="90"/>
      <c r="E4" s="90"/>
      <c r="F4" s="89" t="s">
        <v>4</v>
      </c>
      <c r="G4" s="90"/>
      <c r="H4" s="90"/>
      <c r="I4" s="89" t="s">
        <v>5</v>
      </c>
      <c r="J4" s="90"/>
      <c r="K4" s="90"/>
      <c r="L4" s="89" t="s">
        <v>6</v>
      </c>
      <c r="M4" s="90"/>
      <c r="N4" s="91"/>
    </row>
    <row r="5" spans="1:14" ht="17.149999999999999" customHeight="1">
      <c r="B5" s="6" t="s">
        <v>7</v>
      </c>
      <c r="C5" s="7" t="s">
        <v>8</v>
      </c>
      <c r="D5" s="7" t="s">
        <v>9</v>
      </c>
      <c r="E5" s="7" t="s">
        <v>10</v>
      </c>
      <c r="F5" s="7" t="s">
        <v>8</v>
      </c>
      <c r="G5" s="7" t="s">
        <v>9</v>
      </c>
      <c r="H5" s="7" t="s">
        <v>10</v>
      </c>
      <c r="I5" s="7" t="s">
        <v>8</v>
      </c>
      <c r="J5" s="7" t="s">
        <v>9</v>
      </c>
      <c r="K5" s="7" t="s">
        <v>10</v>
      </c>
      <c r="L5" s="7" t="s">
        <v>8</v>
      </c>
      <c r="M5" s="7" t="s">
        <v>9</v>
      </c>
      <c r="N5" s="7" t="s">
        <v>10</v>
      </c>
    </row>
    <row r="6" spans="1:14" ht="17.149999999999999" customHeight="1">
      <c r="B6" s="8"/>
      <c r="C6" s="9" t="s">
        <v>11</v>
      </c>
      <c r="D6" s="9" t="s">
        <v>12</v>
      </c>
      <c r="E6" s="10" t="s">
        <v>13</v>
      </c>
      <c r="F6" s="9" t="s">
        <v>11</v>
      </c>
      <c r="G6" s="9" t="s">
        <v>12</v>
      </c>
      <c r="H6" s="10" t="s">
        <v>13</v>
      </c>
      <c r="I6" s="9" t="s">
        <v>11</v>
      </c>
      <c r="J6" s="9" t="s">
        <v>12</v>
      </c>
      <c r="K6" s="10" t="s">
        <v>13</v>
      </c>
      <c r="L6" s="9" t="s">
        <v>11</v>
      </c>
      <c r="M6" s="9" t="s">
        <v>12</v>
      </c>
      <c r="N6" s="10" t="s">
        <v>13</v>
      </c>
    </row>
    <row r="7" spans="1:14" s="11" customFormat="1" ht="25" customHeight="1">
      <c r="A7" s="11">
        <f>ROW()-6</f>
        <v>1</v>
      </c>
      <c r="B7" s="12" t="s">
        <v>14</v>
      </c>
      <c r="C7" s="13">
        <v>28291247.332205087</v>
      </c>
      <c r="D7" s="13">
        <v>24777138.1313903</v>
      </c>
      <c r="E7" s="14">
        <v>114.2</v>
      </c>
      <c r="F7" s="15">
        <v>11070562.66405971</v>
      </c>
      <c r="G7" s="15">
        <v>11128645.5249111</v>
      </c>
      <c r="H7" s="14">
        <v>99.5</v>
      </c>
      <c r="I7" s="13">
        <v>72975535.107735202</v>
      </c>
      <c r="J7" s="16">
        <v>73736388.95969829</v>
      </c>
      <c r="K7" s="14">
        <v>99</v>
      </c>
      <c r="L7" s="17">
        <v>112337345.104</v>
      </c>
      <c r="M7" s="17">
        <v>109642172.6159997</v>
      </c>
      <c r="N7" s="14">
        <v>102.5</v>
      </c>
    </row>
    <row r="8" spans="1:14" s="18" customFormat="1" ht="25" customHeight="1">
      <c r="A8" s="18">
        <f t="shared" ref="A8:A49" si="0">ROW()-6</f>
        <v>2</v>
      </c>
      <c r="B8" s="38" t="s">
        <v>70</v>
      </c>
      <c r="C8" s="42">
        <v>24596839</v>
      </c>
      <c r="D8" s="42">
        <v>22036714</v>
      </c>
      <c r="E8" s="40">
        <v>111.61799999999999</v>
      </c>
      <c r="F8" s="42">
        <v>1811743</v>
      </c>
      <c r="G8" s="42">
        <v>1791147</v>
      </c>
      <c r="H8" s="40">
        <v>101.15</v>
      </c>
      <c r="I8" s="42">
        <v>4404574</v>
      </c>
      <c r="J8" s="42">
        <v>4394368</v>
      </c>
      <c r="K8" s="40">
        <v>100.232</v>
      </c>
      <c r="L8" s="44">
        <v>30813157</v>
      </c>
      <c r="M8" s="44">
        <v>28222229</v>
      </c>
      <c r="N8" s="40">
        <v>109.2</v>
      </c>
    </row>
    <row r="9" spans="1:14" s="18" customFormat="1" ht="25" customHeight="1">
      <c r="A9" s="18">
        <f t="shared" si="0"/>
        <v>3</v>
      </c>
      <c r="B9" s="19" t="s">
        <v>15</v>
      </c>
      <c r="C9" s="16">
        <v>11085413</v>
      </c>
      <c r="D9" s="21">
        <v>17099970</v>
      </c>
      <c r="E9" s="14">
        <f t="shared" ref="E9:E16" si="1">IF(OR(C9=0,D9=0),"　　－　　",ROUND(C9/D9*100,1))</f>
        <v>64.8</v>
      </c>
      <c r="F9" s="22">
        <v>1249835</v>
      </c>
      <c r="G9" s="22">
        <v>1186355</v>
      </c>
      <c r="H9" s="14">
        <f>IF(OR(F9=0,G9=0),"　　－　　",ROUND(F9/G9*100,1))</f>
        <v>105.4</v>
      </c>
      <c r="I9" s="16">
        <v>17914595</v>
      </c>
      <c r="J9" s="23">
        <v>17998081</v>
      </c>
      <c r="K9" s="14">
        <f t="shared" ref="K9:K16" si="2">IF(OR(I9=0,J9=0),"　　－　　",ROUND(I9/J9*100,1))</f>
        <v>99.5</v>
      </c>
      <c r="L9" s="17">
        <f>C9+F9+I9</f>
        <v>30249843</v>
      </c>
      <c r="M9" s="17">
        <f>D9+G9+J9</f>
        <v>36284406</v>
      </c>
      <c r="N9" s="14">
        <f t="shared" ref="N9:N49" si="3">IF(OR(L9=0,M9=0),"　　－　　",ROUND(L9/M9*100,1))</f>
        <v>83.4</v>
      </c>
    </row>
    <row r="10" spans="1:14" s="11" customFormat="1" ht="25" customHeight="1">
      <c r="A10" s="11">
        <f t="shared" si="0"/>
        <v>4</v>
      </c>
      <c r="B10" s="19" t="s">
        <v>16</v>
      </c>
      <c r="C10" s="17">
        <v>5581982.4670000002</v>
      </c>
      <c r="D10" s="24">
        <v>6114572.273</v>
      </c>
      <c r="E10" s="14">
        <f t="shared" si="1"/>
        <v>91.3</v>
      </c>
      <c r="F10" s="25">
        <v>4113620</v>
      </c>
      <c r="G10" s="26">
        <v>4208341</v>
      </c>
      <c r="H10" s="14">
        <f t="shared" ref="H10:H15" si="4">IF(OR(F10=0,G10=0),"　　－　　",ROUND(F10/G10*100,1))</f>
        <v>97.7</v>
      </c>
      <c r="I10" s="17">
        <v>21977640.866</v>
      </c>
      <c r="J10" s="27">
        <v>20873181.849000003</v>
      </c>
      <c r="K10" s="14">
        <f t="shared" si="2"/>
        <v>105.3</v>
      </c>
      <c r="L10" s="17">
        <f t="shared" ref="L10:M25" si="5">C10+F10+I10</f>
        <v>31673243.333000001</v>
      </c>
      <c r="M10" s="17">
        <f t="shared" si="5"/>
        <v>31196095.122000001</v>
      </c>
      <c r="N10" s="14">
        <f t="shared" si="3"/>
        <v>101.5</v>
      </c>
    </row>
    <row r="11" spans="1:14" s="11" customFormat="1" ht="25" customHeight="1">
      <c r="A11" s="11">
        <f t="shared" si="0"/>
        <v>5</v>
      </c>
      <c r="B11" s="28" t="s">
        <v>17</v>
      </c>
      <c r="C11" s="16">
        <v>8855001</v>
      </c>
      <c r="D11" s="16">
        <v>7485659</v>
      </c>
      <c r="E11" s="14">
        <f t="shared" si="1"/>
        <v>118.3</v>
      </c>
      <c r="F11" s="22">
        <v>1508161</v>
      </c>
      <c r="G11" s="20">
        <v>1993295</v>
      </c>
      <c r="H11" s="14">
        <f t="shared" si="4"/>
        <v>75.7</v>
      </c>
      <c r="I11" s="16">
        <v>21406450</v>
      </c>
      <c r="J11" s="23">
        <v>21558838</v>
      </c>
      <c r="K11" s="14">
        <f t="shared" si="2"/>
        <v>99.3</v>
      </c>
      <c r="L11" s="17">
        <f t="shared" si="5"/>
        <v>31769612</v>
      </c>
      <c r="M11" s="17">
        <f t="shared" si="5"/>
        <v>31037792</v>
      </c>
      <c r="N11" s="14">
        <f t="shared" si="3"/>
        <v>102.4</v>
      </c>
    </row>
    <row r="12" spans="1:14" s="11" customFormat="1" ht="25" customHeight="1">
      <c r="A12" s="11">
        <f t="shared" si="0"/>
        <v>6</v>
      </c>
      <c r="B12" s="28" t="s">
        <v>18</v>
      </c>
      <c r="C12" s="16">
        <v>1838381.2690000001</v>
      </c>
      <c r="D12" s="29">
        <v>1618613.9519999998</v>
      </c>
      <c r="E12" s="14">
        <f t="shared" si="1"/>
        <v>113.6</v>
      </c>
      <c r="F12" s="22">
        <v>999040.25100000005</v>
      </c>
      <c r="G12" s="20">
        <v>1557346.1769999999</v>
      </c>
      <c r="H12" s="14">
        <f t="shared" si="4"/>
        <v>64.2</v>
      </c>
      <c r="I12" s="16">
        <v>9536376.3169999998</v>
      </c>
      <c r="J12" s="16">
        <v>9127635.8369999994</v>
      </c>
      <c r="K12" s="14">
        <f t="shared" si="2"/>
        <v>104.5</v>
      </c>
      <c r="L12" s="17">
        <f t="shared" si="5"/>
        <v>12373797.836999999</v>
      </c>
      <c r="M12" s="17">
        <f t="shared" si="5"/>
        <v>12303595.965999998</v>
      </c>
      <c r="N12" s="14">
        <f t="shared" si="3"/>
        <v>100.6</v>
      </c>
    </row>
    <row r="13" spans="1:14" s="11" customFormat="1" ht="25" customHeight="1">
      <c r="A13" s="11">
        <f t="shared" si="0"/>
        <v>7</v>
      </c>
      <c r="B13" s="19" t="s">
        <v>19</v>
      </c>
      <c r="C13" s="17">
        <v>1007377</v>
      </c>
      <c r="D13" s="24">
        <v>1067799</v>
      </c>
      <c r="E13" s="14">
        <f t="shared" si="1"/>
        <v>94.3</v>
      </c>
      <c r="F13" s="25">
        <v>5587</v>
      </c>
      <c r="G13" s="26">
        <v>23916</v>
      </c>
      <c r="H13" s="14">
        <f t="shared" si="4"/>
        <v>23.4</v>
      </c>
      <c r="I13" s="17">
        <v>6611925</v>
      </c>
      <c r="J13" s="27">
        <v>7679479</v>
      </c>
      <c r="K13" s="14">
        <f>IF(OR(I13=0,J13=0),"　　－　　",ROUND(I13/J13*100,1))</f>
        <v>86.1</v>
      </c>
      <c r="L13" s="17">
        <f t="shared" si="5"/>
        <v>7624889</v>
      </c>
      <c r="M13" s="17">
        <f>D13+G13+J13</f>
        <v>8771194</v>
      </c>
      <c r="N13" s="14">
        <f t="shared" si="3"/>
        <v>86.9</v>
      </c>
    </row>
    <row r="14" spans="1:14" s="11" customFormat="1" ht="25" customHeight="1">
      <c r="A14" s="11">
        <f t="shared" si="0"/>
        <v>8</v>
      </c>
      <c r="B14" s="19" t="s">
        <v>20</v>
      </c>
      <c r="C14" s="30">
        <v>2204621</v>
      </c>
      <c r="D14" s="31">
        <v>2956869</v>
      </c>
      <c r="E14" s="14">
        <f t="shared" si="1"/>
        <v>74.599999999999994</v>
      </c>
      <c r="F14" s="30">
        <v>930109</v>
      </c>
      <c r="G14" s="31">
        <v>655073</v>
      </c>
      <c r="H14" s="14">
        <f t="shared" si="4"/>
        <v>142</v>
      </c>
      <c r="I14" s="30">
        <v>4560016</v>
      </c>
      <c r="J14" s="29">
        <v>5193587</v>
      </c>
      <c r="K14" s="14">
        <f>IF(OR(I14=0,J14=0),"　　－　　",ROUND(I14/J14*100,1))</f>
        <v>87.8</v>
      </c>
      <c r="L14" s="16">
        <f t="shared" si="5"/>
        <v>7694746</v>
      </c>
      <c r="M14" s="17">
        <f>D14+G14+J14</f>
        <v>8805529</v>
      </c>
      <c r="N14" s="14">
        <f t="shared" si="3"/>
        <v>87.4</v>
      </c>
    </row>
    <row r="15" spans="1:14" s="11" customFormat="1" ht="25" customHeight="1">
      <c r="A15" s="11">
        <f t="shared" si="0"/>
        <v>9</v>
      </c>
      <c r="B15" s="19" t="s">
        <v>21</v>
      </c>
      <c r="C15" s="21">
        <v>5113</v>
      </c>
      <c r="D15" s="32">
        <v>13692</v>
      </c>
      <c r="E15" s="14">
        <f t="shared" si="1"/>
        <v>37.299999999999997</v>
      </c>
      <c r="F15" s="33">
        <v>148968.49299999999</v>
      </c>
      <c r="G15" s="34">
        <v>206156.12100000001</v>
      </c>
      <c r="H15" s="14">
        <f t="shared" si="4"/>
        <v>72.3</v>
      </c>
      <c r="I15" s="21">
        <v>6004223.5070000002</v>
      </c>
      <c r="J15" s="35">
        <v>6157319.8789999997</v>
      </c>
      <c r="K15" s="14">
        <f t="shared" si="2"/>
        <v>97.5</v>
      </c>
      <c r="L15" s="17">
        <f t="shared" si="5"/>
        <v>6158305</v>
      </c>
      <c r="M15" s="17">
        <f t="shared" si="5"/>
        <v>6377168</v>
      </c>
      <c r="N15" s="14">
        <f t="shared" si="3"/>
        <v>96.6</v>
      </c>
    </row>
    <row r="16" spans="1:14" s="11" customFormat="1" ht="25" customHeight="1">
      <c r="A16" s="11">
        <f t="shared" si="0"/>
        <v>10</v>
      </c>
      <c r="B16" s="36" t="s">
        <v>22</v>
      </c>
      <c r="C16" s="30">
        <v>789640</v>
      </c>
      <c r="D16" s="31">
        <v>806631</v>
      </c>
      <c r="E16" s="14">
        <f t="shared" si="1"/>
        <v>97.9</v>
      </c>
      <c r="F16" s="22">
        <v>567974</v>
      </c>
      <c r="G16" s="37">
        <v>210250</v>
      </c>
      <c r="H16" s="14">
        <f>IF(OR(F16=0,G16=0),"　　－　　",ROUND(F16/G16*100,1))</f>
        <v>270.10000000000002</v>
      </c>
      <c r="I16" s="30">
        <v>5890033</v>
      </c>
      <c r="J16" s="27">
        <v>5783718</v>
      </c>
      <c r="K16" s="14">
        <f t="shared" si="2"/>
        <v>101.8</v>
      </c>
      <c r="L16" s="17">
        <f t="shared" si="5"/>
        <v>7247647</v>
      </c>
      <c r="M16" s="17">
        <f t="shared" si="5"/>
        <v>6800599</v>
      </c>
      <c r="N16" s="14">
        <f t="shared" si="3"/>
        <v>106.6</v>
      </c>
    </row>
    <row r="17" spans="1:14" ht="25" customHeight="1">
      <c r="A17" s="11">
        <f t="shared" si="0"/>
        <v>11</v>
      </c>
      <c r="B17" s="38" t="s">
        <v>23</v>
      </c>
      <c r="C17" s="39">
        <v>2587621.1409999998</v>
      </c>
      <c r="D17" s="39">
        <v>2316304.5580000002</v>
      </c>
      <c r="E17" s="40">
        <f>IF(OR(C17=0,D17=0),"　　－　　",ROUND(C17/D17*100,1))</f>
        <v>111.7</v>
      </c>
      <c r="F17" s="41">
        <v>0</v>
      </c>
      <c r="G17" s="42">
        <v>759.52499999999998</v>
      </c>
      <c r="H17" s="40" t="str">
        <f>IF(OR(F17=0,G17=0),"　　－　　",ROUND(F17/G17*100,1))</f>
        <v>　　－　　</v>
      </c>
      <c r="I17" s="39">
        <v>1703045.138</v>
      </c>
      <c r="J17" s="43">
        <v>1514679.34</v>
      </c>
      <c r="K17" s="40">
        <f>IF(OR(I17=0,J17=0),"　　－　　",ROUND(I17/J17*100,1))</f>
        <v>112.4</v>
      </c>
      <c r="L17" s="39">
        <f>C17+F17+I17</f>
        <v>4290666.2790000001</v>
      </c>
      <c r="M17" s="44">
        <f>D17+G17+J17</f>
        <v>3831743.4230000004</v>
      </c>
      <c r="N17" s="40">
        <f t="shared" si="3"/>
        <v>112</v>
      </c>
    </row>
    <row r="18" spans="1:14" s="11" customFormat="1" ht="25" customHeight="1">
      <c r="A18" s="11">
        <f t="shared" si="0"/>
        <v>12</v>
      </c>
      <c r="B18" s="45" t="s">
        <v>24</v>
      </c>
      <c r="C18" s="16">
        <v>528893</v>
      </c>
      <c r="D18" s="16">
        <v>1274586</v>
      </c>
      <c r="E18" s="14">
        <f t="shared" ref="E18" si="6">IF(OR(C18=0,D18=0),"　　－　　",ROUND(C18/D18*100,1))</f>
        <v>41.5</v>
      </c>
      <c r="F18" s="22">
        <v>0</v>
      </c>
      <c r="G18" s="37">
        <v>0</v>
      </c>
      <c r="H18" s="14" t="str">
        <f>IF(OR(F18=0,G18=0),"　　－　　",ROUND(F18/G18*100,1))</f>
        <v>　　－　　</v>
      </c>
      <c r="I18" s="16">
        <v>3213542</v>
      </c>
      <c r="J18" s="16">
        <v>3447720</v>
      </c>
      <c r="K18" s="14">
        <f t="shared" ref="K18:K20" si="7">IF(OR(I18=0,J18=0),"　　－　　",ROUND(I18/J18*100,1))</f>
        <v>93.2</v>
      </c>
      <c r="L18" s="16">
        <f t="shared" si="5"/>
        <v>3742435</v>
      </c>
      <c r="M18" s="17">
        <f t="shared" si="5"/>
        <v>4722306</v>
      </c>
      <c r="N18" s="14">
        <f t="shared" si="3"/>
        <v>79.3</v>
      </c>
    </row>
    <row r="19" spans="1:14" s="11" customFormat="1" ht="24.75" customHeight="1">
      <c r="A19" s="11">
        <f t="shared" si="0"/>
        <v>13</v>
      </c>
      <c r="B19" s="19" t="s">
        <v>25</v>
      </c>
      <c r="C19" s="16">
        <v>128910</v>
      </c>
      <c r="D19" s="23">
        <v>96046</v>
      </c>
      <c r="E19" s="14">
        <f>IF(OR(C19=0,D19=0),"　　－　　",ROUND(C19/D19*100,1))</f>
        <v>134.19999999999999</v>
      </c>
      <c r="F19" s="20">
        <v>0</v>
      </c>
      <c r="G19" s="20">
        <v>0</v>
      </c>
      <c r="H19" s="14" t="str">
        <f t="shared" ref="H19:H21" si="8">IF(OR(F19=0,G19=0),"　　－　　",ROUND(F19/G19*100,1))</f>
        <v>　　－　　</v>
      </c>
      <c r="I19" s="16">
        <v>2590970</v>
      </c>
      <c r="J19" s="23">
        <v>2715910</v>
      </c>
      <c r="K19" s="14">
        <f t="shared" si="7"/>
        <v>95.4</v>
      </c>
      <c r="L19" s="16">
        <f t="shared" si="5"/>
        <v>2719880</v>
      </c>
      <c r="M19" s="17">
        <f t="shared" si="5"/>
        <v>2811956</v>
      </c>
      <c r="N19" s="14">
        <f t="shared" si="3"/>
        <v>96.7</v>
      </c>
    </row>
    <row r="20" spans="1:14" s="11" customFormat="1" ht="25" customHeight="1">
      <c r="A20" s="11">
        <f t="shared" si="0"/>
        <v>14</v>
      </c>
      <c r="B20" s="19" t="s">
        <v>26</v>
      </c>
      <c r="C20" s="20">
        <v>3042755</v>
      </c>
      <c r="D20" s="20">
        <v>2707074</v>
      </c>
      <c r="E20" s="14">
        <f>IF(OR(C20=0,D20=0),"　　－　　",ROUND(C20/D20*100,1))</f>
        <v>112.4</v>
      </c>
      <c r="F20" s="20">
        <v>12564</v>
      </c>
      <c r="G20" s="20">
        <v>4102</v>
      </c>
      <c r="H20" s="14">
        <f t="shared" si="8"/>
        <v>306.3</v>
      </c>
      <c r="I20" s="20">
        <v>178824</v>
      </c>
      <c r="J20" s="20">
        <v>191757</v>
      </c>
      <c r="K20" s="14">
        <f t="shared" si="7"/>
        <v>93.3</v>
      </c>
      <c r="L20" s="16">
        <f t="shared" si="5"/>
        <v>3234143</v>
      </c>
      <c r="M20" s="17">
        <f t="shared" si="5"/>
        <v>2902933</v>
      </c>
      <c r="N20" s="14">
        <f t="shared" si="3"/>
        <v>111.4</v>
      </c>
    </row>
    <row r="21" spans="1:14" s="11" customFormat="1" ht="25" customHeight="1">
      <c r="A21" s="11">
        <f t="shared" si="0"/>
        <v>15</v>
      </c>
      <c r="B21" s="19" t="s">
        <v>27</v>
      </c>
      <c r="C21" s="16">
        <v>3086758</v>
      </c>
      <c r="D21" s="16">
        <v>2743293</v>
      </c>
      <c r="E21" s="14">
        <f t="shared" ref="E21:E30" si="9">IF(OR(C21=0,D21=0),"　　－　　",ROUND(C21/D21*100,1))</f>
        <v>112.5</v>
      </c>
      <c r="F21" s="22">
        <v>0</v>
      </c>
      <c r="G21" s="37">
        <v>668</v>
      </c>
      <c r="H21" s="14" t="str">
        <f t="shared" si="8"/>
        <v>　　－　　</v>
      </c>
      <c r="I21" s="16">
        <v>233724</v>
      </c>
      <c r="J21" s="23">
        <v>217252</v>
      </c>
      <c r="K21" s="14">
        <f>IF(OR(I21=0,J21=0),"　　－　　",ROUND(I21/J21*100,1))</f>
        <v>107.6</v>
      </c>
      <c r="L21" s="16">
        <f t="shared" si="5"/>
        <v>3320482</v>
      </c>
      <c r="M21" s="17">
        <f t="shared" si="5"/>
        <v>2961213</v>
      </c>
      <c r="N21" s="14">
        <f t="shared" si="3"/>
        <v>112.1</v>
      </c>
    </row>
    <row r="22" spans="1:14" s="11" customFormat="1" ht="25" customHeight="1">
      <c r="A22" s="11">
        <f t="shared" si="0"/>
        <v>16</v>
      </c>
      <c r="B22" s="19" t="s">
        <v>28</v>
      </c>
      <c r="C22" s="46">
        <v>3147441.21</v>
      </c>
      <c r="D22" s="46">
        <v>2628634.503</v>
      </c>
      <c r="E22" s="14">
        <f t="shared" si="9"/>
        <v>119.7</v>
      </c>
      <c r="F22" s="22">
        <v>0</v>
      </c>
      <c r="G22" s="22">
        <v>0</v>
      </c>
      <c r="H22" s="14" t="str">
        <f>IF(OR(F22=0,G22=0),"　　－　　",ROUND(F22/G22*100,1))</f>
        <v>　　－　　</v>
      </c>
      <c r="I22" s="16">
        <v>234707.48</v>
      </c>
      <c r="J22" s="23">
        <v>85341.354000000007</v>
      </c>
      <c r="K22" s="14">
        <f t="shared" ref="K22:K41" si="10">IF(OR(I22=0,J22=0),"　　－　　",ROUND(I22/J22*100,1))</f>
        <v>275</v>
      </c>
      <c r="L22" s="16">
        <f t="shared" si="5"/>
        <v>3382148.69</v>
      </c>
      <c r="M22" s="17">
        <f t="shared" si="5"/>
        <v>2713975.8569999998</v>
      </c>
      <c r="N22" s="14">
        <f t="shared" si="3"/>
        <v>124.6</v>
      </c>
    </row>
    <row r="23" spans="1:14" s="11" customFormat="1" ht="25" customHeight="1">
      <c r="A23" s="11">
        <f t="shared" si="0"/>
        <v>17</v>
      </c>
      <c r="B23" s="19" t="s">
        <v>29</v>
      </c>
      <c r="C23" s="16">
        <v>80718</v>
      </c>
      <c r="D23" s="35">
        <v>170106</v>
      </c>
      <c r="E23" s="14">
        <f>IF(OR(C23=0,D23=0),"　　－　　",ROUND(C23/D23*100,1))</f>
        <v>47.5</v>
      </c>
      <c r="F23" s="22">
        <v>161419</v>
      </c>
      <c r="G23" s="20">
        <v>68539</v>
      </c>
      <c r="H23" s="14">
        <f t="shared" ref="H23:H35" si="11">IF(OR(F23=0,G23=0),"　　－　　",ROUND(F23/G23*100,1))</f>
        <v>235.5</v>
      </c>
      <c r="I23" s="16">
        <v>1433224</v>
      </c>
      <c r="J23" s="29">
        <v>1574921</v>
      </c>
      <c r="K23" s="14">
        <f t="shared" si="10"/>
        <v>91</v>
      </c>
      <c r="L23" s="16">
        <f t="shared" si="5"/>
        <v>1675361</v>
      </c>
      <c r="M23" s="17">
        <f t="shared" si="5"/>
        <v>1813566</v>
      </c>
      <c r="N23" s="14">
        <f t="shared" si="3"/>
        <v>92.4</v>
      </c>
    </row>
    <row r="24" spans="1:14" s="11" customFormat="1" ht="25" customHeight="1">
      <c r="A24" s="11">
        <f t="shared" si="0"/>
        <v>18</v>
      </c>
      <c r="B24" s="19" t="s">
        <v>30</v>
      </c>
      <c r="C24" s="16">
        <v>2215359.1430000002</v>
      </c>
      <c r="D24" s="16">
        <v>1963402.0649999999</v>
      </c>
      <c r="E24" s="14">
        <f t="shared" si="9"/>
        <v>112.8</v>
      </c>
      <c r="F24" s="22">
        <v>4613.4399999999996</v>
      </c>
      <c r="G24" s="47">
        <v>3735.6</v>
      </c>
      <c r="H24" s="14">
        <f t="shared" si="11"/>
        <v>123.5</v>
      </c>
      <c r="I24" s="16">
        <v>122988.59</v>
      </c>
      <c r="J24" s="16">
        <v>121767.258</v>
      </c>
      <c r="K24" s="14">
        <f t="shared" si="10"/>
        <v>101</v>
      </c>
      <c r="L24" s="17">
        <f t="shared" si="5"/>
        <v>2342961.173</v>
      </c>
      <c r="M24" s="17">
        <f t="shared" si="5"/>
        <v>2088904.923</v>
      </c>
      <c r="N24" s="14">
        <f t="shared" si="3"/>
        <v>112.2</v>
      </c>
    </row>
    <row r="25" spans="1:14" s="18" customFormat="1" ht="25" customHeight="1">
      <c r="A25" s="18">
        <f t="shared" si="0"/>
        <v>19</v>
      </c>
      <c r="B25" s="19" t="s">
        <v>31</v>
      </c>
      <c r="C25" s="30">
        <v>1211267</v>
      </c>
      <c r="D25" s="20">
        <v>575535</v>
      </c>
      <c r="E25" s="14">
        <f t="shared" si="9"/>
        <v>210.5</v>
      </c>
      <c r="F25" s="30">
        <v>41862</v>
      </c>
      <c r="G25" s="31">
        <v>26360</v>
      </c>
      <c r="H25" s="14">
        <f t="shared" si="11"/>
        <v>158.80000000000001</v>
      </c>
      <c r="I25" s="30">
        <v>1230486</v>
      </c>
      <c r="J25" s="29">
        <v>1217595</v>
      </c>
      <c r="K25" s="14">
        <f t="shared" si="10"/>
        <v>101.1</v>
      </c>
      <c r="L25" s="17">
        <f t="shared" si="5"/>
        <v>2483615</v>
      </c>
      <c r="M25" s="17">
        <f t="shared" si="5"/>
        <v>1819490</v>
      </c>
      <c r="N25" s="14">
        <f t="shared" si="3"/>
        <v>136.5</v>
      </c>
    </row>
    <row r="26" spans="1:14" s="11" customFormat="1" ht="25" customHeight="1">
      <c r="A26" s="11">
        <f t="shared" si="0"/>
        <v>20</v>
      </c>
      <c r="B26" s="19" t="s">
        <v>32</v>
      </c>
      <c r="C26" s="30">
        <v>245</v>
      </c>
      <c r="D26" s="31">
        <v>160</v>
      </c>
      <c r="E26" s="14">
        <f t="shared" si="9"/>
        <v>153.1</v>
      </c>
      <c r="F26" s="30">
        <v>223940</v>
      </c>
      <c r="G26" s="37">
        <v>237452</v>
      </c>
      <c r="H26" s="14">
        <f t="shared" si="11"/>
        <v>94.3</v>
      </c>
      <c r="I26" s="30">
        <v>1618628</v>
      </c>
      <c r="J26" s="29">
        <v>1833660</v>
      </c>
      <c r="K26" s="14">
        <f t="shared" si="10"/>
        <v>88.3</v>
      </c>
      <c r="L26" s="17">
        <f t="shared" ref="L26:M41" si="12">C26+F26+I26</f>
        <v>1842813</v>
      </c>
      <c r="M26" s="17">
        <f t="shared" si="12"/>
        <v>2071272</v>
      </c>
      <c r="N26" s="14">
        <f t="shared" si="3"/>
        <v>89</v>
      </c>
    </row>
    <row r="27" spans="1:14" s="11" customFormat="1" ht="29.25" customHeight="1">
      <c r="A27" s="11">
        <f t="shared" si="0"/>
        <v>21</v>
      </c>
      <c r="B27" s="48" t="s">
        <v>33</v>
      </c>
      <c r="C27" s="16">
        <v>1994626.5209999999</v>
      </c>
      <c r="D27" s="16">
        <v>1513270.7390000001</v>
      </c>
      <c r="E27" s="14">
        <f t="shared" si="9"/>
        <v>131.80000000000001</v>
      </c>
      <c r="F27" s="22">
        <v>0</v>
      </c>
      <c r="G27" s="37">
        <v>0</v>
      </c>
      <c r="H27" s="14" t="str">
        <f t="shared" si="11"/>
        <v>　　－　　</v>
      </c>
      <c r="I27" s="16">
        <v>334698.78899999999</v>
      </c>
      <c r="J27" s="23">
        <v>388996.31099999999</v>
      </c>
      <c r="K27" s="14">
        <f t="shared" si="10"/>
        <v>86</v>
      </c>
      <c r="L27" s="16">
        <f t="shared" si="12"/>
        <v>2329325.31</v>
      </c>
      <c r="M27" s="17">
        <f t="shared" si="12"/>
        <v>1902267.05</v>
      </c>
      <c r="N27" s="14">
        <f t="shared" si="3"/>
        <v>122.4</v>
      </c>
    </row>
    <row r="28" spans="1:14" s="11" customFormat="1" ht="25" customHeight="1">
      <c r="A28" s="11">
        <f t="shared" si="0"/>
        <v>22</v>
      </c>
      <c r="B28" s="19" t="s">
        <v>34</v>
      </c>
      <c r="C28" s="16">
        <v>31396.69</v>
      </c>
      <c r="D28" s="16">
        <v>26570.9</v>
      </c>
      <c r="E28" s="14">
        <v>118.2</v>
      </c>
      <c r="F28" s="22">
        <v>245856.829</v>
      </c>
      <c r="G28" s="22">
        <v>188319.19399999999</v>
      </c>
      <c r="H28" s="14">
        <v>130.6</v>
      </c>
      <c r="I28" s="16">
        <v>1169659.29</v>
      </c>
      <c r="J28" s="23">
        <v>1306353.389</v>
      </c>
      <c r="K28" s="14">
        <v>89.5</v>
      </c>
      <c r="L28" s="16">
        <v>1446912.8089999999</v>
      </c>
      <c r="M28" s="17">
        <v>1521243.483</v>
      </c>
      <c r="N28" s="14">
        <v>95.1</v>
      </c>
    </row>
    <row r="29" spans="1:14" s="11" customFormat="1" ht="25" customHeight="1">
      <c r="A29" s="11">
        <f t="shared" si="0"/>
        <v>23</v>
      </c>
      <c r="B29" s="19" t="s">
        <v>35</v>
      </c>
      <c r="C29" s="16">
        <v>359212</v>
      </c>
      <c r="D29" s="16">
        <v>405866</v>
      </c>
      <c r="E29" s="14">
        <f t="shared" si="9"/>
        <v>88.5</v>
      </c>
      <c r="F29" s="22">
        <v>35637</v>
      </c>
      <c r="G29" s="20">
        <v>41218</v>
      </c>
      <c r="H29" s="14">
        <f t="shared" si="11"/>
        <v>86.5</v>
      </c>
      <c r="I29" s="16">
        <v>1757242</v>
      </c>
      <c r="J29" s="23">
        <v>1881967</v>
      </c>
      <c r="K29" s="14">
        <f t="shared" si="10"/>
        <v>93.4</v>
      </c>
      <c r="L29" s="16">
        <f t="shared" si="12"/>
        <v>2152091</v>
      </c>
      <c r="M29" s="17">
        <f t="shared" si="12"/>
        <v>2329051</v>
      </c>
      <c r="N29" s="49">
        <f t="shared" si="3"/>
        <v>92.4</v>
      </c>
    </row>
    <row r="30" spans="1:14" s="11" customFormat="1" ht="25" customHeight="1">
      <c r="A30" s="11">
        <f t="shared" si="0"/>
        <v>24</v>
      </c>
      <c r="B30" s="19" t="s">
        <v>36</v>
      </c>
      <c r="C30" s="16">
        <v>180890</v>
      </c>
      <c r="D30" s="16">
        <v>286202</v>
      </c>
      <c r="E30" s="14">
        <f t="shared" si="9"/>
        <v>63.2</v>
      </c>
      <c r="F30" s="22">
        <v>128214</v>
      </c>
      <c r="G30" s="37">
        <v>215291</v>
      </c>
      <c r="H30" s="14">
        <f t="shared" si="11"/>
        <v>59.6</v>
      </c>
      <c r="I30" s="16">
        <v>1428382</v>
      </c>
      <c r="J30" s="23">
        <v>1587157</v>
      </c>
      <c r="K30" s="14">
        <f t="shared" si="10"/>
        <v>90</v>
      </c>
      <c r="L30" s="16">
        <f t="shared" si="12"/>
        <v>1737486</v>
      </c>
      <c r="M30" s="17">
        <f t="shared" si="12"/>
        <v>2088650</v>
      </c>
      <c r="N30" s="14">
        <f t="shared" si="3"/>
        <v>83.2</v>
      </c>
    </row>
    <row r="31" spans="1:14" s="11" customFormat="1" ht="25" customHeight="1">
      <c r="A31" s="11">
        <f t="shared" si="0"/>
        <v>25</v>
      </c>
      <c r="B31" s="19" t="s">
        <v>37</v>
      </c>
      <c r="C31" s="50">
        <v>1077664.8289999999</v>
      </c>
      <c r="D31" s="51">
        <v>1289910</v>
      </c>
      <c r="E31" s="14">
        <v>83.5</v>
      </c>
      <c r="F31" s="52">
        <v>0</v>
      </c>
      <c r="G31" s="51">
        <v>0</v>
      </c>
      <c r="H31" s="53" t="s">
        <v>38</v>
      </c>
      <c r="I31" s="50">
        <v>94442.692999999999</v>
      </c>
      <c r="J31" s="20">
        <v>91939</v>
      </c>
      <c r="K31" s="53">
        <v>102.7</v>
      </c>
      <c r="L31" s="17">
        <v>1172107.5219999999</v>
      </c>
      <c r="M31" s="17">
        <v>1381849</v>
      </c>
      <c r="N31" s="14">
        <v>84.8</v>
      </c>
    </row>
    <row r="32" spans="1:14" ht="25" customHeight="1">
      <c r="A32" s="11">
        <f t="shared" si="0"/>
        <v>26</v>
      </c>
      <c r="B32" s="54" t="s">
        <v>39</v>
      </c>
      <c r="C32" s="55">
        <v>317288</v>
      </c>
      <c r="D32" s="55">
        <v>251342</v>
      </c>
      <c r="E32" s="40">
        <f t="shared" ref="E32" si="13">IF(OR(C32=0,D32=0),"　　－　　",ROUND(C32/D32*100,1))</f>
        <v>126.2</v>
      </c>
      <c r="F32" s="41">
        <v>164604</v>
      </c>
      <c r="G32" s="42">
        <v>123511</v>
      </c>
      <c r="H32" s="40">
        <f t="shared" si="11"/>
        <v>133.30000000000001</v>
      </c>
      <c r="I32" s="39">
        <v>882843</v>
      </c>
      <c r="J32" s="43">
        <v>715098</v>
      </c>
      <c r="K32" s="40">
        <f t="shared" si="10"/>
        <v>123.5</v>
      </c>
      <c r="L32" s="39">
        <f t="shared" si="12"/>
        <v>1364735</v>
      </c>
      <c r="M32" s="44">
        <f t="shared" si="12"/>
        <v>1089951</v>
      </c>
      <c r="N32" s="40">
        <f t="shared" si="3"/>
        <v>125.2</v>
      </c>
    </row>
    <row r="33" spans="1:16" s="11" customFormat="1" ht="25" customHeight="1">
      <c r="A33" s="11">
        <f t="shared" si="0"/>
        <v>27</v>
      </c>
      <c r="B33" s="19" t="s">
        <v>40</v>
      </c>
      <c r="C33" s="39">
        <v>41002</v>
      </c>
      <c r="D33" s="39">
        <v>45289</v>
      </c>
      <c r="E33" s="40">
        <v>90.5</v>
      </c>
      <c r="F33" s="41">
        <v>648</v>
      </c>
      <c r="G33" s="41">
        <v>5650</v>
      </c>
      <c r="H33" s="80">
        <v>11.5</v>
      </c>
      <c r="I33" s="39">
        <v>1011638</v>
      </c>
      <c r="J33" s="39">
        <v>1027279</v>
      </c>
      <c r="K33" s="40">
        <v>98.5</v>
      </c>
      <c r="L33" s="39">
        <v>1053288</v>
      </c>
      <c r="M33" s="44">
        <v>1078218</v>
      </c>
      <c r="N33" s="40">
        <v>97.7</v>
      </c>
      <c r="P33" s="56"/>
    </row>
    <row r="34" spans="1:16" s="11" customFormat="1" ht="25" customHeight="1">
      <c r="A34" s="11">
        <f t="shared" si="0"/>
        <v>28</v>
      </c>
      <c r="B34" s="19" t="s">
        <v>41</v>
      </c>
      <c r="C34" s="50">
        <v>100662</v>
      </c>
      <c r="D34" s="51">
        <v>89699</v>
      </c>
      <c r="E34" s="14">
        <v>112.2</v>
      </c>
      <c r="F34" s="52">
        <v>34500</v>
      </c>
      <c r="G34" s="51">
        <v>67011</v>
      </c>
      <c r="H34" s="57">
        <v>51.5</v>
      </c>
      <c r="I34" s="50">
        <v>709303</v>
      </c>
      <c r="J34" s="20">
        <v>588072</v>
      </c>
      <c r="K34" s="53">
        <v>120.6</v>
      </c>
      <c r="L34" s="17">
        <v>844465</v>
      </c>
      <c r="M34" s="17">
        <v>744782</v>
      </c>
      <c r="N34" s="14">
        <v>113.4</v>
      </c>
    </row>
    <row r="35" spans="1:16" s="11" customFormat="1" ht="25" customHeight="1">
      <c r="A35" s="11">
        <f t="shared" si="0"/>
        <v>29</v>
      </c>
      <c r="B35" s="36" t="s">
        <v>42</v>
      </c>
      <c r="C35" s="16">
        <v>282367</v>
      </c>
      <c r="D35" s="16">
        <v>209895.78599999999</v>
      </c>
      <c r="E35" s="14">
        <f t="shared" ref="E35:E39" si="14">IF(OR(C35=0,D35=0),"　　－　　",ROUND(C35/D35*100,1))</f>
        <v>134.5</v>
      </c>
      <c r="F35" s="22">
        <v>0</v>
      </c>
      <c r="G35" s="22">
        <v>0</v>
      </c>
      <c r="H35" s="14" t="str">
        <f t="shared" si="11"/>
        <v>　　－　　</v>
      </c>
      <c r="I35" s="16">
        <v>1106037.3500000001</v>
      </c>
      <c r="J35" s="23">
        <v>1114395.301</v>
      </c>
      <c r="K35" s="14">
        <f t="shared" si="10"/>
        <v>99.3</v>
      </c>
      <c r="L35" s="16">
        <f t="shared" si="12"/>
        <v>1388404.35</v>
      </c>
      <c r="M35" s="17">
        <f t="shared" si="12"/>
        <v>1324291.0870000001</v>
      </c>
      <c r="N35" s="14">
        <f t="shared" si="3"/>
        <v>104.8</v>
      </c>
    </row>
    <row r="36" spans="1:16" s="11" customFormat="1" ht="25" customHeight="1">
      <c r="A36" s="11">
        <f t="shared" si="0"/>
        <v>30</v>
      </c>
      <c r="B36" s="58" t="s">
        <v>43</v>
      </c>
      <c r="C36" s="16">
        <v>591513.61600000004</v>
      </c>
      <c r="D36" s="16">
        <v>474529.84399999998</v>
      </c>
      <c r="E36" s="14">
        <f t="shared" si="14"/>
        <v>124.7</v>
      </c>
      <c r="F36" s="22">
        <v>880.8</v>
      </c>
      <c r="G36" s="59">
        <v>0</v>
      </c>
      <c r="H36" s="14" t="str">
        <f>IF(OR(F36=0,G36=0),"　　－　　",ROUND(F36/G36*100,1))</f>
        <v>　　－　　</v>
      </c>
      <c r="I36" s="47">
        <v>26333.334999999999</v>
      </c>
      <c r="J36" s="16">
        <v>479585.69</v>
      </c>
      <c r="K36" s="14">
        <f t="shared" si="10"/>
        <v>5.5</v>
      </c>
      <c r="L36" s="16">
        <f>C36+F36+I36</f>
        <v>618727.75100000005</v>
      </c>
      <c r="M36" s="17">
        <f t="shared" si="12"/>
        <v>954115.53399999999</v>
      </c>
      <c r="N36" s="14">
        <f t="shared" si="3"/>
        <v>64.8</v>
      </c>
    </row>
    <row r="37" spans="1:16" ht="25" customHeight="1">
      <c r="A37" s="11">
        <f t="shared" si="0"/>
        <v>31</v>
      </c>
      <c r="B37" s="38" t="s">
        <v>44</v>
      </c>
      <c r="C37" s="39">
        <v>818392.06200000003</v>
      </c>
      <c r="D37" s="39">
        <v>617725.16599999997</v>
      </c>
      <c r="E37" s="40">
        <v>132.5</v>
      </c>
      <c r="F37" s="41">
        <v>50190.114999999998</v>
      </c>
      <c r="G37" s="42">
        <v>25444.49</v>
      </c>
      <c r="H37" s="40">
        <v>197.3</v>
      </c>
      <c r="I37" s="39">
        <v>208271.76899999997</v>
      </c>
      <c r="J37" s="43">
        <v>139174.36700000009</v>
      </c>
      <c r="K37" s="40">
        <v>149.6</v>
      </c>
      <c r="L37" s="39">
        <v>1076853.946</v>
      </c>
      <c r="M37" s="44">
        <v>782344.02300000004</v>
      </c>
      <c r="N37" s="40">
        <v>137.6</v>
      </c>
    </row>
    <row r="38" spans="1:16" ht="25" customHeight="1">
      <c r="A38" s="11">
        <f t="shared" si="0"/>
        <v>32</v>
      </c>
      <c r="B38" s="38" t="s">
        <v>45</v>
      </c>
      <c r="C38" s="55">
        <v>663435</v>
      </c>
      <c r="D38" s="55">
        <v>577525</v>
      </c>
      <c r="E38" s="40">
        <f t="shared" si="14"/>
        <v>114.9</v>
      </c>
      <c r="F38" s="41">
        <v>0</v>
      </c>
      <c r="G38" s="42">
        <v>0</v>
      </c>
      <c r="H38" s="40" t="str">
        <f t="shared" ref="H38:H39" si="15">IF(OR(F38=0,G38=0),"　　－　　",ROUND(F38/G38*100,1))</f>
        <v>　　－　　</v>
      </c>
      <c r="I38" s="39">
        <v>14763</v>
      </c>
      <c r="J38" s="43">
        <v>16323</v>
      </c>
      <c r="K38" s="40">
        <f t="shared" si="10"/>
        <v>90.4</v>
      </c>
      <c r="L38" s="39">
        <f t="shared" si="12"/>
        <v>678198</v>
      </c>
      <c r="M38" s="44">
        <f t="shared" si="12"/>
        <v>593848</v>
      </c>
      <c r="N38" s="40">
        <f t="shared" si="3"/>
        <v>114.2</v>
      </c>
    </row>
    <row r="39" spans="1:16" s="11" customFormat="1" ht="25" customHeight="1">
      <c r="A39" s="11">
        <f t="shared" si="0"/>
        <v>33</v>
      </c>
      <c r="B39" s="19" t="s">
        <v>46</v>
      </c>
      <c r="C39" s="16">
        <v>528535</v>
      </c>
      <c r="D39" s="16">
        <v>543727</v>
      </c>
      <c r="E39" s="14">
        <f t="shared" si="14"/>
        <v>97.2</v>
      </c>
      <c r="F39" s="22">
        <v>0</v>
      </c>
      <c r="G39" s="20">
        <v>0</v>
      </c>
      <c r="H39" s="14" t="str">
        <f t="shared" si="15"/>
        <v>　　－　　</v>
      </c>
      <c r="I39" s="16">
        <v>23154</v>
      </c>
      <c r="J39" s="23">
        <v>27541</v>
      </c>
      <c r="K39" s="14">
        <f t="shared" si="10"/>
        <v>84.1</v>
      </c>
      <c r="L39" s="16">
        <f t="shared" si="12"/>
        <v>551689</v>
      </c>
      <c r="M39" s="17">
        <f t="shared" si="12"/>
        <v>571268</v>
      </c>
      <c r="N39" s="14">
        <f t="shared" si="3"/>
        <v>96.6</v>
      </c>
    </row>
    <row r="40" spans="1:16" ht="25" customHeight="1">
      <c r="A40" s="11">
        <f t="shared" si="0"/>
        <v>34</v>
      </c>
      <c r="B40" s="38" t="s">
        <v>47</v>
      </c>
      <c r="C40" s="39">
        <v>18343</v>
      </c>
      <c r="D40" s="39">
        <v>23460</v>
      </c>
      <c r="E40" s="40">
        <f>IF(OR(C40=0,D40=0),"　　－　　",ROUND(C40/D40*100,1))</f>
        <v>78.2</v>
      </c>
      <c r="F40" s="41">
        <v>5892</v>
      </c>
      <c r="G40" s="42">
        <v>7090</v>
      </c>
      <c r="H40" s="40">
        <f>IF(OR(F40=0,G40=0),"　　－　　",ROUND(F40/G40*100,1))</f>
        <v>83.1</v>
      </c>
      <c r="I40" s="39">
        <v>385901</v>
      </c>
      <c r="J40" s="43">
        <v>453585</v>
      </c>
      <c r="K40" s="40">
        <f t="shared" si="10"/>
        <v>85.1</v>
      </c>
      <c r="L40" s="39">
        <f t="shared" si="12"/>
        <v>410136</v>
      </c>
      <c r="M40" s="44">
        <f t="shared" si="12"/>
        <v>484135</v>
      </c>
      <c r="N40" s="40">
        <f t="shared" si="3"/>
        <v>84.7</v>
      </c>
    </row>
    <row r="41" spans="1:16" ht="25" customHeight="1">
      <c r="A41" s="11">
        <f t="shared" si="0"/>
        <v>35</v>
      </c>
      <c r="B41" s="38" t="s">
        <v>48</v>
      </c>
      <c r="C41" s="42">
        <v>83437</v>
      </c>
      <c r="D41" s="42">
        <v>47181</v>
      </c>
      <c r="E41" s="40">
        <f t="shared" ref="E41:E45" si="16">IF(OR(C41=0,D41=0),"　　－　　",ROUND(C41/D41*100,1))</f>
        <v>176.8</v>
      </c>
      <c r="F41" s="42">
        <v>0</v>
      </c>
      <c r="G41" s="42">
        <v>0</v>
      </c>
      <c r="H41" s="40" t="str">
        <f t="shared" ref="H41:H45" si="17">IF(OR(F41=0,G41=0),"　　－　　",ROUND(F41/G41*100,1))</f>
        <v>　　－　　</v>
      </c>
      <c r="I41" s="42">
        <v>345293</v>
      </c>
      <c r="J41" s="42">
        <v>443239</v>
      </c>
      <c r="K41" s="40">
        <f t="shared" si="10"/>
        <v>77.900000000000006</v>
      </c>
      <c r="L41" s="44">
        <f t="shared" si="12"/>
        <v>428730</v>
      </c>
      <c r="M41" s="44">
        <f t="shared" si="12"/>
        <v>490420</v>
      </c>
      <c r="N41" s="40">
        <f t="shared" si="3"/>
        <v>87.4</v>
      </c>
    </row>
    <row r="42" spans="1:16" ht="25" customHeight="1">
      <c r="A42" s="11">
        <f t="shared" si="0"/>
        <v>36</v>
      </c>
      <c r="B42" s="38" t="s">
        <v>49</v>
      </c>
      <c r="C42" s="60">
        <v>47530</v>
      </c>
      <c r="D42" s="61">
        <v>17118</v>
      </c>
      <c r="E42" s="40">
        <f t="shared" si="16"/>
        <v>277.7</v>
      </c>
      <c r="F42" s="61">
        <v>61558</v>
      </c>
      <c r="G42" s="62">
        <v>60731</v>
      </c>
      <c r="H42" s="40">
        <f t="shared" si="17"/>
        <v>101.4</v>
      </c>
      <c r="I42" s="62">
        <v>436011</v>
      </c>
      <c r="J42" s="63">
        <v>364329</v>
      </c>
      <c r="K42" s="40">
        <f>IF(OR(I42=0,J42=0),"　　－　　",ROUND(I42/J42*100,1))</f>
        <v>119.7</v>
      </c>
      <c r="L42" s="44">
        <f t="shared" ref="L42:M49" si="18">C42+F42+I42</f>
        <v>545099</v>
      </c>
      <c r="M42" s="44">
        <f t="shared" si="18"/>
        <v>442178</v>
      </c>
      <c r="N42" s="40">
        <f t="shared" si="3"/>
        <v>123.3</v>
      </c>
    </row>
    <row r="43" spans="1:16" ht="25" customHeight="1">
      <c r="A43" s="11">
        <f t="shared" si="0"/>
        <v>37</v>
      </c>
      <c r="B43" s="64" t="s">
        <v>50</v>
      </c>
      <c r="C43" s="55">
        <v>427895</v>
      </c>
      <c r="D43" s="55">
        <v>356533</v>
      </c>
      <c r="E43" s="40">
        <f t="shared" si="16"/>
        <v>120</v>
      </c>
      <c r="F43" s="41">
        <v>0</v>
      </c>
      <c r="G43" s="42">
        <v>0</v>
      </c>
      <c r="H43" s="40" t="str">
        <f t="shared" si="17"/>
        <v>　　－　　</v>
      </c>
      <c r="I43" s="39">
        <v>5924</v>
      </c>
      <c r="J43" s="43">
        <v>7247</v>
      </c>
      <c r="K43" s="40">
        <f t="shared" ref="K43:K45" si="19">IF(OR(I43=0,J43=0),"　　－　　",ROUND(I43/J43*100,1))</f>
        <v>81.7</v>
      </c>
      <c r="L43" s="39">
        <f t="shared" si="18"/>
        <v>433819</v>
      </c>
      <c r="M43" s="44">
        <f t="shared" si="18"/>
        <v>363780</v>
      </c>
      <c r="N43" s="40">
        <f t="shared" si="3"/>
        <v>119.3</v>
      </c>
    </row>
    <row r="44" spans="1:16" ht="25" customHeight="1">
      <c r="A44" s="11">
        <f t="shared" si="0"/>
        <v>38</v>
      </c>
      <c r="B44" s="38" t="s">
        <v>51</v>
      </c>
      <c r="C44" s="39">
        <v>76679</v>
      </c>
      <c r="D44" s="39">
        <v>75021</v>
      </c>
      <c r="E44" s="40">
        <f t="shared" si="16"/>
        <v>102.2</v>
      </c>
      <c r="F44" s="41">
        <v>0</v>
      </c>
      <c r="G44" s="42">
        <v>0</v>
      </c>
      <c r="H44" s="40" t="str">
        <f t="shared" si="17"/>
        <v>　　－　　</v>
      </c>
      <c r="I44" s="39">
        <v>0</v>
      </c>
      <c r="J44" s="43">
        <v>0</v>
      </c>
      <c r="K44" s="40" t="str">
        <f t="shared" si="19"/>
        <v>　　－　　</v>
      </c>
      <c r="L44" s="39">
        <f t="shared" si="18"/>
        <v>76679</v>
      </c>
      <c r="M44" s="44">
        <f t="shared" si="18"/>
        <v>75021</v>
      </c>
      <c r="N44" s="40">
        <f t="shared" si="3"/>
        <v>102.2</v>
      </c>
    </row>
    <row r="45" spans="1:16" ht="25" customHeight="1">
      <c r="A45" s="11">
        <f t="shared" si="0"/>
        <v>39</v>
      </c>
      <c r="B45" s="38" t="s">
        <v>52</v>
      </c>
      <c r="C45" s="39">
        <v>330056</v>
      </c>
      <c r="D45" s="39">
        <v>399795.05</v>
      </c>
      <c r="E45" s="40">
        <f t="shared" si="16"/>
        <v>82.6</v>
      </c>
      <c r="F45" s="41">
        <v>0</v>
      </c>
      <c r="G45" s="42">
        <v>0</v>
      </c>
      <c r="H45" s="40" t="str">
        <f t="shared" si="17"/>
        <v>　　－　　</v>
      </c>
      <c r="I45" s="39">
        <v>0</v>
      </c>
      <c r="J45" s="43">
        <v>0</v>
      </c>
      <c r="K45" s="40" t="str">
        <f t="shared" si="19"/>
        <v>　　－　　</v>
      </c>
      <c r="L45" s="39">
        <f t="shared" si="18"/>
        <v>330056</v>
      </c>
      <c r="M45" s="44">
        <f t="shared" si="18"/>
        <v>399795.05</v>
      </c>
      <c r="N45" s="40">
        <f t="shared" si="3"/>
        <v>82.6</v>
      </c>
    </row>
    <row r="46" spans="1:16" ht="25" customHeight="1">
      <c r="A46" s="11">
        <f t="shared" si="0"/>
        <v>40</v>
      </c>
      <c r="B46" s="38" t="s">
        <v>53</v>
      </c>
      <c r="C46" s="39">
        <v>11205</v>
      </c>
      <c r="D46" s="39">
        <v>9349</v>
      </c>
      <c r="E46" s="40">
        <f>IF(OR(C46=0,D46=0),"　　－　　",ROUND(C46/D46*100,1))</f>
        <v>119.9</v>
      </c>
      <c r="F46" s="65">
        <v>48782</v>
      </c>
      <c r="G46" s="42">
        <v>29748</v>
      </c>
      <c r="H46" s="40">
        <f>IF(OR(F46=0,G46=0),"　　－　　",ROUND(F46/G46*100,1))</f>
        <v>164</v>
      </c>
      <c r="I46" s="65">
        <v>470972</v>
      </c>
      <c r="J46" s="43">
        <v>496109</v>
      </c>
      <c r="K46" s="40">
        <f>IF(OR(I46=0,J46=0),"　　－　　",ROUND(I46/J46*100,1))</f>
        <v>94.9</v>
      </c>
      <c r="L46" s="39">
        <f t="shared" si="18"/>
        <v>530959</v>
      </c>
      <c r="M46" s="44">
        <f t="shared" si="18"/>
        <v>535206</v>
      </c>
      <c r="N46" s="40">
        <f t="shared" si="3"/>
        <v>99.2</v>
      </c>
    </row>
    <row r="47" spans="1:16" ht="25" customHeight="1">
      <c r="A47" s="11">
        <f t="shared" si="0"/>
        <v>41</v>
      </c>
      <c r="B47" s="38" t="s">
        <v>54</v>
      </c>
      <c r="C47" s="55">
        <v>9374</v>
      </c>
      <c r="D47" s="35">
        <v>9792</v>
      </c>
      <c r="E47" s="40">
        <f>IF(OR(C47=0,D47=0),"　　－　　",ROUND(C47/D47*100,1))</f>
        <v>95.7</v>
      </c>
      <c r="F47" s="41">
        <v>3170</v>
      </c>
      <c r="G47" s="42">
        <v>7967</v>
      </c>
      <c r="H47" s="40">
        <f t="shared" ref="H47:H49" si="20">IF(OR(F47=0,G47=0),"　　－　　",ROUND(F47/G47*100,1))</f>
        <v>39.799999999999997</v>
      </c>
      <c r="I47" s="39">
        <v>281966</v>
      </c>
      <c r="J47" s="43">
        <v>289291</v>
      </c>
      <c r="K47" s="40">
        <f>IF(OR(I47=0,J47=0),"　　－　　",ROUND(I47/J47*100,1))</f>
        <v>97.5</v>
      </c>
      <c r="L47" s="39">
        <f t="shared" si="18"/>
        <v>294510</v>
      </c>
      <c r="M47" s="44">
        <f t="shared" si="18"/>
        <v>307050</v>
      </c>
      <c r="N47" s="40">
        <f t="shared" si="3"/>
        <v>95.9</v>
      </c>
    </row>
    <row r="48" spans="1:16" ht="25" customHeight="1">
      <c r="A48" s="11">
        <f t="shared" si="0"/>
        <v>42</v>
      </c>
      <c r="B48" s="38" t="s">
        <v>55</v>
      </c>
      <c r="C48" s="39">
        <v>112914</v>
      </c>
      <c r="D48" s="16">
        <v>159018</v>
      </c>
      <c r="E48" s="40">
        <f t="shared" ref="E48:E49" si="21">IF(OR(C48=0,D48=0),"　　－　　",ROUND(C48/D48*100,1))</f>
        <v>71</v>
      </c>
      <c r="F48" s="41">
        <v>0</v>
      </c>
      <c r="G48" s="42">
        <v>0</v>
      </c>
      <c r="H48" s="40" t="str">
        <f t="shared" si="20"/>
        <v>　　－　　</v>
      </c>
      <c r="I48" s="39">
        <v>106927</v>
      </c>
      <c r="J48" s="43">
        <v>97754</v>
      </c>
      <c r="K48" s="40">
        <f t="shared" ref="K48:K49" si="22">IF(OR(I48=0,J48=0),"　　－　　",ROUND(I48/J48*100,1))</f>
        <v>109.4</v>
      </c>
      <c r="L48" s="39">
        <f t="shared" si="18"/>
        <v>219841</v>
      </c>
      <c r="M48" s="44">
        <f t="shared" si="18"/>
        <v>256772</v>
      </c>
      <c r="N48" s="40">
        <f t="shared" si="3"/>
        <v>85.6</v>
      </c>
    </row>
    <row r="49" spans="1:15" ht="25" customHeight="1">
      <c r="A49" s="11">
        <f t="shared" si="0"/>
        <v>43</v>
      </c>
      <c r="B49" s="38" t="s">
        <v>56</v>
      </c>
      <c r="C49" s="39">
        <v>0</v>
      </c>
      <c r="D49" s="16">
        <v>0</v>
      </c>
      <c r="E49" s="40" t="str">
        <f t="shared" si="21"/>
        <v>　　－　　</v>
      </c>
      <c r="F49" s="41">
        <v>0</v>
      </c>
      <c r="G49" s="42">
        <v>0</v>
      </c>
      <c r="H49" s="40" t="str">
        <f t="shared" si="20"/>
        <v>　　－　　</v>
      </c>
      <c r="I49" s="39">
        <v>66161.498000000007</v>
      </c>
      <c r="J49" s="39">
        <v>87745</v>
      </c>
      <c r="K49" s="40">
        <f t="shared" si="22"/>
        <v>75.400000000000006</v>
      </c>
      <c r="L49" s="44">
        <f t="shared" si="18"/>
        <v>66161.498000000007</v>
      </c>
      <c r="M49" s="44">
        <f t="shared" si="18"/>
        <v>87745</v>
      </c>
      <c r="N49" s="40">
        <f t="shared" si="3"/>
        <v>75.400000000000006</v>
      </c>
    </row>
    <row r="50" spans="1:15" s="66" customFormat="1" ht="25" customHeight="1">
      <c r="B50" s="67" t="s">
        <v>57</v>
      </c>
      <c r="C50" s="68">
        <f>SUM(C7:C49)</f>
        <v>108390000.28020509</v>
      </c>
      <c r="D50" s="68">
        <f>SUM(D7:D49)</f>
        <v>105881618.9673903</v>
      </c>
      <c r="E50" s="69">
        <f>IF(OR(C50=0,D50=0),"　　－　　",ROUND(C50/D50*100,1))</f>
        <v>102.4</v>
      </c>
      <c r="F50" s="68">
        <f>SUM(F7:F49)</f>
        <v>23629931.592059709</v>
      </c>
      <c r="G50" s="68">
        <f>SUM(G7:G49)</f>
        <v>24074121.631911095</v>
      </c>
      <c r="H50" s="69">
        <f>IF(OR(F50=0,G50=0),"　　－　　",ROUND(F50/G50*100,1))</f>
        <v>98.2</v>
      </c>
      <c r="I50" s="68">
        <f>SUM(I7:I49)</f>
        <v>194707431.7297352</v>
      </c>
      <c r="J50" s="68">
        <f>SUM(J7:J49)</f>
        <v>197026380.53469831</v>
      </c>
      <c r="K50" s="69">
        <f>IF(OR(I50=0,J50=0),"　　－　　",ROUND(I50/J50*100,1))</f>
        <v>98.8</v>
      </c>
      <c r="L50" s="68">
        <f>SUM(L7:L49)</f>
        <v>326727364.60200006</v>
      </c>
      <c r="M50" s="68">
        <f>SUM(M7:M49)</f>
        <v>326982121.13399965</v>
      </c>
      <c r="N50" s="69">
        <f>IF(OR(L50=0,M50=0),"　　－　　",ROUND(L50/M50*100,1))</f>
        <v>99.9</v>
      </c>
      <c r="O50" s="70"/>
    </row>
    <row r="51" spans="1:15" s="66" customFormat="1" ht="13"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71"/>
      <c r="N51" s="72"/>
    </row>
    <row r="52" spans="1:15" s="66" customFormat="1" ht="15" customHeight="1">
      <c r="C52" s="73"/>
      <c r="D52" s="73"/>
      <c r="E52" s="74"/>
      <c r="F52" s="73"/>
      <c r="G52" s="73"/>
      <c r="H52" s="74"/>
      <c r="I52" s="73"/>
      <c r="J52" s="75"/>
      <c r="K52" s="74"/>
      <c r="L52" s="73"/>
      <c r="M52" s="73"/>
    </row>
    <row r="53" spans="1:15" s="66" customFormat="1" ht="15" customHeight="1">
      <c r="B53" s="76" t="s">
        <v>58</v>
      </c>
      <c r="C53" s="71"/>
      <c r="D53" s="71"/>
      <c r="E53" s="72"/>
      <c r="F53" s="71"/>
      <c r="G53" s="71"/>
      <c r="H53" s="72"/>
      <c r="I53" s="71"/>
      <c r="J53" s="71"/>
      <c r="K53" s="72"/>
      <c r="L53" s="71"/>
      <c r="M53" s="71"/>
      <c r="N53" s="3" t="s">
        <v>59</v>
      </c>
    </row>
    <row r="54" spans="1:15" s="66" customFormat="1" ht="17" customHeight="1">
      <c r="B54" s="5"/>
      <c r="C54" s="89" t="s">
        <v>3</v>
      </c>
      <c r="D54" s="90"/>
      <c r="E54" s="90"/>
      <c r="F54" s="89" t="s">
        <v>4</v>
      </c>
      <c r="G54" s="90"/>
      <c r="H54" s="90"/>
      <c r="I54" s="89" t="s">
        <v>5</v>
      </c>
      <c r="J54" s="90"/>
      <c r="K54" s="90"/>
      <c r="L54" s="89" t="s">
        <v>6</v>
      </c>
      <c r="M54" s="90"/>
      <c r="N54" s="91"/>
    </row>
    <row r="55" spans="1:15" s="66" customFormat="1" ht="17" customHeight="1">
      <c r="B55" s="6" t="s">
        <v>7</v>
      </c>
      <c r="C55" s="7" t="s">
        <v>8</v>
      </c>
      <c r="D55" s="7" t="s">
        <v>9</v>
      </c>
      <c r="E55" s="7" t="s">
        <v>10</v>
      </c>
      <c r="F55" s="7" t="s">
        <v>8</v>
      </c>
      <c r="G55" s="7" t="s">
        <v>9</v>
      </c>
      <c r="H55" s="7" t="s">
        <v>10</v>
      </c>
      <c r="I55" s="7" t="s">
        <v>8</v>
      </c>
      <c r="J55" s="7" t="s">
        <v>9</v>
      </c>
      <c r="K55" s="7" t="s">
        <v>10</v>
      </c>
      <c r="L55" s="7" t="s">
        <v>8</v>
      </c>
      <c r="M55" s="7" t="s">
        <v>9</v>
      </c>
      <c r="N55" s="7" t="s">
        <v>10</v>
      </c>
    </row>
    <row r="56" spans="1:15" s="66" customFormat="1" ht="17" customHeight="1">
      <c r="B56" s="8"/>
      <c r="C56" s="9" t="s">
        <v>11</v>
      </c>
      <c r="D56" s="9" t="s">
        <v>12</v>
      </c>
      <c r="E56" s="10" t="s">
        <v>13</v>
      </c>
      <c r="F56" s="9" t="s">
        <v>11</v>
      </c>
      <c r="G56" s="9" t="s">
        <v>12</v>
      </c>
      <c r="H56" s="10" t="s">
        <v>13</v>
      </c>
      <c r="I56" s="9" t="s">
        <v>11</v>
      </c>
      <c r="J56" s="9" t="s">
        <v>12</v>
      </c>
      <c r="K56" s="10" t="s">
        <v>13</v>
      </c>
      <c r="L56" s="9" t="s">
        <v>11</v>
      </c>
      <c r="M56" s="9" t="s">
        <v>12</v>
      </c>
      <c r="N56" s="10" t="s">
        <v>13</v>
      </c>
    </row>
    <row r="57" spans="1:15" s="11" customFormat="1" ht="25" customHeight="1">
      <c r="B57" s="28" t="s">
        <v>72</v>
      </c>
      <c r="C57" s="13">
        <v>28291247.332205087</v>
      </c>
      <c r="D57" s="13">
        <v>24777138.1313903</v>
      </c>
      <c r="E57" s="14">
        <v>114.2</v>
      </c>
      <c r="F57" s="15">
        <v>11070562.66405971</v>
      </c>
      <c r="G57" s="15">
        <v>11128645.5249111</v>
      </c>
      <c r="H57" s="14">
        <v>99.5</v>
      </c>
      <c r="I57" s="13">
        <v>72975535.107735202</v>
      </c>
      <c r="J57" s="16">
        <v>73736388.95969829</v>
      </c>
      <c r="K57" s="14">
        <v>99</v>
      </c>
      <c r="L57" s="17">
        <v>112337345.104</v>
      </c>
      <c r="M57" s="17">
        <v>109642172.6159997</v>
      </c>
      <c r="N57" s="14">
        <v>102.5</v>
      </c>
    </row>
    <row r="58" spans="1:15" s="18" customFormat="1" ht="25" customHeight="1">
      <c r="B58" s="19" t="s">
        <v>60</v>
      </c>
      <c r="C58" s="20">
        <v>5581982.4670000002</v>
      </c>
      <c r="D58" s="20">
        <v>6114572.273</v>
      </c>
      <c r="E58" s="14">
        <v>91.3</v>
      </c>
      <c r="F58" s="20">
        <v>4113620</v>
      </c>
      <c r="G58" s="20">
        <v>4208341</v>
      </c>
      <c r="H58" s="14">
        <v>97.7</v>
      </c>
      <c r="I58" s="20">
        <v>21977640.866</v>
      </c>
      <c r="J58" s="20">
        <v>20873181.849000003</v>
      </c>
      <c r="K58" s="14">
        <v>105.3</v>
      </c>
      <c r="L58" s="17">
        <v>31673243.333000001</v>
      </c>
      <c r="M58" s="17">
        <v>31196095.122000001</v>
      </c>
      <c r="N58" s="14">
        <v>101.5</v>
      </c>
    </row>
    <row r="59" spans="1:15" s="18" customFormat="1" ht="25" customHeight="1">
      <c r="B59" s="38" t="s">
        <v>71</v>
      </c>
      <c r="C59" s="39">
        <v>24596839</v>
      </c>
      <c r="D59" s="81">
        <v>22036714</v>
      </c>
      <c r="E59" s="40">
        <v>111.61799999999999</v>
      </c>
      <c r="F59" s="41">
        <v>1811743</v>
      </c>
      <c r="G59" s="41">
        <v>1791147</v>
      </c>
      <c r="H59" s="40">
        <v>101.15</v>
      </c>
      <c r="I59" s="39">
        <v>4404574</v>
      </c>
      <c r="J59" s="43">
        <v>4394368</v>
      </c>
      <c r="K59" s="40">
        <v>100.232</v>
      </c>
      <c r="L59" s="44">
        <v>30813157</v>
      </c>
      <c r="M59" s="44">
        <v>28222229</v>
      </c>
      <c r="N59" s="40">
        <v>109.2</v>
      </c>
    </row>
    <row r="60" spans="1:15" s="11" customFormat="1" ht="25" customHeight="1">
      <c r="B60" s="19" t="s">
        <v>61</v>
      </c>
      <c r="C60" s="44">
        <v>11085413</v>
      </c>
      <c r="D60" s="82">
        <v>17099970</v>
      </c>
      <c r="E60" s="40">
        <v>64.8</v>
      </c>
      <c r="F60" s="83">
        <v>1249835</v>
      </c>
      <c r="G60" s="84">
        <v>1186355</v>
      </c>
      <c r="H60" s="40">
        <v>105.4</v>
      </c>
      <c r="I60" s="44">
        <v>17914595</v>
      </c>
      <c r="J60" s="85">
        <v>17998081</v>
      </c>
      <c r="K60" s="40">
        <v>99.5</v>
      </c>
      <c r="L60" s="44">
        <v>30249843</v>
      </c>
      <c r="M60" s="44">
        <v>36284406</v>
      </c>
      <c r="N60" s="40">
        <v>83.4</v>
      </c>
    </row>
    <row r="61" spans="1:15" s="11" customFormat="1" ht="25" customHeight="1">
      <c r="B61" s="28" t="s">
        <v>62</v>
      </c>
      <c r="C61" s="16">
        <v>8855001</v>
      </c>
      <c r="D61" s="16">
        <v>7485659</v>
      </c>
      <c r="E61" s="14">
        <v>118.3</v>
      </c>
      <c r="F61" s="22">
        <v>1508161</v>
      </c>
      <c r="G61" s="20">
        <v>1993295</v>
      </c>
      <c r="H61" s="14">
        <v>75.7</v>
      </c>
      <c r="I61" s="16">
        <v>21406450</v>
      </c>
      <c r="J61" s="23">
        <v>21558838</v>
      </c>
      <c r="K61" s="14">
        <v>99.3</v>
      </c>
      <c r="L61" s="17">
        <v>31769612</v>
      </c>
      <c r="M61" s="17">
        <v>31037792</v>
      </c>
      <c r="N61" s="14">
        <v>102.4</v>
      </c>
    </row>
    <row r="62" spans="1:15" s="11" customFormat="1" ht="25" customHeight="1">
      <c r="B62" s="28" t="s">
        <v>63</v>
      </c>
      <c r="C62" s="16">
        <v>1838381.2690000001</v>
      </c>
      <c r="D62" s="29">
        <v>1618613.9519999998</v>
      </c>
      <c r="E62" s="14">
        <v>113.6</v>
      </c>
      <c r="F62" s="22">
        <v>999040.25100000005</v>
      </c>
      <c r="G62" s="20">
        <v>1557346.1769999999</v>
      </c>
      <c r="H62" s="14">
        <v>64.2</v>
      </c>
      <c r="I62" s="16">
        <v>9536376.3169999998</v>
      </c>
      <c r="J62" s="16">
        <v>9127635.8369999994</v>
      </c>
      <c r="K62" s="14">
        <v>104.5</v>
      </c>
      <c r="L62" s="17">
        <v>12373797.836999999</v>
      </c>
      <c r="M62" s="17">
        <v>12303595.965999998</v>
      </c>
      <c r="N62" s="14">
        <v>100.6</v>
      </c>
    </row>
    <row r="63" spans="1:15" s="11" customFormat="1" ht="25" customHeight="1">
      <c r="B63" s="19" t="s">
        <v>64</v>
      </c>
      <c r="C63" s="17">
        <v>1007377</v>
      </c>
      <c r="D63" s="24">
        <v>1067799</v>
      </c>
      <c r="E63" s="14">
        <v>94.3</v>
      </c>
      <c r="F63" s="25">
        <v>5587</v>
      </c>
      <c r="G63" s="26">
        <v>23916</v>
      </c>
      <c r="H63" s="14">
        <v>23.4</v>
      </c>
      <c r="I63" s="17">
        <v>6611925</v>
      </c>
      <c r="J63" s="27">
        <v>7679479</v>
      </c>
      <c r="K63" s="14">
        <v>86.1</v>
      </c>
      <c r="L63" s="17">
        <v>7624889</v>
      </c>
      <c r="M63" s="17">
        <v>8771194</v>
      </c>
      <c r="N63" s="14">
        <v>86.9</v>
      </c>
    </row>
    <row r="64" spans="1:15" s="11" customFormat="1" ht="25" customHeight="1">
      <c r="B64" s="19" t="s">
        <v>65</v>
      </c>
      <c r="C64" s="30">
        <v>789640</v>
      </c>
      <c r="D64" s="31">
        <v>806631</v>
      </c>
      <c r="E64" s="14">
        <v>97.9</v>
      </c>
      <c r="F64" s="30">
        <v>567974</v>
      </c>
      <c r="G64" s="31">
        <v>210250</v>
      </c>
      <c r="H64" s="14">
        <v>270.10000000000002</v>
      </c>
      <c r="I64" s="30">
        <v>5890033</v>
      </c>
      <c r="J64" s="29">
        <v>5783718</v>
      </c>
      <c r="K64" s="14">
        <v>101.8</v>
      </c>
      <c r="L64" s="16">
        <v>7247647</v>
      </c>
      <c r="M64" s="17">
        <v>6800599</v>
      </c>
      <c r="N64" s="14">
        <v>106.6</v>
      </c>
    </row>
    <row r="65" spans="2:14" s="11" customFormat="1" ht="25" customHeight="1">
      <c r="B65" s="19" t="s">
        <v>66</v>
      </c>
      <c r="C65" s="21">
        <v>5113</v>
      </c>
      <c r="D65" s="32">
        <v>13692</v>
      </c>
      <c r="E65" s="14">
        <v>37.299999999999997</v>
      </c>
      <c r="F65" s="33">
        <v>148968.49299999999</v>
      </c>
      <c r="G65" s="34">
        <v>206156.12100000001</v>
      </c>
      <c r="H65" s="14">
        <v>72.3</v>
      </c>
      <c r="I65" s="21">
        <v>6004223.5070000002</v>
      </c>
      <c r="J65" s="35">
        <v>6157319.8789999997</v>
      </c>
      <c r="K65" s="14">
        <v>97.5</v>
      </c>
      <c r="L65" s="17">
        <v>6158305</v>
      </c>
      <c r="M65" s="17">
        <v>6377168</v>
      </c>
      <c r="N65" s="14">
        <v>96.6</v>
      </c>
    </row>
    <row r="66" spans="2:14" s="11" customFormat="1" ht="25" customHeight="1">
      <c r="B66" s="36" t="s">
        <v>67</v>
      </c>
      <c r="C66" s="30">
        <v>528893</v>
      </c>
      <c r="D66" s="31">
        <v>1274586</v>
      </c>
      <c r="E66" s="14">
        <v>41.5</v>
      </c>
      <c r="F66" s="22">
        <v>0</v>
      </c>
      <c r="G66" s="37">
        <v>0</v>
      </c>
      <c r="H66" s="14" t="s">
        <v>38</v>
      </c>
      <c r="I66" s="30">
        <v>3213542</v>
      </c>
      <c r="J66" s="27">
        <v>3447720</v>
      </c>
      <c r="K66" s="14">
        <v>93.2</v>
      </c>
      <c r="L66" s="17">
        <v>3742435</v>
      </c>
      <c r="M66" s="17">
        <v>4722306</v>
      </c>
      <c r="N66" s="14">
        <v>79.3</v>
      </c>
    </row>
    <row r="67" spans="2:14" ht="25" customHeight="1">
      <c r="B67" s="67" t="s">
        <v>68</v>
      </c>
      <c r="C67" s="77">
        <f>SUM(C57:C66)</f>
        <v>82579887.068205088</v>
      </c>
      <c r="D67" s="77">
        <f>SUM(D57:D66)</f>
        <v>82295375.356390312</v>
      </c>
      <c r="E67" s="69">
        <f>IF(OR(C67=0,D67=0),"　　－　　",ROUND(C67/D67*100,1))</f>
        <v>100.3</v>
      </c>
      <c r="F67" s="77">
        <f>SUM(F57:F66)</f>
        <v>21475491.408059709</v>
      </c>
      <c r="G67" s="77">
        <f>SUM(G57:G66)</f>
        <v>22305451.822911099</v>
      </c>
      <c r="H67" s="69">
        <f>IF(OR(F67=0,G67=0),"　　－　　",ROUND(F67/G67*100,1))</f>
        <v>96.3</v>
      </c>
      <c r="I67" s="77">
        <f>SUM(I57:I66)</f>
        <v>169934894.79773521</v>
      </c>
      <c r="J67" s="77">
        <f>SUM(J57:J66)</f>
        <v>170756730.52469832</v>
      </c>
      <c r="K67" s="69">
        <f>IF(OR(I67=0,J67=0),"　　－　　",ROUND(I67/J67*100,1))</f>
        <v>99.5</v>
      </c>
      <c r="L67" s="77">
        <f>SUM(L57:L66)</f>
        <v>273990274.27400005</v>
      </c>
      <c r="M67" s="77">
        <f>SUM(M57:M66)</f>
        <v>275357557.7039997</v>
      </c>
      <c r="N67" s="69">
        <f>IF(OR(L67=0,M67=0),"　　－　　",ROUND(L67/M67*100,1))</f>
        <v>99.5</v>
      </c>
    </row>
    <row r="68" spans="2:14" ht="15" customHeight="1"/>
    <row r="69" spans="2:14" ht="15" customHeight="1"/>
    <row r="70" spans="2:14" ht="15" customHeight="1"/>
    <row r="71" spans="2:14" ht="15" customHeight="1"/>
    <row r="72" spans="2:14" ht="18.75" customHeight="1">
      <c r="B72" s="86" t="s">
        <v>69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78"/>
      <c r="N72" s="79"/>
    </row>
  </sheetData>
  <mergeCells count="12">
    <mergeCell ref="B72:L72"/>
    <mergeCell ref="B1:N1"/>
    <mergeCell ref="B2:N2"/>
    <mergeCell ref="C4:E4"/>
    <mergeCell ref="F4:H4"/>
    <mergeCell ref="I4:K4"/>
    <mergeCell ref="L4:N4"/>
    <mergeCell ref="B51:L51"/>
    <mergeCell ref="C54:E54"/>
    <mergeCell ref="F54:H54"/>
    <mergeCell ref="I54:K54"/>
    <mergeCell ref="L54:N54"/>
  </mergeCells>
  <phoneticPr fontId="2"/>
  <printOptions horizontalCentered="1" verticalCentered="1"/>
  <pageMargins left="0.59055118110236227" right="0.59055118110236227" top="0.39370078740157483" bottom="0.19685039370078741" header="0.51181102362204722" footer="0.19685039370078741"/>
  <pageSetup paperSize="9" scale="44" fitToHeight="0" orientation="landscape" horizontalDpi="1200" verticalDpi="1200" r:id="rId1"/>
  <headerFooter alignWithMargins="0"/>
  <rowBreaks count="1" manualBreakCount="1">
    <brk id="51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【各社確認用】集計表</vt:lpstr>
      <vt:lpstr>【各社確認用】集計表!Print_Area</vt:lpstr>
      <vt:lpstr>【各社確認用】集計表!Print_Titles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